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defaultThemeVersion="166925"/>
  <xr:revisionPtr revIDLastSave="0" documentId="13_ncr:1_{47DF901D-9DBD-46CD-B630-3CCD1294B3DF}" xr6:coauthVersionLast="45" xr6:coauthVersionMax="45" xr10:uidLastSave="{00000000-0000-0000-0000-000000000000}"/>
  <bookViews>
    <workbookView xWindow="-96" yWindow="-96" windowWidth="18192" windowHeight="11736" activeTab="1" xr2:uid="{D470904E-9302-4937-9322-89FFFB90FBE6}"/>
  </bookViews>
  <sheets>
    <sheet name="ファイル名生成" sheetId="1" r:id="rId1"/>
    <sheet name="既存ファイル名" sheetId="5" r:id="rId2"/>
    <sheet name="字音画数表" sheetId="2" r:id="rId3"/>
    <sheet name="部首表" sheetId="3" r:id="rId4"/>
    <sheet name="新旧字対照表" sheetId="4" r:id="rId5"/>
  </sheets>
  <externalReferences>
    <externalReference r:id="rId6"/>
  </externalReferences>
  <definedNames>
    <definedName name="_edn1" localSheetId="0">ファイル名生成!#REF!</definedName>
    <definedName name="_edn10" localSheetId="0">ファイル名生成!#REF!</definedName>
    <definedName name="_edn11" localSheetId="0">ファイル名生成!#REF!</definedName>
    <definedName name="_edn12" localSheetId="0">ファイル名生成!#REF!</definedName>
    <definedName name="_edn13" localSheetId="0">ファイル名生成!#REF!</definedName>
    <definedName name="_edn14" localSheetId="0">ファイル名生成!#REF!</definedName>
    <definedName name="_edn15" localSheetId="0">ファイル名生成!#REF!</definedName>
    <definedName name="_edn16" localSheetId="0">ファイル名生成!#REF!</definedName>
    <definedName name="_edn17" localSheetId="0">ファイル名生成!#REF!</definedName>
    <definedName name="_edn18" localSheetId="0">ファイル名生成!#REF!</definedName>
    <definedName name="_edn19" localSheetId="0">ファイル名生成!#REF!</definedName>
    <definedName name="_edn2" localSheetId="0">ファイル名生成!#REF!</definedName>
    <definedName name="_edn20" localSheetId="0">ファイル名生成!#REF!</definedName>
    <definedName name="_edn3" localSheetId="0">ファイル名生成!#REF!</definedName>
    <definedName name="_edn4" localSheetId="0">ファイル名生成!#REF!</definedName>
    <definedName name="_edn5" localSheetId="0">ファイル名生成!#REF!</definedName>
    <definedName name="_edn6" localSheetId="0">ファイル名生成!#REF!</definedName>
    <definedName name="_edn7" localSheetId="0">ファイル名生成!#REF!</definedName>
    <definedName name="_edn8" localSheetId="0">ファイル名生成!#REF!</definedName>
    <definedName name="_edn9" localSheetId="0">ファイル名生成!#REF!</definedName>
    <definedName name="_ednref1" localSheetId="0">ファイル名生成!$D$2</definedName>
    <definedName name="_ednref13" localSheetId="0">ファイル名生成!#REF!</definedName>
    <definedName name="_ednref14" localSheetId="0">ファイル名生成!#REF!</definedName>
    <definedName name="_ednref15" localSheetId="0">ファイル名生成!#REF!</definedName>
    <definedName name="_ednref16" localSheetId="0">ファイル名生成!#REF!</definedName>
    <definedName name="_ednref17" localSheetId="0">ファイル名生成!#REF!</definedName>
    <definedName name="_ednref18" localSheetId="0">ファイル名生成!#REF!</definedName>
    <definedName name="_ednref19" localSheetId="0">ファイル名生成!#REF!</definedName>
    <definedName name="_ednref2" localSheetId="0">ファイル名生成!#REF!</definedName>
    <definedName name="_ednref20" localSheetId="0">ファイル名生成!#REF!</definedName>
    <definedName name="_ednref3" localSheetId="0">ファイル名生成!#REF!</definedName>
    <definedName name="_ednref8" localSheetId="0">ファイル名生成!#REF!</definedName>
    <definedName name="_ednref9" localSheetId="0">ファイル名生成!#REF!</definedName>
    <definedName name="_xlnm.Print_Area" localSheetId="0">ファイル名生成!$A$2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826" i="5" l="1"/>
  <c r="I1332" i="5" l="1" a="1"/>
  <c r="I1332" i="5" s="1"/>
  <c r="K1332" i="5"/>
  <c r="L1332" i="5" a="1"/>
  <c r="L1332" i="5" s="1"/>
  <c r="M1332" i="5" a="1"/>
  <c r="M1332" i="5" s="1"/>
  <c r="O1332" i="5"/>
  <c r="R1332" i="5"/>
  <c r="I1327" i="5" a="1"/>
  <c r="I1327" i="5" s="1"/>
  <c r="K1327" i="5"/>
  <c r="L1327" i="5" a="1"/>
  <c r="L1327" i="5" s="1"/>
  <c r="M1327" i="5" a="1"/>
  <c r="M1327" i="5" s="1"/>
  <c r="O1327" i="5"/>
  <c r="R1327" i="5"/>
  <c r="I1336" i="5" a="1"/>
  <c r="I1336" i="5" s="1"/>
  <c r="K1336" i="5"/>
  <c r="L1336" i="5" a="1"/>
  <c r="L1336" i="5" s="1"/>
  <c r="M1336" i="5" a="1"/>
  <c r="M1336" i="5" s="1"/>
  <c r="O1336" i="5"/>
  <c r="R1336" i="5"/>
  <c r="I1337" i="5" a="1"/>
  <c r="I1337" i="5" s="1"/>
  <c r="K1337" i="5"/>
  <c r="L1337" i="5" a="1"/>
  <c r="L1337" i="5" s="1"/>
  <c r="M1337" i="5" a="1"/>
  <c r="M1337" i="5" s="1"/>
  <c r="O1337" i="5"/>
  <c r="R1337" i="5"/>
  <c r="I1338" i="5" a="1"/>
  <c r="I1338" i="5" s="1"/>
  <c r="K1338" i="5"/>
  <c r="L1338" i="5" a="1"/>
  <c r="L1338" i="5" s="1"/>
  <c r="M1338" i="5" a="1"/>
  <c r="M1338" i="5" s="1"/>
  <c r="O1338" i="5"/>
  <c r="R1338" i="5"/>
  <c r="I1335" i="5" a="1"/>
  <c r="I1335" i="5" s="1"/>
  <c r="K1335" i="5"/>
  <c r="L1335" i="5" a="1"/>
  <c r="L1335" i="5" s="1"/>
  <c r="M1335" i="5" a="1"/>
  <c r="M1335" i="5" s="1"/>
  <c r="O1335" i="5"/>
  <c r="R1335" i="5"/>
  <c r="I1340" i="5" a="1"/>
  <c r="I1340" i="5" s="1"/>
  <c r="K1340" i="5"/>
  <c r="L1340" i="5" a="1"/>
  <c r="L1340" i="5" s="1"/>
  <c r="M1340" i="5" a="1"/>
  <c r="M1340" i="5" s="1"/>
  <c r="O1340" i="5"/>
  <c r="R1340" i="5"/>
  <c r="I1328" i="5" a="1"/>
  <c r="I1328" i="5" s="1"/>
  <c r="K1328" i="5"/>
  <c r="L1328" i="5" a="1"/>
  <c r="L1328" i="5" s="1"/>
  <c r="M1328" i="5" a="1"/>
  <c r="M1328" i="5" s="1"/>
  <c r="O1328" i="5"/>
  <c r="R1328" i="5"/>
  <c r="I1341" i="5" a="1"/>
  <c r="I1341" i="5" s="1"/>
  <c r="K1341" i="5"/>
  <c r="L1341" i="5" a="1"/>
  <c r="L1341" i="5" s="1"/>
  <c r="M1341" i="5" a="1"/>
  <c r="M1341" i="5" s="1"/>
  <c r="O1341" i="5"/>
  <c r="R1341" i="5"/>
  <c r="I1343" i="5" a="1"/>
  <c r="I1343" i="5" s="1"/>
  <c r="K1343" i="5"/>
  <c r="L1343" i="5" a="1"/>
  <c r="L1343" i="5" s="1"/>
  <c r="M1343" i="5" a="1"/>
  <c r="M1343" i="5" s="1"/>
  <c r="O1343" i="5"/>
  <c r="R1343" i="5"/>
  <c r="I1347" i="5" a="1"/>
  <c r="I1347" i="5" s="1"/>
  <c r="K1347" i="5"/>
  <c r="L1347" i="5" a="1"/>
  <c r="L1347" i="5" s="1"/>
  <c r="M1347" i="5" a="1"/>
  <c r="M1347" i="5" s="1"/>
  <c r="O1347" i="5"/>
  <c r="R1347" i="5"/>
  <c r="K1330" i="5"/>
  <c r="L1330" i="5" a="1"/>
  <c r="L1330" i="5" s="1"/>
  <c r="M1330" i="5" a="1"/>
  <c r="M1330" i="5" s="1"/>
  <c r="O1330" i="5"/>
  <c r="R1330" i="5"/>
  <c r="I1349" i="5" a="1"/>
  <c r="I1349" i="5" s="1"/>
  <c r="I1348" i="5" a="1"/>
  <c r="I1348" i="5" s="1"/>
  <c r="I1346" i="5" a="1"/>
  <c r="I1346" i="5" s="1"/>
  <c r="I1345" i="5" a="1"/>
  <c r="I1345" i="5" s="1"/>
  <c r="I1325" i="5" a="1"/>
  <c r="I1325" i="5" s="1"/>
  <c r="I1342" i="5" a="1"/>
  <c r="I1342" i="5" s="1"/>
  <c r="I1329" i="5" a="1"/>
  <c r="I1329" i="5" s="1"/>
  <c r="I1334" i="5" a="1"/>
  <c r="I1334" i="5" s="1"/>
  <c r="I1333" i="5" a="1"/>
  <c r="I1333" i="5" s="1"/>
  <c r="I1326" i="5" a="1"/>
  <c r="I1326" i="5" s="1"/>
  <c r="I1331" i="5" a="1"/>
  <c r="I1331" i="5" s="1"/>
  <c r="I1339" i="5" a="1"/>
  <c r="I1339" i="5" s="1"/>
  <c r="K1349" i="5"/>
  <c r="K1348" i="5"/>
  <c r="K1346" i="5"/>
  <c r="K1345" i="5"/>
  <c r="K1325" i="5"/>
  <c r="K1342" i="5"/>
  <c r="K1329" i="5"/>
  <c r="K1334" i="5"/>
  <c r="K1333" i="5"/>
  <c r="K1326" i="5"/>
  <c r="K1331" i="5"/>
  <c r="K1339" i="5"/>
  <c r="L1349" i="5" a="1"/>
  <c r="L1349" i="5" s="1"/>
  <c r="L1348" i="5" a="1"/>
  <c r="L1348" i="5" s="1"/>
  <c r="L1346" i="5" a="1"/>
  <c r="L1346" i="5" s="1"/>
  <c r="L1345" i="5" a="1"/>
  <c r="L1345" i="5" s="1"/>
  <c r="L1325" i="5" a="1"/>
  <c r="L1325" i="5" s="1"/>
  <c r="L1342" i="5" a="1"/>
  <c r="L1342" i="5" s="1"/>
  <c r="L1329" i="5" a="1"/>
  <c r="L1329" i="5" s="1"/>
  <c r="L1334" i="5" a="1"/>
  <c r="L1334" i="5" s="1"/>
  <c r="L1333" i="5" a="1"/>
  <c r="L1333" i="5" s="1"/>
  <c r="L1326" i="5" a="1"/>
  <c r="L1326" i="5" s="1"/>
  <c r="L1331" i="5" a="1"/>
  <c r="L1331" i="5" s="1"/>
  <c r="L1339" i="5" a="1"/>
  <c r="L1339" i="5" s="1"/>
  <c r="M1349" i="5" a="1"/>
  <c r="M1349" i="5" s="1"/>
  <c r="M1348" i="5" a="1"/>
  <c r="M1348" i="5" s="1"/>
  <c r="M1346" i="5" a="1"/>
  <c r="M1346" i="5" s="1"/>
  <c r="M1345" i="5" a="1"/>
  <c r="M1345" i="5" s="1"/>
  <c r="M1325" i="5" a="1"/>
  <c r="M1325" i="5" s="1"/>
  <c r="M1342" i="5" a="1"/>
  <c r="M1342" i="5" s="1"/>
  <c r="M1329" i="5" a="1"/>
  <c r="M1329" i="5" s="1"/>
  <c r="M1334" i="5" a="1"/>
  <c r="M1334" i="5" s="1"/>
  <c r="M1333" i="5" a="1"/>
  <c r="M1333" i="5" s="1"/>
  <c r="M1326" i="5" a="1"/>
  <c r="M1326" i="5" s="1"/>
  <c r="M1331" i="5" a="1"/>
  <c r="M1331" i="5" s="1"/>
  <c r="M1339" i="5" a="1"/>
  <c r="M1339" i="5" s="1"/>
  <c r="O1349" i="5"/>
  <c r="O1348" i="5"/>
  <c r="O1346" i="5"/>
  <c r="O1345" i="5"/>
  <c r="O1325" i="5"/>
  <c r="O1342" i="5"/>
  <c r="O1329" i="5"/>
  <c r="O1334" i="5"/>
  <c r="O1333" i="5"/>
  <c r="O1326" i="5"/>
  <c r="O1331" i="5"/>
  <c r="O1339" i="5"/>
  <c r="R1349" i="5"/>
  <c r="R1348" i="5"/>
  <c r="R1346" i="5"/>
  <c r="R1345" i="5"/>
  <c r="R1325" i="5"/>
  <c r="R1342" i="5"/>
  <c r="R1329" i="5"/>
  <c r="R1334" i="5"/>
  <c r="R1333" i="5"/>
  <c r="R1326" i="5"/>
  <c r="R1331" i="5"/>
  <c r="R1339" i="5"/>
  <c r="I1322" i="5" a="1"/>
  <c r="I1322" i="5" s="1"/>
  <c r="I1323" i="5" a="1"/>
  <c r="I1323" i="5" s="1"/>
  <c r="K1322" i="5"/>
  <c r="K1323" i="5"/>
  <c r="L1322" i="5" a="1"/>
  <c r="L1322" i="5" s="1"/>
  <c r="L1323" i="5" a="1"/>
  <c r="L1323" i="5" s="1"/>
  <c r="M1322" i="5" a="1"/>
  <c r="M1322" i="5" s="1"/>
  <c r="M1323" i="5" a="1"/>
  <c r="M1323" i="5" s="1"/>
  <c r="O1322" i="5"/>
  <c r="O1323" i="5"/>
  <c r="R1322" i="5"/>
  <c r="R1323" i="5"/>
  <c r="I1033" i="5" a="1"/>
  <c r="I1033" i="5" s="1"/>
  <c r="K1033" i="5"/>
  <c r="L1033" i="5" a="1"/>
  <c r="L1033" i="5" s="1"/>
  <c r="M1033" i="5" a="1"/>
  <c r="M1033" i="5" s="1"/>
  <c r="O1033" i="5"/>
  <c r="R1033" i="5"/>
  <c r="I1299" i="5" a="1"/>
  <c r="I1299" i="5" s="1"/>
  <c r="K1299" i="5"/>
  <c r="L1299" i="5" a="1"/>
  <c r="L1299" i="5" s="1"/>
  <c r="M1299" i="5" a="1"/>
  <c r="M1299" i="5" s="1"/>
  <c r="O1299" i="5"/>
  <c r="R1299" i="5"/>
  <c r="I1324" i="5" a="1"/>
  <c r="I1324" i="5" s="1"/>
  <c r="K1324" i="5"/>
  <c r="L1324" i="5" a="1"/>
  <c r="L1324" i="5" s="1"/>
  <c r="M1324" i="5" a="1"/>
  <c r="M1324" i="5" s="1"/>
  <c r="O1324" i="5"/>
  <c r="R1324" i="5"/>
  <c r="F1206" i="2"/>
  <c r="D220" i="4"/>
  <c r="D221" i="4"/>
  <c r="E220" i="4"/>
  <c r="E221" i="4"/>
  <c r="F220" i="4"/>
  <c r="F221" i="4"/>
  <c r="G220" i="4"/>
  <c r="G221" i="4"/>
  <c r="H220" i="4"/>
  <c r="H221" i="4"/>
  <c r="O3" i="1"/>
  <c r="F1205" i="2"/>
  <c r="F1204" i="2"/>
  <c r="F1199" i="2"/>
  <c r="F1200" i="2"/>
  <c r="F1201" i="2"/>
  <c r="F1202" i="2"/>
  <c r="F1203" i="2"/>
  <c r="N1332" i="5" l="1" a="1"/>
  <c r="N1332" i="5" s="1"/>
  <c r="N1327" i="5" a="1"/>
  <c r="N1327" i="5" s="1"/>
  <c r="N1336" i="5" a="1"/>
  <c r="N1336" i="5" s="1"/>
  <c r="N1337" i="5" a="1"/>
  <c r="N1337" i="5" s="1"/>
  <c r="N1338" i="5" a="1"/>
  <c r="N1338" i="5" s="1"/>
  <c r="N1335" i="5" a="1"/>
  <c r="N1335" i="5" s="1"/>
  <c r="N1340" i="5" a="1"/>
  <c r="N1340" i="5" s="1"/>
  <c r="N1341" i="5" a="1"/>
  <c r="N1341" i="5" s="1"/>
  <c r="N1328" i="5" a="1"/>
  <c r="N1328" i="5" s="1"/>
  <c r="N1343" i="5" a="1"/>
  <c r="N1343" i="5" s="1"/>
  <c r="N1347" i="5" a="1"/>
  <c r="N1347" i="5" s="1"/>
  <c r="N1330" i="5" a="1"/>
  <c r="N1330" i="5" s="1"/>
  <c r="N1349" i="5" a="1"/>
  <c r="N1349" i="5" s="1"/>
  <c r="N1339" i="5" a="1"/>
  <c r="N1339" i="5" s="1"/>
  <c r="N1342" i="5" a="1"/>
  <c r="N1342" i="5" s="1"/>
  <c r="N1325" i="5" a="1"/>
  <c r="N1325" i="5" s="1"/>
  <c r="N1345" i="5" a="1"/>
  <c r="N1345" i="5" s="1"/>
  <c r="N1333" i="5" a="1"/>
  <c r="N1333" i="5" s="1"/>
  <c r="N1326" i="5" a="1"/>
  <c r="N1326" i="5" s="1"/>
  <c r="N1334" i="5" a="1"/>
  <c r="N1334" i="5" s="1"/>
  <c r="N1348" i="5" a="1"/>
  <c r="N1348" i="5" s="1"/>
  <c r="N1331" i="5" a="1"/>
  <c r="N1331" i="5" s="1"/>
  <c r="N1329" i="5" a="1"/>
  <c r="N1329" i="5" s="1"/>
  <c r="N1346" i="5" a="1"/>
  <c r="N1346" i="5" s="1"/>
  <c r="N1323" i="5" a="1"/>
  <c r="N1323" i="5" s="1"/>
  <c r="N1322" i="5" a="1"/>
  <c r="N1322" i="5" s="1"/>
  <c r="N1033" i="5" a="1"/>
  <c r="N1033" i="5" s="1"/>
  <c r="N1299" i="5" a="1"/>
  <c r="N1299" i="5" s="1"/>
  <c r="N1324" i="5" a="1"/>
  <c r="N1324" i="5" s="1"/>
  <c r="I1214" i="5" l="1" a="1"/>
  <c r="I1214" i="5" s="1"/>
  <c r="I50" i="5" a="1"/>
  <c r="I50" i="5" s="1"/>
  <c r="I1074" i="5" a="1"/>
  <c r="I1074" i="5" s="1"/>
  <c r="K1214" i="5"/>
  <c r="K50" i="5"/>
  <c r="K1074" i="5"/>
  <c r="L1214" i="5" a="1"/>
  <c r="L1214" i="5" s="1"/>
  <c r="L50" i="5" a="1"/>
  <c r="L50" i="5" s="1"/>
  <c r="L1074" i="5" a="1"/>
  <c r="L1074" i="5" s="1"/>
  <c r="M1214" i="5" a="1"/>
  <c r="M1214" i="5" s="1"/>
  <c r="M50" i="5" a="1"/>
  <c r="M50" i="5" s="1"/>
  <c r="M1074" i="5" a="1"/>
  <c r="M1074" i="5" s="1"/>
  <c r="O1214" i="5"/>
  <c r="O50" i="5"/>
  <c r="O1074" i="5"/>
  <c r="R1214" i="5"/>
  <c r="R50" i="5"/>
  <c r="R1074" i="5"/>
  <c r="I993" i="5" a="1"/>
  <c r="I993" i="5" s="1"/>
  <c r="I994" i="5" a="1"/>
  <c r="I994" i="5" s="1"/>
  <c r="I1212" i="5" a="1"/>
  <c r="I1212" i="5" s="1"/>
  <c r="I1211" i="5" a="1"/>
  <c r="I1211" i="5" s="1"/>
  <c r="I653" i="5" a="1"/>
  <c r="I653" i="5" s="1"/>
  <c r="I1321" i="5" a="1"/>
  <c r="I1321" i="5" s="1"/>
  <c r="I652" i="5" a="1"/>
  <c r="I652" i="5" s="1"/>
  <c r="I1252" i="5" a="1"/>
  <c r="I1252" i="5" s="1"/>
  <c r="I1253" i="5" a="1"/>
  <c r="I1253" i="5" s="1"/>
  <c r="I651" i="5" a="1"/>
  <c r="I651" i="5" s="1"/>
  <c r="I1210" i="5" a="1"/>
  <c r="I1210" i="5" s="1"/>
  <c r="I1060" i="5" a="1"/>
  <c r="I1060" i="5" s="1"/>
  <c r="I231" i="5" a="1"/>
  <c r="I231" i="5" s="1"/>
  <c r="I22" i="5" a="1"/>
  <c r="I22" i="5" s="1"/>
  <c r="I228" i="5" a="1"/>
  <c r="I228" i="5" s="1"/>
  <c r="I709" i="5" a="1"/>
  <c r="I709" i="5" s="1"/>
  <c r="I218" i="5" a="1"/>
  <c r="I218" i="5" s="1"/>
  <c r="I1038" i="5" a="1"/>
  <c r="I1038" i="5" s="1"/>
  <c r="I692" i="5" a="1"/>
  <c r="I692" i="5" s="1"/>
  <c r="I187" i="5" a="1"/>
  <c r="I187" i="5" s="1"/>
  <c r="I1053" i="5" a="1"/>
  <c r="I1053" i="5" s="1"/>
  <c r="I215" i="5" a="1"/>
  <c r="I215" i="5" s="1"/>
  <c r="I1029" i="5" a="1"/>
  <c r="I1029" i="5" s="1"/>
  <c r="I1030" i="5" a="1"/>
  <c r="I1030" i="5" s="1"/>
  <c r="I164" i="5" a="1"/>
  <c r="I164" i="5" s="1"/>
  <c r="I165" i="5" a="1"/>
  <c r="I165" i="5" s="1"/>
  <c r="I162" i="5" a="1"/>
  <c r="I162" i="5" s="1"/>
  <c r="I167" i="5" a="1"/>
  <c r="I167" i="5" s="1"/>
  <c r="I166" i="5" a="1"/>
  <c r="I166" i="5" s="1"/>
  <c r="I168" i="5" a="1"/>
  <c r="I168" i="5" s="1"/>
  <c r="I163" i="5" a="1"/>
  <c r="I163" i="5" s="1"/>
  <c r="I1034" i="5" a="1"/>
  <c r="I1034" i="5" s="1"/>
  <c r="I1035" i="5" a="1"/>
  <c r="I1035" i="5" s="1"/>
  <c r="I1032" i="5" a="1"/>
  <c r="I1032" i="5" s="1"/>
  <c r="I1031" i="5" a="1"/>
  <c r="I1031" i="5" s="1"/>
  <c r="I679" i="5" a="1"/>
  <c r="I679" i="5" s="1"/>
  <c r="I654" i="5" a="1"/>
  <c r="I654" i="5" s="1"/>
  <c r="I678" i="5" a="1"/>
  <c r="I678" i="5" s="1"/>
  <c r="I680" i="5" a="1"/>
  <c r="I680" i="5" s="1"/>
  <c r="I681" i="5" a="1"/>
  <c r="I681" i="5" s="1"/>
  <c r="I169" i="5" a="1"/>
  <c r="I169" i="5" s="1"/>
  <c r="I172" i="5" a="1"/>
  <c r="I172" i="5" s="1"/>
  <c r="I12" i="5" a="1"/>
  <c r="I12" i="5" s="1"/>
  <c r="I173" i="5" a="1"/>
  <c r="I173" i="5" s="1"/>
  <c r="I175" i="5" a="1"/>
  <c r="I175" i="5" s="1"/>
  <c r="I174" i="5" a="1"/>
  <c r="I174" i="5" s="1"/>
  <c r="I170" i="5" a="1"/>
  <c r="I170" i="5" s="1"/>
  <c r="I171" i="5" a="1"/>
  <c r="I171" i="5" s="1"/>
  <c r="I998" i="5" a="1"/>
  <c r="I998" i="5" s="1"/>
  <c r="I1051" i="5" a="1"/>
  <c r="I1051" i="5" s="1"/>
  <c r="I699" i="5" a="1"/>
  <c r="I699" i="5" s="1"/>
  <c r="I198" i="5" a="1"/>
  <c r="I198" i="5" s="1"/>
  <c r="I202" i="5" a="1"/>
  <c r="I202" i="5" s="1"/>
  <c r="I205" i="5" a="1"/>
  <c r="I205" i="5" s="1"/>
  <c r="I203" i="5" a="1"/>
  <c r="I203" i="5" s="1"/>
  <c r="I18" i="5" a="1"/>
  <c r="I18" i="5" s="1"/>
  <c r="I1047" i="5" a="1"/>
  <c r="I1047" i="5" s="1"/>
  <c r="I192" i="5" a="1"/>
  <c r="I192" i="5" s="1"/>
  <c r="I193" i="5" a="1"/>
  <c r="I193" i="5" s="1"/>
  <c r="I204" i="5" a="1"/>
  <c r="I204" i="5" s="1"/>
  <c r="I199" i="5" a="1"/>
  <c r="I199" i="5" s="1"/>
  <c r="I19" i="5" a="1"/>
  <c r="I19" i="5" s="1"/>
  <c r="I200" i="5" a="1"/>
  <c r="I200" i="5" s="1"/>
  <c r="I201" i="5" a="1"/>
  <c r="I201" i="5" s="1"/>
  <c r="I197" i="5" a="1"/>
  <c r="I197" i="5" s="1"/>
  <c r="I703" i="5" a="1"/>
  <c r="I703" i="5" s="1"/>
  <c r="I741" i="5" a="1"/>
  <c r="I741" i="5" s="1"/>
  <c r="I742" i="5" a="1"/>
  <c r="I742" i="5" s="1"/>
  <c r="I30" i="5" a="1"/>
  <c r="I30" i="5" s="1"/>
  <c r="I306" i="5" a="1"/>
  <c r="I306" i="5" s="1"/>
  <c r="I304" i="5" a="1"/>
  <c r="I304" i="5" s="1"/>
  <c r="I305" i="5" a="1"/>
  <c r="I305" i="5" s="1"/>
  <c r="I1071" i="5" a="1"/>
  <c r="I1071" i="5" s="1"/>
  <c r="I1070" i="5" a="1"/>
  <c r="I1070" i="5" s="1"/>
  <c r="I297" i="5" a="1"/>
  <c r="I297" i="5" s="1"/>
  <c r="I296" i="5" a="1"/>
  <c r="I296" i="5" s="1"/>
  <c r="I733" i="5" a="1"/>
  <c r="I733" i="5" s="1"/>
  <c r="I299" i="5" a="1"/>
  <c r="I299" i="5" s="1"/>
  <c r="I298" i="5" a="1"/>
  <c r="I298" i="5" s="1"/>
  <c r="I28" i="5" a="1"/>
  <c r="I28" i="5" s="1"/>
  <c r="I301" i="5" a="1"/>
  <c r="I301" i="5" s="1"/>
  <c r="I303" i="5" a="1"/>
  <c r="I303" i="5" s="1"/>
  <c r="I302" i="5" a="1"/>
  <c r="I302" i="5" s="1"/>
  <c r="I300" i="5" a="1"/>
  <c r="I300" i="5" s="1"/>
  <c r="I29" i="5" a="1"/>
  <c r="I29" i="5" s="1"/>
  <c r="I1275" i="5" a="1"/>
  <c r="I1275" i="5" s="1"/>
  <c r="I1276" i="5" a="1"/>
  <c r="I1276" i="5" s="1"/>
  <c r="I290" i="5" a="1"/>
  <c r="I290" i="5" s="1"/>
  <c r="I736" i="5" a="1"/>
  <c r="I736" i="5" s="1"/>
  <c r="I1273" i="5" a="1"/>
  <c r="I1273" i="5" s="1"/>
  <c r="I735" i="5" a="1"/>
  <c r="I735" i="5" s="1"/>
  <c r="I734" i="5" a="1"/>
  <c r="I734" i="5" s="1"/>
  <c r="I1274" i="5" a="1"/>
  <c r="I1274" i="5" s="1"/>
  <c r="I737" i="5" a="1"/>
  <c r="I737" i="5" s="1"/>
  <c r="I286" i="5" a="1"/>
  <c r="I286" i="5" s="1"/>
  <c r="I289" i="5" a="1"/>
  <c r="I289" i="5" s="1"/>
  <c r="I287" i="5" a="1"/>
  <c r="I287" i="5" s="1"/>
  <c r="I27" i="5" a="1"/>
  <c r="I27" i="5" s="1"/>
  <c r="I288" i="5" a="1"/>
  <c r="I288" i="5" s="1"/>
  <c r="I1277" i="5" a="1"/>
  <c r="I1277" i="5" s="1"/>
  <c r="I740" i="5" a="1"/>
  <c r="I740" i="5" s="1"/>
  <c r="I739" i="5" a="1"/>
  <c r="I739" i="5" s="1"/>
  <c r="I738" i="5" a="1"/>
  <c r="I738" i="5" s="1"/>
  <c r="I1278" i="5" a="1"/>
  <c r="I1278" i="5" s="1"/>
  <c r="I292" i="5" a="1"/>
  <c r="I292" i="5" s="1"/>
  <c r="I295" i="5" a="1"/>
  <c r="I295" i="5" s="1"/>
  <c r="I1228" i="5" a="1"/>
  <c r="I1228" i="5" s="1"/>
  <c r="I1229" i="5" a="1"/>
  <c r="I1229" i="5" s="1"/>
  <c r="I293" i="5" a="1"/>
  <c r="I293" i="5" s="1"/>
  <c r="I294" i="5" a="1"/>
  <c r="I294" i="5" s="1"/>
  <c r="I291" i="5" a="1"/>
  <c r="I291" i="5" s="1"/>
  <c r="I31" i="5" a="1"/>
  <c r="I31" i="5" s="1"/>
  <c r="I315" i="5" a="1"/>
  <c r="I315" i="5" s="1"/>
  <c r="I314" i="5" a="1"/>
  <c r="I314" i="5" s="1"/>
  <c r="I313" i="5" a="1"/>
  <c r="I313" i="5" s="1"/>
  <c r="I312" i="5" a="1"/>
  <c r="I312" i="5" s="1"/>
  <c r="I1072" i="5" a="1"/>
  <c r="I1072" i="5" s="1"/>
  <c r="I743" i="5" a="1"/>
  <c r="I743" i="5" s="1"/>
  <c r="I307" i="5" a="1"/>
  <c r="I307" i="5" s="1"/>
  <c r="I280" i="5" a="1"/>
  <c r="I280" i="5" s="1"/>
  <c r="I279" i="5" a="1"/>
  <c r="I279" i="5" s="1"/>
  <c r="I1269" i="5" a="1"/>
  <c r="I1269" i="5" s="1"/>
  <c r="I724" i="5" a="1"/>
  <c r="I724" i="5" s="1"/>
  <c r="I1270" i="5" a="1"/>
  <c r="I1270" i="5" s="1"/>
  <c r="I1318" i="5" a="1"/>
  <c r="I1318" i="5" s="1"/>
  <c r="I274" i="5" a="1"/>
  <c r="I274" i="5" s="1"/>
  <c r="I273" i="5" a="1"/>
  <c r="I273" i="5" s="1"/>
  <c r="I272" i="5" a="1"/>
  <c r="I272" i="5" s="1"/>
  <c r="I271" i="5" a="1"/>
  <c r="I271" i="5" s="1"/>
  <c r="I721" i="5" a="1"/>
  <c r="I721" i="5" s="1"/>
  <c r="I1064" i="5" a="1"/>
  <c r="I1064" i="5" s="1"/>
  <c r="I1063" i="5" a="1"/>
  <c r="I1063" i="5" s="1"/>
  <c r="I1263" i="5" a="1"/>
  <c r="I1263" i="5" s="1"/>
  <c r="I716" i="5" a="1"/>
  <c r="I716" i="5" s="1"/>
  <c r="I1264" i="5" a="1"/>
  <c r="I1264" i="5" s="1"/>
  <c r="I244" i="5" a="1"/>
  <c r="I244" i="5" s="1"/>
  <c r="I245" i="5" a="1"/>
  <c r="I245" i="5" s="1"/>
  <c r="I1198" i="5" a="1"/>
  <c r="I1198" i="5" s="1"/>
  <c r="I986" i="5" a="1"/>
  <c r="I986" i="5" s="1"/>
  <c r="I987" i="5" a="1"/>
  <c r="I987" i="5" s="1"/>
  <c r="I95" i="5" a="1"/>
  <c r="I95" i="5" s="1"/>
  <c r="I634" i="5" a="1"/>
  <c r="I634" i="5" s="1"/>
  <c r="I633" i="5" a="1"/>
  <c r="I633" i="5" s="1"/>
  <c r="I1197" i="5" a="1"/>
  <c r="I1197" i="5" s="1"/>
  <c r="I984" i="5" a="1"/>
  <c r="I984" i="5" s="1"/>
  <c r="I1196" i="5" a="1"/>
  <c r="I1196" i="5" s="1"/>
  <c r="I985" i="5" a="1"/>
  <c r="I985" i="5" s="1"/>
  <c r="I632" i="5" a="1"/>
  <c r="I632" i="5" s="1"/>
  <c r="I94" i="5" a="1"/>
  <c r="I94" i="5" s="1"/>
  <c r="I630" i="5" a="1"/>
  <c r="I630" i="5" s="1"/>
  <c r="I631" i="5" a="1"/>
  <c r="I631" i="5" s="1"/>
  <c r="I982" i="5" a="1"/>
  <c r="I982" i="5" s="1"/>
  <c r="I1195" i="5" a="1"/>
  <c r="I1195" i="5" s="1"/>
  <c r="I1311" i="5" a="1"/>
  <c r="I1311" i="5" s="1"/>
  <c r="I980" i="5" a="1"/>
  <c r="I980" i="5" s="1"/>
  <c r="I979" i="5" a="1"/>
  <c r="I979" i="5" s="1"/>
  <c r="I975" i="5" a="1"/>
  <c r="I975" i="5" s="1"/>
  <c r="I976" i="5" a="1"/>
  <c r="I976" i="5" s="1"/>
  <c r="I977" i="5" a="1"/>
  <c r="I977" i="5" s="1"/>
  <c r="I978" i="5" a="1"/>
  <c r="I978" i="5" s="1"/>
  <c r="I981" i="5" a="1"/>
  <c r="I981" i="5" s="1"/>
  <c r="I628" i="5" a="1"/>
  <c r="I628" i="5" s="1"/>
  <c r="I629" i="5" a="1"/>
  <c r="I629" i="5" s="1"/>
  <c r="I627" i="5" a="1"/>
  <c r="I627" i="5" s="1"/>
  <c r="I626" i="5" a="1"/>
  <c r="I626" i="5" s="1"/>
  <c r="I983" i="5" a="1"/>
  <c r="I983" i="5" s="1"/>
  <c r="I702" i="5" a="1"/>
  <c r="I702" i="5" s="1"/>
  <c r="I1052" i="5" a="1"/>
  <c r="I1052" i="5" s="1"/>
  <c r="I700" i="5" a="1"/>
  <c r="I700" i="5" s="1"/>
  <c r="I701" i="5" a="1"/>
  <c r="I701" i="5" s="1"/>
  <c r="I999" i="5" a="1"/>
  <c r="I999" i="5" s="1"/>
  <c r="I208" i="5" a="1"/>
  <c r="I208" i="5" s="1"/>
  <c r="I212" i="5" a="1"/>
  <c r="I212" i="5" s="1"/>
  <c r="I210" i="5" a="1"/>
  <c r="I210" i="5" s="1"/>
  <c r="I209" i="5" a="1"/>
  <c r="I209" i="5" s="1"/>
  <c r="I213" i="5" a="1"/>
  <c r="I213" i="5" s="1"/>
  <c r="I211" i="5" a="1"/>
  <c r="I211" i="5" s="1"/>
  <c r="I20" i="5" a="1"/>
  <c r="I20" i="5" s="1"/>
  <c r="I1050" i="5" a="1"/>
  <c r="I1050" i="5" s="1"/>
  <c r="I698" i="5" a="1"/>
  <c r="I698" i="5" s="1"/>
  <c r="I697" i="5" a="1"/>
  <c r="I697" i="5" s="1"/>
  <c r="I195" i="5" a="1"/>
  <c r="I195" i="5" s="1"/>
  <c r="I17" i="5" a="1"/>
  <c r="I17" i="5" s="1"/>
  <c r="I194" i="5" a="1"/>
  <c r="I194" i="5" s="1"/>
  <c r="I1313" i="5" a="1"/>
  <c r="I1313" i="5" s="1"/>
  <c r="I1314" i="5" a="1"/>
  <c r="I1314" i="5" s="1"/>
  <c r="I1315" i="5" a="1"/>
  <c r="I1315" i="5" s="1"/>
  <c r="I1312" i="5" a="1"/>
  <c r="I1312" i="5" s="1"/>
  <c r="I1049" i="5" a="1"/>
  <c r="I1049" i="5" s="1"/>
  <c r="I1048" i="5" a="1"/>
  <c r="I1048" i="5" s="1"/>
  <c r="I207" i="5" a="1"/>
  <c r="I207" i="5" s="1"/>
  <c r="I196" i="5" a="1"/>
  <c r="I196" i="5" s="1"/>
  <c r="I206" i="5" a="1"/>
  <c r="I206" i="5" s="1"/>
  <c r="I610" i="5" a="1"/>
  <c r="I610" i="5" s="1"/>
  <c r="I594" i="5" a="1"/>
  <c r="I594" i="5" s="1"/>
  <c r="I895" i="5" a="1"/>
  <c r="I895" i="5" s="1"/>
  <c r="I880" i="5" a="1"/>
  <c r="I880" i="5" s="1"/>
  <c r="I1160" i="5" a="1"/>
  <c r="I1160" i="5" s="1"/>
  <c r="I1159" i="5" a="1"/>
  <c r="I1159" i="5" s="1"/>
  <c r="I879" i="5" a="1"/>
  <c r="I879" i="5" s="1"/>
  <c r="I878" i="5" a="1"/>
  <c r="I878" i="5" s="1"/>
  <c r="I539" i="5" a="1"/>
  <c r="I539" i="5" s="1"/>
  <c r="I540" i="5" a="1"/>
  <c r="I540" i="5" s="1"/>
  <c r="I1176" i="5" a="1"/>
  <c r="I1176" i="5" s="1"/>
  <c r="I1175" i="5" a="1"/>
  <c r="I1175" i="5" s="1"/>
  <c r="I926" i="5" a="1"/>
  <c r="I926" i="5" s="1"/>
  <c r="I925" i="5" a="1"/>
  <c r="I925" i="5" s="1"/>
  <c r="I581" i="5" a="1"/>
  <c r="I581" i="5" s="1"/>
  <c r="I582" i="5" a="1"/>
  <c r="I582" i="5" s="1"/>
  <c r="I583" i="5" a="1"/>
  <c r="I583" i="5" s="1"/>
  <c r="I585" i="5" a="1"/>
  <c r="I585" i="5" s="1"/>
  <c r="I584" i="5" a="1"/>
  <c r="I584" i="5" s="1"/>
  <c r="I586" i="5" a="1"/>
  <c r="I586" i="5" s="1"/>
  <c r="I587" i="5" a="1"/>
  <c r="I587" i="5" s="1"/>
  <c r="I1154" i="5" a="1"/>
  <c r="I1154" i="5" s="1"/>
  <c r="I1153" i="5" a="1"/>
  <c r="I1153" i="5" s="1"/>
  <c r="I872" i="5" a="1"/>
  <c r="I872" i="5" s="1"/>
  <c r="I1152" i="5" a="1"/>
  <c r="I1152" i="5" s="1"/>
  <c r="I871" i="5" a="1"/>
  <c r="I871" i="5" s="1"/>
  <c r="I1304" i="5" a="1"/>
  <c r="I1304" i="5" s="1"/>
  <c r="I524" i="5" a="1"/>
  <c r="I524" i="5" s="1"/>
  <c r="I70" i="5" a="1"/>
  <c r="I70" i="5" s="1"/>
  <c r="I499" i="5" a="1"/>
  <c r="I499" i="5" s="1"/>
  <c r="I498" i="5" a="1"/>
  <c r="I498" i="5" s="1"/>
  <c r="I71" i="5" a="1"/>
  <c r="I71" i="5" s="1"/>
  <c r="I523" i="5" a="1"/>
  <c r="I523" i="5" s="1"/>
  <c r="I861" i="5" a="1"/>
  <c r="I861" i="5" s="1"/>
  <c r="I860" i="5" a="1"/>
  <c r="I860" i="5" s="1"/>
  <c r="I1344" i="5" a="1"/>
  <c r="I1344" i="5" s="1"/>
  <c r="I902" i="5" a="1"/>
  <c r="I902" i="5" s="1"/>
  <c r="I558" i="5" a="1"/>
  <c r="I558" i="5" s="1"/>
  <c r="I559" i="5" a="1"/>
  <c r="I559" i="5" s="1"/>
  <c r="I84" i="5" a="1"/>
  <c r="I84" i="5" s="1"/>
  <c r="I566" i="5" a="1"/>
  <c r="I566" i="5" s="1"/>
  <c r="I87" i="5" a="1"/>
  <c r="I87" i="5" s="1"/>
  <c r="I86" i="5" a="1"/>
  <c r="I86" i="5" s="1"/>
  <c r="I912" i="5" a="1"/>
  <c r="I912" i="5" s="1"/>
  <c r="I713" i="5" a="1"/>
  <c r="I713" i="5" s="1"/>
  <c r="I712" i="5" a="1"/>
  <c r="I712" i="5" s="1"/>
  <c r="I233" i="5" a="1"/>
  <c r="I233" i="5" s="1"/>
  <c r="I232" i="5" a="1"/>
  <c r="I232" i="5" s="1"/>
  <c r="I1261" i="5" a="1"/>
  <c r="I1261" i="5" s="1"/>
  <c r="I1262" i="5" a="1"/>
  <c r="I1262" i="5" s="1"/>
  <c r="I230" i="5" a="1"/>
  <c r="I230" i="5" s="1"/>
  <c r="I229" i="5" a="1"/>
  <c r="I229" i="5" s="1"/>
  <c r="I1058" i="5" a="1"/>
  <c r="I1058" i="5" s="1"/>
  <c r="I711" i="5" a="1"/>
  <c r="I711" i="5" s="1"/>
  <c r="I1057" i="5" a="1"/>
  <c r="I1057" i="5" s="1"/>
  <c r="I1056" i="5" a="1"/>
  <c r="I1056" i="5" s="1"/>
  <c r="I710" i="5" a="1"/>
  <c r="I710" i="5" s="1"/>
  <c r="I221" i="5" a="1"/>
  <c r="I221" i="5" s="1"/>
  <c r="I219" i="5" a="1"/>
  <c r="I219" i="5" s="1"/>
  <c r="I220" i="5" a="1"/>
  <c r="I220" i="5" s="1"/>
  <c r="I1059" i="5" a="1"/>
  <c r="I1059" i="5" s="1"/>
  <c r="I225" i="5" a="1"/>
  <c r="I225" i="5" s="1"/>
  <c r="I223" i="5" a="1"/>
  <c r="I223" i="5" s="1"/>
  <c r="I227" i="5" a="1"/>
  <c r="I227" i="5" s="1"/>
  <c r="I226" i="5" a="1"/>
  <c r="I226" i="5" s="1"/>
  <c r="I222" i="5" a="1"/>
  <c r="I222" i="5" s="1"/>
  <c r="I224" i="5" a="1"/>
  <c r="I224" i="5" s="1"/>
  <c r="I1046" i="5" a="1"/>
  <c r="I1046" i="5" s="1"/>
  <c r="I1044" i="5" a="1"/>
  <c r="I1044" i="5" s="1"/>
  <c r="I1045" i="5" a="1"/>
  <c r="I1045" i="5" s="1"/>
  <c r="I1042" i="5" a="1"/>
  <c r="I1042" i="5" s="1"/>
  <c r="I1043" i="5" a="1"/>
  <c r="I1043" i="5" s="1"/>
  <c r="I695" i="5" a="1"/>
  <c r="I695" i="5" s="1"/>
  <c r="I696" i="5" a="1"/>
  <c r="I696" i="5" s="1"/>
  <c r="I1317" i="5" a="1"/>
  <c r="I1317" i="5" s="1"/>
  <c r="I191" i="5" a="1"/>
  <c r="I191" i="5" s="1"/>
  <c r="I190" i="5" a="1"/>
  <c r="I190" i="5" s="1"/>
  <c r="I189" i="5" a="1"/>
  <c r="I189" i="5" s="1"/>
  <c r="I1041" i="5" a="1"/>
  <c r="I1041" i="5" s="1"/>
  <c r="I693" i="5" a="1"/>
  <c r="I693" i="5" s="1"/>
  <c r="I1040" i="5" a="1"/>
  <c r="I1040" i="5" s="1"/>
  <c r="I694" i="5" a="1"/>
  <c r="I694" i="5" s="1"/>
  <c r="I1039" i="5" a="1"/>
  <c r="I1039" i="5" s="1"/>
  <c r="I188" i="5" a="1"/>
  <c r="I188" i="5" s="1"/>
  <c r="I708" i="5" a="1"/>
  <c r="I708" i="5" s="1"/>
  <c r="I1054" i="5" a="1"/>
  <c r="I1054" i="5" s="1"/>
  <c r="I705" i="5" a="1"/>
  <c r="I705" i="5" s="1"/>
  <c r="I1055" i="5" a="1"/>
  <c r="I1055" i="5" s="1"/>
  <c r="I706" i="5" a="1"/>
  <c r="I706" i="5" s="1"/>
  <c r="I707" i="5" a="1"/>
  <c r="I707" i="5" s="1"/>
  <c r="I216" i="5" a="1"/>
  <c r="I216" i="5" s="1"/>
  <c r="I214" i="5" a="1"/>
  <c r="I214" i="5" s="1"/>
  <c r="I21" i="5" a="1"/>
  <c r="I21" i="5" s="1"/>
  <c r="I217" i="5" a="1"/>
  <c r="I217" i="5" s="1"/>
  <c r="I691" i="5" a="1"/>
  <c r="I691" i="5" s="1"/>
  <c r="I689" i="5" a="1"/>
  <c r="I689" i="5" s="1"/>
  <c r="I690" i="5" a="1"/>
  <c r="I690" i="5" s="1"/>
  <c r="I182" i="5" a="1"/>
  <c r="I182" i="5" s="1"/>
  <c r="I185" i="5" a="1"/>
  <c r="I185" i="5" s="1"/>
  <c r="I184" i="5" a="1"/>
  <c r="I184" i="5" s="1"/>
  <c r="I16" i="5" a="1"/>
  <c r="I16" i="5" s="1"/>
  <c r="I677" i="5" a="1"/>
  <c r="I677" i="5" s="1"/>
  <c r="I161" i="5" a="1"/>
  <c r="I161" i="5" s="1"/>
  <c r="I183" i="5" a="1"/>
  <c r="I183" i="5" s="1"/>
  <c r="I1037" i="5" a="1"/>
  <c r="I1037" i="5" s="1"/>
  <c r="I1036" i="5" a="1"/>
  <c r="I1036" i="5" s="1"/>
  <c r="I684" i="5" a="1"/>
  <c r="I684" i="5" s="1"/>
  <c r="I686" i="5" a="1"/>
  <c r="I686" i="5" s="1"/>
  <c r="I685" i="5" a="1"/>
  <c r="I685" i="5" s="1"/>
  <c r="I688" i="5" a="1"/>
  <c r="I688" i="5" s="1"/>
  <c r="I687" i="5" a="1"/>
  <c r="I687" i="5" s="1"/>
  <c r="I682" i="5" a="1"/>
  <c r="I682" i="5" s="1"/>
  <c r="I186" i="5" a="1"/>
  <c r="I186" i="5" s="1"/>
  <c r="I683" i="5" a="1"/>
  <c r="I683" i="5" s="1"/>
  <c r="I180" i="5" a="1"/>
  <c r="I180" i="5" s="1"/>
  <c r="I181" i="5" a="1"/>
  <c r="I181" i="5" s="1"/>
  <c r="I179" i="5" a="1"/>
  <c r="I179" i="5" s="1"/>
  <c r="I177" i="5" a="1"/>
  <c r="I177" i="5" s="1"/>
  <c r="I13" i="5" a="1"/>
  <c r="I13" i="5" s="1"/>
  <c r="I14" i="5" a="1"/>
  <c r="I14" i="5" s="1"/>
  <c r="I15" i="5" a="1"/>
  <c r="I15" i="5" s="1"/>
  <c r="I178" i="5" a="1"/>
  <c r="I178" i="5" s="1"/>
  <c r="I176" i="5" a="1"/>
  <c r="I176" i="5" s="1"/>
  <c r="I704" i="5" a="1"/>
  <c r="I704" i="5" s="1"/>
  <c r="I1204" i="5" a="1"/>
  <c r="I1204" i="5" s="1"/>
  <c r="I1209" i="5" a="1"/>
  <c r="I1209" i="5" s="1"/>
  <c r="I1203" i="5" a="1"/>
  <c r="I1203" i="5" s="1"/>
  <c r="I1206" i="5" a="1"/>
  <c r="I1206" i="5" s="1"/>
  <c r="I1205" i="5" a="1"/>
  <c r="I1205" i="5" s="1"/>
  <c r="I1207" i="5" a="1"/>
  <c r="I1207" i="5" s="1"/>
  <c r="I989" i="5" a="1"/>
  <c r="I989" i="5" s="1"/>
  <c r="I1208" i="5" a="1"/>
  <c r="I1208" i="5" s="1"/>
  <c r="I992" i="5" a="1"/>
  <c r="I992" i="5" s="1"/>
  <c r="I991" i="5" a="1"/>
  <c r="I991" i="5" s="1"/>
  <c r="I990" i="5" a="1"/>
  <c r="I990" i="5" s="1"/>
  <c r="I649" i="5" a="1"/>
  <c r="I649" i="5" s="1"/>
  <c r="I96" i="5" a="1"/>
  <c r="I96" i="5" s="1"/>
  <c r="I97" i="5" a="1"/>
  <c r="I97" i="5" s="1"/>
  <c r="I645" i="5" a="1"/>
  <c r="I645" i="5" s="1"/>
  <c r="I639" i="5" a="1"/>
  <c r="I639" i="5" s="1"/>
  <c r="I650" i="5" a="1"/>
  <c r="I650" i="5" s="1"/>
  <c r="I636" i="5" a="1"/>
  <c r="I636" i="5" s="1"/>
  <c r="I1201" i="5" a="1"/>
  <c r="I1201" i="5" s="1"/>
  <c r="I640" i="5" a="1"/>
  <c r="I640" i="5" s="1"/>
  <c r="I100" i="5" a="1"/>
  <c r="I100" i="5" s="1"/>
  <c r="I647" i="5" a="1"/>
  <c r="I647" i="5" s="1"/>
  <c r="I99" i="5" a="1"/>
  <c r="I99" i="5" s="1"/>
  <c r="I648" i="5" a="1"/>
  <c r="I648" i="5" s="1"/>
  <c r="I643" i="5" a="1"/>
  <c r="I643" i="5" s="1"/>
  <c r="I644" i="5" a="1"/>
  <c r="I644" i="5" s="1"/>
  <c r="I98" i="5" a="1"/>
  <c r="I98" i="5" s="1"/>
  <c r="I646" i="5" a="1"/>
  <c r="I646" i="5" s="1"/>
  <c r="I642" i="5" a="1"/>
  <c r="I642" i="5" s="1"/>
  <c r="I1202" i="5" a="1"/>
  <c r="I1202" i="5" s="1"/>
  <c r="I638" i="5" a="1"/>
  <c r="I638" i="5" s="1"/>
  <c r="I637" i="5" a="1"/>
  <c r="I637" i="5" s="1"/>
  <c r="I641" i="5" a="1"/>
  <c r="I641" i="5" s="1"/>
  <c r="I1125" i="5" a="1"/>
  <c r="I1125" i="5" s="1"/>
  <c r="I1128" i="5" a="1"/>
  <c r="I1128" i="5" s="1"/>
  <c r="I470" i="5" a="1"/>
  <c r="I470" i="5" s="1"/>
  <c r="I1095" i="5" a="1"/>
  <c r="I1095" i="5" s="1"/>
  <c r="I788" i="5" a="1"/>
  <c r="I788" i="5" s="1"/>
  <c r="I362" i="5" a="1"/>
  <c r="I362" i="5" s="1"/>
  <c r="I361" i="5" a="1"/>
  <c r="I361" i="5" s="1"/>
  <c r="I469" i="5" a="1"/>
  <c r="I469" i="5" s="1"/>
  <c r="I62" i="5" a="1"/>
  <c r="I62" i="5" s="1"/>
  <c r="I61" i="5" a="1"/>
  <c r="I61" i="5" s="1"/>
  <c r="I1112" i="5" a="1"/>
  <c r="I1112" i="5" s="1"/>
  <c r="I816" i="5" a="1"/>
  <c r="I816" i="5" s="1"/>
  <c r="I416" i="5" a="1"/>
  <c r="I416" i="5" s="1"/>
  <c r="I419" i="5" a="1"/>
  <c r="I419" i="5" s="1"/>
  <c r="I372" i="5" a="1"/>
  <c r="I372" i="5" s="1"/>
  <c r="I415" i="5" a="1"/>
  <c r="I415" i="5" s="1"/>
  <c r="I417" i="5" a="1"/>
  <c r="I417" i="5" s="1"/>
  <c r="I418" i="5" a="1"/>
  <c r="I418" i="5" s="1"/>
  <c r="I1106" i="5" a="1"/>
  <c r="I1106" i="5" s="1"/>
  <c r="I798" i="5" a="1"/>
  <c r="I798" i="5" s="1"/>
  <c r="I1287" i="5" a="1"/>
  <c r="I1287" i="5" s="1"/>
  <c r="I797" i="5" a="1"/>
  <c r="I797" i="5" s="1"/>
  <c r="I799" i="5" a="1"/>
  <c r="I799" i="5" s="1"/>
  <c r="I1288" i="5" a="1"/>
  <c r="I1288" i="5" s="1"/>
  <c r="I800" i="5" a="1"/>
  <c r="I800" i="5" s="1"/>
  <c r="I380" i="5" a="1"/>
  <c r="I380" i="5" s="1"/>
  <c r="I378" i="5" a="1"/>
  <c r="I378" i="5" s="1"/>
  <c r="I377" i="5" a="1"/>
  <c r="I377" i="5" s="1"/>
  <c r="I382" i="5" a="1"/>
  <c r="I382" i="5" s="1"/>
  <c r="I45" i="5" a="1"/>
  <c r="I45" i="5" s="1"/>
  <c r="I379" i="5" a="1"/>
  <c r="I379" i="5" s="1"/>
  <c r="I381" i="5" a="1"/>
  <c r="I381" i="5" s="1"/>
  <c r="I1120" i="5" a="1"/>
  <c r="I1120" i="5" s="1"/>
  <c r="I429" i="5" a="1"/>
  <c r="I429" i="5" s="1"/>
  <c r="I428" i="5" a="1"/>
  <c r="I428" i="5" s="1"/>
  <c r="I425" i="5" a="1"/>
  <c r="I425" i="5" s="1"/>
  <c r="I426" i="5" a="1"/>
  <c r="I426" i="5" s="1"/>
  <c r="I427" i="5" a="1"/>
  <c r="I427" i="5" s="1"/>
  <c r="I1193" i="5" a="1"/>
  <c r="I1193" i="5" s="1"/>
  <c r="I1194" i="5" a="1"/>
  <c r="I1194" i="5" s="1"/>
  <c r="I965" i="5" a="1"/>
  <c r="I965" i="5" s="1"/>
  <c r="I967" i="5" a="1"/>
  <c r="I967" i="5" s="1"/>
  <c r="I1189" i="5" a="1"/>
  <c r="I1189" i="5" s="1"/>
  <c r="I966" i="5" a="1"/>
  <c r="I966" i="5" s="1"/>
  <c r="I962" i="5" a="1"/>
  <c r="I962" i="5" s="1"/>
  <c r="I963" i="5" a="1"/>
  <c r="I963" i="5" s="1"/>
  <c r="I969" i="5" a="1"/>
  <c r="I969" i="5" s="1"/>
  <c r="I970" i="5" a="1"/>
  <c r="I970" i="5" s="1"/>
  <c r="I1192" i="5" a="1"/>
  <c r="I1192" i="5" s="1"/>
  <c r="I968" i="5" a="1"/>
  <c r="I968" i="5" s="1"/>
  <c r="I964" i="5" a="1"/>
  <c r="I964" i="5" s="1"/>
  <c r="I1190" i="5" a="1"/>
  <c r="I1190" i="5" s="1"/>
  <c r="I1191" i="5" a="1"/>
  <c r="I1191" i="5" s="1"/>
  <c r="I616" i="5" a="1"/>
  <c r="I616" i="5" s="1"/>
  <c r="I1188" i="5" a="1"/>
  <c r="I1188" i="5" s="1"/>
  <c r="I960" i="5" a="1"/>
  <c r="I960" i="5" s="1"/>
  <c r="I1187" i="5" a="1"/>
  <c r="I1187" i="5" s="1"/>
  <c r="I956" i="5" a="1"/>
  <c r="I956" i="5" s="1"/>
  <c r="I961" i="5" a="1"/>
  <c r="I961" i="5" s="1"/>
  <c r="I958" i="5" a="1"/>
  <c r="I958" i="5" s="1"/>
  <c r="I954" i="5" a="1"/>
  <c r="I954" i="5" s="1"/>
  <c r="I953" i="5" a="1"/>
  <c r="I953" i="5" s="1"/>
  <c r="I952" i="5" a="1"/>
  <c r="I952" i="5" s="1"/>
  <c r="I959" i="5" a="1"/>
  <c r="I959" i="5" s="1"/>
  <c r="I955" i="5" a="1"/>
  <c r="I955" i="5" s="1"/>
  <c r="I957" i="5" a="1"/>
  <c r="I957" i="5" s="1"/>
  <c r="I612" i="5" a="1"/>
  <c r="I612" i="5" s="1"/>
  <c r="I611" i="5" a="1"/>
  <c r="I611" i="5" s="1"/>
  <c r="I1185" i="5" a="1"/>
  <c r="I1185" i="5" s="1"/>
  <c r="I948" i="5" a="1"/>
  <c r="I948" i="5" s="1"/>
  <c r="I951" i="5" a="1"/>
  <c r="I951" i="5" s="1"/>
  <c r="I949" i="5" a="1"/>
  <c r="I949" i="5" s="1"/>
  <c r="I1186" i="5" a="1"/>
  <c r="I1186" i="5" s="1"/>
  <c r="I950" i="5" a="1"/>
  <c r="I950" i="5" s="1"/>
  <c r="I608" i="5" a="1"/>
  <c r="I608" i="5" s="1"/>
  <c r="I609" i="5" a="1"/>
  <c r="I609" i="5" s="1"/>
  <c r="I607" i="5" a="1"/>
  <c r="I607" i="5" s="1"/>
  <c r="I1182" i="5" a="1"/>
  <c r="I1182" i="5" s="1"/>
  <c r="I1184" i="5" a="1"/>
  <c r="I1184" i="5" s="1"/>
  <c r="I946" i="5" a="1"/>
  <c r="I946" i="5" s="1"/>
  <c r="I942" i="5" a="1"/>
  <c r="I942" i="5" s="1"/>
  <c r="I1181" i="5" a="1"/>
  <c r="I1181" i="5" s="1"/>
  <c r="I944" i="5" a="1"/>
  <c r="I944" i="5" s="1"/>
  <c r="I1179" i="5" a="1"/>
  <c r="I1179" i="5" s="1"/>
  <c r="I937" i="5" a="1"/>
  <c r="I937" i="5" s="1"/>
  <c r="I1180" i="5" a="1"/>
  <c r="I1180" i="5" s="1"/>
  <c r="I1183" i="5" a="1"/>
  <c r="I1183" i="5" s="1"/>
  <c r="I941" i="5" a="1"/>
  <c r="I941" i="5" s="1"/>
  <c r="I940" i="5" a="1"/>
  <c r="I940" i="5" s="1"/>
  <c r="I943" i="5" a="1"/>
  <c r="I943" i="5" s="1"/>
  <c r="I938" i="5" a="1"/>
  <c r="I938" i="5" s="1"/>
  <c r="I936" i="5" a="1"/>
  <c r="I936" i="5" s="1"/>
  <c r="I939" i="5" a="1"/>
  <c r="I939" i="5" s="1"/>
  <c r="I945" i="5" a="1"/>
  <c r="I945" i="5" s="1"/>
  <c r="I596" i="5" a="1"/>
  <c r="I596" i="5" s="1"/>
  <c r="I600" i="5" a="1"/>
  <c r="I600" i="5" s="1"/>
  <c r="I597" i="5" a="1"/>
  <c r="I597" i="5" s="1"/>
  <c r="I595" i="5" a="1"/>
  <c r="I595" i="5" s="1"/>
  <c r="I603" i="5" a="1"/>
  <c r="I603" i="5" s="1"/>
  <c r="I604" i="5" a="1"/>
  <c r="I604" i="5" s="1"/>
  <c r="I91" i="5" a="1"/>
  <c r="I91" i="5" s="1"/>
  <c r="I605" i="5" a="1"/>
  <c r="I605" i="5" s="1"/>
  <c r="I601" i="5" a="1"/>
  <c r="I601" i="5" s="1"/>
  <c r="I602" i="5" a="1"/>
  <c r="I602" i="5" s="1"/>
  <c r="I92" i="5" a="1"/>
  <c r="I92" i="5" s="1"/>
  <c r="I598" i="5" a="1"/>
  <c r="I598" i="5" s="1"/>
  <c r="I599" i="5" a="1"/>
  <c r="I599" i="5" s="1"/>
  <c r="I615" i="5" a="1"/>
  <c r="I615" i="5" s="1"/>
  <c r="I618" i="5" a="1"/>
  <c r="I618" i="5" s="1"/>
  <c r="I619" i="5" a="1"/>
  <c r="I619" i="5" s="1"/>
  <c r="I617" i="5" a="1"/>
  <c r="I617" i="5" s="1"/>
  <c r="I613" i="5" a="1"/>
  <c r="I613" i="5" s="1"/>
  <c r="I614" i="5" a="1"/>
  <c r="I614" i="5" s="1"/>
  <c r="I947" i="5" a="1"/>
  <c r="I947" i="5" s="1"/>
  <c r="I93" i="5" a="1"/>
  <c r="I93" i="5" s="1"/>
  <c r="I606" i="5" a="1"/>
  <c r="I606" i="5" s="1"/>
  <c r="I901" i="5" a="1"/>
  <c r="I901" i="5" s="1"/>
  <c r="I896" i="5" a="1"/>
  <c r="I896" i="5" s="1"/>
  <c r="I1164" i="5" a="1"/>
  <c r="I1164" i="5" s="1"/>
  <c r="I898" i="5" a="1"/>
  <c r="I898" i="5" s="1"/>
  <c r="I1163" i="5" a="1"/>
  <c r="I1163" i="5" s="1"/>
  <c r="I900" i="5" a="1"/>
  <c r="I900" i="5" s="1"/>
  <c r="I899" i="5" a="1"/>
  <c r="I899" i="5" s="1"/>
  <c r="I897" i="5" a="1"/>
  <c r="I897" i="5" s="1"/>
  <c r="I556" i="5" a="1"/>
  <c r="I556" i="5" s="1"/>
  <c r="I557" i="5" a="1"/>
  <c r="I557" i="5" s="1"/>
  <c r="I553" i="5" a="1"/>
  <c r="I553" i="5" s="1"/>
  <c r="I554" i="5" a="1"/>
  <c r="I554" i="5" s="1"/>
  <c r="I81" i="5" a="1"/>
  <c r="I81" i="5" s="1"/>
  <c r="I80" i="5" a="1"/>
  <c r="I80" i="5" s="1"/>
  <c r="I79" i="5" a="1"/>
  <c r="I79" i="5" s="1"/>
  <c r="I82" i="5" a="1"/>
  <c r="I82" i="5" s="1"/>
  <c r="I78" i="5" a="1"/>
  <c r="I78" i="5" s="1"/>
  <c r="I552" i="5" a="1"/>
  <c r="I552" i="5" s="1"/>
  <c r="I555" i="5" a="1"/>
  <c r="I555" i="5" s="1"/>
  <c r="I1162" i="5" a="1"/>
  <c r="I1162" i="5" s="1"/>
  <c r="I548" i="5" a="1"/>
  <c r="I548" i="5" s="1"/>
  <c r="I888" i="5" a="1"/>
  <c r="I888" i="5" s="1"/>
  <c r="I889" i="5" a="1"/>
  <c r="I889" i="5" s="1"/>
  <c r="I883" i="5" a="1"/>
  <c r="I883" i="5" s="1"/>
  <c r="I887" i="5" a="1"/>
  <c r="I887" i="5" s="1"/>
  <c r="I881" i="5" a="1"/>
  <c r="I881" i="5" s="1"/>
  <c r="I886" i="5" a="1"/>
  <c r="I886" i="5" s="1"/>
  <c r="I890" i="5" a="1"/>
  <c r="I890" i="5" s="1"/>
  <c r="I884" i="5" a="1"/>
  <c r="I884" i="5" s="1"/>
  <c r="I885" i="5" a="1"/>
  <c r="I885" i="5" s="1"/>
  <c r="I549" i="5" a="1"/>
  <c r="I549" i="5" s="1"/>
  <c r="I547" i="5" a="1"/>
  <c r="I547" i="5" s="1"/>
  <c r="I550" i="5" a="1"/>
  <c r="I550" i="5" s="1"/>
  <c r="I77" i="5" a="1"/>
  <c r="I77" i="5" s="1"/>
  <c r="I545" i="5" a="1"/>
  <c r="I545" i="5" s="1"/>
  <c r="I546" i="5" a="1"/>
  <c r="I546" i="5" s="1"/>
  <c r="I892" i="5" a="1"/>
  <c r="I892" i="5" s="1"/>
  <c r="I893" i="5" a="1"/>
  <c r="I893" i="5" s="1"/>
  <c r="I1161" i="5" a="1"/>
  <c r="I1161" i="5" s="1"/>
  <c r="I891" i="5" a="1"/>
  <c r="I891" i="5" s="1"/>
  <c r="I894" i="5" a="1"/>
  <c r="I894" i="5" s="1"/>
  <c r="I551" i="5" a="1"/>
  <c r="I551" i="5" s="1"/>
  <c r="I931" i="5" a="1"/>
  <c r="I931" i="5" s="1"/>
  <c r="I1177" i="5" a="1"/>
  <c r="I1177" i="5" s="1"/>
  <c r="I935" i="5" a="1"/>
  <c r="I935" i="5" s="1"/>
  <c r="I1309" i="5" a="1"/>
  <c r="I1309" i="5" s="1"/>
  <c r="I932" i="5" a="1"/>
  <c r="I932" i="5" s="1"/>
  <c r="I930" i="5" a="1"/>
  <c r="I930" i="5" s="1"/>
  <c r="I933" i="5" a="1"/>
  <c r="I933" i="5" s="1"/>
  <c r="I1178" i="5" a="1"/>
  <c r="I1178" i="5" s="1"/>
  <c r="I927" i="5" a="1"/>
  <c r="I927" i="5" s="1"/>
  <c r="I934" i="5" a="1"/>
  <c r="I934" i="5" s="1"/>
  <c r="I929" i="5" a="1"/>
  <c r="I929" i="5" s="1"/>
  <c r="I928" i="5" a="1"/>
  <c r="I928" i="5" s="1"/>
  <c r="I1310" i="5" a="1"/>
  <c r="I1310" i="5" s="1"/>
  <c r="I924" i="5" a="1"/>
  <c r="I924" i="5" s="1"/>
  <c r="I89" i="5" a="1"/>
  <c r="I89" i="5" s="1"/>
  <c r="I90" i="5" a="1"/>
  <c r="I90" i="5" s="1"/>
  <c r="I563" i="5" a="1"/>
  <c r="I563" i="5" s="1"/>
  <c r="I910" i="5" a="1"/>
  <c r="I910" i="5" s="1"/>
  <c r="I907" i="5" a="1"/>
  <c r="I907" i="5" s="1"/>
  <c r="I1167" i="5" a="1"/>
  <c r="I1167" i="5" s="1"/>
  <c r="I909" i="5" a="1"/>
  <c r="I909" i="5" s="1"/>
  <c r="I908" i="5" a="1"/>
  <c r="I908" i="5" s="1"/>
  <c r="I911" i="5" a="1"/>
  <c r="I911" i="5" s="1"/>
  <c r="I565" i="5" a="1"/>
  <c r="I565" i="5" s="1"/>
  <c r="I564" i="5" a="1"/>
  <c r="I564" i="5" s="1"/>
  <c r="I588" i="5" a="1"/>
  <c r="I588" i="5" s="1"/>
  <c r="I592" i="5" a="1"/>
  <c r="I592" i="5" s="1"/>
  <c r="I590" i="5" a="1"/>
  <c r="I590" i="5" s="1"/>
  <c r="I591" i="5" a="1"/>
  <c r="I591" i="5" s="1"/>
  <c r="I593" i="5" a="1"/>
  <c r="I593" i="5" s="1"/>
  <c r="I589" i="5" a="1"/>
  <c r="I589" i="5" s="1"/>
  <c r="I1158" i="5" a="1"/>
  <c r="I1158" i="5" s="1"/>
  <c r="I1157" i="5" a="1"/>
  <c r="I1157" i="5" s="1"/>
  <c r="I876" i="5" a="1"/>
  <c r="I876" i="5" s="1"/>
  <c r="I875" i="5" a="1"/>
  <c r="I875" i="5" s="1"/>
  <c r="I1156" i="5" a="1"/>
  <c r="I1156" i="5" s="1"/>
  <c r="I1155" i="5" a="1"/>
  <c r="I1155" i="5" s="1"/>
  <c r="I873" i="5" a="1"/>
  <c r="I873" i="5" s="1"/>
  <c r="I874" i="5" a="1"/>
  <c r="I874" i="5" s="1"/>
  <c r="I877" i="5" a="1"/>
  <c r="I877" i="5" s="1"/>
  <c r="I534" i="5" a="1"/>
  <c r="I534" i="5" s="1"/>
  <c r="I527" i="5" a="1"/>
  <c r="I527" i="5" s="1"/>
  <c r="I533" i="5" a="1"/>
  <c r="I533" i="5" s="1"/>
  <c r="I526" i="5" a="1"/>
  <c r="I526" i="5" s="1"/>
  <c r="I537" i="5" a="1"/>
  <c r="I537" i="5" s="1"/>
  <c r="I538" i="5" a="1"/>
  <c r="I538" i="5" s="1"/>
  <c r="I1140" i="5" a="1"/>
  <c r="I1140" i="5" s="1"/>
  <c r="I1139" i="5" a="1"/>
  <c r="I1139" i="5" s="1"/>
  <c r="I858" i="5" a="1"/>
  <c r="I858" i="5" s="1"/>
  <c r="I859" i="5" a="1"/>
  <c r="I859" i="5" s="1"/>
  <c r="I75" i="5" a="1"/>
  <c r="I75" i="5" s="1"/>
  <c r="I531" i="5" a="1"/>
  <c r="I531" i="5" s="1"/>
  <c r="I530" i="5" a="1"/>
  <c r="I530" i="5" s="1"/>
  <c r="I529" i="5" a="1"/>
  <c r="I529" i="5" s="1"/>
  <c r="I525" i="5" a="1"/>
  <c r="I525" i="5" s="1"/>
  <c r="I535" i="5" a="1"/>
  <c r="I535" i="5" s="1"/>
  <c r="I536" i="5" a="1"/>
  <c r="I536" i="5" s="1"/>
  <c r="I76" i="5" a="1"/>
  <c r="I76" i="5" s="1"/>
  <c r="I528" i="5" a="1"/>
  <c r="I528" i="5" s="1"/>
  <c r="I1138" i="5" a="1"/>
  <c r="I1138" i="5" s="1"/>
  <c r="I1147" i="5" a="1"/>
  <c r="I1147" i="5" s="1"/>
  <c r="I1146" i="5" a="1"/>
  <c r="I1146" i="5" s="1"/>
  <c r="I1150" i="5" a="1"/>
  <c r="I1150" i="5" s="1"/>
  <c r="I1148" i="5" a="1"/>
  <c r="I1148" i="5" s="1"/>
  <c r="I869" i="5" a="1"/>
  <c r="I869" i="5" s="1"/>
  <c r="I1151" i="5" a="1"/>
  <c r="I1151" i="5" s="1"/>
  <c r="I1149" i="5" a="1"/>
  <c r="I1149" i="5" s="1"/>
  <c r="I1144" i="5" a="1"/>
  <c r="I1144" i="5" s="1"/>
  <c r="I865" i="5" a="1"/>
  <c r="I865" i="5" s="1"/>
  <c r="I1142" i="5" a="1"/>
  <c r="I1142" i="5" s="1"/>
  <c r="I1145" i="5" a="1"/>
  <c r="I1145" i="5" s="1"/>
  <c r="I867" i="5" a="1"/>
  <c r="I867" i="5" s="1"/>
  <c r="I1141" i="5" a="1"/>
  <c r="I1141" i="5" s="1"/>
  <c r="I868" i="5" a="1"/>
  <c r="I868" i="5" s="1"/>
  <c r="I863" i="5" a="1"/>
  <c r="I863" i="5" s="1"/>
  <c r="I862" i="5" a="1"/>
  <c r="I862" i="5" s="1"/>
  <c r="I1143" i="5" a="1"/>
  <c r="I1143" i="5" s="1"/>
  <c r="I866" i="5" a="1"/>
  <c r="I866" i="5" s="1"/>
  <c r="I864" i="5" a="1"/>
  <c r="I864" i="5" s="1"/>
  <c r="I996" i="5" a="1"/>
  <c r="I996" i="5" s="1"/>
  <c r="I1302" i="5" a="1"/>
  <c r="I1302" i="5" s="1"/>
  <c r="I1303" i="5" a="1"/>
  <c r="I1303" i="5" s="1"/>
  <c r="I870" i="5" a="1"/>
  <c r="I870" i="5" s="1"/>
  <c r="I504" i="5" a="1"/>
  <c r="I504" i="5" s="1"/>
  <c r="I1248" i="5" a="1"/>
  <c r="I1248" i="5" s="1"/>
  <c r="I1249" i="5" a="1"/>
  <c r="I1249" i="5" s="1"/>
  <c r="I506" i="5" a="1"/>
  <c r="I506" i="5" s="1"/>
  <c r="I519" i="5" a="1"/>
  <c r="I519" i="5" s="1"/>
  <c r="I511" i="5" a="1"/>
  <c r="I511" i="5" s="1"/>
  <c r="I72" i="5" a="1"/>
  <c r="I72" i="5" s="1"/>
  <c r="I518" i="5" a="1"/>
  <c r="I518" i="5" s="1"/>
  <c r="I501" i="5" a="1"/>
  <c r="I501" i="5" s="1"/>
  <c r="I507" i="5" a="1"/>
  <c r="I507" i="5" s="1"/>
  <c r="I509" i="5" a="1"/>
  <c r="I509" i="5" s="1"/>
  <c r="I1250" i="5" a="1"/>
  <c r="I1250" i="5" s="1"/>
  <c r="I1251" i="5" a="1"/>
  <c r="I1251" i="5" s="1"/>
  <c r="I516" i="5" a="1"/>
  <c r="I516" i="5" s="1"/>
  <c r="I503" i="5" a="1"/>
  <c r="I503" i="5" s="1"/>
  <c r="I515" i="5" a="1"/>
  <c r="I515" i="5" s="1"/>
  <c r="I500" i="5" a="1"/>
  <c r="I500" i="5" s="1"/>
  <c r="I505" i="5" a="1"/>
  <c r="I505" i="5" s="1"/>
  <c r="I522" i="5" a="1"/>
  <c r="I522" i="5" s="1"/>
  <c r="I74" i="5" a="1"/>
  <c r="I74" i="5" s="1"/>
  <c r="I521" i="5" a="1"/>
  <c r="I521" i="5" s="1"/>
  <c r="I510" i="5" a="1"/>
  <c r="I510" i="5" s="1"/>
  <c r="I514" i="5" a="1"/>
  <c r="I514" i="5" s="1"/>
  <c r="I73" i="5" a="1"/>
  <c r="I73" i="5" s="1"/>
  <c r="I512" i="5" a="1"/>
  <c r="I512" i="5" s="1"/>
  <c r="I517" i="5" a="1"/>
  <c r="I517" i="5" s="1"/>
  <c r="I520" i="5" a="1"/>
  <c r="I520" i="5" s="1"/>
  <c r="I508" i="5" a="1"/>
  <c r="I508" i="5" s="1"/>
  <c r="I502" i="5" a="1"/>
  <c r="I502" i="5" s="1"/>
  <c r="I513" i="5" a="1"/>
  <c r="I513" i="5" s="1"/>
  <c r="I532" i="5" a="1"/>
  <c r="I532" i="5" s="1"/>
  <c r="I1166" i="5" a="1"/>
  <c r="I1166" i="5" s="1"/>
  <c r="I1165" i="5" a="1"/>
  <c r="I1165" i="5" s="1"/>
  <c r="I906" i="5" a="1"/>
  <c r="I906" i="5" s="1"/>
  <c r="I905" i="5" a="1"/>
  <c r="I905" i="5" s="1"/>
  <c r="I562" i="5" a="1"/>
  <c r="I562" i="5" s="1"/>
  <c r="I561" i="5" a="1"/>
  <c r="I561" i="5" s="1"/>
  <c r="I560" i="5" a="1"/>
  <c r="I560" i="5" s="1"/>
  <c r="I85" i="5" a="1"/>
  <c r="I85" i="5" s="1"/>
  <c r="I904" i="5" a="1"/>
  <c r="I904" i="5" s="1"/>
  <c r="I903" i="5" a="1"/>
  <c r="I903" i="5" s="1"/>
  <c r="I1174" i="5" a="1"/>
  <c r="I1174" i="5" s="1"/>
  <c r="I1305" i="5" a="1"/>
  <c r="I1305" i="5" s="1"/>
  <c r="I1172" i="5" a="1"/>
  <c r="I1172" i="5" s="1"/>
  <c r="I917" i="5" a="1"/>
  <c r="I917" i="5" s="1"/>
  <c r="I1171" i="5" a="1"/>
  <c r="I1171" i="5" s="1"/>
  <c r="I919" i="5" a="1"/>
  <c r="I919" i="5" s="1"/>
  <c r="I918" i="5" a="1"/>
  <c r="I918" i="5" s="1"/>
  <c r="I1306" i="5" a="1"/>
  <c r="I1306" i="5" s="1"/>
  <c r="I574" i="5" a="1"/>
  <c r="I574" i="5" s="1"/>
  <c r="I567" i="5" a="1"/>
  <c r="I567" i="5" s="1"/>
  <c r="I569" i="5" a="1"/>
  <c r="I569" i="5" s="1"/>
  <c r="I568" i="5" a="1"/>
  <c r="I568" i="5" s="1"/>
  <c r="I573" i="5" a="1"/>
  <c r="I573" i="5" s="1"/>
  <c r="I576" i="5" a="1"/>
  <c r="I576" i="5" s="1"/>
  <c r="I572" i="5" a="1"/>
  <c r="I572" i="5" s="1"/>
  <c r="I575" i="5" a="1"/>
  <c r="I575" i="5" s="1"/>
  <c r="I571" i="5" a="1"/>
  <c r="I571" i="5" s="1"/>
  <c r="I570" i="5" a="1"/>
  <c r="I570" i="5" s="1"/>
  <c r="I1170" i="5" a="1"/>
  <c r="I1170" i="5" s="1"/>
  <c r="I1169" i="5" a="1"/>
  <c r="I1169" i="5" s="1"/>
  <c r="I1168" i="5" a="1"/>
  <c r="I1168" i="5" s="1"/>
  <c r="I916" i="5" a="1"/>
  <c r="I916" i="5" s="1"/>
  <c r="I913" i="5" a="1"/>
  <c r="I913" i="5" s="1"/>
  <c r="I914" i="5" a="1"/>
  <c r="I914" i="5" s="1"/>
  <c r="I915" i="5" a="1"/>
  <c r="I915" i="5" s="1"/>
  <c r="I1003" i="5" a="1"/>
  <c r="I1003" i="5" s="1"/>
  <c r="I1173" i="5" a="1"/>
  <c r="I1173" i="5" s="1"/>
  <c r="I922" i="5" a="1"/>
  <c r="I922" i="5" s="1"/>
  <c r="I923" i="5" a="1"/>
  <c r="I923" i="5" s="1"/>
  <c r="I1307" i="5" a="1"/>
  <c r="I1307" i="5" s="1"/>
  <c r="I920" i="5" a="1"/>
  <c r="I920" i="5" s="1"/>
  <c r="I1308" i="5" a="1"/>
  <c r="I1308" i="5" s="1"/>
  <c r="I921" i="5" a="1"/>
  <c r="I921" i="5" s="1"/>
  <c r="I88" i="5" a="1"/>
  <c r="I88" i="5" s="1"/>
  <c r="I579" i="5" a="1"/>
  <c r="I579" i="5" s="1"/>
  <c r="I577" i="5" a="1"/>
  <c r="I577" i="5" s="1"/>
  <c r="I578" i="5" a="1"/>
  <c r="I578" i="5" s="1"/>
  <c r="I580" i="5" a="1"/>
  <c r="I580" i="5" s="1"/>
  <c r="I1258" i="5" a="1"/>
  <c r="I1258" i="5" s="1"/>
  <c r="I1259" i="5" a="1"/>
  <c r="I1259" i="5" s="1"/>
  <c r="I1260" i="5" a="1"/>
  <c r="I1260" i="5" s="1"/>
  <c r="I159" i="5" a="1"/>
  <c r="I159" i="5" s="1"/>
  <c r="I158" i="5" a="1"/>
  <c r="I158" i="5" s="1"/>
  <c r="I160" i="5" a="1"/>
  <c r="I160" i="5" s="1"/>
  <c r="I1061" i="5" a="1"/>
  <c r="I1061" i="5" s="1"/>
  <c r="I238" i="5" a="1"/>
  <c r="I238" i="5" s="1"/>
  <c r="I239" i="5" a="1"/>
  <c r="I239" i="5" s="1"/>
  <c r="I234" i="5" a="1"/>
  <c r="I234" i="5" s="1"/>
  <c r="I236" i="5" a="1"/>
  <c r="I236" i="5" s="1"/>
  <c r="I237" i="5" a="1"/>
  <c r="I237" i="5" s="1"/>
  <c r="I235" i="5" a="1"/>
  <c r="I235" i="5" s="1"/>
  <c r="I972" i="5" a="1"/>
  <c r="I972" i="5" s="1"/>
  <c r="I971" i="5" a="1"/>
  <c r="I971" i="5" s="1"/>
  <c r="I973" i="5" a="1"/>
  <c r="I973" i="5" s="1"/>
  <c r="I974" i="5" a="1"/>
  <c r="I974" i="5" s="1"/>
  <c r="I622" i="5" a="1"/>
  <c r="I622" i="5" s="1"/>
  <c r="I623" i="5" a="1"/>
  <c r="I623" i="5" s="1"/>
  <c r="I625" i="5" a="1"/>
  <c r="I625" i="5" s="1"/>
  <c r="I624" i="5" a="1"/>
  <c r="I624" i="5" s="1"/>
  <c r="I621" i="5" a="1"/>
  <c r="I621" i="5" s="1"/>
  <c r="I620" i="5" a="1"/>
  <c r="I620" i="5" s="1"/>
  <c r="I667" i="5" a="1"/>
  <c r="I667" i="5" s="1"/>
  <c r="I134" i="5" a="1"/>
  <c r="I134" i="5" s="1"/>
  <c r="I131" i="5" a="1"/>
  <c r="I131" i="5" s="1"/>
  <c r="I132" i="5" a="1"/>
  <c r="I132" i="5" s="1"/>
  <c r="I133" i="5" a="1"/>
  <c r="I133" i="5" s="1"/>
  <c r="I666" i="5" a="1"/>
  <c r="I666" i="5" s="1"/>
  <c r="I1018" i="5" a="1"/>
  <c r="I1018" i="5" s="1"/>
  <c r="I9" i="5" a="1"/>
  <c r="I9" i="5" s="1"/>
  <c r="I661" i="5" a="1"/>
  <c r="I661" i="5" s="1"/>
  <c r="I662" i="5" a="1"/>
  <c r="I662" i="5" s="1"/>
  <c r="I1254" i="5" a="1"/>
  <c r="I1254" i="5" s="1"/>
  <c r="I1255" i="5" a="1"/>
  <c r="I1255" i="5" s="1"/>
  <c r="I115" i="5" a="1"/>
  <c r="I115" i="5" s="1"/>
  <c r="I995" i="5" a="1"/>
  <c r="I995" i="5" s="1"/>
  <c r="I111" i="5" a="1"/>
  <c r="I111" i="5" s="1"/>
  <c r="I112" i="5" a="1"/>
  <c r="I112" i="5" s="1"/>
  <c r="I114" i="5" a="1"/>
  <c r="I114" i="5" s="1"/>
  <c r="I6" i="5" a="1"/>
  <c r="I6" i="5" s="1"/>
  <c r="I110" i="5" a="1"/>
  <c r="I110" i="5" s="1"/>
  <c r="I113" i="5" a="1"/>
  <c r="I113" i="5" s="1"/>
  <c r="I660" i="5" a="1"/>
  <c r="I660" i="5" s="1"/>
  <c r="I1008" i="5" a="1"/>
  <c r="I1008" i="5" s="1"/>
  <c r="I1009" i="5" a="1"/>
  <c r="I1009" i="5" s="1"/>
  <c r="I1007" i="5" a="1"/>
  <c r="I1007" i="5" s="1"/>
  <c r="I1010" i="5" a="1"/>
  <c r="I1010" i="5" s="1"/>
  <c r="I1017" i="5" a="1"/>
  <c r="I1017" i="5" s="1"/>
  <c r="I1016" i="5" a="1"/>
  <c r="I1016" i="5" s="1"/>
  <c r="I665" i="5" a="1"/>
  <c r="I665" i="5" s="1"/>
  <c r="I7" i="5" a="1"/>
  <c r="I7" i="5" s="1"/>
  <c r="I126" i="5" a="1"/>
  <c r="I126" i="5" s="1"/>
  <c r="I8" i="5" a="1"/>
  <c r="I8" i="5" s="1"/>
  <c r="I663" i="5" a="1"/>
  <c r="I663" i="5" s="1"/>
  <c r="I1012" i="5" a="1"/>
  <c r="I1012" i="5" s="1"/>
  <c r="I119" i="5" a="1"/>
  <c r="I119" i="5" s="1"/>
  <c r="I120" i="5" a="1"/>
  <c r="I120" i="5" s="1"/>
  <c r="I121" i="5" a="1"/>
  <c r="I121" i="5" s="1"/>
  <c r="I118" i="5" a="1"/>
  <c r="I118" i="5" s="1"/>
  <c r="I117" i="5" a="1"/>
  <c r="I117" i="5" s="1"/>
  <c r="I128" i="5" a="1"/>
  <c r="I128" i="5" s="1"/>
  <c r="I129" i="5" a="1"/>
  <c r="I129" i="5" s="1"/>
  <c r="I130" i="5" a="1"/>
  <c r="I130" i="5" s="1"/>
  <c r="I127" i="5" a="1"/>
  <c r="I127" i="5" s="1"/>
  <c r="I1015" i="5" a="1"/>
  <c r="I1015" i="5" s="1"/>
  <c r="I125" i="5" a="1"/>
  <c r="I125" i="5" s="1"/>
  <c r="I659" i="5" a="1"/>
  <c r="I659" i="5" s="1"/>
  <c r="I108" i="5" a="1"/>
  <c r="I108" i="5" s="1"/>
  <c r="I656" i="5" a="1"/>
  <c r="I656" i="5" s="1"/>
  <c r="I657" i="5" a="1"/>
  <c r="I657" i="5" s="1"/>
  <c r="I658" i="5" a="1"/>
  <c r="I658" i="5" s="1"/>
  <c r="I103" i="5" a="1"/>
  <c r="I103" i="5" s="1"/>
  <c r="I3" i="5" a="1"/>
  <c r="I3" i="5" s="1"/>
  <c r="I105" i="5" a="1"/>
  <c r="I105" i="5" s="1"/>
  <c r="I4" i="5" a="1"/>
  <c r="I4" i="5" s="1"/>
  <c r="I107" i="5" a="1"/>
  <c r="I107" i="5" s="1"/>
  <c r="I5" i="5" a="1"/>
  <c r="I5" i="5" s="1"/>
  <c r="I106" i="5" a="1"/>
  <c r="I106" i="5" s="1"/>
  <c r="I104" i="5" a="1"/>
  <c r="I104" i="5" s="1"/>
  <c r="I1011" i="5" a="1"/>
  <c r="I1011" i="5" s="1"/>
  <c r="I116" i="5" a="1"/>
  <c r="I116" i="5" s="1"/>
  <c r="I124" i="5" a="1"/>
  <c r="I124" i="5" s="1"/>
  <c r="I1014" i="5" a="1"/>
  <c r="I1014" i="5" s="1"/>
  <c r="I1013" i="5" a="1"/>
  <c r="I1013" i="5" s="1"/>
  <c r="I122" i="5" a="1"/>
  <c r="I122" i="5" s="1"/>
  <c r="I123" i="5" a="1"/>
  <c r="I123" i="5" s="1"/>
  <c r="I664" i="5" a="1"/>
  <c r="I664" i="5" s="1"/>
  <c r="I1137" i="5" a="1"/>
  <c r="I1137" i="5" s="1"/>
  <c r="I854" i="5" a="1"/>
  <c r="I854" i="5" s="1"/>
  <c r="I855" i="5" a="1"/>
  <c r="I855" i="5" s="1"/>
  <c r="I856" i="5" a="1"/>
  <c r="I856" i="5" s="1"/>
  <c r="I857" i="5" a="1"/>
  <c r="I857" i="5" s="1"/>
  <c r="I1136" i="5" a="1"/>
  <c r="I1136" i="5" s="1"/>
  <c r="I853" i="5" a="1"/>
  <c r="I853" i="5" s="1"/>
  <c r="I493" i="5" a="1"/>
  <c r="I493" i="5" s="1"/>
  <c r="I495" i="5" a="1"/>
  <c r="I495" i="5" s="1"/>
  <c r="I492" i="5" a="1"/>
  <c r="I492" i="5" s="1"/>
  <c r="I494" i="5" a="1"/>
  <c r="I494" i="5" s="1"/>
  <c r="I497" i="5" a="1"/>
  <c r="I497" i="5" s="1"/>
  <c r="I496" i="5" a="1"/>
  <c r="I496" i="5" s="1"/>
  <c r="I69" i="5" a="1"/>
  <c r="I69" i="5" s="1"/>
  <c r="I851" i="5" a="1"/>
  <c r="I851" i="5" s="1"/>
  <c r="I852" i="5" a="1"/>
  <c r="I852" i="5" s="1"/>
  <c r="I488" i="5" a="1"/>
  <c r="I488" i="5" s="1"/>
  <c r="I66" i="5" a="1"/>
  <c r="I66" i="5" s="1"/>
  <c r="I489" i="5" a="1"/>
  <c r="I489" i="5" s="1"/>
  <c r="I491" i="5" a="1"/>
  <c r="I491" i="5" s="1"/>
  <c r="I490" i="5" a="1"/>
  <c r="I490" i="5" s="1"/>
  <c r="I486" i="5" a="1"/>
  <c r="I486" i="5" s="1"/>
  <c r="I487" i="5" a="1"/>
  <c r="I487" i="5" s="1"/>
  <c r="I67" i="5" a="1"/>
  <c r="I67" i="5" s="1"/>
  <c r="I68" i="5" a="1"/>
  <c r="I68" i="5" s="1"/>
  <c r="I849" i="5" a="1"/>
  <c r="I849" i="5" s="1"/>
  <c r="I850" i="5" a="1"/>
  <c r="I850" i="5" s="1"/>
  <c r="I1006" i="5" a="1"/>
  <c r="I1006" i="5" s="1"/>
  <c r="I102" i="5" a="1"/>
  <c r="I102" i="5" s="1"/>
  <c r="I485" i="5" a="1"/>
  <c r="I485" i="5" s="1"/>
  <c r="I1091" i="5" a="1"/>
  <c r="I1091" i="5" s="1"/>
  <c r="I1092" i="5" a="1"/>
  <c r="I1092" i="5" s="1"/>
  <c r="I1089" i="5" a="1"/>
  <c r="I1089" i="5" s="1"/>
  <c r="I1090" i="5" a="1"/>
  <c r="I1090" i="5" s="1"/>
  <c r="I780" i="5" a="1"/>
  <c r="I780" i="5" s="1"/>
  <c r="I1088" i="5" a="1"/>
  <c r="I1088" i="5" s="1"/>
  <c r="I784" i="5" a="1"/>
  <c r="I784" i="5" s="1"/>
  <c r="I785" i="5" a="1"/>
  <c r="I785" i="5" s="1"/>
  <c r="I781" i="5" a="1"/>
  <c r="I781" i="5" s="1"/>
  <c r="I782" i="5" a="1"/>
  <c r="I782" i="5" s="1"/>
  <c r="I783" i="5" a="1"/>
  <c r="I783" i="5" s="1"/>
  <c r="I786" i="5" a="1"/>
  <c r="I786" i="5" s="1"/>
  <c r="I1005" i="5" a="1"/>
  <c r="I1005" i="5" s="1"/>
  <c r="I1093" i="5" a="1"/>
  <c r="I1093" i="5" s="1"/>
  <c r="I353" i="5" a="1"/>
  <c r="I353" i="5" s="1"/>
  <c r="I356" i="5" a="1"/>
  <c r="I356" i="5" s="1"/>
  <c r="I352" i="5" a="1"/>
  <c r="I352" i="5" s="1"/>
  <c r="I357" i="5" a="1"/>
  <c r="I357" i="5" s="1"/>
  <c r="I360" i="5" a="1"/>
  <c r="I360" i="5" s="1"/>
  <c r="I359" i="5" a="1"/>
  <c r="I359" i="5" s="1"/>
  <c r="I358" i="5" a="1"/>
  <c r="I358" i="5" s="1"/>
  <c r="I355" i="5" a="1"/>
  <c r="I355" i="5" s="1"/>
  <c r="I1232" i="5" a="1"/>
  <c r="I1232" i="5" s="1"/>
  <c r="I1233" i="5" a="1"/>
  <c r="I1233" i="5" s="1"/>
  <c r="I1234" i="5" a="1"/>
  <c r="I1234" i="5" s="1"/>
  <c r="I1230" i="5" a="1"/>
  <c r="I1230" i="5" s="1"/>
  <c r="I1231" i="5" a="1"/>
  <c r="I1231" i="5" s="1"/>
  <c r="I354" i="5" a="1"/>
  <c r="I354" i="5" s="1"/>
  <c r="I1235" i="5" a="1"/>
  <c r="I1235" i="5" s="1"/>
  <c r="I1213" i="5" a="1"/>
  <c r="I1213" i="5" s="1"/>
  <c r="I1236" i="5" a="1"/>
  <c r="I1236" i="5" s="1"/>
  <c r="I1237" i="5" a="1"/>
  <c r="I1237" i="5" s="1"/>
  <c r="I41" i="5" a="1"/>
  <c r="I41" i="5" s="1"/>
  <c r="I779" i="5" a="1"/>
  <c r="I779" i="5" s="1"/>
  <c r="I1086" i="5" a="1"/>
  <c r="I1086" i="5" s="1"/>
  <c r="I1085" i="5" a="1"/>
  <c r="I1085" i="5" s="1"/>
  <c r="I1087" i="5" a="1"/>
  <c r="I1087" i="5" s="1"/>
  <c r="I350" i="5" a="1"/>
  <c r="I350" i="5" s="1"/>
  <c r="I351" i="5" a="1"/>
  <c r="I351" i="5" s="1"/>
  <c r="I1083" i="5" a="1"/>
  <c r="I1083" i="5" s="1"/>
  <c r="I1082" i="5" a="1"/>
  <c r="I1082" i="5" s="1"/>
  <c r="I1081" i="5" a="1"/>
  <c r="I1081" i="5" s="1"/>
  <c r="I774" i="5" a="1"/>
  <c r="I774" i="5" s="1"/>
  <c r="I778" i="5" a="1"/>
  <c r="I778" i="5" s="1"/>
  <c r="I777" i="5" a="1"/>
  <c r="I777" i="5" s="1"/>
  <c r="I776" i="5" a="1"/>
  <c r="I776" i="5" s="1"/>
  <c r="I775" i="5" a="1"/>
  <c r="I775" i="5" s="1"/>
  <c r="I341" i="5" a="1"/>
  <c r="I341" i="5" s="1"/>
  <c r="I348" i="5" a="1"/>
  <c r="I348" i="5" s="1"/>
  <c r="I343" i="5" a="1"/>
  <c r="I343" i="5" s="1"/>
  <c r="I349" i="5" a="1"/>
  <c r="I349" i="5" s="1"/>
  <c r="I40" i="5" a="1"/>
  <c r="I40" i="5" s="1"/>
  <c r="I342" i="5" a="1"/>
  <c r="I342" i="5" s="1"/>
  <c r="I344" i="5" a="1"/>
  <c r="I344" i="5" s="1"/>
  <c r="I346" i="5" a="1"/>
  <c r="I346" i="5" s="1"/>
  <c r="I347" i="5" a="1"/>
  <c r="I347" i="5" s="1"/>
  <c r="I1084" i="5" a="1"/>
  <c r="I1084" i="5" s="1"/>
  <c r="I833" i="5" a="1"/>
  <c r="I833" i="5" s="1"/>
  <c r="I835" i="5" a="1"/>
  <c r="I835" i="5" s="1"/>
  <c r="I1297" i="5" a="1"/>
  <c r="I1297" i="5" s="1"/>
  <c r="I834" i="5" a="1"/>
  <c r="I834" i="5" s="1"/>
  <c r="I1298" i="5" a="1"/>
  <c r="I1298" i="5" s="1"/>
  <c r="I465" i="5" a="1"/>
  <c r="I465" i="5" s="1"/>
  <c r="I463" i="5" a="1"/>
  <c r="I463" i="5" s="1"/>
  <c r="I832" i="5" a="1"/>
  <c r="I832" i="5" s="1"/>
  <c r="I1241" i="5" a="1"/>
  <c r="I1241" i="5" s="1"/>
  <c r="I1242" i="5" a="1"/>
  <c r="I1242" i="5" s="1"/>
  <c r="I461" i="5" a="1"/>
  <c r="I461" i="5" s="1"/>
  <c r="I462" i="5" a="1"/>
  <c r="I462" i="5" s="1"/>
  <c r="I464" i="5" a="1"/>
  <c r="I464" i="5" s="1"/>
  <c r="I467" i="5" a="1"/>
  <c r="I467" i="5" s="1"/>
  <c r="I466" i="5" a="1"/>
  <c r="I466" i="5" s="1"/>
  <c r="I1132" i="5" a="1"/>
  <c r="I1132" i="5" s="1"/>
  <c r="I848" i="5" a="1"/>
  <c r="I848" i="5" s="1"/>
  <c r="I1131" i="5" a="1"/>
  <c r="I1131" i="5" s="1"/>
  <c r="I1134" i="5" a="1"/>
  <c r="I1134" i="5" s="1"/>
  <c r="I1130" i="5" a="1"/>
  <c r="I1130" i="5" s="1"/>
  <c r="I844" i="5" a="1"/>
  <c r="I844" i="5" s="1"/>
  <c r="I838" i="5" a="1"/>
  <c r="I838" i="5" s="1"/>
  <c r="I842" i="5" a="1"/>
  <c r="I842" i="5" s="1"/>
  <c r="I1133" i="5" a="1"/>
  <c r="I1133" i="5" s="1"/>
  <c r="I1129" i="5" a="1"/>
  <c r="I1129" i="5" s="1"/>
  <c r="I847" i="5" a="1"/>
  <c r="I847" i="5" s="1"/>
  <c r="I845" i="5" a="1"/>
  <c r="I845" i="5" s="1"/>
  <c r="I839" i="5" a="1"/>
  <c r="I839" i="5" s="1"/>
  <c r="I846" i="5" a="1"/>
  <c r="I846" i="5" s="1"/>
  <c r="I841" i="5" a="1"/>
  <c r="I841" i="5" s="1"/>
  <c r="I840" i="5" a="1"/>
  <c r="I840" i="5" s="1"/>
  <c r="I837" i="5" a="1"/>
  <c r="I837" i="5" s="1"/>
  <c r="I843" i="5" a="1"/>
  <c r="I843" i="5" s="1"/>
  <c r="I1300" i="5" a="1"/>
  <c r="I1300" i="5" s="1"/>
  <c r="I1002" i="5" a="1"/>
  <c r="I1002" i="5" s="1"/>
  <c r="I1135" i="5" a="1"/>
  <c r="I1135" i="5" s="1"/>
  <c r="I479" i="5" a="1"/>
  <c r="I479" i="5" s="1"/>
  <c r="I472" i="5" a="1"/>
  <c r="I472" i="5" s="1"/>
  <c r="I473" i="5" a="1"/>
  <c r="I473" i="5" s="1"/>
  <c r="I484" i="5" a="1"/>
  <c r="I484" i="5" s="1"/>
  <c r="I483" i="5" a="1"/>
  <c r="I483" i="5" s="1"/>
  <c r="I478" i="5" a="1"/>
  <c r="I478" i="5" s="1"/>
  <c r="I474" i="5" a="1"/>
  <c r="I474" i="5" s="1"/>
  <c r="I1245" i="5" a="1"/>
  <c r="I1245" i="5" s="1"/>
  <c r="I1246" i="5" a="1"/>
  <c r="I1246" i="5" s="1"/>
  <c r="I1247" i="5" a="1"/>
  <c r="I1247" i="5" s="1"/>
  <c r="I64" i="5" a="1"/>
  <c r="I64" i="5" s="1"/>
  <c r="I63" i="5" a="1"/>
  <c r="I63" i="5" s="1"/>
  <c r="I480" i="5" a="1"/>
  <c r="I480" i="5" s="1"/>
  <c r="I65" i="5" a="1"/>
  <c r="I65" i="5" s="1"/>
  <c r="I475" i="5" a="1"/>
  <c r="I475" i="5" s="1"/>
  <c r="I42" i="5" a="1"/>
  <c r="I42" i="5" s="1"/>
  <c r="I793" i="5" a="1"/>
  <c r="I793" i="5" s="1"/>
  <c r="I1099" i="5" a="1"/>
  <c r="I1099" i="5" s="1"/>
  <c r="I1283" i="5" a="1"/>
  <c r="I1283" i="5" s="1"/>
  <c r="I1098" i="5" a="1"/>
  <c r="I1098" i="5" s="1"/>
  <c r="I1097" i="5" a="1"/>
  <c r="I1097" i="5" s="1"/>
  <c r="I1096" i="5" a="1"/>
  <c r="I1096" i="5" s="1"/>
  <c r="I790" i="5" a="1"/>
  <c r="I790" i="5" s="1"/>
  <c r="I789" i="5" a="1"/>
  <c r="I789" i="5" s="1"/>
  <c r="I791" i="5" a="1"/>
  <c r="I791" i="5" s="1"/>
  <c r="I792" i="5" a="1"/>
  <c r="I792" i="5" s="1"/>
  <c r="I1284" i="5" a="1"/>
  <c r="I1284" i="5" s="1"/>
  <c r="I43" i="5" a="1"/>
  <c r="I43" i="5" s="1"/>
  <c r="I368" i="5" a="1"/>
  <c r="I368" i="5" s="1"/>
  <c r="I363" i="5" a="1"/>
  <c r="I363" i="5" s="1"/>
  <c r="I364" i="5" a="1"/>
  <c r="I364" i="5" s="1"/>
  <c r="I366" i="5" a="1"/>
  <c r="I366" i="5" s="1"/>
  <c r="I367" i="5" a="1"/>
  <c r="I367" i="5" s="1"/>
  <c r="I369" i="5" a="1"/>
  <c r="I369" i="5" s="1"/>
  <c r="I44" i="5" a="1"/>
  <c r="I44" i="5" s="1"/>
  <c r="I370" i="5" a="1"/>
  <c r="I370" i="5" s="1"/>
  <c r="I365" i="5" a="1"/>
  <c r="I365" i="5" s="1"/>
  <c r="I371" i="5" a="1"/>
  <c r="I371" i="5" s="1"/>
  <c r="I482" i="5" a="1"/>
  <c r="I482" i="5" s="1"/>
  <c r="I1243" i="5" a="1"/>
  <c r="I1243" i="5" s="1"/>
  <c r="I1244" i="5" a="1"/>
  <c r="I1244" i="5" s="1"/>
  <c r="I481" i="5" a="1"/>
  <c r="I481" i="5" s="1"/>
  <c r="I477" i="5" a="1"/>
  <c r="I477" i="5" s="1"/>
  <c r="I471" i="5" a="1"/>
  <c r="I471" i="5" s="1"/>
  <c r="I476" i="5" a="1"/>
  <c r="I476" i="5" s="1"/>
  <c r="I1127" i="5" a="1"/>
  <c r="I1127" i="5" s="1"/>
  <c r="I1126" i="5" a="1"/>
  <c r="I1126" i="5" s="1"/>
  <c r="I836" i="5" a="1"/>
  <c r="I836" i="5" s="1"/>
  <c r="I468" i="5" a="1"/>
  <c r="I468" i="5" s="1"/>
  <c r="I1118" i="5" a="1"/>
  <c r="I1118" i="5" s="1"/>
  <c r="I1117" i="5" a="1"/>
  <c r="I1117" i="5" s="1"/>
  <c r="I1115" i="5" a="1"/>
  <c r="I1115" i="5" s="1"/>
  <c r="I1114" i="5" a="1"/>
  <c r="I1114" i="5" s="1"/>
  <c r="I819" i="5" a="1"/>
  <c r="I819" i="5" s="1"/>
  <c r="I1113" i="5" a="1"/>
  <c r="I1113" i="5" s="1"/>
  <c r="I817" i="5" a="1"/>
  <c r="I817" i="5" s="1"/>
  <c r="I818" i="5" a="1"/>
  <c r="I818" i="5" s="1"/>
  <c r="I1116" i="5" a="1"/>
  <c r="I1116" i="5" s="1"/>
  <c r="I421" i="5" a="1"/>
  <c r="I421" i="5" s="1"/>
  <c r="I420" i="5" a="1"/>
  <c r="I420" i="5" s="1"/>
  <c r="I1105" i="5" a="1"/>
  <c r="I1105" i="5" s="1"/>
  <c r="I1104" i="5" a="1"/>
  <c r="I1104" i="5" s="1"/>
  <c r="I796" i="5" a="1"/>
  <c r="I796" i="5" s="1"/>
  <c r="I1102" i="5" a="1"/>
  <c r="I1102" i="5" s="1"/>
  <c r="I1285" i="5" a="1"/>
  <c r="I1285" i="5" s="1"/>
  <c r="I1101" i="5" a="1"/>
  <c r="I1101" i="5" s="1"/>
  <c r="I1103" i="5" a="1"/>
  <c r="I1103" i="5" s="1"/>
  <c r="I795" i="5" a="1"/>
  <c r="I795" i="5" s="1"/>
  <c r="I1100" i="5" a="1"/>
  <c r="I1100" i="5" s="1"/>
  <c r="I794" i="5" a="1"/>
  <c r="I794" i="5" s="1"/>
  <c r="I1286" i="5" a="1"/>
  <c r="I1286" i="5" s="1"/>
  <c r="I376" i="5" a="1"/>
  <c r="I376" i="5" s="1"/>
  <c r="I375" i="5" a="1"/>
  <c r="I375" i="5" s="1"/>
  <c r="I373" i="5" a="1"/>
  <c r="I373" i="5" s="1"/>
  <c r="I374" i="5" a="1"/>
  <c r="I374" i="5" s="1"/>
  <c r="I807" i="5" a="1"/>
  <c r="I807" i="5" s="1"/>
  <c r="I811" i="5" a="1"/>
  <c r="I811" i="5" s="1"/>
  <c r="I1291" i="5" a="1"/>
  <c r="I1291" i="5" s="1"/>
  <c r="I815" i="5" a="1"/>
  <c r="I815" i="5" s="1"/>
  <c r="I1109" i="5" a="1"/>
  <c r="I1109" i="5" s="1"/>
  <c r="I814" i="5" a="1"/>
  <c r="I814" i="5" s="1"/>
  <c r="I812" i="5" a="1"/>
  <c r="I812" i="5" s="1"/>
  <c r="I809" i="5" a="1"/>
  <c r="I809" i="5" s="1"/>
  <c r="I803" i="5" a="1"/>
  <c r="I803" i="5" s="1"/>
  <c r="I1111" i="5" a="1"/>
  <c r="I1111" i="5" s="1"/>
  <c r="I1289" i="5" a="1"/>
  <c r="I1289" i="5" s="1"/>
  <c r="I1107" i="5" a="1"/>
  <c r="I1107" i="5" s="1"/>
  <c r="I813" i="5" a="1"/>
  <c r="I813" i="5" s="1"/>
  <c r="I805" i="5" a="1"/>
  <c r="I805" i="5" s="1"/>
  <c r="I804" i="5" a="1"/>
  <c r="I804" i="5" s="1"/>
  <c r="I802" i="5" a="1"/>
  <c r="I802" i="5" s="1"/>
  <c r="I1108" i="5" a="1"/>
  <c r="I1108" i="5" s="1"/>
  <c r="I801" i="5" a="1"/>
  <c r="I801" i="5" s="1"/>
  <c r="I806" i="5" a="1"/>
  <c r="I806" i="5" s="1"/>
  <c r="I808" i="5" a="1"/>
  <c r="I808" i="5" s="1"/>
  <c r="I810" i="5" a="1"/>
  <c r="I810" i="5" s="1"/>
  <c r="I1290" i="5" a="1"/>
  <c r="I1290" i="5" s="1"/>
  <c r="I1292" i="5" a="1"/>
  <c r="I1292" i="5" s="1"/>
  <c r="I398" i="5" a="1"/>
  <c r="I398" i="5" s="1"/>
  <c r="I51" i="5" a="1"/>
  <c r="I51" i="5" s="1"/>
  <c r="I408" i="5" a="1"/>
  <c r="I408" i="5" s="1"/>
  <c r="I395" i="5" a="1"/>
  <c r="I395" i="5" s="1"/>
  <c r="I53" i="5" a="1"/>
  <c r="I53" i="5" s="1"/>
  <c r="I383" i="5" a="1"/>
  <c r="I383" i="5" s="1"/>
  <c r="I49" i="5" a="1"/>
  <c r="I49" i="5" s="1"/>
  <c r="I399" i="5" a="1"/>
  <c r="I399" i="5" s="1"/>
  <c r="I414" i="5" a="1"/>
  <c r="I414" i="5" s="1"/>
  <c r="I1320" i="5" a="1"/>
  <c r="I1320" i="5" s="1"/>
  <c r="I386" i="5" a="1"/>
  <c r="I386" i="5" s="1"/>
  <c r="I387" i="5" a="1"/>
  <c r="I387" i="5" s="1"/>
  <c r="I397" i="5" a="1"/>
  <c r="I397" i="5" s="1"/>
  <c r="I407" i="5" a="1"/>
  <c r="I407" i="5" s="1"/>
  <c r="I47" i="5" a="1"/>
  <c r="I47" i="5" s="1"/>
  <c r="I46" i="5" a="1"/>
  <c r="I46" i="5" s="1"/>
  <c r="I403" i="5" a="1"/>
  <c r="I403" i="5" s="1"/>
  <c r="I388" i="5" a="1"/>
  <c r="I388" i="5" s="1"/>
  <c r="I55" i="5" a="1"/>
  <c r="I55" i="5" s="1"/>
  <c r="I392" i="5" a="1"/>
  <c r="I392" i="5" s="1"/>
  <c r="I385" i="5" a="1"/>
  <c r="I385" i="5" s="1"/>
  <c r="I413" i="5" a="1"/>
  <c r="I413" i="5" s="1"/>
  <c r="I405" i="5" a="1"/>
  <c r="I405" i="5" s="1"/>
  <c r="I412" i="5" a="1"/>
  <c r="I412" i="5" s="1"/>
  <c r="I52" i="5" a="1"/>
  <c r="I52" i="5" s="1"/>
  <c r="I389" i="5" a="1"/>
  <c r="I389" i="5" s="1"/>
  <c r="I391" i="5" a="1"/>
  <c r="I391" i="5" s="1"/>
  <c r="I406" i="5" a="1"/>
  <c r="I406" i="5" s="1"/>
  <c r="I394" i="5" a="1"/>
  <c r="I394" i="5" s="1"/>
  <c r="I396" i="5" a="1"/>
  <c r="I396" i="5" s="1"/>
  <c r="I56" i="5" a="1"/>
  <c r="I56" i="5" s="1"/>
  <c r="I410" i="5" a="1"/>
  <c r="I410" i="5" s="1"/>
  <c r="I54" i="5" a="1"/>
  <c r="I54" i="5" s="1"/>
  <c r="I411" i="5" a="1"/>
  <c r="I411" i="5" s="1"/>
  <c r="I404" i="5" a="1"/>
  <c r="I404" i="5" s="1"/>
  <c r="I400" i="5" a="1"/>
  <c r="I400" i="5" s="1"/>
  <c r="I384" i="5" a="1"/>
  <c r="I384" i="5" s="1"/>
  <c r="I401" i="5" a="1"/>
  <c r="I401" i="5" s="1"/>
  <c r="I393" i="5" a="1"/>
  <c r="I393" i="5" s="1"/>
  <c r="I402" i="5" a="1"/>
  <c r="I402" i="5" s="1"/>
  <c r="I409" i="5" a="1"/>
  <c r="I409" i="5" s="1"/>
  <c r="I390" i="5" a="1"/>
  <c r="I390" i="5" s="1"/>
  <c r="I48" i="5" a="1"/>
  <c r="I48" i="5" s="1"/>
  <c r="I1124" i="5" a="1"/>
  <c r="I1124" i="5" s="1"/>
  <c r="I830" i="5" a="1"/>
  <c r="I830" i="5" s="1"/>
  <c r="I831" i="5" a="1"/>
  <c r="I831" i="5" s="1"/>
  <c r="I829" i="5" a="1"/>
  <c r="I829" i="5" s="1"/>
  <c r="I1295" i="5" a="1"/>
  <c r="I1295" i="5" s="1"/>
  <c r="I1296" i="5" a="1"/>
  <c r="I1296" i="5" s="1"/>
  <c r="I450" i="5" a="1"/>
  <c r="I450" i="5" s="1"/>
  <c r="I59" i="5" a="1"/>
  <c r="I59" i="5" s="1"/>
  <c r="I449" i="5" a="1"/>
  <c r="I449" i="5" s="1"/>
  <c r="I460" i="5" a="1"/>
  <c r="I460" i="5" s="1"/>
  <c r="I458" i="5" a="1"/>
  <c r="I458" i="5" s="1"/>
  <c r="I456" i="5" a="1"/>
  <c r="I456" i="5" s="1"/>
  <c r="I457" i="5" a="1"/>
  <c r="I457" i="5" s="1"/>
  <c r="I822" i="5" a="1"/>
  <c r="I822" i="5" s="1"/>
  <c r="I424" i="5" a="1"/>
  <c r="I424" i="5" s="1"/>
  <c r="I820" i="5" a="1"/>
  <c r="I820" i="5" s="1"/>
  <c r="I422" i="5" a="1"/>
  <c r="I422" i="5" s="1"/>
  <c r="I423" i="5" a="1"/>
  <c r="I423" i="5" s="1"/>
  <c r="I447" i="5" a="1"/>
  <c r="I447" i="5" s="1"/>
  <c r="I448" i="5" a="1"/>
  <c r="I448" i="5" s="1"/>
  <c r="I452" i="5" a="1"/>
  <c r="I452" i="5" s="1"/>
  <c r="I454" i="5" a="1"/>
  <c r="I454" i="5" s="1"/>
  <c r="I60" i="5" a="1"/>
  <c r="I60" i="5" s="1"/>
  <c r="I455" i="5" a="1"/>
  <c r="I455" i="5" s="1"/>
  <c r="I453" i="5" a="1"/>
  <c r="I453" i="5" s="1"/>
  <c r="I446" i="5" a="1"/>
  <c r="I446" i="5" s="1"/>
  <c r="I451" i="5" a="1"/>
  <c r="I451" i="5" s="1"/>
  <c r="I1119" i="5" a="1"/>
  <c r="I1119" i="5" s="1"/>
  <c r="I821" i="5" a="1"/>
  <c r="I821" i="5" s="1"/>
  <c r="I1123" i="5" a="1"/>
  <c r="I1123" i="5" s="1"/>
  <c r="I825" i="5" a="1"/>
  <c r="I825" i="5" s="1"/>
  <c r="I1001" i="5" a="1"/>
  <c r="I1001" i="5" s="1"/>
  <c r="I826" i="5" a="1"/>
  <c r="I826" i="5" s="1"/>
  <c r="I1121" i="5" a="1"/>
  <c r="I1121" i="5" s="1"/>
  <c r="I823" i="5" a="1"/>
  <c r="I823" i="5" s="1"/>
  <c r="I1122" i="5" a="1"/>
  <c r="I1122" i="5" s="1"/>
  <c r="I824" i="5" a="1"/>
  <c r="I824" i="5" s="1"/>
  <c r="I445" i="5" a="1"/>
  <c r="I445" i="5" s="1"/>
  <c r="I1293" i="5" a="1"/>
  <c r="I1293" i="5" s="1"/>
  <c r="I1294" i="5" a="1"/>
  <c r="I1294" i="5" s="1"/>
  <c r="I827" i="5" a="1"/>
  <c r="I827" i="5" s="1"/>
  <c r="I828" i="5" a="1"/>
  <c r="I828" i="5" s="1"/>
  <c r="I433" i="5" a="1"/>
  <c r="I433" i="5" s="1"/>
  <c r="I443" i="5" a="1"/>
  <c r="I443" i="5" s="1"/>
  <c r="I1238" i="5" a="1"/>
  <c r="I1238" i="5" s="1"/>
  <c r="I1239" i="5" a="1"/>
  <c r="I1239" i="5" s="1"/>
  <c r="I1240" i="5" a="1"/>
  <c r="I1240" i="5" s="1"/>
  <c r="I444" i="5" a="1"/>
  <c r="I444" i="5" s="1"/>
  <c r="I432" i="5" a="1"/>
  <c r="I432" i="5" s="1"/>
  <c r="I438" i="5" a="1"/>
  <c r="I438" i="5" s="1"/>
  <c r="I436" i="5" a="1"/>
  <c r="I436" i="5" s="1"/>
  <c r="I437" i="5" a="1"/>
  <c r="I437" i="5" s="1"/>
  <c r="I430" i="5" a="1"/>
  <c r="I430" i="5" s="1"/>
  <c r="I442" i="5" a="1"/>
  <c r="I442" i="5" s="1"/>
  <c r="I439" i="5" a="1"/>
  <c r="I439" i="5" s="1"/>
  <c r="I431" i="5" a="1"/>
  <c r="I431" i="5" s="1"/>
  <c r="I58" i="5" a="1"/>
  <c r="I58" i="5" s="1"/>
  <c r="I440" i="5" a="1"/>
  <c r="I440" i="5" s="1"/>
  <c r="I434" i="5" a="1"/>
  <c r="I434" i="5" s="1"/>
  <c r="I435" i="5" a="1"/>
  <c r="I435" i="5" s="1"/>
  <c r="I441" i="5" a="1"/>
  <c r="I441" i="5" s="1"/>
  <c r="I57" i="5" a="1"/>
  <c r="I57" i="5" s="1"/>
  <c r="I771" i="5" a="1"/>
  <c r="I771" i="5" s="1"/>
  <c r="I1281" i="5" a="1"/>
  <c r="I1281" i="5" s="1"/>
  <c r="I1282" i="5" a="1"/>
  <c r="I1282" i="5" s="1"/>
  <c r="I772" i="5" a="1"/>
  <c r="I772" i="5" s="1"/>
  <c r="I762" i="5" a="1"/>
  <c r="I762" i="5" s="1"/>
  <c r="I1077" i="5" a="1"/>
  <c r="I1077" i="5" s="1"/>
  <c r="I760" i="5" a="1"/>
  <c r="I760" i="5" s="1"/>
  <c r="I327" i="5" a="1"/>
  <c r="I327" i="5" s="1"/>
  <c r="I328" i="5" a="1"/>
  <c r="I328" i="5" s="1"/>
  <c r="I330" i="5" a="1"/>
  <c r="I330" i="5" s="1"/>
  <c r="I39" i="5" a="1"/>
  <c r="I39" i="5" s="1"/>
  <c r="I329" i="5" a="1"/>
  <c r="I329" i="5" s="1"/>
  <c r="I766" i="5" a="1"/>
  <c r="I766" i="5" s="1"/>
  <c r="I1078" i="5" a="1"/>
  <c r="I1078" i="5" s="1"/>
  <c r="I1279" i="5" a="1"/>
  <c r="I1279" i="5" s="1"/>
  <c r="I763" i="5" a="1"/>
  <c r="I763" i="5" s="1"/>
  <c r="I1079" i="5" a="1"/>
  <c r="I1079" i="5" s="1"/>
  <c r="I767" i="5" a="1"/>
  <c r="I767" i="5" s="1"/>
  <c r="I1080" i="5" a="1"/>
  <c r="I1080" i="5" s="1"/>
  <c r="I768" i="5" a="1"/>
  <c r="I768" i="5" s="1"/>
  <c r="I764" i="5" a="1"/>
  <c r="I764" i="5" s="1"/>
  <c r="I765" i="5" a="1"/>
  <c r="I765" i="5" s="1"/>
  <c r="I1280" i="5" a="1"/>
  <c r="I1280" i="5" s="1"/>
  <c r="I769" i="5" a="1"/>
  <c r="I769" i="5" s="1"/>
  <c r="I770" i="5" a="1"/>
  <c r="I770" i="5" s="1"/>
  <c r="I339" i="5" a="1"/>
  <c r="I339" i="5" s="1"/>
  <c r="I331" i="5" a="1"/>
  <c r="I331" i="5" s="1"/>
  <c r="I332" i="5" a="1"/>
  <c r="I332" i="5" s="1"/>
  <c r="I333" i="5" a="1"/>
  <c r="I333" i="5" s="1"/>
  <c r="I334" i="5" a="1"/>
  <c r="I334" i="5" s="1"/>
  <c r="I338" i="5" a="1"/>
  <c r="I338" i="5" s="1"/>
  <c r="I337" i="5" a="1"/>
  <c r="I337" i="5" s="1"/>
  <c r="I336" i="5" a="1"/>
  <c r="I336" i="5" s="1"/>
  <c r="I335" i="5" a="1"/>
  <c r="I335" i="5" s="1"/>
  <c r="I340" i="5" a="1"/>
  <c r="I340" i="5" s="1"/>
  <c r="I787" i="5" a="1"/>
  <c r="I787" i="5" s="1"/>
  <c r="I1094" i="5" a="1"/>
  <c r="I1094" i="5" s="1"/>
  <c r="I1075" i="5" a="1"/>
  <c r="I1075" i="5" s="1"/>
  <c r="I759" i="5" a="1"/>
  <c r="I759" i="5" s="1"/>
  <c r="I1076" i="5" a="1"/>
  <c r="I1076" i="5" s="1"/>
  <c r="I758" i="5" a="1"/>
  <c r="I758" i="5" s="1"/>
  <c r="I756" i="5" a="1"/>
  <c r="I756" i="5" s="1"/>
  <c r="I755" i="5" a="1"/>
  <c r="I755" i="5" s="1"/>
  <c r="I754" i="5" a="1"/>
  <c r="I754" i="5" s="1"/>
  <c r="I752" i="5" a="1"/>
  <c r="I752" i="5" s="1"/>
  <c r="I753" i="5" a="1"/>
  <c r="I753" i="5" s="1"/>
  <c r="I757" i="5" a="1"/>
  <c r="I757" i="5" s="1"/>
  <c r="I323" i="5" a="1"/>
  <c r="I323" i="5" s="1"/>
  <c r="I37" i="5" a="1"/>
  <c r="I37" i="5" s="1"/>
  <c r="I322" i="5" a="1"/>
  <c r="I322" i="5" s="1"/>
  <c r="I319" i="5" a="1"/>
  <c r="I319" i="5" s="1"/>
  <c r="I316" i="5" a="1"/>
  <c r="I316" i="5" s="1"/>
  <c r="I320" i="5" a="1"/>
  <c r="I320" i="5" s="1"/>
  <c r="I36" i="5" a="1"/>
  <c r="I36" i="5" s="1"/>
  <c r="I35" i="5" a="1"/>
  <c r="I35" i="5" s="1"/>
  <c r="I101" i="5" a="1"/>
  <c r="I101" i="5" s="1"/>
  <c r="I33" i="5" a="1"/>
  <c r="I33" i="5" s="1"/>
  <c r="I321" i="5" a="1"/>
  <c r="I321" i="5" s="1"/>
  <c r="I38" i="5" a="1"/>
  <c r="I38" i="5" s="1"/>
  <c r="I34" i="5" a="1"/>
  <c r="I34" i="5" s="1"/>
  <c r="I324" i="5" a="1"/>
  <c r="I324" i="5" s="1"/>
  <c r="I317" i="5" a="1"/>
  <c r="I317" i="5" s="1"/>
  <c r="I32" i="5" a="1"/>
  <c r="I32" i="5" s="1"/>
  <c r="I318" i="5" a="1"/>
  <c r="I318" i="5" s="1"/>
  <c r="I326" i="5" a="1"/>
  <c r="I326" i="5" s="1"/>
  <c r="I1073" i="5" a="1"/>
  <c r="I1073" i="5" s="1"/>
  <c r="I750" i="5" a="1"/>
  <c r="I750" i="5" s="1"/>
  <c r="I751" i="5" a="1"/>
  <c r="I751" i="5" s="1"/>
  <c r="I311" i="5" a="1"/>
  <c r="I311" i="5" s="1"/>
  <c r="I748" i="5" a="1"/>
  <c r="I748" i="5" s="1"/>
  <c r="I749" i="5" a="1"/>
  <c r="I749" i="5" s="1"/>
  <c r="I746" i="5" a="1"/>
  <c r="I746" i="5" s="1"/>
  <c r="I747" i="5" a="1"/>
  <c r="I747" i="5" s="1"/>
  <c r="I745" i="5" a="1"/>
  <c r="I745" i="5" s="1"/>
  <c r="I744" i="5" a="1"/>
  <c r="I744" i="5" s="1"/>
  <c r="I308" i="5" a="1"/>
  <c r="I308" i="5" s="1"/>
  <c r="I309" i="5" a="1"/>
  <c r="I309" i="5" s="1"/>
  <c r="I310" i="5" a="1"/>
  <c r="I310" i="5" s="1"/>
  <c r="I325" i="5" a="1"/>
  <c r="I325" i="5" s="1"/>
  <c r="I1069" i="5" a="1"/>
  <c r="I1069" i="5" s="1"/>
  <c r="I1271" i="5" a="1"/>
  <c r="I1271" i="5" s="1"/>
  <c r="I1068" i="5" a="1"/>
  <c r="I1068" i="5" s="1"/>
  <c r="I729" i="5" a="1"/>
  <c r="I729" i="5" s="1"/>
  <c r="I728" i="5" a="1"/>
  <c r="I728" i="5" s="1"/>
  <c r="I731" i="5" a="1"/>
  <c r="I731" i="5" s="1"/>
  <c r="I1272" i="5" a="1"/>
  <c r="I1272" i="5" s="1"/>
  <c r="I730" i="5" a="1"/>
  <c r="I730" i="5" s="1"/>
  <c r="I732" i="5" a="1"/>
  <c r="I732" i="5" s="1"/>
  <c r="I282" i="5" a="1"/>
  <c r="I282" i="5" s="1"/>
  <c r="I1319" i="5" a="1"/>
  <c r="I1319" i="5" s="1"/>
  <c r="I283" i="5" a="1"/>
  <c r="I283" i="5" s="1"/>
  <c r="I281" i="5" a="1"/>
  <c r="I281" i="5" s="1"/>
  <c r="I284" i="5" a="1"/>
  <c r="I284" i="5" s="1"/>
  <c r="I26" i="5" a="1"/>
  <c r="I26" i="5" s="1"/>
  <c r="I725" i="5" a="1"/>
  <c r="I725" i="5" s="1"/>
  <c r="I726" i="5" a="1"/>
  <c r="I726" i="5" s="1"/>
  <c r="I727" i="5" a="1"/>
  <c r="I727" i="5" s="1"/>
  <c r="I275" i="5" a="1"/>
  <c r="I275" i="5" s="1"/>
  <c r="I276" i="5" a="1"/>
  <c r="I276" i="5" s="1"/>
  <c r="I278" i="5" a="1"/>
  <c r="I278" i="5" s="1"/>
  <c r="I277" i="5" a="1"/>
  <c r="I277" i="5" s="1"/>
  <c r="I1267" i="5" a="1"/>
  <c r="I1267" i="5" s="1"/>
  <c r="I723" i="5" a="1"/>
  <c r="I723" i="5" s="1"/>
  <c r="I722" i="5" a="1"/>
  <c r="I722" i="5" s="1"/>
  <c r="I1000" i="5" a="1"/>
  <c r="I1000" i="5" s="1"/>
  <c r="I1268" i="5" a="1"/>
  <c r="I1268" i="5" s="1"/>
  <c r="I270" i="5" a="1"/>
  <c r="I270" i="5" s="1"/>
  <c r="I260" i="5" a="1"/>
  <c r="I260" i="5" s="1"/>
  <c r="I266" i="5" a="1"/>
  <c r="I266" i="5" s="1"/>
  <c r="I263" i="5" a="1"/>
  <c r="I263" i="5" s="1"/>
  <c r="I269" i="5" a="1"/>
  <c r="I269" i="5" s="1"/>
  <c r="I1062" i="5" a="1"/>
  <c r="I1062" i="5" s="1"/>
  <c r="I714" i="5" a="1"/>
  <c r="I714" i="5" s="1"/>
  <c r="I715" i="5" a="1"/>
  <c r="I715" i="5" s="1"/>
  <c r="I262" i="5" a="1"/>
  <c r="I262" i="5" s="1"/>
  <c r="I1226" i="5" a="1"/>
  <c r="I1226" i="5" s="1"/>
  <c r="I1227" i="5" a="1"/>
  <c r="I1227" i="5" s="1"/>
  <c r="I259" i="5" a="1"/>
  <c r="I259" i="5" s="1"/>
  <c r="I240" i="5" a="1"/>
  <c r="I240" i="5" s="1"/>
  <c r="I241" i="5" a="1"/>
  <c r="I241" i="5" s="1"/>
  <c r="I243" i="5" a="1"/>
  <c r="I243" i="5" s="1"/>
  <c r="I242" i="5" a="1"/>
  <c r="I242" i="5" s="1"/>
  <c r="I264" i="5" a="1"/>
  <c r="I264" i="5" s="1"/>
  <c r="I1220" i="5" a="1"/>
  <c r="I1220" i="5" s="1"/>
  <c r="I1221" i="5" a="1"/>
  <c r="I1221" i="5" s="1"/>
  <c r="I258" i="5" a="1"/>
  <c r="I258" i="5" s="1"/>
  <c r="I268" i="5" a="1"/>
  <c r="I268" i="5" s="1"/>
  <c r="I267" i="5" a="1"/>
  <c r="I267" i="5" s="1"/>
  <c r="I261" i="5" a="1"/>
  <c r="I261" i="5" s="1"/>
  <c r="I25" i="5" a="1"/>
  <c r="I25" i="5" s="1"/>
  <c r="I1066" i="5" a="1"/>
  <c r="I1066" i="5" s="1"/>
  <c r="I719" i="5" a="1"/>
  <c r="I719" i="5" s="1"/>
  <c r="I1067" i="5" a="1"/>
  <c r="I1067" i="5" s="1"/>
  <c r="I1265" i="5" a="1"/>
  <c r="I1265" i="5" s="1"/>
  <c r="I1065" i="5" a="1"/>
  <c r="I1065" i="5" s="1"/>
  <c r="I720" i="5" a="1"/>
  <c r="I720" i="5" s="1"/>
  <c r="I718" i="5" a="1"/>
  <c r="I718" i="5" s="1"/>
  <c r="I717" i="5" a="1"/>
  <c r="I717" i="5" s="1"/>
  <c r="I1266" i="5" a="1"/>
  <c r="I1266" i="5" s="1"/>
  <c r="I256" i="5" a="1"/>
  <c r="I256" i="5" s="1"/>
  <c r="I257" i="5" a="1"/>
  <c r="I257" i="5" s="1"/>
  <c r="I23" i="5" a="1"/>
  <c r="I23" i="5" s="1"/>
  <c r="I253" i="5" a="1"/>
  <c r="I253" i="5" s="1"/>
  <c r="I246" i="5" a="1"/>
  <c r="I246" i="5" s="1"/>
  <c r="I255" i="5" a="1"/>
  <c r="I255" i="5" s="1"/>
  <c r="I251" i="5" a="1"/>
  <c r="I251" i="5" s="1"/>
  <c r="I1218" i="5" a="1"/>
  <c r="I1218" i="5" s="1"/>
  <c r="I1219" i="5" a="1"/>
  <c r="I1219" i="5" s="1"/>
  <c r="I249" i="5" a="1"/>
  <c r="I249" i="5" s="1"/>
  <c r="I252" i="5" a="1"/>
  <c r="I252" i="5" s="1"/>
  <c r="I248" i="5" a="1"/>
  <c r="I248" i="5" s="1"/>
  <c r="I250" i="5" a="1"/>
  <c r="I250" i="5" s="1"/>
  <c r="I254" i="5" a="1"/>
  <c r="I254" i="5" s="1"/>
  <c r="I247" i="5" a="1"/>
  <c r="I247" i="5" s="1"/>
  <c r="I265" i="5" a="1"/>
  <c r="I265" i="5" s="1"/>
  <c r="I1222" i="5" a="1"/>
  <c r="I1222" i="5" s="1"/>
  <c r="I1223" i="5" a="1"/>
  <c r="I1223" i="5" s="1"/>
  <c r="I1224" i="5" a="1"/>
  <c r="I1224" i="5" s="1"/>
  <c r="I1225" i="5" a="1"/>
  <c r="I1225" i="5" s="1"/>
  <c r="I24" i="5" a="1"/>
  <c r="I24" i="5" s="1"/>
  <c r="I285" i="5" a="1"/>
  <c r="I285" i="5" s="1"/>
  <c r="I1200" i="5" a="1"/>
  <c r="I1200" i="5" s="1"/>
  <c r="I1199" i="5" a="1"/>
  <c r="I1199" i="5" s="1"/>
  <c r="I988" i="5" a="1"/>
  <c r="I988" i="5" s="1"/>
  <c r="I635" i="5" a="1"/>
  <c r="I635" i="5" s="1"/>
  <c r="I655" i="5" a="1"/>
  <c r="I655" i="5" s="1"/>
  <c r="I1028" i="5" a="1"/>
  <c r="I1028" i="5" s="1"/>
  <c r="I157" i="5" a="1"/>
  <c r="I157" i="5" s="1"/>
  <c r="I675" i="5" a="1"/>
  <c r="I675" i="5" s="1"/>
  <c r="I148" i="5" a="1"/>
  <c r="I148" i="5" s="1"/>
  <c r="I147" i="5" a="1"/>
  <c r="I147" i="5" s="1"/>
  <c r="I668" i="5" a="1"/>
  <c r="I668" i="5" s="1"/>
  <c r="I135" i="5" a="1"/>
  <c r="I135" i="5" s="1"/>
  <c r="I1019" i="5" a="1"/>
  <c r="I1019" i="5" s="1"/>
  <c r="I1023" i="5" a="1"/>
  <c r="I1023" i="5" s="1"/>
  <c r="I1021" i="5" a="1"/>
  <c r="I1021" i="5" s="1"/>
  <c r="I671" i="5" a="1"/>
  <c r="I671" i="5" s="1"/>
  <c r="I1022" i="5" a="1"/>
  <c r="I1022" i="5" s="1"/>
  <c r="I1020" i="5" a="1"/>
  <c r="I1020" i="5" s="1"/>
  <c r="I669" i="5" a="1"/>
  <c r="I669" i="5" s="1"/>
  <c r="I674" i="5" a="1"/>
  <c r="I674" i="5" s="1"/>
  <c r="I673" i="5" a="1"/>
  <c r="I673" i="5" s="1"/>
  <c r="I670" i="5" a="1"/>
  <c r="I670" i="5" s="1"/>
  <c r="I672" i="5" a="1"/>
  <c r="I672" i="5" s="1"/>
  <c r="I1316" i="5" a="1"/>
  <c r="I1316" i="5" s="1"/>
  <c r="I141" i="5" a="1"/>
  <c r="I141" i="5" s="1"/>
  <c r="I140" i="5" a="1"/>
  <c r="I140" i="5" s="1"/>
  <c r="I137" i="5" a="1"/>
  <c r="I137" i="5" s="1"/>
  <c r="I1215" i="5" a="1"/>
  <c r="I1215" i="5" s="1"/>
  <c r="I1216" i="5" a="1"/>
  <c r="I1216" i="5" s="1"/>
  <c r="I1217" i="5" a="1"/>
  <c r="I1217" i="5" s="1"/>
  <c r="I142" i="5" a="1"/>
  <c r="I142" i="5" s="1"/>
  <c r="I136" i="5" a="1"/>
  <c r="I136" i="5" s="1"/>
  <c r="I139" i="5" a="1"/>
  <c r="I139" i="5" s="1"/>
  <c r="I145" i="5" a="1"/>
  <c r="I145" i="5" s="1"/>
  <c r="I146" i="5" a="1"/>
  <c r="I146" i="5" s="1"/>
  <c r="I10" i="5" a="1"/>
  <c r="I10" i="5" s="1"/>
  <c r="I144" i="5" a="1"/>
  <c r="I144" i="5" s="1"/>
  <c r="I143" i="5" a="1"/>
  <c r="I143" i="5" s="1"/>
  <c r="I676" i="5" a="1"/>
  <c r="I676" i="5" s="1"/>
  <c r="I1024" i="5" a="1"/>
  <c r="I1024" i="5" s="1"/>
  <c r="I1027" i="5" a="1"/>
  <c r="I1027" i="5" s="1"/>
  <c r="I1026" i="5" a="1"/>
  <c r="I1026" i="5" s="1"/>
  <c r="I1025" i="5" a="1"/>
  <c r="I1025" i="5" s="1"/>
  <c r="I1256" i="5" a="1"/>
  <c r="I1256" i="5" s="1"/>
  <c r="I1257" i="5" a="1"/>
  <c r="I1257" i="5" s="1"/>
  <c r="I997" i="5" a="1"/>
  <c r="I997" i="5" s="1"/>
  <c r="I153" i="5" a="1"/>
  <c r="I153" i="5" s="1"/>
  <c r="I149" i="5" a="1"/>
  <c r="I149" i="5" s="1"/>
  <c r="I11" i="5" a="1"/>
  <c r="I11" i="5" s="1"/>
  <c r="I156" i="5" a="1"/>
  <c r="I156" i="5" s="1"/>
  <c r="I155" i="5" a="1"/>
  <c r="I155" i="5" s="1"/>
  <c r="I150" i="5" a="1"/>
  <c r="I150" i="5" s="1"/>
  <c r="I152" i="5" a="1"/>
  <c r="I152" i="5" s="1"/>
  <c r="I154" i="5" a="1"/>
  <c r="I154" i="5" s="1"/>
  <c r="I151" i="5" a="1"/>
  <c r="I151" i="5" s="1"/>
  <c r="I773" i="5" a="1"/>
  <c r="I773" i="5" s="1"/>
  <c r="I761" i="5" a="1"/>
  <c r="I761" i="5" s="1"/>
  <c r="I138" i="5" a="1"/>
  <c r="I138" i="5" s="1"/>
  <c r="I345" i="5" a="1"/>
  <c r="I345" i="5" s="1"/>
  <c r="I1004" i="5" a="1"/>
  <c r="I1004" i="5" s="1"/>
  <c r="I1301" i="5" a="1"/>
  <c r="I1301" i="5" s="1"/>
  <c r="I1110" i="5" a="1"/>
  <c r="I1110" i="5" s="1"/>
  <c r="I109" i="5" a="1"/>
  <c r="I109" i="5" s="1"/>
  <c r="I83" i="5" a="1"/>
  <c r="I83" i="5" s="1"/>
  <c r="I459" i="5" a="1"/>
  <c r="I459" i="5" s="1"/>
  <c r="I543" i="5" a="1"/>
  <c r="I543" i="5" s="1"/>
  <c r="I544" i="5" a="1"/>
  <c r="I544" i="5" s="1"/>
  <c r="I882" i="5" a="1"/>
  <c r="I882" i="5" s="1"/>
  <c r="I542" i="5" a="1"/>
  <c r="I542" i="5" s="1"/>
  <c r="I541" i="5" a="1"/>
  <c r="I541" i="5" s="1"/>
  <c r="K138" i="5"/>
  <c r="K345" i="5"/>
  <c r="K1004" i="5"/>
  <c r="K1301" i="5"/>
  <c r="K1110" i="5"/>
  <c r="K109" i="5"/>
  <c r="K83" i="5"/>
  <c r="K459" i="5"/>
  <c r="K543" i="5"/>
  <c r="K544" i="5"/>
  <c r="K882" i="5"/>
  <c r="K542" i="5"/>
  <c r="K541" i="5"/>
  <c r="L138" i="5" a="1"/>
  <c r="L138" i="5" s="1"/>
  <c r="L345" i="5" a="1"/>
  <c r="L345" i="5" s="1"/>
  <c r="L1004" i="5" a="1"/>
  <c r="L1004" i="5" s="1"/>
  <c r="L1301" i="5" a="1"/>
  <c r="L1301" i="5" s="1"/>
  <c r="L1110" i="5" a="1"/>
  <c r="L1110" i="5" s="1"/>
  <c r="L109" i="5" a="1"/>
  <c r="L109" i="5" s="1"/>
  <c r="L83" i="5" a="1"/>
  <c r="L83" i="5" s="1"/>
  <c r="L459" i="5" a="1"/>
  <c r="L459" i="5" s="1"/>
  <c r="L543" i="5" a="1"/>
  <c r="L543" i="5" s="1"/>
  <c r="L544" i="5" a="1"/>
  <c r="L544" i="5" s="1"/>
  <c r="L882" i="5" a="1"/>
  <c r="L882" i="5" s="1"/>
  <c r="L542" i="5" a="1"/>
  <c r="L542" i="5" s="1"/>
  <c r="L541" i="5" a="1"/>
  <c r="L541" i="5" s="1"/>
  <c r="M138" i="5" a="1"/>
  <c r="M138" i="5" s="1"/>
  <c r="M345" i="5" a="1"/>
  <c r="M345" i="5" s="1"/>
  <c r="M1004" i="5" a="1"/>
  <c r="M1004" i="5" s="1"/>
  <c r="M1301" i="5" a="1"/>
  <c r="M1301" i="5" s="1"/>
  <c r="M1110" i="5" a="1"/>
  <c r="M1110" i="5" s="1"/>
  <c r="M109" i="5" a="1"/>
  <c r="M109" i="5" s="1"/>
  <c r="M83" i="5" a="1"/>
  <c r="M83" i="5" s="1"/>
  <c r="M459" i="5" a="1"/>
  <c r="M459" i="5" s="1"/>
  <c r="M543" i="5" a="1"/>
  <c r="M543" i="5" s="1"/>
  <c r="M544" i="5" a="1"/>
  <c r="M544" i="5" s="1"/>
  <c r="M882" i="5" a="1"/>
  <c r="M882" i="5" s="1"/>
  <c r="M542" i="5" a="1"/>
  <c r="M542" i="5" s="1"/>
  <c r="M541" i="5" a="1"/>
  <c r="M541" i="5" s="1"/>
  <c r="O138" i="5"/>
  <c r="O345" i="5"/>
  <c r="O1004" i="5"/>
  <c r="O1301" i="5"/>
  <c r="O1110" i="5"/>
  <c r="O109" i="5"/>
  <c r="O83" i="5"/>
  <c r="O459" i="5"/>
  <c r="O543" i="5"/>
  <c r="O544" i="5"/>
  <c r="O882" i="5"/>
  <c r="O542" i="5"/>
  <c r="O541" i="5"/>
  <c r="R138" i="5"/>
  <c r="R345" i="5"/>
  <c r="R1004" i="5"/>
  <c r="R1301" i="5"/>
  <c r="R1110" i="5"/>
  <c r="R109" i="5"/>
  <c r="R83" i="5"/>
  <c r="R459" i="5"/>
  <c r="R543" i="5"/>
  <c r="R544" i="5"/>
  <c r="R882" i="5"/>
  <c r="R542" i="5"/>
  <c r="R541" i="5"/>
  <c r="N544" i="5" l="1" a="1"/>
  <c r="N544" i="5" s="1"/>
  <c r="N1004" i="5" a="1"/>
  <c r="N1004" i="5" s="1"/>
  <c r="N83" i="5" a="1"/>
  <c r="N83" i="5" s="1"/>
  <c r="N541" i="5" a="1"/>
  <c r="N541" i="5" s="1"/>
  <c r="N109" i="5" a="1"/>
  <c r="N109" i="5" s="1"/>
  <c r="N882" i="5" a="1"/>
  <c r="N882" i="5" s="1"/>
  <c r="N542" i="5" a="1"/>
  <c r="N542" i="5" s="1"/>
  <c r="N1110" i="5" a="1"/>
  <c r="N1110" i="5" s="1"/>
  <c r="N1074" i="5" a="1"/>
  <c r="N1074" i="5" s="1"/>
  <c r="N1301" i="5" a="1"/>
  <c r="N1301" i="5" s="1"/>
  <c r="N50" i="5" a="1"/>
  <c r="N50" i="5" s="1"/>
  <c r="N1214" i="5" a="1"/>
  <c r="N1214" i="5" s="1"/>
  <c r="N543" i="5" a="1"/>
  <c r="N543" i="5" s="1"/>
  <c r="N345" i="5" a="1"/>
  <c r="N345" i="5" s="1"/>
  <c r="N459" i="5" a="1"/>
  <c r="N459" i="5" s="1"/>
  <c r="N138" i="5" a="1"/>
  <c r="N138" i="5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3" i="1" a="1"/>
  <c r="I163" i="1" s="1"/>
  <c r="I164" i="1" a="1"/>
  <c r="I164" i="1" s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201" i="1" a="1"/>
  <c r="I201" i="1" s="1"/>
  <c r="I202" i="1" a="1"/>
  <c r="I202" i="1" s="1"/>
  <c r="I203" i="1" a="1"/>
  <c r="I203" i="1" s="1"/>
  <c r="I204" i="1" a="1"/>
  <c r="I204" i="1" s="1"/>
  <c r="I205" i="1" a="1"/>
  <c r="I205" i="1" s="1"/>
  <c r="I206" i="1" a="1"/>
  <c r="I206" i="1" s="1"/>
  <c r="I207" i="1" a="1"/>
  <c r="I207" i="1" s="1"/>
  <c r="I208" i="1" a="1"/>
  <c r="I208" i="1" s="1"/>
  <c r="I209" i="1" a="1"/>
  <c r="I209" i="1" s="1"/>
  <c r="I210" i="1" a="1"/>
  <c r="I210" i="1" s="1"/>
  <c r="I211" i="1" a="1"/>
  <c r="I211" i="1" s="1"/>
  <c r="I212" i="1" a="1"/>
  <c r="I212" i="1" s="1"/>
  <c r="I213" i="1" a="1"/>
  <c r="I213" i="1" s="1"/>
  <c r="I214" i="1" a="1"/>
  <c r="I214" i="1" s="1"/>
  <c r="I215" i="1" a="1"/>
  <c r="I215" i="1" s="1"/>
  <c r="I216" i="1" a="1"/>
  <c r="I216" i="1" s="1"/>
  <c r="I217" i="1" a="1"/>
  <c r="I217" i="1" s="1"/>
  <c r="I218" i="1" a="1"/>
  <c r="I218" i="1" s="1"/>
  <c r="I219" i="1" a="1"/>
  <c r="I219" i="1" s="1"/>
  <c r="I220" i="1" a="1"/>
  <c r="I220" i="1" s="1"/>
  <c r="I221" i="1" a="1"/>
  <c r="I221" i="1" s="1"/>
  <c r="I222" i="1" a="1"/>
  <c r="I222" i="1" s="1"/>
  <c r="I223" i="1" a="1"/>
  <c r="I223" i="1" s="1"/>
  <c r="I224" i="1" a="1"/>
  <c r="I224" i="1" s="1"/>
  <c r="I225" i="1" a="1"/>
  <c r="I225" i="1" s="1"/>
  <c r="I226" i="1" a="1"/>
  <c r="I226" i="1" s="1"/>
  <c r="I227" i="1" a="1"/>
  <c r="I227" i="1" s="1"/>
  <c r="I228" i="1" a="1"/>
  <c r="I228" i="1" s="1"/>
  <c r="I229" i="1" a="1"/>
  <c r="I229" i="1" s="1"/>
  <c r="I230" i="1" a="1"/>
  <c r="I230" i="1" s="1"/>
  <c r="I231" i="1" a="1"/>
  <c r="I231" i="1" s="1"/>
  <c r="I232" i="1" a="1"/>
  <c r="I232" i="1" s="1"/>
  <c r="I233" i="1" a="1"/>
  <c r="I233" i="1" s="1"/>
  <c r="I234" i="1" a="1"/>
  <c r="I234" i="1" s="1"/>
  <c r="I235" i="1" a="1"/>
  <c r="I235" i="1" s="1"/>
  <c r="I236" i="1" a="1"/>
  <c r="I236" i="1" s="1"/>
  <c r="I237" i="1" a="1"/>
  <c r="I237" i="1" s="1"/>
  <c r="I238" i="1" a="1"/>
  <c r="I238" i="1" s="1"/>
  <c r="I239" i="1" a="1"/>
  <c r="I239" i="1" s="1"/>
  <c r="I240" i="1" a="1"/>
  <c r="I240" i="1" s="1"/>
  <c r="I241" i="1" a="1"/>
  <c r="I241" i="1" s="1"/>
  <c r="I242" i="1" a="1"/>
  <c r="I242" i="1" s="1"/>
  <c r="I243" i="1" a="1"/>
  <c r="I243" i="1" s="1"/>
  <c r="I244" i="1" a="1"/>
  <c r="I244" i="1" s="1"/>
  <c r="I245" i="1" a="1"/>
  <c r="I245" i="1" s="1"/>
  <c r="I246" i="1" a="1"/>
  <c r="I246" i="1" s="1"/>
  <c r="I247" i="1" a="1"/>
  <c r="I247" i="1" s="1"/>
  <c r="I248" i="1" a="1"/>
  <c r="I248" i="1" s="1"/>
  <c r="I249" i="1" a="1"/>
  <c r="I249" i="1" s="1"/>
  <c r="I250" i="1" a="1"/>
  <c r="I250" i="1" s="1"/>
  <c r="I251" i="1" a="1"/>
  <c r="I251" i="1" s="1"/>
  <c r="I252" i="1" a="1"/>
  <c r="I252" i="1" s="1"/>
  <c r="I253" i="1" a="1"/>
  <c r="I253" i="1" s="1"/>
  <c r="I254" i="1" a="1"/>
  <c r="I254" i="1" s="1"/>
  <c r="I255" i="1" a="1"/>
  <c r="I255" i="1" s="1"/>
  <c r="I256" i="1" a="1"/>
  <c r="I256" i="1" s="1"/>
  <c r="I257" i="1" a="1"/>
  <c r="I257" i="1" s="1"/>
  <c r="I258" i="1" a="1"/>
  <c r="I258" i="1" s="1"/>
  <c r="I259" i="1" a="1"/>
  <c r="I259" i="1" s="1"/>
  <c r="I260" i="1" a="1"/>
  <c r="I260" i="1" s="1"/>
  <c r="I261" i="1" a="1"/>
  <c r="I261" i="1" s="1"/>
  <c r="I262" i="1" a="1"/>
  <c r="I262" i="1" s="1"/>
  <c r="I263" i="1" a="1"/>
  <c r="I263" i="1" s="1"/>
  <c r="I264" i="1" a="1"/>
  <c r="I264" i="1" s="1"/>
  <c r="I265" i="1" a="1"/>
  <c r="I265" i="1" s="1"/>
  <c r="I266" i="1" a="1"/>
  <c r="I266" i="1" s="1"/>
  <c r="I267" i="1" a="1"/>
  <c r="I267" i="1" s="1"/>
  <c r="I268" i="1" a="1"/>
  <c r="I268" i="1" s="1"/>
  <c r="I269" i="1" a="1"/>
  <c r="I269" i="1" s="1"/>
  <c r="I270" i="1" a="1"/>
  <c r="I270" i="1" s="1"/>
  <c r="I271" i="1" a="1"/>
  <c r="I271" i="1" s="1"/>
  <c r="I272" i="1" a="1"/>
  <c r="I272" i="1" s="1"/>
  <c r="I273" i="1" a="1"/>
  <c r="I273" i="1" s="1"/>
  <c r="I274" i="1" a="1"/>
  <c r="I274" i="1" s="1"/>
  <c r="I275" i="1" a="1"/>
  <c r="I275" i="1" s="1"/>
  <c r="I276" i="1" a="1"/>
  <c r="I276" i="1" s="1"/>
  <c r="I277" i="1" a="1"/>
  <c r="I277" i="1" s="1"/>
  <c r="I278" i="1" a="1"/>
  <c r="I278" i="1" s="1"/>
  <c r="I279" i="1" a="1"/>
  <c r="I279" i="1" s="1"/>
  <c r="I280" i="1" a="1"/>
  <c r="I280" i="1" s="1"/>
  <c r="I281" i="1" a="1"/>
  <c r="I281" i="1" s="1"/>
  <c r="I282" i="1" a="1"/>
  <c r="I282" i="1" s="1"/>
  <c r="I283" i="1" a="1"/>
  <c r="I283" i="1" s="1"/>
  <c r="I284" i="1" a="1"/>
  <c r="I284" i="1" s="1"/>
  <c r="I285" i="1" a="1"/>
  <c r="I285" i="1" s="1"/>
  <c r="I286" i="1" a="1"/>
  <c r="I286" i="1" s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 s="1"/>
  <c r="I294" i="1" a="1"/>
  <c r="I294" i="1" s="1"/>
  <c r="I295" i="1" a="1"/>
  <c r="I295" i="1" s="1"/>
  <c r="I296" i="1" a="1"/>
  <c r="I296" i="1" s="1"/>
  <c r="I297" i="1" a="1"/>
  <c r="I297" i="1" s="1"/>
  <c r="I298" i="1" a="1"/>
  <c r="I298" i="1" s="1"/>
  <c r="I299" i="1" a="1"/>
  <c r="I299" i="1" s="1"/>
  <c r="I300" i="1" a="1"/>
  <c r="I300" i="1" s="1"/>
  <c r="I301" i="1" a="1"/>
  <c r="I301" i="1" s="1"/>
  <c r="I302" i="1" a="1"/>
  <c r="I302" i="1" s="1"/>
  <c r="I303" i="1" a="1"/>
  <c r="I303" i="1" s="1"/>
  <c r="I304" i="1" a="1"/>
  <c r="I304" i="1" s="1"/>
  <c r="I305" i="1" a="1"/>
  <c r="I305" i="1" s="1"/>
  <c r="I306" i="1" a="1"/>
  <c r="I306" i="1" s="1"/>
  <c r="I307" i="1" a="1"/>
  <c r="I307" i="1" s="1"/>
  <c r="I308" i="1" a="1"/>
  <c r="I308" i="1" s="1"/>
  <c r="I309" i="1" a="1"/>
  <c r="I309" i="1" s="1"/>
  <c r="I310" i="1" a="1"/>
  <c r="I310" i="1" s="1"/>
  <c r="I311" i="1" a="1"/>
  <c r="I311" i="1" s="1"/>
  <c r="I312" i="1" a="1"/>
  <c r="I312" i="1" s="1"/>
  <c r="I313" i="1" a="1"/>
  <c r="I313" i="1" s="1"/>
  <c r="I314" i="1" a="1"/>
  <c r="I314" i="1" s="1"/>
  <c r="I315" i="1" a="1"/>
  <c r="I315" i="1" s="1"/>
  <c r="I316" i="1" a="1"/>
  <c r="I316" i="1" s="1"/>
  <c r="I317" i="1" a="1"/>
  <c r="I317" i="1" s="1"/>
  <c r="I318" i="1" a="1"/>
  <c r="I318" i="1" s="1"/>
  <c r="I319" i="1" a="1"/>
  <c r="I319" i="1" s="1"/>
  <c r="I320" i="1" a="1"/>
  <c r="I320" i="1" s="1"/>
  <c r="I321" i="1" a="1"/>
  <c r="I321" i="1" s="1"/>
  <c r="I322" i="1" a="1"/>
  <c r="I322" i="1" s="1"/>
  <c r="I323" i="1" a="1"/>
  <c r="I323" i="1" s="1"/>
  <c r="I324" i="1" a="1"/>
  <c r="I324" i="1" s="1"/>
  <c r="I325" i="1" a="1"/>
  <c r="I325" i="1" s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 s="1"/>
  <c r="I332" i="1" a="1"/>
  <c r="I332" i="1" s="1"/>
  <c r="I333" i="1" a="1"/>
  <c r="I333" i="1" s="1"/>
  <c r="I334" i="1" a="1"/>
  <c r="I334" i="1" s="1"/>
  <c r="I335" i="1" a="1"/>
  <c r="I335" i="1" s="1"/>
  <c r="I336" i="1" a="1"/>
  <c r="I336" i="1" s="1"/>
  <c r="I337" i="1" a="1"/>
  <c r="I337" i="1" s="1"/>
  <c r="I338" i="1" a="1"/>
  <c r="I338" i="1" s="1"/>
  <c r="I339" i="1" a="1"/>
  <c r="I339" i="1" s="1"/>
  <c r="I340" i="1" a="1"/>
  <c r="I340" i="1" s="1"/>
  <c r="I341" i="1" a="1"/>
  <c r="I341" i="1" s="1"/>
  <c r="I342" i="1" a="1"/>
  <c r="I342" i="1" s="1"/>
  <c r="I343" i="1" a="1"/>
  <c r="I343" i="1" s="1"/>
  <c r="I344" i="1" a="1"/>
  <c r="I344" i="1" s="1"/>
  <c r="I345" i="1" a="1"/>
  <c r="I345" i="1" s="1"/>
  <c r="I346" i="1" a="1"/>
  <c r="I346" i="1" s="1"/>
  <c r="I347" i="1" a="1"/>
  <c r="I347" i="1" s="1"/>
  <c r="I348" i="1" a="1"/>
  <c r="I348" i="1" s="1"/>
  <c r="I349" i="1" a="1"/>
  <c r="I349" i="1" s="1"/>
  <c r="I350" i="1" a="1"/>
  <c r="I350" i="1" s="1"/>
  <c r="I351" i="1" a="1"/>
  <c r="I351" i="1" s="1"/>
  <c r="I352" i="1" a="1"/>
  <c r="I352" i="1" s="1"/>
  <c r="I353" i="1" a="1"/>
  <c r="I353" i="1" s="1"/>
  <c r="I354" i="1" a="1"/>
  <c r="I354" i="1" s="1"/>
  <c r="I355" i="1" a="1"/>
  <c r="I355" i="1" s="1"/>
  <c r="I356" i="1" a="1"/>
  <c r="I356" i="1" s="1"/>
  <c r="I357" i="1" a="1"/>
  <c r="I357" i="1" s="1"/>
  <c r="I358" i="1" a="1"/>
  <c r="I358" i="1" s="1"/>
  <c r="I359" i="1" a="1"/>
  <c r="I359" i="1" s="1"/>
  <c r="I360" i="1" a="1"/>
  <c r="I360" i="1" s="1"/>
  <c r="I361" i="1" a="1"/>
  <c r="I361" i="1" s="1"/>
  <c r="I362" i="1" a="1"/>
  <c r="I362" i="1" s="1"/>
  <c r="I363" i="1" a="1"/>
  <c r="I363" i="1" s="1"/>
  <c r="I364" i="1" a="1"/>
  <c r="I364" i="1" s="1"/>
  <c r="I365" i="1" a="1"/>
  <c r="I365" i="1" s="1"/>
  <c r="I366" i="1" a="1"/>
  <c r="I366" i="1" s="1"/>
  <c r="I367" i="1" a="1"/>
  <c r="I367" i="1" s="1"/>
  <c r="I368" i="1" a="1"/>
  <c r="I368" i="1" s="1"/>
  <c r="I369" i="1" a="1"/>
  <c r="I369" i="1" s="1"/>
  <c r="I370" i="1" a="1"/>
  <c r="I370" i="1" s="1"/>
  <c r="I371" i="1" a="1"/>
  <c r="I371" i="1" s="1"/>
  <c r="I372" i="1" a="1"/>
  <c r="I372" i="1" s="1"/>
  <c r="I373" i="1" a="1"/>
  <c r="I373" i="1" s="1"/>
  <c r="I374" i="1" a="1"/>
  <c r="I374" i="1" s="1"/>
  <c r="I375" i="1" a="1"/>
  <c r="I375" i="1" s="1"/>
  <c r="I376" i="1" a="1"/>
  <c r="I376" i="1" s="1"/>
  <c r="I377" i="1" a="1"/>
  <c r="I377" i="1" s="1"/>
  <c r="I378" i="1" a="1"/>
  <c r="I378" i="1" s="1"/>
  <c r="I379" i="1" a="1"/>
  <c r="I379" i="1" s="1"/>
  <c r="I380" i="1" a="1"/>
  <c r="I380" i="1" s="1"/>
  <c r="I381" i="1" a="1"/>
  <c r="I381" i="1" s="1"/>
  <c r="I382" i="1" a="1"/>
  <c r="I382" i="1" s="1"/>
  <c r="I383" i="1" a="1"/>
  <c r="I383" i="1" s="1"/>
  <c r="I384" i="1" a="1"/>
  <c r="I384" i="1" s="1"/>
  <c r="I385" i="1" a="1"/>
  <c r="I385" i="1" s="1"/>
  <c r="I386" i="1" a="1"/>
  <c r="I386" i="1" s="1"/>
  <c r="I387" i="1" a="1"/>
  <c r="I387" i="1" s="1"/>
  <c r="I388" i="1" a="1"/>
  <c r="I388" i="1" s="1"/>
  <c r="I389" i="1" a="1"/>
  <c r="I389" i="1" s="1"/>
  <c r="I390" i="1" a="1"/>
  <c r="I390" i="1" s="1"/>
  <c r="I391" i="1" a="1"/>
  <c r="I391" i="1" s="1"/>
  <c r="I392" i="1" a="1"/>
  <c r="I392" i="1" s="1"/>
  <c r="I393" i="1" a="1"/>
  <c r="I393" i="1" s="1"/>
  <c r="I394" i="1" a="1"/>
  <c r="I394" i="1" s="1"/>
  <c r="I395" i="1" a="1"/>
  <c r="I395" i="1" s="1"/>
  <c r="I396" i="1" a="1"/>
  <c r="I396" i="1" s="1"/>
  <c r="I397" i="1" a="1"/>
  <c r="I397" i="1" s="1"/>
  <c r="I398" i="1" a="1"/>
  <c r="I398" i="1" s="1"/>
  <c r="I399" i="1" a="1"/>
  <c r="I399" i="1" s="1"/>
  <c r="I400" i="1" a="1"/>
  <c r="I400" i="1" s="1"/>
  <c r="I401" i="1" a="1"/>
  <c r="I401" i="1" s="1"/>
  <c r="I402" i="1" a="1"/>
  <c r="I402" i="1" s="1"/>
  <c r="I403" i="1" a="1"/>
  <c r="I403" i="1" s="1"/>
  <c r="I404" i="1" a="1"/>
  <c r="I404" i="1" s="1"/>
  <c r="I405" i="1" a="1"/>
  <c r="I405" i="1" s="1"/>
  <c r="I406" i="1" a="1"/>
  <c r="I406" i="1" s="1"/>
  <c r="I407" i="1" a="1"/>
  <c r="I407" i="1" s="1"/>
  <c r="I408" i="1" a="1"/>
  <c r="I408" i="1" s="1"/>
  <c r="I409" i="1" a="1"/>
  <c r="I409" i="1" s="1"/>
  <c r="I410" i="1" a="1"/>
  <c r="I410" i="1" s="1"/>
  <c r="I411" i="1" a="1"/>
  <c r="I411" i="1" s="1"/>
  <c r="I412" i="1" a="1"/>
  <c r="I412" i="1" s="1"/>
  <c r="I413" i="1" a="1"/>
  <c r="I413" i="1" s="1"/>
  <c r="I414" i="1" a="1"/>
  <c r="I414" i="1" s="1"/>
  <c r="I415" i="1" a="1"/>
  <c r="I415" i="1" s="1"/>
  <c r="I416" i="1" a="1"/>
  <c r="I416" i="1" s="1"/>
  <c r="I417" i="1" a="1"/>
  <c r="I417" i="1" s="1"/>
  <c r="I418" i="1" a="1"/>
  <c r="I418" i="1" s="1"/>
  <c r="I419" i="1" a="1"/>
  <c r="I419" i="1" s="1"/>
  <c r="I420" i="1" a="1"/>
  <c r="I420" i="1" s="1"/>
  <c r="I421" i="1" a="1"/>
  <c r="I421" i="1" s="1"/>
  <c r="I422" i="1" a="1"/>
  <c r="I422" i="1" s="1"/>
  <c r="I423" i="1" a="1"/>
  <c r="I423" i="1" s="1"/>
  <c r="I424" i="1" a="1"/>
  <c r="I424" i="1" s="1"/>
  <c r="I425" i="1" a="1"/>
  <c r="I425" i="1" s="1"/>
  <c r="I426" i="1" a="1"/>
  <c r="I426" i="1" s="1"/>
  <c r="I427" i="1" a="1"/>
  <c r="I427" i="1" s="1"/>
  <c r="I428" i="1" a="1"/>
  <c r="I428" i="1" s="1"/>
  <c r="I429" i="1" a="1"/>
  <c r="I429" i="1" s="1"/>
  <c r="I430" i="1" a="1"/>
  <c r="I430" i="1" s="1"/>
  <c r="I431" i="1" a="1"/>
  <c r="I431" i="1" s="1"/>
  <c r="I432" i="1" a="1"/>
  <c r="I432" i="1" s="1"/>
  <c r="I433" i="1" a="1"/>
  <c r="I433" i="1" s="1"/>
  <c r="I434" i="1" a="1"/>
  <c r="I434" i="1" s="1"/>
  <c r="I435" i="1" a="1"/>
  <c r="I435" i="1" s="1"/>
  <c r="I436" i="1" a="1"/>
  <c r="I436" i="1" s="1"/>
  <c r="I437" i="1" a="1"/>
  <c r="I437" i="1" s="1"/>
  <c r="I438" i="1" a="1"/>
  <c r="I438" i="1" s="1"/>
  <c r="I439" i="1" a="1"/>
  <c r="I439" i="1" s="1"/>
  <c r="I440" i="1" a="1"/>
  <c r="I440" i="1" s="1"/>
  <c r="I441" i="1" a="1"/>
  <c r="I441" i="1" s="1"/>
  <c r="I442" i="1" a="1"/>
  <c r="I442" i="1" s="1"/>
  <c r="I443" i="1" a="1"/>
  <c r="I443" i="1" s="1"/>
  <c r="I444" i="1" a="1"/>
  <c r="I444" i="1" s="1"/>
  <c r="I445" i="1" a="1"/>
  <c r="I445" i="1" s="1"/>
  <c r="I446" i="1" a="1"/>
  <c r="I446" i="1" s="1"/>
  <c r="I447" i="1" a="1"/>
  <c r="I447" i="1" s="1"/>
  <c r="I448" i="1" a="1"/>
  <c r="I448" i="1" s="1"/>
  <c r="I449" i="1" a="1"/>
  <c r="I449" i="1" s="1"/>
  <c r="I450" i="1" a="1"/>
  <c r="I450" i="1" s="1"/>
  <c r="I451" i="1" a="1"/>
  <c r="I451" i="1" s="1"/>
  <c r="I452" i="1" a="1"/>
  <c r="I452" i="1" s="1"/>
  <c r="I453" i="1" a="1"/>
  <c r="I453" i="1" s="1"/>
  <c r="I454" i="1" a="1"/>
  <c r="I454" i="1" s="1"/>
  <c r="I455" i="1" a="1"/>
  <c r="I455" i="1" s="1"/>
  <c r="I456" i="1" a="1"/>
  <c r="I456" i="1" s="1"/>
  <c r="I457" i="1" a="1"/>
  <c r="I457" i="1" s="1"/>
  <c r="I458" i="1" a="1"/>
  <c r="I458" i="1" s="1"/>
  <c r="I459" i="1" a="1"/>
  <c r="I459" i="1" s="1"/>
  <c r="I460" i="1" a="1"/>
  <c r="I460" i="1" s="1"/>
  <c r="I461" i="1" a="1"/>
  <c r="I461" i="1" s="1"/>
  <c r="I462" i="1" a="1"/>
  <c r="I462" i="1" s="1"/>
  <c r="I463" i="1" a="1"/>
  <c r="I463" i="1" s="1"/>
  <c r="I464" i="1" a="1"/>
  <c r="I464" i="1" s="1"/>
  <c r="I465" i="1" a="1"/>
  <c r="I465" i="1" s="1"/>
  <c r="I466" i="1" a="1"/>
  <c r="I466" i="1" s="1"/>
  <c r="I467" i="1" a="1"/>
  <c r="I467" i="1" s="1"/>
  <c r="I468" i="1" a="1"/>
  <c r="I468" i="1" s="1"/>
  <c r="I469" i="1" a="1"/>
  <c r="I469" i="1" s="1"/>
  <c r="I470" i="1" a="1"/>
  <c r="I470" i="1" s="1"/>
  <c r="I471" i="1" a="1"/>
  <c r="I471" i="1" s="1"/>
  <c r="I472" i="1" a="1"/>
  <c r="I472" i="1" s="1"/>
  <c r="I473" i="1" a="1"/>
  <c r="I473" i="1" s="1"/>
  <c r="I474" i="1" a="1"/>
  <c r="I474" i="1" s="1"/>
  <c r="I475" i="1" a="1"/>
  <c r="I475" i="1" s="1"/>
  <c r="I476" i="1" a="1"/>
  <c r="I476" i="1" s="1"/>
  <c r="I477" i="1" a="1"/>
  <c r="I477" i="1" s="1"/>
  <c r="I478" i="1" a="1"/>
  <c r="I478" i="1" s="1"/>
  <c r="I479" i="1" a="1"/>
  <c r="I479" i="1" s="1"/>
  <c r="I480" i="1" a="1"/>
  <c r="I480" i="1" s="1"/>
  <c r="I481" i="1" a="1"/>
  <c r="I481" i="1" s="1"/>
  <c r="I482" i="1" a="1"/>
  <c r="I482" i="1" s="1"/>
  <c r="I483" i="1" a="1"/>
  <c r="I483" i="1" s="1"/>
  <c r="I484" i="1" a="1"/>
  <c r="I484" i="1" s="1"/>
  <c r="I485" i="1" a="1"/>
  <c r="I485" i="1" s="1"/>
  <c r="I486" i="1" a="1"/>
  <c r="I486" i="1" s="1"/>
  <c r="I487" i="1" a="1"/>
  <c r="I487" i="1" s="1"/>
  <c r="I488" i="1" a="1"/>
  <c r="I488" i="1" s="1"/>
  <c r="I489" i="1" a="1"/>
  <c r="I489" i="1" s="1"/>
  <c r="I490" i="1" a="1"/>
  <c r="I490" i="1" s="1"/>
  <c r="I491" i="1" a="1"/>
  <c r="I491" i="1" s="1"/>
  <c r="I492" i="1" a="1"/>
  <c r="I492" i="1" s="1"/>
  <c r="I493" i="1" a="1"/>
  <c r="I493" i="1" s="1"/>
  <c r="I494" i="1" a="1"/>
  <c r="I494" i="1" s="1"/>
  <c r="I495" i="1" a="1"/>
  <c r="I495" i="1" s="1"/>
  <c r="I496" i="1" a="1"/>
  <c r="I496" i="1" s="1"/>
  <c r="I497" i="1" a="1"/>
  <c r="I497" i="1" s="1"/>
  <c r="I498" i="1" a="1"/>
  <c r="I498" i="1" s="1"/>
  <c r="I499" i="1" a="1"/>
  <c r="I499" i="1" s="1"/>
  <c r="I500" i="1" a="1"/>
  <c r="I500" i="1" s="1"/>
  <c r="I501" i="1" a="1"/>
  <c r="I501" i="1" s="1"/>
  <c r="I502" i="1" a="1"/>
  <c r="I502" i="1" s="1"/>
  <c r="I503" i="1" a="1"/>
  <c r="I503" i="1" s="1"/>
  <c r="I504" i="1" a="1"/>
  <c r="I504" i="1" s="1"/>
  <c r="I505" i="1" a="1"/>
  <c r="I505" i="1" s="1"/>
  <c r="I506" i="1" a="1"/>
  <c r="I506" i="1" s="1"/>
  <c r="I507" i="1" a="1"/>
  <c r="I507" i="1" s="1"/>
  <c r="I508" i="1" a="1"/>
  <c r="I508" i="1" s="1"/>
  <c r="I509" i="1" a="1"/>
  <c r="I509" i="1" s="1"/>
  <c r="I510" i="1" a="1"/>
  <c r="I510" i="1" s="1"/>
  <c r="I511" i="1" a="1"/>
  <c r="I511" i="1" s="1"/>
  <c r="I512" i="1" a="1"/>
  <c r="I512" i="1" s="1"/>
  <c r="I513" i="1" a="1"/>
  <c r="I513" i="1" s="1"/>
  <c r="I514" i="1" a="1"/>
  <c r="I514" i="1" s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 s="1"/>
  <c r="I522" i="1" a="1"/>
  <c r="I522" i="1" s="1"/>
  <c r="I523" i="1" a="1"/>
  <c r="I523" i="1" s="1"/>
  <c r="I524" i="1" a="1"/>
  <c r="I524" i="1" s="1"/>
  <c r="I525" i="1" a="1"/>
  <c r="I525" i="1" s="1"/>
  <c r="I526" i="1" a="1"/>
  <c r="I526" i="1" s="1"/>
  <c r="I527" i="1" a="1"/>
  <c r="I527" i="1" s="1"/>
  <c r="I528" i="1" a="1"/>
  <c r="I528" i="1" s="1"/>
  <c r="I529" i="1" a="1"/>
  <c r="I529" i="1" s="1"/>
  <c r="I530" i="1" a="1"/>
  <c r="I530" i="1" s="1"/>
  <c r="I531" i="1" a="1"/>
  <c r="I531" i="1" s="1"/>
  <c r="I532" i="1" a="1"/>
  <c r="I532" i="1" s="1"/>
  <c r="I533" i="1" a="1"/>
  <c r="I533" i="1" s="1"/>
  <c r="I534" i="1" a="1"/>
  <c r="I534" i="1" s="1"/>
  <c r="I535" i="1" a="1"/>
  <c r="I535" i="1" s="1"/>
  <c r="I536" i="1" a="1"/>
  <c r="I536" i="1" s="1"/>
  <c r="I537" i="1" a="1"/>
  <c r="I537" i="1" s="1"/>
  <c r="I538" i="1" a="1"/>
  <c r="I538" i="1" s="1"/>
  <c r="I539" i="1" a="1"/>
  <c r="I539" i="1" s="1"/>
  <c r="I540" i="1" a="1"/>
  <c r="I540" i="1" s="1"/>
  <c r="I541" i="1" a="1"/>
  <c r="I541" i="1" s="1"/>
  <c r="I542" i="1" a="1"/>
  <c r="I542" i="1" s="1"/>
  <c r="I543" i="1" a="1"/>
  <c r="I543" i="1" s="1"/>
  <c r="I544" i="1" a="1"/>
  <c r="I544" i="1" s="1"/>
  <c r="I545" i="1" a="1"/>
  <c r="I545" i="1" s="1"/>
  <c r="I546" i="1" a="1"/>
  <c r="I546" i="1" s="1"/>
  <c r="I547" i="1" a="1"/>
  <c r="I547" i="1" s="1"/>
  <c r="I548" i="1" a="1"/>
  <c r="I548" i="1" s="1"/>
  <c r="I549" i="1" a="1"/>
  <c r="I549" i="1" s="1"/>
  <c r="I550" i="1" a="1"/>
  <c r="I550" i="1" s="1"/>
  <c r="I551" i="1" a="1"/>
  <c r="I551" i="1" s="1"/>
  <c r="I552" i="1" a="1"/>
  <c r="I552" i="1" s="1"/>
  <c r="I553" i="1" a="1"/>
  <c r="I553" i="1" s="1"/>
  <c r="I554" i="1" a="1"/>
  <c r="I554" i="1" s="1"/>
  <c r="I555" i="1" a="1"/>
  <c r="I555" i="1" s="1"/>
  <c r="I556" i="1" a="1"/>
  <c r="I556" i="1" s="1"/>
  <c r="I557" i="1" a="1"/>
  <c r="I557" i="1" s="1"/>
  <c r="I558" i="1" a="1"/>
  <c r="I558" i="1" s="1"/>
  <c r="I559" i="1" a="1"/>
  <c r="I559" i="1" s="1"/>
  <c r="I560" i="1" a="1"/>
  <c r="I560" i="1" s="1"/>
  <c r="I561" i="1" a="1"/>
  <c r="I561" i="1" s="1"/>
  <c r="I562" i="1" a="1"/>
  <c r="I562" i="1" s="1"/>
  <c r="I563" i="1" a="1"/>
  <c r="I563" i="1" s="1"/>
  <c r="I564" i="1" a="1"/>
  <c r="I564" i="1" s="1"/>
  <c r="I565" i="1" a="1"/>
  <c r="I565" i="1" s="1"/>
  <c r="I566" i="1" a="1"/>
  <c r="I566" i="1" s="1"/>
  <c r="I567" i="1" a="1"/>
  <c r="I567" i="1" s="1"/>
  <c r="I568" i="1" a="1"/>
  <c r="I568" i="1" s="1"/>
  <c r="I569" i="1" a="1"/>
  <c r="I569" i="1" s="1"/>
  <c r="I570" i="1" a="1"/>
  <c r="I570" i="1" s="1"/>
  <c r="I571" i="1" a="1"/>
  <c r="I571" i="1" s="1"/>
  <c r="I572" i="1" a="1"/>
  <c r="I572" i="1" s="1"/>
  <c r="I573" i="1" a="1"/>
  <c r="I573" i="1" s="1"/>
  <c r="I574" i="1" a="1"/>
  <c r="I574" i="1" s="1"/>
  <c r="I575" i="1" a="1"/>
  <c r="I575" i="1" s="1"/>
  <c r="I576" i="1" a="1"/>
  <c r="I576" i="1" s="1"/>
  <c r="I577" i="1" a="1"/>
  <c r="I577" i="1" s="1"/>
  <c r="I578" i="1" a="1"/>
  <c r="I578" i="1" s="1"/>
  <c r="I579" i="1" a="1"/>
  <c r="I579" i="1" s="1"/>
  <c r="I580" i="1" a="1"/>
  <c r="I580" i="1" s="1"/>
  <c r="I581" i="1" a="1"/>
  <c r="I581" i="1" s="1"/>
  <c r="I582" i="1" a="1"/>
  <c r="I582" i="1" s="1"/>
  <c r="F1198" i="2" l="1"/>
  <c r="O4" i="1" l="1"/>
  <c r="O5" i="1"/>
  <c r="O6" i="1"/>
  <c r="O7" i="1"/>
  <c r="O8" i="1"/>
  <c r="O9" i="1"/>
  <c r="O10" i="1"/>
  <c r="O11" i="1"/>
  <c r="O12" i="1"/>
  <c r="O13" i="1"/>
  <c r="O14" i="1"/>
  <c r="R14" i="1" s="1" a="1"/>
  <c r="R14" i="1" s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R56" i="1" s="1" a="1"/>
  <c r="R56" i="1" s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R70" i="1" s="1" a="1"/>
  <c r="R70" i="1" s="1"/>
  <c r="O71" i="1"/>
  <c r="R71" i="1" s="1" a="1"/>
  <c r="R71" i="1" s="1"/>
  <c r="O72" i="1"/>
  <c r="O73" i="1"/>
  <c r="O74" i="1"/>
  <c r="O75" i="1"/>
  <c r="O76" i="1"/>
  <c r="O77" i="1"/>
  <c r="O78" i="1"/>
  <c r="O79" i="1"/>
  <c r="R79" i="1" s="1" a="1"/>
  <c r="R79" i="1" s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R96" i="1" s="1" a="1"/>
  <c r="R96" i="1" s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R110" i="1" s="1" a="1"/>
  <c r="R110" i="1" s="1"/>
  <c r="O111" i="1"/>
  <c r="R111" i="1" s="1" a="1"/>
  <c r="R111" i="1" s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R134" i="1" s="1" a="1"/>
  <c r="R134" i="1" s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R151" i="1" s="1" a="1"/>
  <c r="R151" i="1" s="1"/>
  <c r="O152" i="1"/>
  <c r="R152" i="1" s="1" a="1"/>
  <c r="R152" i="1" s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R166" i="1" s="1" a="1"/>
  <c r="R166" i="1" s="1"/>
  <c r="O167" i="1"/>
  <c r="O168" i="1"/>
  <c r="O169" i="1"/>
  <c r="O170" i="1"/>
  <c r="O171" i="1"/>
  <c r="O172" i="1"/>
  <c r="O173" i="1"/>
  <c r="O174" i="1"/>
  <c r="R174" i="1" s="1" a="1"/>
  <c r="R174" i="1" s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R192" i="1" s="1" a="1"/>
  <c r="R192" i="1" s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R206" i="1" s="1" a="1"/>
  <c r="R206" i="1" s="1"/>
  <c r="O207" i="1"/>
  <c r="R207" i="1" s="1" a="1"/>
  <c r="R207" i="1" s="1"/>
  <c r="O208" i="1"/>
  <c r="O209" i="1"/>
  <c r="O210" i="1"/>
  <c r="O211" i="1"/>
  <c r="O212" i="1"/>
  <c r="O213" i="1"/>
  <c r="O214" i="1"/>
  <c r="R214" i="1" s="1" a="1"/>
  <c r="R214" i="1" s="1"/>
  <c r="O215" i="1"/>
  <c r="R215" i="1" s="1" a="1"/>
  <c r="R215" i="1" s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R232" i="1" s="1" a="1"/>
  <c r="R232" i="1" s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R246" i="1" s="1" a="1"/>
  <c r="R246" i="1" s="1"/>
  <c r="O247" i="1"/>
  <c r="R247" i="1" s="1" a="1"/>
  <c r="R247" i="1" s="1"/>
  <c r="O248" i="1"/>
  <c r="R248" i="1" s="1" a="1"/>
  <c r="R248" i="1" s="1"/>
  <c r="O249" i="1"/>
  <c r="O250" i="1"/>
  <c r="O251" i="1"/>
  <c r="O252" i="1"/>
  <c r="O253" i="1"/>
  <c r="O254" i="1"/>
  <c r="R254" i="1" s="1" a="1"/>
  <c r="R254" i="1" s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R303" i="1" s="1" a="1"/>
  <c r="R303" i="1" s="1"/>
  <c r="O304" i="1"/>
  <c r="R304" i="1" s="1" a="1"/>
  <c r="R304" i="1" s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R343" i="1" s="1" a="1"/>
  <c r="R343" i="1" s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R360" i="1" s="1" a="1"/>
  <c r="R360" i="1" s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P3" i="1" a="1"/>
  <c r="P3" i="1" s="1"/>
  <c r="S3" i="1" s="1" a="1"/>
  <c r="S3" i="1" s="1"/>
  <c r="P4" i="1" a="1"/>
  <c r="P4" i="1" s="1"/>
  <c r="S4" i="1" s="1" a="1"/>
  <c r="S4" i="1" s="1"/>
  <c r="P5" i="1" a="1"/>
  <c r="P5" i="1" s="1"/>
  <c r="S5" i="1" s="1" a="1"/>
  <c r="S5" i="1" s="1"/>
  <c r="P6" i="1" a="1"/>
  <c r="P6" i="1" s="1"/>
  <c r="S6" i="1" s="1" a="1"/>
  <c r="S6" i="1" s="1"/>
  <c r="P7" i="1" a="1"/>
  <c r="P7" i="1" s="1"/>
  <c r="S7" i="1" s="1" a="1"/>
  <c r="S7" i="1" s="1"/>
  <c r="P8" i="1" a="1"/>
  <c r="P8" i="1" s="1"/>
  <c r="S8" i="1" s="1" a="1"/>
  <c r="S8" i="1" s="1"/>
  <c r="P9" i="1" a="1"/>
  <c r="P9" i="1" s="1"/>
  <c r="P10" i="1" a="1"/>
  <c r="P10" i="1" s="1"/>
  <c r="S10" i="1" s="1" a="1"/>
  <c r="S10" i="1" s="1"/>
  <c r="P11" i="1" a="1"/>
  <c r="P11" i="1" s="1"/>
  <c r="S11" i="1" s="1" a="1"/>
  <c r="S11" i="1" s="1"/>
  <c r="P12" i="1" a="1"/>
  <c r="P12" i="1" s="1"/>
  <c r="S12" i="1" s="1" a="1"/>
  <c r="S12" i="1" s="1"/>
  <c r="P13" i="1" a="1"/>
  <c r="P13" i="1" s="1"/>
  <c r="S13" i="1" s="1" a="1"/>
  <c r="S13" i="1" s="1"/>
  <c r="P14" i="1" a="1"/>
  <c r="P14" i="1" s="1"/>
  <c r="S14" i="1" s="1" a="1"/>
  <c r="S14" i="1" s="1"/>
  <c r="P15" i="1" a="1"/>
  <c r="P15" i="1" s="1"/>
  <c r="S15" i="1" s="1" a="1"/>
  <c r="S15" i="1" s="1"/>
  <c r="P16" i="1" a="1"/>
  <c r="P16" i="1" s="1"/>
  <c r="S16" i="1" s="1" a="1"/>
  <c r="S16" i="1" s="1"/>
  <c r="P17" i="1" a="1"/>
  <c r="P17" i="1" s="1"/>
  <c r="S17" i="1" s="1" a="1"/>
  <c r="S17" i="1" s="1"/>
  <c r="P18" i="1" a="1"/>
  <c r="P18" i="1" s="1"/>
  <c r="S18" i="1" s="1" a="1"/>
  <c r="S18" i="1" s="1"/>
  <c r="P19" i="1" a="1"/>
  <c r="P19" i="1" s="1"/>
  <c r="S19" i="1" s="1" a="1"/>
  <c r="S19" i="1" s="1"/>
  <c r="P20" i="1" a="1"/>
  <c r="P20" i="1" s="1"/>
  <c r="S20" i="1" s="1" a="1"/>
  <c r="S20" i="1" s="1"/>
  <c r="P21" i="1" a="1"/>
  <c r="P21" i="1" s="1"/>
  <c r="S21" i="1" s="1" a="1"/>
  <c r="S21" i="1" s="1"/>
  <c r="P22" i="1" a="1"/>
  <c r="P22" i="1" s="1"/>
  <c r="S22" i="1" s="1" a="1"/>
  <c r="S22" i="1" s="1"/>
  <c r="P23" i="1" a="1"/>
  <c r="P23" i="1" s="1"/>
  <c r="S23" i="1" s="1" a="1"/>
  <c r="S23" i="1" s="1"/>
  <c r="P24" i="1" a="1"/>
  <c r="P24" i="1" s="1"/>
  <c r="S24" i="1" s="1" a="1"/>
  <c r="S24" i="1" s="1"/>
  <c r="P25" i="1" a="1"/>
  <c r="P25" i="1" s="1"/>
  <c r="S25" i="1" s="1" a="1"/>
  <c r="S25" i="1" s="1"/>
  <c r="P26" i="1" a="1"/>
  <c r="P26" i="1" s="1"/>
  <c r="S26" i="1" s="1" a="1"/>
  <c r="S26" i="1" s="1"/>
  <c r="P27" i="1" a="1"/>
  <c r="P27" i="1" s="1"/>
  <c r="S27" i="1" s="1" a="1"/>
  <c r="S27" i="1" s="1"/>
  <c r="P28" i="1" a="1"/>
  <c r="P28" i="1" s="1"/>
  <c r="S28" i="1" s="1" a="1"/>
  <c r="S28" i="1" s="1"/>
  <c r="P29" i="1" a="1"/>
  <c r="P29" i="1" s="1"/>
  <c r="S29" i="1" s="1" a="1"/>
  <c r="S29" i="1" s="1"/>
  <c r="P30" i="1" a="1"/>
  <c r="P30" i="1" s="1"/>
  <c r="S30" i="1" s="1" a="1"/>
  <c r="S30" i="1" s="1"/>
  <c r="P31" i="1" a="1"/>
  <c r="P31" i="1" s="1"/>
  <c r="S31" i="1" s="1" a="1"/>
  <c r="S31" i="1" s="1"/>
  <c r="P32" i="1" a="1"/>
  <c r="P32" i="1" s="1"/>
  <c r="S32" i="1" s="1" a="1"/>
  <c r="S32" i="1" s="1"/>
  <c r="P33" i="1" a="1"/>
  <c r="P33" i="1" s="1"/>
  <c r="S33" i="1" s="1" a="1"/>
  <c r="S33" i="1" s="1"/>
  <c r="P34" i="1" a="1"/>
  <c r="P34" i="1" s="1"/>
  <c r="S34" i="1" s="1" a="1"/>
  <c r="S34" i="1" s="1"/>
  <c r="P35" i="1" a="1"/>
  <c r="P35" i="1" s="1"/>
  <c r="S35" i="1" s="1" a="1"/>
  <c r="S35" i="1" s="1"/>
  <c r="P36" i="1" a="1"/>
  <c r="P36" i="1" s="1"/>
  <c r="S36" i="1" s="1" a="1"/>
  <c r="S36" i="1" s="1"/>
  <c r="P37" i="1" a="1"/>
  <c r="P37" i="1" s="1"/>
  <c r="S37" i="1" s="1" a="1"/>
  <c r="S37" i="1" s="1"/>
  <c r="P38" i="1" a="1"/>
  <c r="P38" i="1" s="1"/>
  <c r="S38" i="1" s="1" a="1"/>
  <c r="S38" i="1" s="1"/>
  <c r="P39" i="1" a="1"/>
  <c r="P39" i="1" s="1"/>
  <c r="S39" i="1" s="1" a="1"/>
  <c r="S39" i="1" s="1"/>
  <c r="P40" i="1" a="1"/>
  <c r="P40" i="1" s="1"/>
  <c r="S40" i="1" s="1" a="1"/>
  <c r="S40" i="1" s="1"/>
  <c r="P41" i="1" a="1"/>
  <c r="P41" i="1" s="1"/>
  <c r="S41" i="1" s="1" a="1"/>
  <c r="S41" i="1" s="1"/>
  <c r="P42" i="1" a="1"/>
  <c r="P42" i="1" s="1"/>
  <c r="S42" i="1" s="1" a="1"/>
  <c r="S42" i="1" s="1"/>
  <c r="P43" i="1" a="1"/>
  <c r="P43" i="1" s="1"/>
  <c r="S43" i="1" s="1" a="1"/>
  <c r="S43" i="1" s="1"/>
  <c r="P44" i="1" a="1"/>
  <c r="P44" i="1" s="1"/>
  <c r="S44" i="1" s="1" a="1"/>
  <c r="S44" i="1" s="1"/>
  <c r="P45" i="1" a="1"/>
  <c r="P45" i="1" s="1"/>
  <c r="S45" i="1" s="1" a="1"/>
  <c r="S45" i="1" s="1"/>
  <c r="P46" i="1" a="1"/>
  <c r="P46" i="1" s="1"/>
  <c r="S46" i="1" s="1" a="1"/>
  <c r="S46" i="1" s="1"/>
  <c r="P47" i="1" a="1"/>
  <c r="P47" i="1" s="1"/>
  <c r="S47" i="1" s="1" a="1"/>
  <c r="S47" i="1" s="1"/>
  <c r="P48" i="1" a="1"/>
  <c r="P48" i="1" s="1"/>
  <c r="S48" i="1" s="1" a="1"/>
  <c r="S48" i="1" s="1"/>
  <c r="P49" i="1" a="1"/>
  <c r="P49" i="1" s="1"/>
  <c r="S49" i="1" s="1" a="1"/>
  <c r="S49" i="1" s="1"/>
  <c r="P50" i="1" a="1"/>
  <c r="P50" i="1" s="1"/>
  <c r="S50" i="1" s="1" a="1"/>
  <c r="S50" i="1" s="1"/>
  <c r="P51" i="1" a="1"/>
  <c r="P51" i="1" s="1"/>
  <c r="S51" i="1" s="1" a="1"/>
  <c r="S51" i="1" s="1"/>
  <c r="P52" i="1" a="1"/>
  <c r="P52" i="1" s="1"/>
  <c r="S52" i="1" s="1" a="1"/>
  <c r="S52" i="1" s="1"/>
  <c r="P53" i="1" a="1"/>
  <c r="P53" i="1" s="1"/>
  <c r="S53" i="1" s="1" a="1"/>
  <c r="S53" i="1" s="1"/>
  <c r="P54" i="1" a="1"/>
  <c r="P54" i="1" s="1"/>
  <c r="S54" i="1" s="1" a="1"/>
  <c r="S54" i="1" s="1"/>
  <c r="P55" i="1" a="1"/>
  <c r="P55" i="1" s="1"/>
  <c r="S55" i="1" s="1" a="1"/>
  <c r="S55" i="1" s="1"/>
  <c r="P56" i="1" a="1"/>
  <c r="P56" i="1" s="1"/>
  <c r="S56" i="1" s="1" a="1"/>
  <c r="S56" i="1" s="1"/>
  <c r="P57" i="1" a="1"/>
  <c r="P57" i="1" s="1"/>
  <c r="S57" i="1" s="1" a="1"/>
  <c r="S57" i="1" s="1"/>
  <c r="P58" i="1" a="1"/>
  <c r="P58" i="1" s="1"/>
  <c r="S58" i="1" s="1" a="1"/>
  <c r="S58" i="1" s="1"/>
  <c r="P59" i="1" a="1"/>
  <c r="P59" i="1" s="1"/>
  <c r="S59" i="1" s="1" a="1"/>
  <c r="S59" i="1" s="1"/>
  <c r="P60" i="1" a="1"/>
  <c r="P60" i="1" s="1"/>
  <c r="S60" i="1" s="1" a="1"/>
  <c r="S60" i="1" s="1"/>
  <c r="P61" i="1" a="1"/>
  <c r="P61" i="1" s="1"/>
  <c r="S61" i="1" s="1" a="1"/>
  <c r="S61" i="1" s="1"/>
  <c r="P62" i="1" a="1"/>
  <c r="P62" i="1" s="1"/>
  <c r="S62" i="1" s="1" a="1"/>
  <c r="S62" i="1" s="1"/>
  <c r="P63" i="1" a="1"/>
  <c r="P63" i="1" s="1"/>
  <c r="S63" i="1" s="1" a="1"/>
  <c r="S63" i="1" s="1"/>
  <c r="P64" i="1" a="1"/>
  <c r="P64" i="1" s="1"/>
  <c r="S64" i="1" s="1" a="1"/>
  <c r="S64" i="1" s="1"/>
  <c r="P65" i="1" a="1"/>
  <c r="P65" i="1" s="1"/>
  <c r="S65" i="1" s="1" a="1"/>
  <c r="S65" i="1" s="1"/>
  <c r="P66" i="1" a="1"/>
  <c r="P66" i="1" s="1"/>
  <c r="S66" i="1" s="1" a="1"/>
  <c r="S66" i="1" s="1"/>
  <c r="P67" i="1" a="1"/>
  <c r="P67" i="1" s="1"/>
  <c r="S67" i="1" s="1" a="1"/>
  <c r="S67" i="1" s="1"/>
  <c r="P68" i="1" a="1"/>
  <c r="P68" i="1" s="1"/>
  <c r="S68" i="1" s="1" a="1"/>
  <c r="S68" i="1" s="1"/>
  <c r="P69" i="1" a="1"/>
  <c r="P69" i="1" s="1"/>
  <c r="S69" i="1" s="1" a="1"/>
  <c r="S69" i="1" s="1"/>
  <c r="P70" i="1" a="1"/>
  <c r="P70" i="1" s="1"/>
  <c r="S70" i="1" s="1" a="1"/>
  <c r="S70" i="1" s="1"/>
  <c r="P71" i="1" a="1"/>
  <c r="P71" i="1" s="1"/>
  <c r="S71" i="1" s="1" a="1"/>
  <c r="S71" i="1" s="1"/>
  <c r="P72" i="1" a="1"/>
  <c r="P72" i="1" s="1"/>
  <c r="S72" i="1" s="1" a="1"/>
  <c r="S72" i="1" s="1"/>
  <c r="P73" i="1" a="1"/>
  <c r="P73" i="1" s="1"/>
  <c r="S73" i="1" s="1" a="1"/>
  <c r="S73" i="1" s="1"/>
  <c r="P74" i="1" a="1"/>
  <c r="P74" i="1" s="1"/>
  <c r="S74" i="1" s="1" a="1"/>
  <c r="S74" i="1" s="1"/>
  <c r="P75" i="1" a="1"/>
  <c r="P75" i="1" s="1"/>
  <c r="S75" i="1" s="1" a="1"/>
  <c r="S75" i="1" s="1"/>
  <c r="P76" i="1" a="1"/>
  <c r="P76" i="1" s="1"/>
  <c r="S76" i="1" s="1" a="1"/>
  <c r="S76" i="1" s="1"/>
  <c r="P77" i="1" a="1"/>
  <c r="P77" i="1" s="1"/>
  <c r="S77" i="1" s="1" a="1"/>
  <c r="S77" i="1" s="1"/>
  <c r="P78" i="1" a="1"/>
  <c r="P78" i="1" s="1"/>
  <c r="S78" i="1" s="1" a="1"/>
  <c r="S78" i="1" s="1"/>
  <c r="P79" i="1" a="1"/>
  <c r="P79" i="1" s="1"/>
  <c r="S79" i="1" s="1" a="1"/>
  <c r="S79" i="1" s="1"/>
  <c r="P80" i="1" a="1"/>
  <c r="P80" i="1" s="1"/>
  <c r="S80" i="1" s="1" a="1"/>
  <c r="S80" i="1" s="1"/>
  <c r="P81" i="1" a="1"/>
  <c r="P81" i="1" s="1"/>
  <c r="S81" i="1" s="1" a="1"/>
  <c r="S81" i="1" s="1"/>
  <c r="P82" i="1" a="1"/>
  <c r="P82" i="1" s="1"/>
  <c r="S82" i="1" s="1" a="1"/>
  <c r="S82" i="1" s="1"/>
  <c r="P83" i="1" a="1"/>
  <c r="P83" i="1" s="1"/>
  <c r="S83" i="1" s="1" a="1"/>
  <c r="S83" i="1" s="1"/>
  <c r="P84" i="1" a="1"/>
  <c r="P84" i="1" s="1"/>
  <c r="S84" i="1" s="1" a="1"/>
  <c r="S84" i="1" s="1"/>
  <c r="P85" i="1" a="1"/>
  <c r="P85" i="1" s="1"/>
  <c r="S85" i="1" s="1" a="1"/>
  <c r="S85" i="1" s="1"/>
  <c r="P86" i="1" a="1"/>
  <c r="P86" i="1" s="1"/>
  <c r="S86" i="1" s="1" a="1"/>
  <c r="S86" i="1" s="1"/>
  <c r="P87" i="1" a="1"/>
  <c r="P87" i="1" s="1"/>
  <c r="S87" i="1" s="1" a="1"/>
  <c r="S87" i="1" s="1"/>
  <c r="P88" i="1" a="1"/>
  <c r="P88" i="1" s="1"/>
  <c r="S88" i="1" s="1" a="1"/>
  <c r="S88" i="1" s="1"/>
  <c r="P89" i="1" a="1"/>
  <c r="P89" i="1" s="1"/>
  <c r="S89" i="1" s="1" a="1"/>
  <c r="S89" i="1" s="1"/>
  <c r="P90" i="1" a="1"/>
  <c r="P90" i="1" s="1"/>
  <c r="S90" i="1" s="1" a="1"/>
  <c r="S90" i="1" s="1"/>
  <c r="P91" i="1" a="1"/>
  <c r="P91" i="1" s="1"/>
  <c r="S91" i="1" s="1" a="1"/>
  <c r="S91" i="1" s="1"/>
  <c r="P92" i="1" a="1"/>
  <c r="P92" i="1" s="1"/>
  <c r="S92" i="1" s="1" a="1"/>
  <c r="S92" i="1" s="1"/>
  <c r="P93" i="1" a="1"/>
  <c r="P93" i="1" s="1"/>
  <c r="P94" i="1" a="1"/>
  <c r="P94" i="1" s="1"/>
  <c r="S94" i="1" s="1" a="1"/>
  <c r="S94" i="1" s="1"/>
  <c r="P95" i="1" a="1"/>
  <c r="P95" i="1" s="1"/>
  <c r="S95" i="1" s="1" a="1"/>
  <c r="S95" i="1" s="1"/>
  <c r="P96" i="1" a="1"/>
  <c r="P96" i="1" s="1"/>
  <c r="S96" i="1" s="1" a="1"/>
  <c r="S96" i="1" s="1"/>
  <c r="P97" i="1" a="1"/>
  <c r="P97" i="1" s="1"/>
  <c r="S97" i="1" s="1" a="1"/>
  <c r="S97" i="1" s="1"/>
  <c r="P98" i="1" a="1"/>
  <c r="P98" i="1" s="1"/>
  <c r="S98" i="1" s="1" a="1"/>
  <c r="S98" i="1" s="1"/>
  <c r="P99" i="1" a="1"/>
  <c r="P99" i="1" s="1"/>
  <c r="S99" i="1" s="1" a="1"/>
  <c r="S99" i="1" s="1"/>
  <c r="P100" i="1" a="1"/>
  <c r="P100" i="1" s="1"/>
  <c r="S100" i="1" s="1" a="1"/>
  <c r="S100" i="1" s="1"/>
  <c r="P101" i="1" a="1"/>
  <c r="P101" i="1" s="1"/>
  <c r="S101" i="1" s="1" a="1"/>
  <c r="S101" i="1" s="1"/>
  <c r="P102" i="1" a="1"/>
  <c r="P102" i="1" s="1"/>
  <c r="S102" i="1" s="1" a="1"/>
  <c r="S102" i="1" s="1"/>
  <c r="P103" i="1" a="1"/>
  <c r="P103" i="1" s="1"/>
  <c r="S103" i="1" s="1" a="1"/>
  <c r="S103" i="1" s="1"/>
  <c r="P104" i="1" a="1"/>
  <c r="P104" i="1" s="1"/>
  <c r="S104" i="1" s="1" a="1"/>
  <c r="S104" i="1" s="1"/>
  <c r="P105" i="1" a="1"/>
  <c r="P105" i="1" s="1"/>
  <c r="S105" i="1" s="1" a="1"/>
  <c r="S105" i="1" s="1"/>
  <c r="P106" i="1" a="1"/>
  <c r="P106" i="1" s="1"/>
  <c r="S106" i="1" s="1" a="1"/>
  <c r="S106" i="1" s="1"/>
  <c r="P107" i="1" a="1"/>
  <c r="P107" i="1" s="1"/>
  <c r="S107" i="1" s="1" a="1"/>
  <c r="S107" i="1" s="1"/>
  <c r="P108" i="1" a="1"/>
  <c r="P108" i="1" s="1"/>
  <c r="S108" i="1" s="1" a="1"/>
  <c r="S108" i="1" s="1"/>
  <c r="P109" i="1" a="1"/>
  <c r="P109" i="1" s="1"/>
  <c r="S109" i="1" s="1" a="1"/>
  <c r="S109" i="1" s="1"/>
  <c r="P110" i="1" a="1"/>
  <c r="P110" i="1" s="1"/>
  <c r="S110" i="1" s="1" a="1"/>
  <c r="S110" i="1" s="1"/>
  <c r="P111" i="1" a="1"/>
  <c r="P111" i="1" s="1"/>
  <c r="S111" i="1" s="1" a="1"/>
  <c r="S111" i="1" s="1"/>
  <c r="P112" i="1" a="1"/>
  <c r="P112" i="1" s="1"/>
  <c r="S112" i="1" s="1" a="1"/>
  <c r="S112" i="1" s="1"/>
  <c r="P113" i="1" a="1"/>
  <c r="P113" i="1" s="1"/>
  <c r="S113" i="1" s="1" a="1"/>
  <c r="S113" i="1" s="1"/>
  <c r="P114" i="1" a="1"/>
  <c r="P114" i="1" s="1"/>
  <c r="S114" i="1" s="1" a="1"/>
  <c r="S114" i="1" s="1"/>
  <c r="P115" i="1" a="1"/>
  <c r="P115" i="1" s="1"/>
  <c r="S115" i="1" s="1" a="1"/>
  <c r="S115" i="1" s="1"/>
  <c r="P116" i="1" a="1"/>
  <c r="P116" i="1" s="1"/>
  <c r="S116" i="1" s="1" a="1"/>
  <c r="S116" i="1" s="1"/>
  <c r="P117" i="1" a="1"/>
  <c r="P117" i="1" s="1"/>
  <c r="S117" i="1" s="1" a="1"/>
  <c r="S117" i="1" s="1"/>
  <c r="P118" i="1" a="1"/>
  <c r="P118" i="1" s="1"/>
  <c r="S118" i="1" s="1" a="1"/>
  <c r="S118" i="1" s="1"/>
  <c r="P119" i="1" a="1"/>
  <c r="P119" i="1" s="1"/>
  <c r="S119" i="1" s="1" a="1"/>
  <c r="S119" i="1" s="1"/>
  <c r="P120" i="1" a="1"/>
  <c r="P120" i="1" s="1"/>
  <c r="S120" i="1" s="1" a="1"/>
  <c r="S120" i="1" s="1"/>
  <c r="P121" i="1" a="1"/>
  <c r="P121" i="1" s="1"/>
  <c r="S121" i="1" s="1" a="1"/>
  <c r="S121" i="1" s="1"/>
  <c r="P122" i="1" a="1"/>
  <c r="P122" i="1" s="1"/>
  <c r="S122" i="1" s="1" a="1"/>
  <c r="S122" i="1" s="1"/>
  <c r="P123" i="1" a="1"/>
  <c r="P123" i="1" s="1"/>
  <c r="S123" i="1" s="1" a="1"/>
  <c r="S123" i="1" s="1"/>
  <c r="P124" i="1" a="1"/>
  <c r="P124" i="1" s="1"/>
  <c r="S124" i="1" s="1" a="1"/>
  <c r="S124" i="1" s="1"/>
  <c r="P125" i="1" a="1"/>
  <c r="P125" i="1" s="1"/>
  <c r="S125" i="1" s="1" a="1"/>
  <c r="S125" i="1" s="1"/>
  <c r="P126" i="1" a="1"/>
  <c r="P126" i="1" s="1"/>
  <c r="S126" i="1" s="1" a="1"/>
  <c r="S126" i="1" s="1"/>
  <c r="P127" i="1" a="1"/>
  <c r="P127" i="1" s="1"/>
  <c r="S127" i="1" s="1" a="1"/>
  <c r="S127" i="1" s="1"/>
  <c r="P128" i="1" a="1"/>
  <c r="P128" i="1" s="1"/>
  <c r="S128" i="1" s="1" a="1"/>
  <c r="S128" i="1" s="1"/>
  <c r="P129" i="1" a="1"/>
  <c r="P129" i="1" s="1"/>
  <c r="S129" i="1" s="1" a="1"/>
  <c r="S129" i="1" s="1"/>
  <c r="P130" i="1" a="1"/>
  <c r="P130" i="1" s="1"/>
  <c r="S130" i="1" s="1" a="1"/>
  <c r="S130" i="1" s="1"/>
  <c r="P131" i="1" a="1"/>
  <c r="P131" i="1" s="1"/>
  <c r="S131" i="1" s="1" a="1"/>
  <c r="S131" i="1" s="1"/>
  <c r="P132" i="1" a="1"/>
  <c r="P132" i="1" s="1"/>
  <c r="S132" i="1" s="1" a="1"/>
  <c r="S132" i="1" s="1"/>
  <c r="P133" i="1" a="1"/>
  <c r="P133" i="1" s="1"/>
  <c r="S133" i="1" s="1" a="1"/>
  <c r="S133" i="1" s="1"/>
  <c r="P134" i="1" a="1"/>
  <c r="P134" i="1" s="1"/>
  <c r="S134" i="1" s="1" a="1"/>
  <c r="S134" i="1" s="1"/>
  <c r="P135" i="1" a="1"/>
  <c r="P135" i="1" s="1"/>
  <c r="S135" i="1" s="1" a="1"/>
  <c r="S135" i="1" s="1"/>
  <c r="P136" i="1" a="1"/>
  <c r="P136" i="1" s="1"/>
  <c r="S136" i="1" s="1" a="1"/>
  <c r="S136" i="1" s="1"/>
  <c r="P137" i="1" a="1"/>
  <c r="P137" i="1" s="1"/>
  <c r="S137" i="1" s="1" a="1"/>
  <c r="S137" i="1" s="1"/>
  <c r="P138" i="1" a="1"/>
  <c r="P138" i="1" s="1"/>
  <c r="S138" i="1" s="1" a="1"/>
  <c r="S138" i="1" s="1"/>
  <c r="P139" i="1" a="1"/>
  <c r="P139" i="1" s="1"/>
  <c r="S139" i="1" s="1" a="1"/>
  <c r="S139" i="1" s="1"/>
  <c r="P140" i="1" a="1"/>
  <c r="P140" i="1" s="1"/>
  <c r="S140" i="1" s="1" a="1"/>
  <c r="S140" i="1" s="1"/>
  <c r="P141" i="1" a="1"/>
  <c r="P141" i="1" s="1"/>
  <c r="S141" i="1" s="1" a="1"/>
  <c r="S141" i="1" s="1"/>
  <c r="P142" i="1" a="1"/>
  <c r="P142" i="1" s="1"/>
  <c r="S142" i="1" s="1" a="1"/>
  <c r="S142" i="1" s="1"/>
  <c r="P143" i="1" a="1"/>
  <c r="P143" i="1" s="1"/>
  <c r="S143" i="1" s="1" a="1"/>
  <c r="S143" i="1" s="1"/>
  <c r="P144" i="1" a="1"/>
  <c r="P144" i="1" s="1"/>
  <c r="S144" i="1" s="1" a="1"/>
  <c r="S144" i="1" s="1"/>
  <c r="P145" i="1" a="1"/>
  <c r="P145" i="1" s="1"/>
  <c r="S145" i="1" s="1" a="1"/>
  <c r="S145" i="1" s="1"/>
  <c r="P146" i="1" a="1"/>
  <c r="P146" i="1" s="1"/>
  <c r="S146" i="1" s="1" a="1"/>
  <c r="S146" i="1" s="1"/>
  <c r="P147" i="1" a="1"/>
  <c r="P147" i="1" s="1"/>
  <c r="S147" i="1" s="1" a="1"/>
  <c r="S147" i="1" s="1"/>
  <c r="P148" i="1" a="1"/>
  <c r="P148" i="1" s="1"/>
  <c r="S148" i="1" s="1" a="1"/>
  <c r="S148" i="1" s="1"/>
  <c r="P149" i="1" a="1"/>
  <c r="P149" i="1" s="1"/>
  <c r="S149" i="1" s="1" a="1"/>
  <c r="S149" i="1" s="1"/>
  <c r="P150" i="1" a="1"/>
  <c r="P150" i="1" s="1"/>
  <c r="S150" i="1" s="1" a="1"/>
  <c r="S150" i="1" s="1"/>
  <c r="P151" i="1" a="1"/>
  <c r="P151" i="1" s="1"/>
  <c r="S151" i="1" s="1" a="1"/>
  <c r="S151" i="1" s="1"/>
  <c r="P152" i="1" a="1"/>
  <c r="P152" i="1" s="1"/>
  <c r="S152" i="1" s="1" a="1"/>
  <c r="S152" i="1" s="1"/>
  <c r="P153" i="1" a="1"/>
  <c r="P153" i="1" s="1"/>
  <c r="S153" i="1" s="1" a="1"/>
  <c r="S153" i="1" s="1"/>
  <c r="P154" i="1" a="1"/>
  <c r="P154" i="1" s="1"/>
  <c r="S154" i="1" s="1" a="1"/>
  <c r="S154" i="1" s="1"/>
  <c r="P155" i="1" a="1"/>
  <c r="P155" i="1" s="1"/>
  <c r="S155" i="1" s="1" a="1"/>
  <c r="S155" i="1" s="1"/>
  <c r="P156" i="1" a="1"/>
  <c r="P156" i="1" s="1"/>
  <c r="S156" i="1" s="1" a="1"/>
  <c r="S156" i="1" s="1"/>
  <c r="P157" i="1" a="1"/>
  <c r="P157" i="1" s="1"/>
  <c r="S157" i="1" s="1" a="1"/>
  <c r="S157" i="1" s="1"/>
  <c r="P158" i="1" a="1"/>
  <c r="P158" i="1" s="1"/>
  <c r="S158" i="1" s="1" a="1"/>
  <c r="S158" i="1" s="1"/>
  <c r="P159" i="1" a="1"/>
  <c r="P159" i="1" s="1"/>
  <c r="S159" i="1" s="1" a="1"/>
  <c r="S159" i="1" s="1"/>
  <c r="P160" i="1" a="1"/>
  <c r="P160" i="1" s="1"/>
  <c r="S160" i="1" s="1" a="1"/>
  <c r="S160" i="1" s="1"/>
  <c r="P161" i="1" a="1"/>
  <c r="P161" i="1" s="1"/>
  <c r="S161" i="1" s="1" a="1"/>
  <c r="S161" i="1" s="1"/>
  <c r="P162" i="1" a="1"/>
  <c r="P162" i="1" s="1"/>
  <c r="S162" i="1" s="1" a="1"/>
  <c r="S162" i="1" s="1"/>
  <c r="P163" i="1" a="1"/>
  <c r="P163" i="1" s="1"/>
  <c r="S163" i="1" s="1" a="1"/>
  <c r="S163" i="1" s="1"/>
  <c r="P164" i="1" a="1"/>
  <c r="P164" i="1" s="1"/>
  <c r="S164" i="1" s="1" a="1"/>
  <c r="S164" i="1" s="1"/>
  <c r="P165" i="1" a="1"/>
  <c r="P165" i="1" s="1"/>
  <c r="S165" i="1" s="1" a="1"/>
  <c r="S165" i="1" s="1"/>
  <c r="P166" i="1" a="1"/>
  <c r="P166" i="1" s="1"/>
  <c r="S166" i="1" s="1" a="1"/>
  <c r="S166" i="1" s="1"/>
  <c r="P167" i="1" a="1"/>
  <c r="P167" i="1" s="1"/>
  <c r="S167" i="1" s="1" a="1"/>
  <c r="S167" i="1" s="1"/>
  <c r="P168" i="1" a="1"/>
  <c r="P168" i="1" s="1"/>
  <c r="S168" i="1" s="1" a="1"/>
  <c r="S168" i="1" s="1"/>
  <c r="P169" i="1" a="1"/>
  <c r="P169" i="1" s="1"/>
  <c r="S169" i="1" s="1" a="1"/>
  <c r="S169" i="1" s="1"/>
  <c r="P170" i="1" a="1"/>
  <c r="P170" i="1" s="1"/>
  <c r="S170" i="1" s="1" a="1"/>
  <c r="S170" i="1" s="1"/>
  <c r="P171" i="1" a="1"/>
  <c r="P171" i="1" s="1"/>
  <c r="S171" i="1" s="1" a="1"/>
  <c r="S171" i="1" s="1"/>
  <c r="P172" i="1" a="1"/>
  <c r="P172" i="1" s="1"/>
  <c r="S172" i="1" s="1" a="1"/>
  <c r="S172" i="1" s="1"/>
  <c r="P173" i="1" a="1"/>
  <c r="P173" i="1" s="1"/>
  <c r="S173" i="1" s="1" a="1"/>
  <c r="S173" i="1" s="1"/>
  <c r="P174" i="1" a="1"/>
  <c r="P174" i="1" s="1"/>
  <c r="S174" i="1" s="1" a="1"/>
  <c r="S174" i="1" s="1"/>
  <c r="P175" i="1" a="1"/>
  <c r="P175" i="1" s="1"/>
  <c r="S175" i="1" s="1" a="1"/>
  <c r="S175" i="1" s="1"/>
  <c r="P176" i="1" a="1"/>
  <c r="P176" i="1" s="1"/>
  <c r="S176" i="1" s="1" a="1"/>
  <c r="S176" i="1" s="1"/>
  <c r="P177" i="1" a="1"/>
  <c r="P177" i="1" s="1"/>
  <c r="S177" i="1" s="1" a="1"/>
  <c r="S177" i="1" s="1"/>
  <c r="P178" i="1" a="1"/>
  <c r="P178" i="1" s="1"/>
  <c r="S178" i="1" s="1" a="1"/>
  <c r="S178" i="1" s="1"/>
  <c r="P179" i="1" a="1"/>
  <c r="P179" i="1" s="1"/>
  <c r="S179" i="1" s="1" a="1"/>
  <c r="S179" i="1" s="1"/>
  <c r="P180" i="1" a="1"/>
  <c r="P180" i="1" s="1"/>
  <c r="S180" i="1" s="1" a="1"/>
  <c r="S180" i="1" s="1"/>
  <c r="P181" i="1" a="1"/>
  <c r="P181" i="1" s="1"/>
  <c r="S181" i="1" s="1" a="1"/>
  <c r="S181" i="1" s="1"/>
  <c r="P182" i="1" a="1"/>
  <c r="P182" i="1" s="1"/>
  <c r="S182" i="1" s="1" a="1"/>
  <c r="S182" i="1" s="1"/>
  <c r="P183" i="1" a="1"/>
  <c r="P183" i="1" s="1"/>
  <c r="S183" i="1" s="1" a="1"/>
  <c r="S183" i="1" s="1"/>
  <c r="P184" i="1" a="1"/>
  <c r="P184" i="1" s="1"/>
  <c r="S184" i="1" s="1" a="1"/>
  <c r="S184" i="1" s="1"/>
  <c r="P185" i="1" a="1"/>
  <c r="P185" i="1" s="1"/>
  <c r="S185" i="1" s="1" a="1"/>
  <c r="S185" i="1" s="1"/>
  <c r="P186" i="1" a="1"/>
  <c r="P186" i="1" s="1"/>
  <c r="S186" i="1" s="1" a="1"/>
  <c r="S186" i="1" s="1"/>
  <c r="P187" i="1" a="1"/>
  <c r="P187" i="1" s="1"/>
  <c r="S187" i="1" s="1" a="1"/>
  <c r="S187" i="1" s="1"/>
  <c r="P188" i="1" a="1"/>
  <c r="P188" i="1" s="1"/>
  <c r="S188" i="1" s="1" a="1"/>
  <c r="S188" i="1" s="1"/>
  <c r="P189" i="1" a="1"/>
  <c r="P189" i="1" s="1"/>
  <c r="S189" i="1" s="1" a="1"/>
  <c r="S189" i="1" s="1"/>
  <c r="P190" i="1" a="1"/>
  <c r="P190" i="1" s="1"/>
  <c r="S190" i="1" s="1" a="1"/>
  <c r="S190" i="1" s="1"/>
  <c r="P191" i="1" a="1"/>
  <c r="P191" i="1" s="1"/>
  <c r="S191" i="1" s="1" a="1"/>
  <c r="S191" i="1" s="1"/>
  <c r="P192" i="1" a="1"/>
  <c r="P192" i="1" s="1"/>
  <c r="S192" i="1" s="1" a="1"/>
  <c r="S192" i="1" s="1"/>
  <c r="P193" i="1" a="1"/>
  <c r="P193" i="1" s="1"/>
  <c r="S193" i="1" s="1" a="1"/>
  <c r="S193" i="1" s="1"/>
  <c r="P194" i="1" a="1"/>
  <c r="P194" i="1" s="1"/>
  <c r="S194" i="1" s="1" a="1"/>
  <c r="S194" i="1" s="1"/>
  <c r="P195" i="1" a="1"/>
  <c r="P195" i="1" s="1"/>
  <c r="S195" i="1" s="1" a="1"/>
  <c r="S195" i="1" s="1"/>
  <c r="P196" i="1" a="1"/>
  <c r="P196" i="1" s="1"/>
  <c r="S196" i="1" s="1" a="1"/>
  <c r="S196" i="1" s="1"/>
  <c r="P197" i="1" a="1"/>
  <c r="P197" i="1" s="1"/>
  <c r="S197" i="1" s="1" a="1"/>
  <c r="S197" i="1" s="1"/>
  <c r="P198" i="1" a="1"/>
  <c r="P198" i="1" s="1"/>
  <c r="S198" i="1" s="1" a="1"/>
  <c r="S198" i="1" s="1"/>
  <c r="P199" i="1" a="1"/>
  <c r="P199" i="1" s="1"/>
  <c r="S199" i="1" s="1" a="1"/>
  <c r="S199" i="1" s="1"/>
  <c r="P200" i="1" a="1"/>
  <c r="P200" i="1" s="1"/>
  <c r="S200" i="1" s="1" a="1"/>
  <c r="S200" i="1" s="1"/>
  <c r="P201" i="1" a="1"/>
  <c r="P201" i="1" s="1"/>
  <c r="S201" i="1" s="1" a="1"/>
  <c r="S201" i="1" s="1"/>
  <c r="P202" i="1" a="1"/>
  <c r="P202" i="1" s="1"/>
  <c r="S202" i="1" s="1" a="1"/>
  <c r="S202" i="1" s="1"/>
  <c r="P203" i="1" a="1"/>
  <c r="P203" i="1" s="1"/>
  <c r="S203" i="1" s="1" a="1"/>
  <c r="S203" i="1" s="1"/>
  <c r="P204" i="1" a="1"/>
  <c r="P204" i="1" s="1"/>
  <c r="S204" i="1" s="1" a="1"/>
  <c r="S204" i="1" s="1"/>
  <c r="P205" i="1" a="1"/>
  <c r="P205" i="1" s="1"/>
  <c r="S205" i="1" s="1" a="1"/>
  <c r="S205" i="1" s="1"/>
  <c r="P206" i="1" a="1"/>
  <c r="P206" i="1" s="1"/>
  <c r="S206" i="1" s="1" a="1"/>
  <c r="S206" i="1" s="1"/>
  <c r="P207" i="1" a="1"/>
  <c r="P207" i="1" s="1"/>
  <c r="S207" i="1" s="1" a="1"/>
  <c r="S207" i="1" s="1"/>
  <c r="P208" i="1" a="1"/>
  <c r="P208" i="1" s="1"/>
  <c r="S208" i="1" s="1" a="1"/>
  <c r="S208" i="1" s="1"/>
  <c r="P209" i="1" a="1"/>
  <c r="P209" i="1" s="1"/>
  <c r="S209" i="1" s="1" a="1"/>
  <c r="S209" i="1" s="1"/>
  <c r="P210" i="1" a="1"/>
  <c r="P210" i="1" s="1"/>
  <c r="S210" i="1" s="1" a="1"/>
  <c r="S210" i="1" s="1"/>
  <c r="P211" i="1" a="1"/>
  <c r="P211" i="1" s="1"/>
  <c r="S211" i="1" s="1" a="1"/>
  <c r="S211" i="1" s="1"/>
  <c r="P212" i="1" a="1"/>
  <c r="P212" i="1" s="1"/>
  <c r="S212" i="1" s="1" a="1"/>
  <c r="S212" i="1" s="1"/>
  <c r="P213" i="1" a="1"/>
  <c r="P213" i="1" s="1"/>
  <c r="S213" i="1" s="1" a="1"/>
  <c r="S213" i="1" s="1"/>
  <c r="P214" i="1" a="1"/>
  <c r="P214" i="1" s="1"/>
  <c r="S214" i="1" s="1" a="1"/>
  <c r="S214" i="1" s="1"/>
  <c r="P215" i="1" a="1"/>
  <c r="P215" i="1" s="1"/>
  <c r="S215" i="1" s="1" a="1"/>
  <c r="S215" i="1" s="1"/>
  <c r="P216" i="1" a="1"/>
  <c r="P216" i="1" s="1"/>
  <c r="S216" i="1" s="1" a="1"/>
  <c r="S216" i="1" s="1"/>
  <c r="P217" i="1" a="1"/>
  <c r="P217" i="1" s="1"/>
  <c r="S217" i="1" s="1" a="1"/>
  <c r="S217" i="1" s="1"/>
  <c r="P218" i="1" a="1"/>
  <c r="P218" i="1" s="1"/>
  <c r="S218" i="1" s="1" a="1"/>
  <c r="S218" i="1" s="1"/>
  <c r="P219" i="1" a="1"/>
  <c r="P219" i="1" s="1"/>
  <c r="S219" i="1" s="1" a="1"/>
  <c r="S219" i="1" s="1"/>
  <c r="P220" i="1" a="1"/>
  <c r="P220" i="1" s="1"/>
  <c r="S220" i="1" s="1" a="1"/>
  <c r="S220" i="1" s="1"/>
  <c r="P221" i="1" a="1"/>
  <c r="P221" i="1" s="1"/>
  <c r="S221" i="1" s="1" a="1"/>
  <c r="S221" i="1" s="1"/>
  <c r="P222" i="1" a="1"/>
  <c r="P222" i="1" s="1"/>
  <c r="S222" i="1" s="1" a="1"/>
  <c r="S222" i="1" s="1"/>
  <c r="P223" i="1" a="1"/>
  <c r="P223" i="1" s="1"/>
  <c r="S223" i="1" s="1" a="1"/>
  <c r="S223" i="1" s="1"/>
  <c r="P224" i="1" a="1"/>
  <c r="P224" i="1" s="1"/>
  <c r="S224" i="1" s="1" a="1"/>
  <c r="S224" i="1" s="1"/>
  <c r="P225" i="1" a="1"/>
  <c r="P225" i="1" s="1"/>
  <c r="S225" i="1" s="1" a="1"/>
  <c r="S225" i="1" s="1"/>
  <c r="P226" i="1" a="1"/>
  <c r="P226" i="1" s="1"/>
  <c r="S226" i="1" s="1" a="1"/>
  <c r="S226" i="1" s="1"/>
  <c r="P227" i="1" a="1"/>
  <c r="P227" i="1" s="1"/>
  <c r="S227" i="1" s="1" a="1"/>
  <c r="S227" i="1" s="1"/>
  <c r="P228" i="1" a="1"/>
  <c r="P228" i="1" s="1"/>
  <c r="S228" i="1" s="1" a="1"/>
  <c r="S228" i="1" s="1"/>
  <c r="P229" i="1" a="1"/>
  <c r="P229" i="1" s="1"/>
  <c r="S229" i="1" s="1" a="1"/>
  <c r="S229" i="1" s="1"/>
  <c r="P230" i="1" a="1"/>
  <c r="P230" i="1" s="1"/>
  <c r="S230" i="1" s="1" a="1"/>
  <c r="S230" i="1" s="1"/>
  <c r="P231" i="1" a="1"/>
  <c r="P231" i="1" s="1"/>
  <c r="S231" i="1" s="1" a="1"/>
  <c r="S231" i="1" s="1"/>
  <c r="P232" i="1" a="1"/>
  <c r="P232" i="1" s="1"/>
  <c r="S232" i="1" s="1" a="1"/>
  <c r="S232" i="1" s="1"/>
  <c r="P233" i="1" a="1"/>
  <c r="P233" i="1" s="1"/>
  <c r="S233" i="1" s="1" a="1"/>
  <c r="S233" i="1" s="1"/>
  <c r="P234" i="1" a="1"/>
  <c r="P234" i="1" s="1"/>
  <c r="S234" i="1" s="1" a="1"/>
  <c r="S234" i="1" s="1"/>
  <c r="P235" i="1" a="1"/>
  <c r="P235" i="1" s="1"/>
  <c r="S235" i="1" s="1" a="1"/>
  <c r="S235" i="1" s="1"/>
  <c r="P236" i="1" a="1"/>
  <c r="P236" i="1" s="1"/>
  <c r="S236" i="1" s="1" a="1"/>
  <c r="S236" i="1" s="1"/>
  <c r="P237" i="1" a="1"/>
  <c r="P237" i="1" s="1"/>
  <c r="S237" i="1" s="1" a="1"/>
  <c r="S237" i="1" s="1"/>
  <c r="P238" i="1" a="1"/>
  <c r="P238" i="1" s="1"/>
  <c r="S238" i="1" s="1" a="1"/>
  <c r="S238" i="1" s="1"/>
  <c r="P239" i="1" a="1"/>
  <c r="P239" i="1" s="1"/>
  <c r="S239" i="1" s="1" a="1"/>
  <c r="S239" i="1" s="1"/>
  <c r="P240" i="1" a="1"/>
  <c r="P240" i="1" s="1"/>
  <c r="S240" i="1" s="1" a="1"/>
  <c r="S240" i="1" s="1"/>
  <c r="P241" i="1" a="1"/>
  <c r="P241" i="1" s="1"/>
  <c r="S241" i="1" s="1" a="1"/>
  <c r="S241" i="1" s="1"/>
  <c r="P242" i="1" a="1"/>
  <c r="P242" i="1" s="1"/>
  <c r="S242" i="1" s="1" a="1"/>
  <c r="S242" i="1" s="1"/>
  <c r="P243" i="1" a="1"/>
  <c r="P243" i="1" s="1"/>
  <c r="S243" i="1" s="1" a="1"/>
  <c r="S243" i="1" s="1"/>
  <c r="P244" i="1" a="1"/>
  <c r="P244" i="1" s="1"/>
  <c r="S244" i="1" s="1" a="1"/>
  <c r="S244" i="1" s="1"/>
  <c r="P245" i="1" a="1"/>
  <c r="P245" i="1" s="1"/>
  <c r="S245" i="1" s="1" a="1"/>
  <c r="S245" i="1" s="1"/>
  <c r="P246" i="1" a="1"/>
  <c r="P246" i="1" s="1"/>
  <c r="S246" i="1" s="1" a="1"/>
  <c r="S246" i="1" s="1"/>
  <c r="P247" i="1" a="1"/>
  <c r="P247" i="1" s="1"/>
  <c r="S247" i="1" s="1" a="1"/>
  <c r="S247" i="1" s="1"/>
  <c r="P248" i="1" a="1"/>
  <c r="P248" i="1" s="1"/>
  <c r="S248" i="1" s="1" a="1"/>
  <c r="S248" i="1" s="1"/>
  <c r="P249" i="1" a="1"/>
  <c r="P249" i="1" s="1"/>
  <c r="S249" i="1" s="1" a="1"/>
  <c r="S249" i="1" s="1"/>
  <c r="P250" i="1" a="1"/>
  <c r="P250" i="1" s="1"/>
  <c r="S250" i="1" s="1" a="1"/>
  <c r="S250" i="1" s="1"/>
  <c r="P251" i="1" a="1"/>
  <c r="P251" i="1" s="1"/>
  <c r="S251" i="1" s="1" a="1"/>
  <c r="S251" i="1" s="1"/>
  <c r="P252" i="1" a="1"/>
  <c r="P252" i="1" s="1"/>
  <c r="S252" i="1" s="1" a="1"/>
  <c r="S252" i="1" s="1"/>
  <c r="P253" i="1" a="1"/>
  <c r="P253" i="1" s="1"/>
  <c r="S253" i="1" s="1" a="1"/>
  <c r="S253" i="1" s="1"/>
  <c r="P254" i="1" a="1"/>
  <c r="P254" i="1" s="1"/>
  <c r="S254" i="1" s="1" a="1"/>
  <c r="S254" i="1" s="1"/>
  <c r="P255" i="1" a="1"/>
  <c r="P255" i="1" s="1"/>
  <c r="S255" i="1" s="1" a="1"/>
  <c r="S255" i="1" s="1"/>
  <c r="P256" i="1" a="1"/>
  <c r="P256" i="1" s="1"/>
  <c r="S256" i="1" s="1" a="1"/>
  <c r="S256" i="1" s="1"/>
  <c r="P257" i="1" a="1"/>
  <c r="P257" i="1" s="1"/>
  <c r="S257" i="1" s="1" a="1"/>
  <c r="S257" i="1" s="1"/>
  <c r="P258" i="1" a="1"/>
  <c r="P258" i="1" s="1"/>
  <c r="S258" i="1" s="1" a="1"/>
  <c r="S258" i="1" s="1"/>
  <c r="P259" i="1" a="1"/>
  <c r="P259" i="1" s="1"/>
  <c r="S259" i="1" s="1" a="1"/>
  <c r="S259" i="1" s="1"/>
  <c r="P260" i="1" a="1"/>
  <c r="P260" i="1" s="1"/>
  <c r="S260" i="1" s="1" a="1"/>
  <c r="S260" i="1" s="1"/>
  <c r="P261" i="1" a="1"/>
  <c r="P261" i="1" s="1"/>
  <c r="S261" i="1" s="1" a="1"/>
  <c r="S261" i="1" s="1"/>
  <c r="P262" i="1" a="1"/>
  <c r="P262" i="1" s="1"/>
  <c r="S262" i="1" s="1" a="1"/>
  <c r="S262" i="1" s="1"/>
  <c r="P263" i="1" a="1"/>
  <c r="P263" i="1" s="1"/>
  <c r="S263" i="1" s="1" a="1"/>
  <c r="S263" i="1" s="1"/>
  <c r="P264" i="1" a="1"/>
  <c r="P264" i="1" s="1"/>
  <c r="S264" i="1" s="1" a="1"/>
  <c r="S264" i="1" s="1"/>
  <c r="P265" i="1" a="1"/>
  <c r="P265" i="1" s="1"/>
  <c r="S265" i="1" s="1" a="1"/>
  <c r="S265" i="1" s="1"/>
  <c r="P266" i="1" a="1"/>
  <c r="P266" i="1" s="1"/>
  <c r="S266" i="1" s="1" a="1"/>
  <c r="S266" i="1" s="1"/>
  <c r="P267" i="1" a="1"/>
  <c r="P267" i="1" s="1"/>
  <c r="S267" i="1" s="1" a="1"/>
  <c r="S267" i="1" s="1"/>
  <c r="P268" i="1" a="1"/>
  <c r="P268" i="1" s="1"/>
  <c r="S268" i="1" s="1" a="1"/>
  <c r="S268" i="1" s="1"/>
  <c r="P269" i="1" a="1"/>
  <c r="P269" i="1" s="1"/>
  <c r="S269" i="1" s="1" a="1"/>
  <c r="S269" i="1" s="1"/>
  <c r="P270" i="1" a="1"/>
  <c r="P270" i="1" s="1"/>
  <c r="S270" i="1" s="1" a="1"/>
  <c r="S270" i="1" s="1"/>
  <c r="P271" i="1" a="1"/>
  <c r="P271" i="1" s="1"/>
  <c r="S271" i="1" s="1" a="1"/>
  <c r="S271" i="1" s="1"/>
  <c r="P272" i="1" a="1"/>
  <c r="P272" i="1" s="1"/>
  <c r="S272" i="1" s="1" a="1"/>
  <c r="S272" i="1" s="1"/>
  <c r="P273" i="1" a="1"/>
  <c r="P273" i="1" s="1"/>
  <c r="S273" i="1" s="1" a="1"/>
  <c r="S273" i="1" s="1"/>
  <c r="P274" i="1" a="1"/>
  <c r="P274" i="1" s="1"/>
  <c r="S274" i="1" s="1" a="1"/>
  <c r="S274" i="1" s="1"/>
  <c r="P275" i="1" a="1"/>
  <c r="P275" i="1" s="1"/>
  <c r="S275" i="1" s="1" a="1"/>
  <c r="S275" i="1" s="1"/>
  <c r="P276" i="1" a="1"/>
  <c r="P276" i="1" s="1"/>
  <c r="S276" i="1" s="1" a="1"/>
  <c r="S276" i="1" s="1"/>
  <c r="P277" i="1" a="1"/>
  <c r="P277" i="1" s="1"/>
  <c r="S277" i="1" s="1" a="1"/>
  <c r="S277" i="1" s="1"/>
  <c r="P278" i="1" a="1"/>
  <c r="P278" i="1" s="1"/>
  <c r="S278" i="1" s="1" a="1"/>
  <c r="S278" i="1" s="1"/>
  <c r="P279" i="1" a="1"/>
  <c r="P279" i="1" s="1"/>
  <c r="S279" i="1" s="1" a="1"/>
  <c r="S279" i="1" s="1"/>
  <c r="P280" i="1" a="1"/>
  <c r="P280" i="1" s="1"/>
  <c r="S280" i="1" s="1" a="1"/>
  <c r="S280" i="1" s="1"/>
  <c r="P281" i="1" a="1"/>
  <c r="P281" i="1" s="1"/>
  <c r="S281" i="1" s="1" a="1"/>
  <c r="S281" i="1" s="1"/>
  <c r="P282" i="1" a="1"/>
  <c r="P282" i="1" s="1"/>
  <c r="S282" i="1" s="1" a="1"/>
  <c r="S282" i="1" s="1"/>
  <c r="P283" i="1" a="1"/>
  <c r="P283" i="1" s="1"/>
  <c r="S283" i="1" s="1" a="1"/>
  <c r="S283" i="1" s="1"/>
  <c r="P284" i="1" a="1"/>
  <c r="P284" i="1" s="1"/>
  <c r="S284" i="1" s="1" a="1"/>
  <c r="S284" i="1" s="1"/>
  <c r="P285" i="1" a="1"/>
  <c r="P285" i="1" s="1"/>
  <c r="S285" i="1" s="1" a="1"/>
  <c r="S285" i="1" s="1"/>
  <c r="P286" i="1" a="1"/>
  <c r="P286" i="1" s="1"/>
  <c r="S286" i="1" s="1" a="1"/>
  <c r="S286" i="1" s="1"/>
  <c r="P287" i="1" a="1"/>
  <c r="P287" i="1" s="1"/>
  <c r="S287" i="1" s="1" a="1"/>
  <c r="S287" i="1" s="1"/>
  <c r="P288" i="1" a="1"/>
  <c r="P288" i="1" s="1"/>
  <c r="S288" i="1" s="1" a="1"/>
  <c r="S288" i="1" s="1"/>
  <c r="P289" i="1" a="1"/>
  <c r="P289" i="1" s="1"/>
  <c r="S289" i="1" s="1" a="1"/>
  <c r="S289" i="1" s="1"/>
  <c r="P290" i="1" a="1"/>
  <c r="P290" i="1" s="1"/>
  <c r="S290" i="1" s="1" a="1"/>
  <c r="S290" i="1" s="1"/>
  <c r="P291" i="1" a="1"/>
  <c r="P291" i="1" s="1"/>
  <c r="S291" i="1" s="1" a="1"/>
  <c r="S291" i="1" s="1"/>
  <c r="P292" i="1" a="1"/>
  <c r="P292" i="1" s="1"/>
  <c r="S292" i="1" s="1" a="1"/>
  <c r="S292" i="1" s="1"/>
  <c r="P293" i="1" a="1"/>
  <c r="P293" i="1" s="1"/>
  <c r="S293" i="1" s="1" a="1"/>
  <c r="S293" i="1" s="1"/>
  <c r="P294" i="1" a="1"/>
  <c r="P294" i="1" s="1"/>
  <c r="S294" i="1" s="1" a="1"/>
  <c r="S294" i="1" s="1"/>
  <c r="P295" i="1" a="1"/>
  <c r="P295" i="1" s="1"/>
  <c r="S295" i="1" s="1" a="1"/>
  <c r="S295" i="1" s="1"/>
  <c r="P296" i="1" a="1"/>
  <c r="P296" i="1" s="1"/>
  <c r="S296" i="1" s="1" a="1"/>
  <c r="S296" i="1" s="1"/>
  <c r="P297" i="1" a="1"/>
  <c r="P297" i="1" s="1"/>
  <c r="S297" i="1" s="1" a="1"/>
  <c r="S297" i="1" s="1"/>
  <c r="P298" i="1" a="1"/>
  <c r="P298" i="1" s="1"/>
  <c r="S298" i="1" s="1" a="1"/>
  <c r="S298" i="1" s="1"/>
  <c r="P299" i="1" a="1"/>
  <c r="P299" i="1" s="1"/>
  <c r="S299" i="1" s="1" a="1"/>
  <c r="S299" i="1" s="1"/>
  <c r="P300" i="1" a="1"/>
  <c r="P300" i="1" s="1"/>
  <c r="S300" i="1" s="1" a="1"/>
  <c r="S300" i="1" s="1"/>
  <c r="P301" i="1" a="1"/>
  <c r="P301" i="1" s="1"/>
  <c r="S301" i="1" s="1" a="1"/>
  <c r="S301" i="1" s="1"/>
  <c r="P302" i="1" a="1"/>
  <c r="P302" i="1" s="1"/>
  <c r="S302" i="1" s="1" a="1"/>
  <c r="S302" i="1" s="1"/>
  <c r="P303" i="1" a="1"/>
  <c r="P303" i="1" s="1"/>
  <c r="S303" i="1" s="1" a="1"/>
  <c r="S303" i="1" s="1"/>
  <c r="P304" i="1" a="1"/>
  <c r="P304" i="1" s="1"/>
  <c r="S304" i="1" s="1" a="1"/>
  <c r="S304" i="1" s="1"/>
  <c r="P305" i="1" a="1"/>
  <c r="P305" i="1" s="1"/>
  <c r="S305" i="1" s="1" a="1"/>
  <c r="S305" i="1" s="1"/>
  <c r="P306" i="1" a="1"/>
  <c r="P306" i="1" s="1"/>
  <c r="S306" i="1" s="1" a="1"/>
  <c r="S306" i="1" s="1"/>
  <c r="P307" i="1" a="1"/>
  <c r="P307" i="1" s="1"/>
  <c r="S307" i="1" s="1" a="1"/>
  <c r="S307" i="1" s="1"/>
  <c r="P308" i="1" a="1"/>
  <c r="P308" i="1" s="1"/>
  <c r="S308" i="1" s="1" a="1"/>
  <c r="S308" i="1" s="1"/>
  <c r="P309" i="1" a="1"/>
  <c r="P309" i="1" s="1"/>
  <c r="S309" i="1" s="1" a="1"/>
  <c r="S309" i="1" s="1"/>
  <c r="P310" i="1" a="1"/>
  <c r="P310" i="1" s="1"/>
  <c r="S310" i="1" s="1" a="1"/>
  <c r="S310" i="1" s="1"/>
  <c r="P311" i="1" a="1"/>
  <c r="P311" i="1" s="1"/>
  <c r="S311" i="1" s="1" a="1"/>
  <c r="S311" i="1" s="1"/>
  <c r="P312" i="1" a="1"/>
  <c r="P312" i="1" s="1"/>
  <c r="S312" i="1" s="1" a="1"/>
  <c r="S312" i="1" s="1"/>
  <c r="P313" i="1" a="1"/>
  <c r="P313" i="1" s="1"/>
  <c r="S313" i="1" s="1" a="1"/>
  <c r="S313" i="1" s="1"/>
  <c r="P314" i="1" a="1"/>
  <c r="P314" i="1" s="1"/>
  <c r="S314" i="1" s="1" a="1"/>
  <c r="S314" i="1" s="1"/>
  <c r="P315" i="1" a="1"/>
  <c r="P315" i="1" s="1"/>
  <c r="S315" i="1" s="1" a="1"/>
  <c r="S315" i="1" s="1"/>
  <c r="P316" i="1" a="1"/>
  <c r="P316" i="1" s="1"/>
  <c r="S316" i="1" s="1" a="1"/>
  <c r="S316" i="1" s="1"/>
  <c r="P317" i="1" a="1"/>
  <c r="P317" i="1" s="1"/>
  <c r="S317" i="1" s="1" a="1"/>
  <c r="S317" i="1" s="1"/>
  <c r="P318" i="1" a="1"/>
  <c r="P318" i="1" s="1"/>
  <c r="S318" i="1" s="1" a="1"/>
  <c r="S318" i="1" s="1"/>
  <c r="P319" i="1" a="1"/>
  <c r="P319" i="1" s="1"/>
  <c r="S319" i="1" s="1" a="1"/>
  <c r="S319" i="1" s="1"/>
  <c r="P320" i="1" a="1"/>
  <c r="P320" i="1" s="1"/>
  <c r="S320" i="1" s="1" a="1"/>
  <c r="S320" i="1" s="1"/>
  <c r="P321" i="1" a="1"/>
  <c r="P321" i="1" s="1"/>
  <c r="S321" i="1" s="1" a="1"/>
  <c r="S321" i="1" s="1"/>
  <c r="P322" i="1" a="1"/>
  <c r="P322" i="1" s="1"/>
  <c r="S322" i="1" s="1" a="1"/>
  <c r="S322" i="1" s="1"/>
  <c r="P323" i="1" a="1"/>
  <c r="P323" i="1" s="1"/>
  <c r="S323" i="1" s="1" a="1"/>
  <c r="S323" i="1" s="1"/>
  <c r="P324" i="1" a="1"/>
  <c r="P324" i="1" s="1"/>
  <c r="S324" i="1" s="1" a="1"/>
  <c r="S324" i="1" s="1"/>
  <c r="P325" i="1" a="1"/>
  <c r="P325" i="1" s="1"/>
  <c r="S325" i="1" s="1" a="1"/>
  <c r="S325" i="1" s="1"/>
  <c r="P326" i="1" a="1"/>
  <c r="P326" i="1" s="1"/>
  <c r="S326" i="1" s="1" a="1"/>
  <c r="S326" i="1" s="1"/>
  <c r="P327" i="1" a="1"/>
  <c r="P327" i="1" s="1"/>
  <c r="S327" i="1" s="1" a="1"/>
  <c r="S327" i="1" s="1"/>
  <c r="P328" i="1" a="1"/>
  <c r="P328" i="1" s="1"/>
  <c r="S328" i="1" s="1" a="1"/>
  <c r="S328" i="1" s="1"/>
  <c r="P329" i="1" a="1"/>
  <c r="P329" i="1" s="1"/>
  <c r="S329" i="1" s="1" a="1"/>
  <c r="S329" i="1" s="1"/>
  <c r="P330" i="1" a="1"/>
  <c r="P330" i="1" s="1"/>
  <c r="S330" i="1" s="1" a="1"/>
  <c r="S330" i="1" s="1"/>
  <c r="P331" i="1" a="1"/>
  <c r="P331" i="1" s="1"/>
  <c r="S331" i="1" s="1" a="1"/>
  <c r="S331" i="1" s="1"/>
  <c r="P332" i="1" a="1"/>
  <c r="P332" i="1" s="1"/>
  <c r="S332" i="1" s="1" a="1"/>
  <c r="S332" i="1" s="1"/>
  <c r="P333" i="1" a="1"/>
  <c r="P333" i="1" s="1"/>
  <c r="S333" i="1" s="1" a="1"/>
  <c r="S333" i="1" s="1"/>
  <c r="P334" i="1" a="1"/>
  <c r="P334" i="1" s="1"/>
  <c r="S334" i="1" s="1" a="1"/>
  <c r="S334" i="1" s="1"/>
  <c r="P335" i="1" a="1"/>
  <c r="P335" i="1" s="1"/>
  <c r="S335" i="1" s="1" a="1"/>
  <c r="S335" i="1" s="1"/>
  <c r="P336" i="1" a="1"/>
  <c r="P336" i="1" s="1"/>
  <c r="S336" i="1" s="1" a="1"/>
  <c r="S336" i="1" s="1"/>
  <c r="P337" i="1" a="1"/>
  <c r="P337" i="1" s="1"/>
  <c r="S337" i="1" s="1" a="1"/>
  <c r="S337" i="1" s="1"/>
  <c r="P338" i="1" a="1"/>
  <c r="P338" i="1" s="1"/>
  <c r="S338" i="1" s="1" a="1"/>
  <c r="S338" i="1" s="1"/>
  <c r="P339" i="1" a="1"/>
  <c r="P339" i="1" s="1"/>
  <c r="S339" i="1" s="1" a="1"/>
  <c r="S339" i="1" s="1"/>
  <c r="P340" i="1" a="1"/>
  <c r="P340" i="1" s="1"/>
  <c r="S340" i="1" s="1" a="1"/>
  <c r="S340" i="1" s="1"/>
  <c r="P341" i="1" a="1"/>
  <c r="P341" i="1" s="1"/>
  <c r="S341" i="1" s="1" a="1"/>
  <c r="S341" i="1" s="1"/>
  <c r="P342" i="1" a="1"/>
  <c r="P342" i="1" s="1"/>
  <c r="S342" i="1" s="1" a="1"/>
  <c r="S342" i="1" s="1"/>
  <c r="P343" i="1" a="1"/>
  <c r="P343" i="1" s="1"/>
  <c r="S343" i="1" s="1" a="1"/>
  <c r="S343" i="1" s="1"/>
  <c r="P344" i="1" a="1"/>
  <c r="P344" i="1" s="1"/>
  <c r="S344" i="1" s="1" a="1"/>
  <c r="S344" i="1" s="1"/>
  <c r="P345" i="1" a="1"/>
  <c r="P345" i="1" s="1"/>
  <c r="S345" i="1" s="1" a="1"/>
  <c r="S345" i="1" s="1"/>
  <c r="P346" i="1" a="1"/>
  <c r="P346" i="1" s="1"/>
  <c r="S346" i="1" s="1" a="1"/>
  <c r="S346" i="1" s="1"/>
  <c r="P347" i="1" a="1"/>
  <c r="P347" i="1" s="1"/>
  <c r="S347" i="1" s="1" a="1"/>
  <c r="S347" i="1" s="1"/>
  <c r="P348" i="1" a="1"/>
  <c r="P348" i="1" s="1"/>
  <c r="S348" i="1" s="1" a="1"/>
  <c r="S348" i="1" s="1"/>
  <c r="P349" i="1" a="1"/>
  <c r="P349" i="1" s="1"/>
  <c r="S349" i="1" s="1" a="1"/>
  <c r="S349" i="1" s="1"/>
  <c r="P350" i="1" a="1"/>
  <c r="P350" i="1" s="1"/>
  <c r="S350" i="1" s="1" a="1"/>
  <c r="S350" i="1" s="1"/>
  <c r="P351" i="1" a="1"/>
  <c r="P351" i="1" s="1"/>
  <c r="S351" i="1" s="1" a="1"/>
  <c r="S351" i="1" s="1"/>
  <c r="P352" i="1" a="1"/>
  <c r="P352" i="1" s="1"/>
  <c r="S352" i="1" s="1" a="1"/>
  <c r="S352" i="1" s="1"/>
  <c r="P353" i="1" a="1"/>
  <c r="P353" i="1" s="1"/>
  <c r="S353" i="1" s="1" a="1"/>
  <c r="S353" i="1" s="1"/>
  <c r="P354" i="1" a="1"/>
  <c r="P354" i="1" s="1"/>
  <c r="S354" i="1" s="1" a="1"/>
  <c r="S354" i="1" s="1"/>
  <c r="P355" i="1" a="1"/>
  <c r="P355" i="1" s="1"/>
  <c r="S355" i="1" s="1" a="1"/>
  <c r="S355" i="1" s="1"/>
  <c r="P356" i="1" a="1"/>
  <c r="P356" i="1" s="1"/>
  <c r="S356" i="1" s="1" a="1"/>
  <c r="S356" i="1" s="1"/>
  <c r="P357" i="1" a="1"/>
  <c r="P357" i="1" s="1"/>
  <c r="S357" i="1" s="1" a="1"/>
  <c r="S357" i="1" s="1"/>
  <c r="P358" i="1" a="1"/>
  <c r="P358" i="1" s="1"/>
  <c r="S358" i="1" s="1" a="1"/>
  <c r="S358" i="1" s="1"/>
  <c r="P359" i="1" a="1"/>
  <c r="P359" i="1" s="1"/>
  <c r="S359" i="1" s="1" a="1"/>
  <c r="S359" i="1" s="1"/>
  <c r="P360" i="1" a="1"/>
  <c r="P360" i="1" s="1"/>
  <c r="S360" i="1" s="1" a="1"/>
  <c r="S360" i="1" s="1"/>
  <c r="P361" i="1" a="1"/>
  <c r="P361" i="1" s="1"/>
  <c r="S361" i="1" s="1" a="1"/>
  <c r="S361" i="1" s="1"/>
  <c r="P362" i="1" a="1"/>
  <c r="P362" i="1" s="1"/>
  <c r="S362" i="1" s="1" a="1"/>
  <c r="S362" i="1" s="1"/>
  <c r="P363" i="1" a="1"/>
  <c r="P363" i="1" s="1"/>
  <c r="S363" i="1" s="1" a="1"/>
  <c r="S363" i="1" s="1"/>
  <c r="P364" i="1" a="1"/>
  <c r="P364" i="1" s="1"/>
  <c r="S364" i="1" s="1" a="1"/>
  <c r="S364" i="1" s="1"/>
  <c r="P365" i="1" a="1"/>
  <c r="P365" i="1" s="1"/>
  <c r="S365" i="1" s="1" a="1"/>
  <c r="S365" i="1" s="1"/>
  <c r="P366" i="1" a="1"/>
  <c r="P366" i="1" s="1"/>
  <c r="S366" i="1" s="1" a="1"/>
  <c r="S366" i="1" s="1"/>
  <c r="P367" i="1" a="1"/>
  <c r="P367" i="1" s="1"/>
  <c r="S367" i="1" s="1" a="1"/>
  <c r="S367" i="1" s="1"/>
  <c r="P368" i="1" a="1"/>
  <c r="P368" i="1" s="1"/>
  <c r="S368" i="1" s="1" a="1"/>
  <c r="S368" i="1" s="1"/>
  <c r="P369" i="1" a="1"/>
  <c r="P369" i="1" s="1"/>
  <c r="S369" i="1" s="1" a="1"/>
  <c r="S369" i="1" s="1"/>
  <c r="P370" i="1" a="1"/>
  <c r="P370" i="1" s="1"/>
  <c r="S370" i="1" s="1" a="1"/>
  <c r="S370" i="1" s="1"/>
  <c r="P371" i="1" a="1"/>
  <c r="P371" i="1" s="1"/>
  <c r="S371" i="1" s="1" a="1"/>
  <c r="S371" i="1" s="1"/>
  <c r="P372" i="1" a="1"/>
  <c r="P372" i="1" s="1"/>
  <c r="S372" i="1" s="1" a="1"/>
  <c r="S372" i="1" s="1"/>
  <c r="P373" i="1" a="1"/>
  <c r="P373" i="1" s="1"/>
  <c r="S373" i="1" s="1" a="1"/>
  <c r="S373" i="1" s="1"/>
  <c r="P374" i="1" a="1"/>
  <c r="P374" i="1" s="1"/>
  <c r="S374" i="1" s="1" a="1"/>
  <c r="S374" i="1" s="1"/>
  <c r="P375" i="1" a="1"/>
  <c r="P375" i="1" s="1"/>
  <c r="S375" i="1" s="1" a="1"/>
  <c r="S375" i="1" s="1"/>
  <c r="P376" i="1" a="1"/>
  <c r="P376" i="1" s="1"/>
  <c r="S376" i="1" s="1" a="1"/>
  <c r="S376" i="1" s="1"/>
  <c r="P377" i="1" a="1"/>
  <c r="P377" i="1" s="1"/>
  <c r="S377" i="1" s="1" a="1"/>
  <c r="S377" i="1" s="1"/>
  <c r="P378" i="1" a="1"/>
  <c r="P378" i="1" s="1"/>
  <c r="S378" i="1" s="1" a="1"/>
  <c r="S378" i="1" s="1"/>
  <c r="P379" i="1" a="1"/>
  <c r="P379" i="1" s="1"/>
  <c r="S379" i="1" s="1" a="1"/>
  <c r="S379" i="1" s="1"/>
  <c r="P380" i="1" a="1"/>
  <c r="P380" i="1" s="1"/>
  <c r="S380" i="1" s="1" a="1"/>
  <c r="S380" i="1" s="1"/>
  <c r="P381" i="1" a="1"/>
  <c r="P381" i="1" s="1"/>
  <c r="S381" i="1" s="1" a="1"/>
  <c r="S381" i="1" s="1"/>
  <c r="P382" i="1" a="1"/>
  <c r="P382" i="1" s="1"/>
  <c r="S382" i="1" s="1" a="1"/>
  <c r="S382" i="1" s="1"/>
  <c r="P383" i="1" a="1"/>
  <c r="P383" i="1" s="1"/>
  <c r="S383" i="1" s="1" a="1"/>
  <c r="S383" i="1" s="1"/>
  <c r="P384" i="1" a="1"/>
  <c r="P384" i="1" s="1"/>
  <c r="S384" i="1" s="1" a="1"/>
  <c r="S384" i="1" s="1"/>
  <c r="P385" i="1" a="1"/>
  <c r="P385" i="1" s="1"/>
  <c r="S385" i="1" s="1" a="1"/>
  <c r="S385" i="1" s="1"/>
  <c r="P386" i="1" a="1"/>
  <c r="P386" i="1" s="1"/>
  <c r="S386" i="1" s="1" a="1"/>
  <c r="S386" i="1" s="1"/>
  <c r="P387" i="1" a="1"/>
  <c r="P387" i="1" s="1"/>
  <c r="S387" i="1" s="1" a="1"/>
  <c r="S387" i="1" s="1"/>
  <c r="P388" i="1" a="1"/>
  <c r="P388" i="1" s="1"/>
  <c r="S388" i="1" s="1" a="1"/>
  <c r="S388" i="1" s="1"/>
  <c r="P389" i="1" a="1"/>
  <c r="P389" i="1" s="1"/>
  <c r="S389" i="1" s="1" a="1"/>
  <c r="S389" i="1" s="1"/>
  <c r="P390" i="1" a="1"/>
  <c r="P390" i="1" s="1"/>
  <c r="S390" i="1" s="1" a="1"/>
  <c r="S390" i="1" s="1"/>
  <c r="P391" i="1" a="1"/>
  <c r="P391" i="1" s="1"/>
  <c r="S391" i="1" s="1" a="1"/>
  <c r="S391" i="1" s="1"/>
  <c r="P392" i="1" a="1"/>
  <c r="P392" i="1" s="1"/>
  <c r="S392" i="1" s="1" a="1"/>
  <c r="S392" i="1" s="1"/>
  <c r="P393" i="1" a="1"/>
  <c r="P393" i="1" s="1"/>
  <c r="S393" i="1" s="1" a="1"/>
  <c r="S393" i="1" s="1"/>
  <c r="P394" i="1" a="1"/>
  <c r="P394" i="1" s="1"/>
  <c r="S394" i="1" s="1" a="1"/>
  <c r="S394" i="1" s="1"/>
  <c r="P395" i="1" a="1"/>
  <c r="P395" i="1" s="1"/>
  <c r="S395" i="1" s="1" a="1"/>
  <c r="S395" i="1" s="1"/>
  <c r="P396" i="1" a="1"/>
  <c r="P396" i="1" s="1"/>
  <c r="S396" i="1" s="1" a="1"/>
  <c r="S396" i="1" s="1"/>
  <c r="P397" i="1" a="1"/>
  <c r="P397" i="1" s="1"/>
  <c r="S397" i="1" s="1" a="1"/>
  <c r="S397" i="1" s="1"/>
  <c r="P398" i="1" a="1"/>
  <c r="P398" i="1" s="1"/>
  <c r="S398" i="1" s="1" a="1"/>
  <c r="S398" i="1" s="1"/>
  <c r="P399" i="1" a="1"/>
  <c r="P399" i="1" s="1"/>
  <c r="S399" i="1" s="1" a="1"/>
  <c r="S399" i="1" s="1"/>
  <c r="P400" i="1" a="1"/>
  <c r="P400" i="1" s="1"/>
  <c r="S400" i="1" s="1" a="1"/>
  <c r="S400" i="1" s="1"/>
  <c r="P401" i="1" a="1"/>
  <c r="P401" i="1" s="1"/>
  <c r="S401" i="1" s="1" a="1"/>
  <c r="S401" i="1" s="1"/>
  <c r="P402" i="1" a="1"/>
  <c r="P402" i="1" s="1"/>
  <c r="S402" i="1" s="1" a="1"/>
  <c r="S402" i="1" s="1"/>
  <c r="P403" i="1" a="1"/>
  <c r="P403" i="1" s="1"/>
  <c r="S403" i="1" s="1" a="1"/>
  <c r="S403" i="1" s="1"/>
  <c r="P404" i="1" a="1"/>
  <c r="P404" i="1" s="1"/>
  <c r="S404" i="1" s="1" a="1"/>
  <c r="S404" i="1" s="1"/>
  <c r="P405" i="1" a="1"/>
  <c r="P405" i="1" s="1"/>
  <c r="S405" i="1" s="1" a="1"/>
  <c r="S405" i="1" s="1"/>
  <c r="P406" i="1" a="1"/>
  <c r="P406" i="1" s="1"/>
  <c r="S406" i="1" s="1" a="1"/>
  <c r="S406" i="1" s="1"/>
  <c r="P407" i="1" a="1"/>
  <c r="P407" i="1" s="1"/>
  <c r="S407" i="1" s="1" a="1"/>
  <c r="S407" i="1" s="1"/>
  <c r="P408" i="1" a="1"/>
  <c r="P408" i="1" s="1"/>
  <c r="S408" i="1" s="1" a="1"/>
  <c r="S408" i="1" s="1"/>
  <c r="P409" i="1" a="1"/>
  <c r="P409" i="1" s="1"/>
  <c r="S409" i="1" s="1" a="1"/>
  <c r="S409" i="1" s="1"/>
  <c r="P410" i="1" a="1"/>
  <c r="P410" i="1" s="1"/>
  <c r="S410" i="1" s="1" a="1"/>
  <c r="S410" i="1" s="1"/>
  <c r="P411" i="1" a="1"/>
  <c r="P411" i="1" s="1"/>
  <c r="S411" i="1" s="1" a="1"/>
  <c r="S411" i="1" s="1"/>
  <c r="P412" i="1" a="1"/>
  <c r="P412" i="1" s="1"/>
  <c r="S412" i="1" s="1" a="1"/>
  <c r="S412" i="1" s="1"/>
  <c r="P413" i="1" a="1"/>
  <c r="P413" i="1" s="1"/>
  <c r="S413" i="1" s="1" a="1"/>
  <c r="S413" i="1" s="1"/>
  <c r="P414" i="1" a="1"/>
  <c r="P414" i="1" s="1"/>
  <c r="S414" i="1" s="1" a="1"/>
  <c r="S414" i="1" s="1"/>
  <c r="P415" i="1" a="1"/>
  <c r="P415" i="1" s="1"/>
  <c r="S415" i="1" s="1" a="1"/>
  <c r="S415" i="1" s="1"/>
  <c r="P416" i="1" a="1"/>
  <c r="P416" i="1" s="1"/>
  <c r="S416" i="1" s="1" a="1"/>
  <c r="S416" i="1" s="1"/>
  <c r="P417" i="1" a="1"/>
  <c r="P417" i="1" s="1"/>
  <c r="S417" i="1" s="1" a="1"/>
  <c r="S417" i="1" s="1"/>
  <c r="P418" i="1" a="1"/>
  <c r="P418" i="1" s="1"/>
  <c r="S418" i="1" s="1" a="1"/>
  <c r="S418" i="1" s="1"/>
  <c r="P419" i="1" a="1"/>
  <c r="P419" i="1" s="1"/>
  <c r="S419" i="1" s="1" a="1"/>
  <c r="S419" i="1" s="1"/>
  <c r="P420" i="1" a="1"/>
  <c r="P420" i="1" s="1"/>
  <c r="S420" i="1" s="1" a="1"/>
  <c r="S420" i="1" s="1"/>
  <c r="P421" i="1" a="1"/>
  <c r="P421" i="1" s="1"/>
  <c r="S421" i="1" s="1" a="1"/>
  <c r="S421" i="1" s="1"/>
  <c r="P422" i="1" a="1"/>
  <c r="P422" i="1" s="1"/>
  <c r="S422" i="1" s="1" a="1"/>
  <c r="S422" i="1" s="1"/>
  <c r="P423" i="1" a="1"/>
  <c r="P423" i="1" s="1"/>
  <c r="S423" i="1" s="1" a="1"/>
  <c r="S423" i="1" s="1"/>
  <c r="P424" i="1" a="1"/>
  <c r="P424" i="1" s="1"/>
  <c r="S424" i="1" s="1" a="1"/>
  <c r="S424" i="1" s="1"/>
  <c r="P425" i="1" a="1"/>
  <c r="P425" i="1" s="1"/>
  <c r="S425" i="1" s="1" a="1"/>
  <c r="S425" i="1" s="1"/>
  <c r="P426" i="1" a="1"/>
  <c r="P426" i="1" s="1"/>
  <c r="S426" i="1" s="1" a="1"/>
  <c r="S426" i="1" s="1"/>
  <c r="P427" i="1" a="1"/>
  <c r="P427" i="1" s="1"/>
  <c r="S427" i="1" s="1" a="1"/>
  <c r="S427" i="1" s="1"/>
  <c r="P428" i="1" a="1"/>
  <c r="P428" i="1" s="1"/>
  <c r="S428" i="1" s="1" a="1"/>
  <c r="S428" i="1" s="1"/>
  <c r="P429" i="1" a="1"/>
  <c r="P429" i="1" s="1"/>
  <c r="S429" i="1" s="1" a="1"/>
  <c r="S429" i="1" s="1"/>
  <c r="P430" i="1" a="1"/>
  <c r="P430" i="1" s="1"/>
  <c r="S430" i="1" s="1" a="1"/>
  <c r="S430" i="1" s="1"/>
  <c r="P431" i="1" a="1"/>
  <c r="P431" i="1" s="1"/>
  <c r="S431" i="1" s="1" a="1"/>
  <c r="S431" i="1" s="1"/>
  <c r="P432" i="1" a="1"/>
  <c r="P432" i="1" s="1"/>
  <c r="S432" i="1" s="1" a="1"/>
  <c r="S432" i="1" s="1"/>
  <c r="P433" i="1" a="1"/>
  <c r="P433" i="1" s="1"/>
  <c r="S433" i="1" s="1" a="1"/>
  <c r="S433" i="1" s="1"/>
  <c r="P434" i="1" a="1"/>
  <c r="P434" i="1" s="1"/>
  <c r="S434" i="1" s="1" a="1"/>
  <c r="S434" i="1" s="1"/>
  <c r="P435" i="1" a="1"/>
  <c r="P435" i="1" s="1"/>
  <c r="S435" i="1" s="1" a="1"/>
  <c r="S435" i="1" s="1"/>
  <c r="P436" i="1" a="1"/>
  <c r="P436" i="1" s="1"/>
  <c r="S436" i="1" s="1" a="1"/>
  <c r="S436" i="1" s="1"/>
  <c r="P437" i="1" a="1"/>
  <c r="P437" i="1" s="1"/>
  <c r="S437" i="1" s="1" a="1"/>
  <c r="S437" i="1" s="1"/>
  <c r="P438" i="1" a="1"/>
  <c r="P438" i="1" s="1"/>
  <c r="S438" i="1" s="1" a="1"/>
  <c r="S438" i="1" s="1"/>
  <c r="P439" i="1" a="1"/>
  <c r="P439" i="1" s="1"/>
  <c r="S439" i="1" s="1" a="1"/>
  <c r="S439" i="1" s="1"/>
  <c r="P440" i="1" a="1"/>
  <c r="P440" i="1" s="1"/>
  <c r="S440" i="1" s="1" a="1"/>
  <c r="S440" i="1" s="1"/>
  <c r="P441" i="1" a="1"/>
  <c r="P441" i="1" s="1"/>
  <c r="S441" i="1" s="1" a="1"/>
  <c r="S441" i="1" s="1"/>
  <c r="P442" i="1" a="1"/>
  <c r="P442" i="1" s="1"/>
  <c r="S442" i="1" s="1" a="1"/>
  <c r="S442" i="1" s="1"/>
  <c r="P443" i="1" a="1"/>
  <c r="P443" i="1" s="1"/>
  <c r="S443" i="1" s="1" a="1"/>
  <c r="S443" i="1" s="1"/>
  <c r="P444" i="1" a="1"/>
  <c r="P444" i="1" s="1"/>
  <c r="S444" i="1" s="1" a="1"/>
  <c r="S444" i="1" s="1"/>
  <c r="P445" i="1" a="1"/>
  <c r="P445" i="1" s="1"/>
  <c r="S445" i="1" s="1" a="1"/>
  <c r="S445" i="1" s="1"/>
  <c r="P446" i="1" a="1"/>
  <c r="P446" i="1" s="1"/>
  <c r="S446" i="1" s="1" a="1"/>
  <c r="S446" i="1" s="1"/>
  <c r="P447" i="1" a="1"/>
  <c r="P447" i="1" s="1"/>
  <c r="S447" i="1" s="1" a="1"/>
  <c r="S447" i="1" s="1"/>
  <c r="P448" i="1" a="1"/>
  <c r="P448" i="1" s="1"/>
  <c r="S448" i="1" s="1" a="1"/>
  <c r="S448" i="1" s="1"/>
  <c r="P449" i="1" a="1"/>
  <c r="P449" i="1" s="1"/>
  <c r="S449" i="1" s="1" a="1"/>
  <c r="S449" i="1" s="1"/>
  <c r="P450" i="1" a="1"/>
  <c r="P450" i="1" s="1"/>
  <c r="S450" i="1" s="1" a="1"/>
  <c r="S450" i="1" s="1"/>
  <c r="P451" i="1" a="1"/>
  <c r="P451" i="1" s="1"/>
  <c r="S451" i="1" s="1" a="1"/>
  <c r="S451" i="1" s="1"/>
  <c r="P452" i="1" a="1"/>
  <c r="P452" i="1" s="1"/>
  <c r="S452" i="1" s="1" a="1"/>
  <c r="S452" i="1" s="1"/>
  <c r="P453" i="1" a="1"/>
  <c r="P453" i="1" s="1"/>
  <c r="S453" i="1" s="1" a="1"/>
  <c r="S453" i="1" s="1"/>
  <c r="P454" i="1" a="1"/>
  <c r="P454" i="1" s="1"/>
  <c r="S454" i="1" s="1" a="1"/>
  <c r="S454" i="1" s="1"/>
  <c r="P455" i="1" a="1"/>
  <c r="P455" i="1" s="1"/>
  <c r="S455" i="1" s="1" a="1"/>
  <c r="S455" i="1" s="1"/>
  <c r="P456" i="1" a="1"/>
  <c r="P456" i="1" s="1"/>
  <c r="S456" i="1" s="1" a="1"/>
  <c r="S456" i="1" s="1"/>
  <c r="P457" i="1" a="1"/>
  <c r="P457" i="1" s="1"/>
  <c r="S457" i="1" s="1" a="1"/>
  <c r="S457" i="1" s="1"/>
  <c r="P458" i="1" a="1"/>
  <c r="P458" i="1" s="1"/>
  <c r="S458" i="1" s="1" a="1"/>
  <c r="S458" i="1" s="1"/>
  <c r="P459" i="1" a="1"/>
  <c r="P459" i="1" s="1"/>
  <c r="S459" i="1" s="1" a="1"/>
  <c r="S459" i="1" s="1"/>
  <c r="P460" i="1" a="1"/>
  <c r="P460" i="1" s="1"/>
  <c r="S460" i="1" s="1" a="1"/>
  <c r="S460" i="1" s="1"/>
  <c r="P461" i="1" a="1"/>
  <c r="P461" i="1" s="1"/>
  <c r="S461" i="1" s="1" a="1"/>
  <c r="S461" i="1" s="1"/>
  <c r="P462" i="1" a="1"/>
  <c r="P462" i="1" s="1"/>
  <c r="S462" i="1" s="1" a="1"/>
  <c r="S462" i="1" s="1"/>
  <c r="P463" i="1" a="1"/>
  <c r="P463" i="1" s="1"/>
  <c r="S463" i="1" s="1" a="1"/>
  <c r="S463" i="1" s="1"/>
  <c r="P464" i="1" a="1"/>
  <c r="P464" i="1" s="1"/>
  <c r="S464" i="1" s="1" a="1"/>
  <c r="S464" i="1" s="1"/>
  <c r="P465" i="1" a="1"/>
  <c r="P465" i="1" s="1"/>
  <c r="S465" i="1" s="1" a="1"/>
  <c r="S465" i="1" s="1"/>
  <c r="P466" i="1" a="1"/>
  <c r="P466" i="1" s="1"/>
  <c r="S466" i="1" s="1" a="1"/>
  <c r="S466" i="1" s="1"/>
  <c r="P467" i="1" a="1"/>
  <c r="P467" i="1" s="1"/>
  <c r="S467" i="1" s="1" a="1"/>
  <c r="S467" i="1" s="1"/>
  <c r="P468" i="1" a="1"/>
  <c r="P468" i="1" s="1"/>
  <c r="S468" i="1" s="1" a="1"/>
  <c r="S468" i="1" s="1"/>
  <c r="P469" i="1" a="1"/>
  <c r="P469" i="1" s="1"/>
  <c r="S469" i="1" s="1" a="1"/>
  <c r="S469" i="1" s="1"/>
  <c r="P470" i="1" a="1"/>
  <c r="P470" i="1" s="1"/>
  <c r="S470" i="1" s="1" a="1"/>
  <c r="S470" i="1" s="1"/>
  <c r="P471" i="1" a="1"/>
  <c r="P471" i="1" s="1"/>
  <c r="S471" i="1" s="1" a="1"/>
  <c r="S471" i="1" s="1"/>
  <c r="P472" i="1" a="1"/>
  <c r="P472" i="1" s="1"/>
  <c r="S472" i="1" s="1" a="1"/>
  <c r="S472" i="1" s="1"/>
  <c r="P473" i="1" a="1"/>
  <c r="P473" i="1" s="1"/>
  <c r="S473" i="1" s="1" a="1"/>
  <c r="S473" i="1" s="1"/>
  <c r="P474" i="1" a="1"/>
  <c r="P474" i="1" s="1"/>
  <c r="S474" i="1" s="1" a="1"/>
  <c r="S474" i="1" s="1"/>
  <c r="P475" i="1" a="1"/>
  <c r="P475" i="1" s="1"/>
  <c r="S475" i="1" s="1" a="1"/>
  <c r="S475" i="1" s="1"/>
  <c r="P476" i="1" a="1"/>
  <c r="P476" i="1" s="1"/>
  <c r="S476" i="1" s="1" a="1"/>
  <c r="S476" i="1" s="1"/>
  <c r="P477" i="1" a="1"/>
  <c r="P477" i="1" s="1"/>
  <c r="S477" i="1" s="1" a="1"/>
  <c r="S477" i="1" s="1"/>
  <c r="P478" i="1" a="1"/>
  <c r="P478" i="1" s="1"/>
  <c r="S478" i="1" s="1" a="1"/>
  <c r="S478" i="1" s="1"/>
  <c r="P479" i="1" a="1"/>
  <c r="P479" i="1" s="1"/>
  <c r="S479" i="1" s="1" a="1"/>
  <c r="S479" i="1" s="1"/>
  <c r="P480" i="1" a="1"/>
  <c r="P480" i="1" s="1"/>
  <c r="S480" i="1" s="1" a="1"/>
  <c r="S480" i="1" s="1"/>
  <c r="P481" i="1" a="1"/>
  <c r="P481" i="1" s="1"/>
  <c r="S481" i="1" s="1" a="1"/>
  <c r="S481" i="1" s="1"/>
  <c r="P482" i="1" a="1"/>
  <c r="P482" i="1" s="1"/>
  <c r="S482" i="1" s="1" a="1"/>
  <c r="S482" i="1" s="1"/>
  <c r="P483" i="1" a="1"/>
  <c r="P483" i="1" s="1"/>
  <c r="S483" i="1" s="1" a="1"/>
  <c r="S483" i="1" s="1"/>
  <c r="P484" i="1" a="1"/>
  <c r="P484" i="1" s="1"/>
  <c r="S484" i="1" s="1" a="1"/>
  <c r="S484" i="1" s="1"/>
  <c r="P485" i="1" a="1"/>
  <c r="P485" i="1" s="1"/>
  <c r="S485" i="1" s="1" a="1"/>
  <c r="S485" i="1" s="1"/>
  <c r="P486" i="1" a="1"/>
  <c r="P486" i="1" s="1"/>
  <c r="S486" i="1" s="1" a="1"/>
  <c r="S486" i="1" s="1"/>
  <c r="P487" i="1" a="1"/>
  <c r="P487" i="1" s="1"/>
  <c r="S487" i="1" s="1" a="1"/>
  <c r="S487" i="1" s="1"/>
  <c r="P488" i="1" a="1"/>
  <c r="P488" i="1" s="1"/>
  <c r="S488" i="1" s="1" a="1"/>
  <c r="S488" i="1" s="1"/>
  <c r="P489" i="1" a="1"/>
  <c r="P489" i="1" s="1"/>
  <c r="S489" i="1" s="1" a="1"/>
  <c r="S489" i="1" s="1"/>
  <c r="P490" i="1" a="1"/>
  <c r="P490" i="1" s="1"/>
  <c r="S490" i="1" s="1" a="1"/>
  <c r="S490" i="1" s="1"/>
  <c r="P491" i="1" a="1"/>
  <c r="P491" i="1" s="1"/>
  <c r="S491" i="1" s="1" a="1"/>
  <c r="S491" i="1" s="1"/>
  <c r="P492" i="1" a="1"/>
  <c r="P492" i="1" s="1"/>
  <c r="S492" i="1" s="1" a="1"/>
  <c r="S492" i="1" s="1"/>
  <c r="P493" i="1" a="1"/>
  <c r="P493" i="1" s="1"/>
  <c r="S493" i="1" s="1" a="1"/>
  <c r="S493" i="1" s="1"/>
  <c r="P494" i="1" a="1"/>
  <c r="P494" i="1" s="1"/>
  <c r="S494" i="1" s="1" a="1"/>
  <c r="S494" i="1" s="1"/>
  <c r="P495" i="1" a="1"/>
  <c r="P495" i="1" s="1"/>
  <c r="S495" i="1" s="1" a="1"/>
  <c r="S495" i="1" s="1"/>
  <c r="P496" i="1" a="1"/>
  <c r="P496" i="1" s="1"/>
  <c r="S496" i="1" s="1" a="1"/>
  <c r="S496" i="1" s="1"/>
  <c r="P497" i="1" a="1"/>
  <c r="P497" i="1" s="1"/>
  <c r="S497" i="1" s="1" a="1"/>
  <c r="S497" i="1" s="1"/>
  <c r="P498" i="1" a="1"/>
  <c r="P498" i="1" s="1"/>
  <c r="S498" i="1" s="1" a="1"/>
  <c r="S498" i="1" s="1"/>
  <c r="P499" i="1" a="1"/>
  <c r="P499" i="1" s="1"/>
  <c r="S499" i="1" s="1" a="1"/>
  <c r="S499" i="1" s="1"/>
  <c r="P500" i="1" a="1"/>
  <c r="P500" i="1" s="1"/>
  <c r="S500" i="1" s="1" a="1"/>
  <c r="S500" i="1" s="1"/>
  <c r="P501" i="1" a="1"/>
  <c r="P501" i="1" s="1"/>
  <c r="S501" i="1" s="1" a="1"/>
  <c r="S501" i="1" s="1"/>
  <c r="P502" i="1" a="1"/>
  <c r="P502" i="1" s="1"/>
  <c r="S502" i="1" s="1" a="1"/>
  <c r="S502" i="1" s="1"/>
  <c r="P503" i="1" a="1"/>
  <c r="P503" i="1" s="1"/>
  <c r="S503" i="1" s="1" a="1"/>
  <c r="S503" i="1" s="1"/>
  <c r="P504" i="1" a="1"/>
  <c r="P504" i="1" s="1"/>
  <c r="S504" i="1" s="1" a="1"/>
  <c r="S504" i="1" s="1"/>
  <c r="P505" i="1" a="1"/>
  <c r="P505" i="1" s="1"/>
  <c r="S505" i="1" s="1" a="1"/>
  <c r="S505" i="1" s="1"/>
  <c r="P506" i="1" a="1"/>
  <c r="P506" i="1" s="1"/>
  <c r="S506" i="1" s="1" a="1"/>
  <c r="S506" i="1" s="1"/>
  <c r="P507" i="1" a="1"/>
  <c r="P507" i="1" s="1"/>
  <c r="S507" i="1" s="1" a="1"/>
  <c r="S507" i="1" s="1"/>
  <c r="P508" i="1" a="1"/>
  <c r="P508" i="1" s="1"/>
  <c r="S508" i="1" s="1" a="1"/>
  <c r="S508" i="1" s="1"/>
  <c r="P509" i="1" a="1"/>
  <c r="P509" i="1" s="1"/>
  <c r="S509" i="1" s="1" a="1"/>
  <c r="S509" i="1" s="1"/>
  <c r="P510" i="1" a="1"/>
  <c r="P510" i="1" s="1"/>
  <c r="S510" i="1" s="1" a="1"/>
  <c r="S510" i="1" s="1"/>
  <c r="P511" i="1" a="1"/>
  <c r="P511" i="1" s="1"/>
  <c r="S511" i="1" s="1" a="1"/>
  <c r="S511" i="1" s="1"/>
  <c r="P512" i="1" a="1"/>
  <c r="P512" i="1" s="1"/>
  <c r="S512" i="1" s="1" a="1"/>
  <c r="S512" i="1" s="1"/>
  <c r="P513" i="1" a="1"/>
  <c r="P513" i="1" s="1"/>
  <c r="S513" i="1" s="1" a="1"/>
  <c r="S513" i="1" s="1"/>
  <c r="P514" i="1" a="1"/>
  <c r="P514" i="1" s="1"/>
  <c r="S514" i="1" s="1" a="1"/>
  <c r="S514" i="1" s="1"/>
  <c r="P515" i="1" a="1"/>
  <c r="P515" i="1" s="1"/>
  <c r="S515" i="1" s="1" a="1"/>
  <c r="S515" i="1" s="1"/>
  <c r="P516" i="1" a="1"/>
  <c r="P516" i="1" s="1"/>
  <c r="S516" i="1" s="1" a="1"/>
  <c r="S516" i="1" s="1"/>
  <c r="P517" i="1" a="1"/>
  <c r="P517" i="1" s="1"/>
  <c r="S517" i="1" s="1" a="1"/>
  <c r="S517" i="1" s="1"/>
  <c r="P518" i="1" a="1"/>
  <c r="P518" i="1" s="1"/>
  <c r="S518" i="1" s="1" a="1"/>
  <c r="S518" i="1" s="1"/>
  <c r="P519" i="1" a="1"/>
  <c r="P519" i="1" s="1"/>
  <c r="S519" i="1" s="1" a="1"/>
  <c r="S519" i="1" s="1"/>
  <c r="P520" i="1" a="1"/>
  <c r="P520" i="1" s="1"/>
  <c r="S520" i="1" s="1" a="1"/>
  <c r="S520" i="1" s="1"/>
  <c r="P521" i="1" a="1"/>
  <c r="P521" i="1" s="1"/>
  <c r="S521" i="1" s="1" a="1"/>
  <c r="S521" i="1" s="1"/>
  <c r="P522" i="1" a="1"/>
  <c r="P522" i="1" s="1"/>
  <c r="S522" i="1" s="1" a="1"/>
  <c r="S522" i="1" s="1"/>
  <c r="P523" i="1" a="1"/>
  <c r="P523" i="1" s="1"/>
  <c r="S523" i="1" s="1" a="1"/>
  <c r="S523" i="1" s="1"/>
  <c r="P524" i="1" a="1"/>
  <c r="P524" i="1" s="1"/>
  <c r="S524" i="1" s="1" a="1"/>
  <c r="S524" i="1" s="1"/>
  <c r="P525" i="1" a="1"/>
  <c r="P525" i="1" s="1"/>
  <c r="S525" i="1" s="1" a="1"/>
  <c r="S525" i="1" s="1"/>
  <c r="P526" i="1" a="1"/>
  <c r="P526" i="1" s="1"/>
  <c r="S526" i="1" s="1" a="1"/>
  <c r="S526" i="1" s="1"/>
  <c r="P527" i="1" a="1"/>
  <c r="P527" i="1" s="1"/>
  <c r="S527" i="1" s="1" a="1"/>
  <c r="S527" i="1" s="1"/>
  <c r="P528" i="1" a="1"/>
  <c r="P528" i="1" s="1"/>
  <c r="S528" i="1" s="1" a="1"/>
  <c r="S528" i="1" s="1"/>
  <c r="P529" i="1" a="1"/>
  <c r="P529" i="1" s="1"/>
  <c r="S529" i="1" s="1" a="1"/>
  <c r="S529" i="1" s="1"/>
  <c r="P530" i="1" a="1"/>
  <c r="P530" i="1" s="1"/>
  <c r="S530" i="1" s="1" a="1"/>
  <c r="S530" i="1" s="1"/>
  <c r="P531" i="1" a="1"/>
  <c r="P531" i="1" s="1"/>
  <c r="S531" i="1" s="1" a="1"/>
  <c r="S531" i="1" s="1"/>
  <c r="P532" i="1" a="1"/>
  <c r="P532" i="1" s="1"/>
  <c r="S532" i="1" s="1" a="1"/>
  <c r="S532" i="1" s="1"/>
  <c r="P533" i="1" a="1"/>
  <c r="P533" i="1" s="1"/>
  <c r="S533" i="1" s="1" a="1"/>
  <c r="S533" i="1" s="1"/>
  <c r="P534" i="1" a="1"/>
  <c r="P534" i="1" s="1"/>
  <c r="S534" i="1" s="1" a="1"/>
  <c r="S534" i="1" s="1"/>
  <c r="P535" i="1" a="1"/>
  <c r="P535" i="1" s="1"/>
  <c r="S535" i="1" s="1" a="1"/>
  <c r="S535" i="1" s="1"/>
  <c r="P536" i="1" a="1"/>
  <c r="P536" i="1" s="1"/>
  <c r="S536" i="1" s="1" a="1"/>
  <c r="S536" i="1" s="1"/>
  <c r="P537" i="1" a="1"/>
  <c r="P537" i="1" s="1"/>
  <c r="S537" i="1" s="1" a="1"/>
  <c r="S537" i="1" s="1"/>
  <c r="P538" i="1" a="1"/>
  <c r="P538" i="1" s="1"/>
  <c r="S538" i="1" s="1" a="1"/>
  <c r="S538" i="1" s="1"/>
  <c r="P539" i="1" a="1"/>
  <c r="P539" i="1" s="1"/>
  <c r="S539" i="1" s="1" a="1"/>
  <c r="S539" i="1" s="1"/>
  <c r="P540" i="1" a="1"/>
  <c r="P540" i="1" s="1"/>
  <c r="S540" i="1" s="1" a="1"/>
  <c r="S540" i="1" s="1"/>
  <c r="P541" i="1" a="1"/>
  <c r="P541" i="1" s="1"/>
  <c r="S541" i="1" s="1" a="1"/>
  <c r="S541" i="1" s="1"/>
  <c r="P542" i="1" a="1"/>
  <c r="P542" i="1" s="1"/>
  <c r="S542" i="1" s="1" a="1"/>
  <c r="S542" i="1" s="1"/>
  <c r="P543" i="1" a="1"/>
  <c r="P543" i="1" s="1"/>
  <c r="S543" i="1" s="1" a="1"/>
  <c r="S543" i="1" s="1"/>
  <c r="P544" i="1" a="1"/>
  <c r="P544" i="1" s="1"/>
  <c r="S544" i="1" s="1" a="1"/>
  <c r="S544" i="1" s="1"/>
  <c r="P545" i="1" a="1"/>
  <c r="P545" i="1" s="1"/>
  <c r="S545" i="1" s="1" a="1"/>
  <c r="S545" i="1" s="1"/>
  <c r="P546" i="1" a="1"/>
  <c r="P546" i="1" s="1"/>
  <c r="S546" i="1" s="1" a="1"/>
  <c r="S546" i="1" s="1"/>
  <c r="P547" i="1" a="1"/>
  <c r="P547" i="1" s="1"/>
  <c r="S547" i="1" s="1" a="1"/>
  <c r="S547" i="1" s="1"/>
  <c r="P548" i="1" a="1"/>
  <c r="P548" i="1" s="1"/>
  <c r="S548" i="1" s="1" a="1"/>
  <c r="S548" i="1" s="1"/>
  <c r="P549" i="1" a="1"/>
  <c r="P549" i="1" s="1"/>
  <c r="S549" i="1" s="1" a="1"/>
  <c r="S549" i="1" s="1"/>
  <c r="P550" i="1" a="1"/>
  <c r="P550" i="1" s="1"/>
  <c r="S550" i="1" s="1" a="1"/>
  <c r="S550" i="1" s="1"/>
  <c r="P551" i="1" a="1"/>
  <c r="P551" i="1" s="1"/>
  <c r="S551" i="1" s="1" a="1"/>
  <c r="S551" i="1" s="1"/>
  <c r="P552" i="1" a="1"/>
  <c r="P552" i="1" s="1"/>
  <c r="S552" i="1" s="1" a="1"/>
  <c r="S552" i="1" s="1"/>
  <c r="P553" i="1" a="1"/>
  <c r="P553" i="1" s="1"/>
  <c r="S553" i="1" s="1" a="1"/>
  <c r="S553" i="1" s="1"/>
  <c r="P554" i="1" a="1"/>
  <c r="P554" i="1" s="1"/>
  <c r="S554" i="1" s="1" a="1"/>
  <c r="S554" i="1" s="1"/>
  <c r="P555" i="1" a="1"/>
  <c r="P555" i="1" s="1"/>
  <c r="S555" i="1" s="1" a="1"/>
  <c r="S555" i="1" s="1"/>
  <c r="P556" i="1" a="1"/>
  <c r="P556" i="1" s="1"/>
  <c r="S556" i="1" s="1" a="1"/>
  <c r="S556" i="1" s="1"/>
  <c r="P557" i="1" a="1"/>
  <c r="P557" i="1" s="1"/>
  <c r="S557" i="1" s="1" a="1"/>
  <c r="S557" i="1" s="1"/>
  <c r="P558" i="1" a="1"/>
  <c r="P558" i="1" s="1"/>
  <c r="S558" i="1" s="1" a="1"/>
  <c r="S558" i="1" s="1"/>
  <c r="P559" i="1" a="1"/>
  <c r="P559" i="1" s="1"/>
  <c r="S559" i="1" s="1" a="1"/>
  <c r="S559" i="1" s="1"/>
  <c r="P560" i="1" a="1"/>
  <c r="P560" i="1" s="1"/>
  <c r="S560" i="1" s="1" a="1"/>
  <c r="S560" i="1" s="1"/>
  <c r="P561" i="1" a="1"/>
  <c r="P561" i="1" s="1"/>
  <c r="S561" i="1" s="1" a="1"/>
  <c r="S561" i="1" s="1"/>
  <c r="P562" i="1" a="1"/>
  <c r="P562" i="1" s="1"/>
  <c r="S562" i="1" s="1" a="1"/>
  <c r="S562" i="1" s="1"/>
  <c r="P563" i="1" a="1"/>
  <c r="P563" i="1" s="1"/>
  <c r="S563" i="1" s="1" a="1"/>
  <c r="S563" i="1" s="1"/>
  <c r="P564" i="1" a="1"/>
  <c r="P564" i="1" s="1"/>
  <c r="S564" i="1" s="1" a="1"/>
  <c r="S564" i="1" s="1"/>
  <c r="P565" i="1" a="1"/>
  <c r="P565" i="1" s="1"/>
  <c r="S565" i="1" s="1" a="1"/>
  <c r="S565" i="1" s="1"/>
  <c r="P566" i="1" a="1"/>
  <c r="P566" i="1" s="1"/>
  <c r="S566" i="1" s="1" a="1"/>
  <c r="S566" i="1" s="1"/>
  <c r="P567" i="1" a="1"/>
  <c r="P567" i="1" s="1"/>
  <c r="S567" i="1" s="1" a="1"/>
  <c r="S567" i="1" s="1"/>
  <c r="P568" i="1" a="1"/>
  <c r="P568" i="1" s="1"/>
  <c r="S568" i="1" s="1" a="1"/>
  <c r="S568" i="1" s="1"/>
  <c r="P569" i="1" a="1"/>
  <c r="P569" i="1" s="1"/>
  <c r="S569" i="1" s="1" a="1"/>
  <c r="S569" i="1" s="1"/>
  <c r="P570" i="1" a="1"/>
  <c r="P570" i="1" s="1"/>
  <c r="S570" i="1" s="1" a="1"/>
  <c r="S570" i="1" s="1"/>
  <c r="P571" i="1" a="1"/>
  <c r="P571" i="1" s="1"/>
  <c r="S571" i="1" s="1" a="1"/>
  <c r="S571" i="1" s="1"/>
  <c r="P572" i="1" a="1"/>
  <c r="P572" i="1" s="1"/>
  <c r="S572" i="1" s="1" a="1"/>
  <c r="S572" i="1" s="1"/>
  <c r="P573" i="1" a="1"/>
  <c r="P573" i="1" s="1"/>
  <c r="S573" i="1" s="1" a="1"/>
  <c r="S573" i="1" s="1"/>
  <c r="P574" i="1" a="1"/>
  <c r="P574" i="1" s="1"/>
  <c r="S574" i="1" s="1" a="1"/>
  <c r="S574" i="1" s="1"/>
  <c r="P575" i="1" a="1"/>
  <c r="P575" i="1" s="1"/>
  <c r="S575" i="1" s="1" a="1"/>
  <c r="S575" i="1" s="1"/>
  <c r="P576" i="1" a="1"/>
  <c r="P576" i="1" s="1"/>
  <c r="S576" i="1" s="1" a="1"/>
  <c r="S576" i="1" s="1"/>
  <c r="P577" i="1" a="1"/>
  <c r="P577" i="1" s="1"/>
  <c r="S577" i="1" s="1" a="1"/>
  <c r="S577" i="1" s="1"/>
  <c r="P578" i="1" a="1"/>
  <c r="P578" i="1" s="1"/>
  <c r="S578" i="1" s="1" a="1"/>
  <c r="S578" i="1" s="1"/>
  <c r="P579" i="1" a="1"/>
  <c r="P579" i="1" s="1"/>
  <c r="S579" i="1" s="1" a="1"/>
  <c r="S579" i="1" s="1"/>
  <c r="P580" i="1" a="1"/>
  <c r="P580" i="1" s="1"/>
  <c r="S580" i="1" s="1" a="1"/>
  <c r="S580" i="1" s="1"/>
  <c r="P581" i="1" a="1"/>
  <c r="P581" i="1" s="1"/>
  <c r="S581" i="1" s="1" a="1"/>
  <c r="S581" i="1" s="1"/>
  <c r="P582" i="1" a="1"/>
  <c r="P582" i="1" s="1"/>
  <c r="S582" i="1" s="1" a="1"/>
  <c r="S582" i="1" s="1"/>
  <c r="Q3" i="1" a="1"/>
  <c r="Q3" i="1" s="1"/>
  <c r="T3" i="1" s="1" a="1"/>
  <c r="T3" i="1" s="1"/>
  <c r="Q4" i="1" a="1"/>
  <c r="Q4" i="1" s="1"/>
  <c r="T4" i="1" s="1" a="1"/>
  <c r="T4" i="1" s="1"/>
  <c r="Q5" i="1" a="1"/>
  <c r="Q5" i="1" s="1"/>
  <c r="T5" i="1" s="1" a="1"/>
  <c r="T5" i="1" s="1"/>
  <c r="Q6" i="1" a="1"/>
  <c r="Q6" i="1" s="1"/>
  <c r="T6" i="1" s="1" a="1"/>
  <c r="T6" i="1" s="1"/>
  <c r="Q7" i="1" a="1"/>
  <c r="Q7" i="1" s="1"/>
  <c r="T7" i="1" s="1" a="1"/>
  <c r="T7" i="1" s="1"/>
  <c r="Q8" i="1" a="1"/>
  <c r="Q8" i="1" s="1"/>
  <c r="T8" i="1" s="1" a="1"/>
  <c r="T8" i="1" s="1"/>
  <c r="Q9" i="1" a="1"/>
  <c r="Q9" i="1" s="1"/>
  <c r="T9" i="1" s="1" a="1"/>
  <c r="T9" i="1" s="1"/>
  <c r="Q10" i="1" a="1"/>
  <c r="Q10" i="1" s="1"/>
  <c r="T10" i="1" s="1" a="1"/>
  <c r="T10" i="1" s="1"/>
  <c r="Q11" i="1" a="1"/>
  <c r="Q11" i="1" s="1"/>
  <c r="T11" i="1" s="1" a="1"/>
  <c r="T11" i="1" s="1"/>
  <c r="Q12" i="1" a="1"/>
  <c r="Q12" i="1" s="1"/>
  <c r="T12" i="1" s="1" a="1"/>
  <c r="T12" i="1" s="1"/>
  <c r="Q13" i="1" a="1"/>
  <c r="Q13" i="1" s="1"/>
  <c r="T13" i="1" s="1" a="1"/>
  <c r="T13" i="1" s="1"/>
  <c r="Q14" i="1" a="1"/>
  <c r="Q14" i="1" s="1"/>
  <c r="T14" i="1" s="1" a="1"/>
  <c r="T14" i="1" s="1"/>
  <c r="Q15" i="1" a="1"/>
  <c r="Q15" i="1" s="1"/>
  <c r="T15" i="1" s="1" a="1"/>
  <c r="T15" i="1" s="1"/>
  <c r="Q16" i="1" a="1"/>
  <c r="Q16" i="1" s="1"/>
  <c r="T16" i="1" s="1" a="1"/>
  <c r="T16" i="1" s="1"/>
  <c r="Q17" i="1" a="1"/>
  <c r="Q17" i="1" s="1"/>
  <c r="T17" i="1" s="1" a="1"/>
  <c r="T17" i="1" s="1"/>
  <c r="Q18" i="1" a="1"/>
  <c r="Q18" i="1" s="1"/>
  <c r="T18" i="1" s="1" a="1"/>
  <c r="T18" i="1" s="1"/>
  <c r="Q19" i="1" a="1"/>
  <c r="Q19" i="1" s="1"/>
  <c r="T19" i="1" s="1" a="1"/>
  <c r="T19" i="1" s="1"/>
  <c r="Q20" i="1" a="1"/>
  <c r="Q20" i="1" s="1"/>
  <c r="T20" i="1" s="1" a="1"/>
  <c r="T20" i="1" s="1"/>
  <c r="Q21" i="1" a="1"/>
  <c r="Q21" i="1" s="1"/>
  <c r="T21" i="1" s="1" a="1"/>
  <c r="T21" i="1" s="1"/>
  <c r="Q22" i="1" a="1"/>
  <c r="Q22" i="1" s="1"/>
  <c r="T22" i="1" s="1" a="1"/>
  <c r="T22" i="1" s="1"/>
  <c r="Q23" i="1" a="1"/>
  <c r="Q23" i="1" s="1"/>
  <c r="T23" i="1" s="1" a="1"/>
  <c r="T23" i="1" s="1"/>
  <c r="Q24" i="1" a="1"/>
  <c r="Q24" i="1" s="1"/>
  <c r="T24" i="1" s="1" a="1"/>
  <c r="T24" i="1" s="1"/>
  <c r="Q25" i="1" a="1"/>
  <c r="Q25" i="1" s="1"/>
  <c r="T25" i="1" s="1" a="1"/>
  <c r="T25" i="1" s="1"/>
  <c r="Q26" i="1" a="1"/>
  <c r="Q26" i="1" s="1"/>
  <c r="T26" i="1" s="1" a="1"/>
  <c r="T26" i="1" s="1"/>
  <c r="Q27" i="1" a="1"/>
  <c r="Q27" i="1" s="1"/>
  <c r="T27" i="1" s="1" a="1"/>
  <c r="T27" i="1" s="1"/>
  <c r="Q28" i="1" a="1"/>
  <c r="Q28" i="1" s="1"/>
  <c r="T28" i="1" s="1" a="1"/>
  <c r="T28" i="1" s="1"/>
  <c r="Q29" i="1" a="1"/>
  <c r="Q29" i="1" s="1"/>
  <c r="T29" i="1" s="1" a="1"/>
  <c r="T29" i="1" s="1"/>
  <c r="Q30" i="1" a="1"/>
  <c r="Q30" i="1" s="1"/>
  <c r="T30" i="1" s="1" a="1"/>
  <c r="T30" i="1" s="1"/>
  <c r="Q31" i="1" a="1"/>
  <c r="Q31" i="1" s="1"/>
  <c r="T31" i="1" s="1" a="1"/>
  <c r="T31" i="1" s="1"/>
  <c r="Q32" i="1" a="1"/>
  <c r="Q32" i="1" s="1"/>
  <c r="T32" i="1" s="1" a="1"/>
  <c r="T32" i="1" s="1"/>
  <c r="Q33" i="1" a="1"/>
  <c r="Q33" i="1" s="1"/>
  <c r="T33" i="1" s="1" a="1"/>
  <c r="T33" i="1" s="1"/>
  <c r="Q34" i="1" a="1"/>
  <c r="Q34" i="1" s="1"/>
  <c r="T34" i="1" s="1" a="1"/>
  <c r="T34" i="1" s="1"/>
  <c r="Q35" i="1" a="1"/>
  <c r="Q35" i="1" s="1"/>
  <c r="T35" i="1" s="1" a="1"/>
  <c r="T35" i="1" s="1"/>
  <c r="Q36" i="1" a="1"/>
  <c r="Q36" i="1" s="1"/>
  <c r="T36" i="1" s="1" a="1"/>
  <c r="T36" i="1" s="1"/>
  <c r="Q37" i="1" a="1"/>
  <c r="Q37" i="1" s="1"/>
  <c r="T37" i="1" s="1" a="1"/>
  <c r="T37" i="1" s="1"/>
  <c r="Q38" i="1" a="1"/>
  <c r="Q38" i="1" s="1"/>
  <c r="T38" i="1" s="1" a="1"/>
  <c r="T38" i="1" s="1"/>
  <c r="Q39" i="1" a="1"/>
  <c r="Q39" i="1" s="1"/>
  <c r="T39" i="1" s="1" a="1"/>
  <c r="T39" i="1" s="1"/>
  <c r="Q40" i="1" a="1"/>
  <c r="Q40" i="1" s="1"/>
  <c r="T40" i="1" s="1" a="1"/>
  <c r="T40" i="1" s="1"/>
  <c r="Q41" i="1" a="1"/>
  <c r="Q41" i="1" s="1"/>
  <c r="T41" i="1" s="1" a="1"/>
  <c r="T41" i="1" s="1"/>
  <c r="Q42" i="1" a="1"/>
  <c r="Q42" i="1" s="1"/>
  <c r="T42" i="1" s="1" a="1"/>
  <c r="T42" i="1" s="1"/>
  <c r="Q43" i="1" a="1"/>
  <c r="Q43" i="1" s="1"/>
  <c r="T43" i="1" s="1" a="1"/>
  <c r="T43" i="1" s="1"/>
  <c r="Q44" i="1" a="1"/>
  <c r="Q44" i="1" s="1"/>
  <c r="T44" i="1" s="1" a="1"/>
  <c r="T44" i="1" s="1"/>
  <c r="Q45" i="1" a="1"/>
  <c r="Q45" i="1" s="1"/>
  <c r="T45" i="1" s="1" a="1"/>
  <c r="T45" i="1" s="1"/>
  <c r="Q46" i="1" a="1"/>
  <c r="Q46" i="1" s="1"/>
  <c r="T46" i="1" s="1" a="1"/>
  <c r="T46" i="1" s="1"/>
  <c r="Q47" i="1" a="1"/>
  <c r="Q47" i="1" s="1"/>
  <c r="T47" i="1" s="1" a="1"/>
  <c r="T47" i="1" s="1"/>
  <c r="Q48" i="1" a="1"/>
  <c r="Q48" i="1" s="1"/>
  <c r="T48" i="1" s="1" a="1"/>
  <c r="T48" i="1" s="1"/>
  <c r="Q49" i="1" a="1"/>
  <c r="Q49" i="1" s="1"/>
  <c r="T49" i="1" s="1" a="1"/>
  <c r="T49" i="1" s="1"/>
  <c r="Q50" i="1" a="1"/>
  <c r="Q50" i="1" s="1"/>
  <c r="T50" i="1" s="1" a="1"/>
  <c r="T50" i="1" s="1"/>
  <c r="Q51" i="1" a="1"/>
  <c r="Q51" i="1" s="1"/>
  <c r="T51" i="1" s="1" a="1"/>
  <c r="T51" i="1" s="1"/>
  <c r="Q52" i="1" a="1"/>
  <c r="Q52" i="1" s="1"/>
  <c r="T52" i="1" s="1" a="1"/>
  <c r="T52" i="1" s="1"/>
  <c r="Q53" i="1" a="1"/>
  <c r="Q53" i="1" s="1"/>
  <c r="T53" i="1" s="1" a="1"/>
  <c r="T53" i="1" s="1"/>
  <c r="Q54" i="1" a="1"/>
  <c r="Q54" i="1" s="1"/>
  <c r="T54" i="1" s="1" a="1"/>
  <c r="T54" i="1" s="1"/>
  <c r="Q55" i="1" a="1"/>
  <c r="Q55" i="1" s="1"/>
  <c r="T55" i="1" s="1" a="1"/>
  <c r="T55" i="1" s="1"/>
  <c r="Q56" i="1" a="1"/>
  <c r="Q56" i="1" s="1"/>
  <c r="T56" i="1" s="1" a="1"/>
  <c r="T56" i="1" s="1"/>
  <c r="Q57" i="1" a="1"/>
  <c r="Q57" i="1" s="1"/>
  <c r="T57" i="1" s="1" a="1"/>
  <c r="T57" i="1" s="1"/>
  <c r="Q58" i="1" a="1"/>
  <c r="Q58" i="1" s="1"/>
  <c r="T58" i="1" s="1" a="1"/>
  <c r="T58" i="1" s="1"/>
  <c r="Q59" i="1" a="1"/>
  <c r="Q59" i="1" s="1"/>
  <c r="T59" i="1" s="1" a="1"/>
  <c r="T59" i="1" s="1"/>
  <c r="Q60" i="1" a="1"/>
  <c r="Q60" i="1" s="1"/>
  <c r="T60" i="1" s="1" a="1"/>
  <c r="T60" i="1" s="1"/>
  <c r="Q61" i="1" a="1"/>
  <c r="Q61" i="1" s="1"/>
  <c r="T61" i="1" s="1" a="1"/>
  <c r="T61" i="1" s="1"/>
  <c r="Q62" i="1" a="1"/>
  <c r="Q62" i="1" s="1"/>
  <c r="T62" i="1" s="1" a="1"/>
  <c r="T62" i="1" s="1"/>
  <c r="Q63" i="1" a="1"/>
  <c r="Q63" i="1" s="1"/>
  <c r="T63" i="1" s="1" a="1"/>
  <c r="T63" i="1" s="1"/>
  <c r="Q64" i="1" a="1"/>
  <c r="Q64" i="1" s="1"/>
  <c r="T64" i="1" s="1" a="1"/>
  <c r="T64" i="1" s="1"/>
  <c r="Q65" i="1" a="1"/>
  <c r="Q65" i="1" s="1"/>
  <c r="T65" i="1" s="1" a="1"/>
  <c r="T65" i="1" s="1"/>
  <c r="Q66" i="1" a="1"/>
  <c r="Q66" i="1" s="1"/>
  <c r="T66" i="1" s="1" a="1"/>
  <c r="T66" i="1" s="1"/>
  <c r="Q67" i="1" a="1"/>
  <c r="Q67" i="1" s="1"/>
  <c r="T67" i="1" s="1" a="1"/>
  <c r="T67" i="1" s="1"/>
  <c r="Q68" i="1" a="1"/>
  <c r="Q68" i="1" s="1"/>
  <c r="T68" i="1" s="1" a="1"/>
  <c r="T68" i="1" s="1"/>
  <c r="Q69" i="1" a="1"/>
  <c r="Q69" i="1" s="1"/>
  <c r="T69" i="1" s="1" a="1"/>
  <c r="T69" i="1" s="1"/>
  <c r="Q70" i="1" a="1"/>
  <c r="Q70" i="1" s="1"/>
  <c r="T70" i="1" s="1" a="1"/>
  <c r="T70" i="1" s="1"/>
  <c r="Q71" i="1" a="1"/>
  <c r="Q71" i="1" s="1"/>
  <c r="T71" i="1" s="1" a="1"/>
  <c r="T71" i="1" s="1"/>
  <c r="Q72" i="1" a="1"/>
  <c r="Q72" i="1" s="1"/>
  <c r="T72" i="1" s="1" a="1"/>
  <c r="T72" i="1" s="1"/>
  <c r="Q73" i="1" a="1"/>
  <c r="Q73" i="1" s="1"/>
  <c r="T73" i="1" s="1" a="1"/>
  <c r="T73" i="1" s="1"/>
  <c r="Q74" i="1" a="1"/>
  <c r="Q74" i="1" s="1"/>
  <c r="T74" i="1" s="1" a="1"/>
  <c r="T74" i="1" s="1"/>
  <c r="Q75" i="1" a="1"/>
  <c r="Q75" i="1" s="1"/>
  <c r="T75" i="1" s="1" a="1"/>
  <c r="T75" i="1" s="1"/>
  <c r="Q76" i="1" a="1"/>
  <c r="Q76" i="1" s="1"/>
  <c r="T76" i="1" s="1" a="1"/>
  <c r="T76" i="1" s="1"/>
  <c r="Q77" i="1" a="1"/>
  <c r="Q77" i="1" s="1"/>
  <c r="T77" i="1" s="1" a="1"/>
  <c r="T77" i="1" s="1"/>
  <c r="Q78" i="1" a="1"/>
  <c r="Q78" i="1" s="1"/>
  <c r="T78" i="1" s="1" a="1"/>
  <c r="T78" i="1" s="1"/>
  <c r="Q79" i="1" a="1"/>
  <c r="Q79" i="1" s="1"/>
  <c r="T79" i="1" s="1" a="1"/>
  <c r="T79" i="1" s="1"/>
  <c r="Q80" i="1" a="1"/>
  <c r="Q80" i="1" s="1"/>
  <c r="T80" i="1" s="1" a="1"/>
  <c r="T80" i="1" s="1"/>
  <c r="Q81" i="1" a="1"/>
  <c r="Q81" i="1" s="1"/>
  <c r="T81" i="1" s="1" a="1"/>
  <c r="T81" i="1" s="1"/>
  <c r="Q82" i="1" a="1"/>
  <c r="Q82" i="1" s="1"/>
  <c r="T82" i="1" s="1" a="1"/>
  <c r="T82" i="1" s="1"/>
  <c r="Q83" i="1" a="1"/>
  <c r="Q83" i="1" s="1"/>
  <c r="T83" i="1" s="1" a="1"/>
  <c r="T83" i="1" s="1"/>
  <c r="Q84" i="1" a="1"/>
  <c r="Q84" i="1" s="1"/>
  <c r="T84" i="1" s="1" a="1"/>
  <c r="T84" i="1" s="1"/>
  <c r="Q85" i="1" a="1"/>
  <c r="Q85" i="1" s="1"/>
  <c r="T85" i="1" s="1" a="1"/>
  <c r="T85" i="1" s="1"/>
  <c r="Q86" i="1" a="1"/>
  <c r="Q86" i="1" s="1"/>
  <c r="T86" i="1" s="1" a="1"/>
  <c r="T86" i="1" s="1"/>
  <c r="Q87" i="1" a="1"/>
  <c r="Q87" i="1" s="1"/>
  <c r="T87" i="1" s="1" a="1"/>
  <c r="T87" i="1" s="1"/>
  <c r="Q88" i="1" a="1"/>
  <c r="Q88" i="1" s="1"/>
  <c r="T88" i="1" s="1" a="1"/>
  <c r="T88" i="1" s="1"/>
  <c r="Q89" i="1" a="1"/>
  <c r="Q89" i="1" s="1"/>
  <c r="T89" i="1" s="1" a="1"/>
  <c r="T89" i="1" s="1"/>
  <c r="Q90" i="1" a="1"/>
  <c r="Q90" i="1" s="1"/>
  <c r="T90" i="1" s="1" a="1"/>
  <c r="T90" i="1" s="1"/>
  <c r="Q91" i="1" a="1"/>
  <c r="Q91" i="1" s="1"/>
  <c r="T91" i="1" s="1" a="1"/>
  <c r="T91" i="1" s="1"/>
  <c r="Q92" i="1" a="1"/>
  <c r="Q92" i="1" s="1"/>
  <c r="T92" i="1" s="1" a="1"/>
  <c r="T92" i="1" s="1"/>
  <c r="Q93" i="1" a="1"/>
  <c r="Q93" i="1" s="1"/>
  <c r="T93" i="1" s="1" a="1"/>
  <c r="T93" i="1" s="1"/>
  <c r="Q94" i="1" a="1"/>
  <c r="Q94" i="1" s="1"/>
  <c r="T94" i="1" s="1" a="1"/>
  <c r="T94" i="1" s="1"/>
  <c r="Q95" i="1" a="1"/>
  <c r="Q95" i="1" s="1"/>
  <c r="T95" i="1" s="1" a="1"/>
  <c r="T95" i="1" s="1"/>
  <c r="Q96" i="1" a="1"/>
  <c r="Q96" i="1" s="1"/>
  <c r="T96" i="1" s="1" a="1"/>
  <c r="T96" i="1" s="1"/>
  <c r="Q97" i="1" a="1"/>
  <c r="Q97" i="1" s="1"/>
  <c r="T97" i="1" s="1" a="1"/>
  <c r="T97" i="1" s="1"/>
  <c r="Q98" i="1" a="1"/>
  <c r="Q98" i="1" s="1"/>
  <c r="T98" i="1" s="1" a="1"/>
  <c r="T98" i="1" s="1"/>
  <c r="Q99" i="1" a="1"/>
  <c r="Q99" i="1" s="1"/>
  <c r="T99" i="1" s="1" a="1"/>
  <c r="T99" i="1" s="1"/>
  <c r="Q100" i="1" a="1"/>
  <c r="Q100" i="1" s="1"/>
  <c r="T100" i="1" s="1" a="1"/>
  <c r="T100" i="1" s="1"/>
  <c r="Q101" i="1" a="1"/>
  <c r="Q101" i="1" s="1"/>
  <c r="T101" i="1" s="1" a="1"/>
  <c r="T101" i="1" s="1"/>
  <c r="Q102" i="1" a="1"/>
  <c r="Q102" i="1" s="1"/>
  <c r="T102" i="1" s="1" a="1"/>
  <c r="T102" i="1" s="1"/>
  <c r="Q103" i="1" a="1"/>
  <c r="Q103" i="1" s="1"/>
  <c r="T103" i="1" s="1" a="1"/>
  <c r="T103" i="1" s="1"/>
  <c r="Q104" i="1" a="1"/>
  <c r="Q104" i="1" s="1"/>
  <c r="T104" i="1" s="1" a="1"/>
  <c r="T104" i="1" s="1"/>
  <c r="Q105" i="1" a="1"/>
  <c r="Q105" i="1" s="1"/>
  <c r="T105" i="1" s="1" a="1"/>
  <c r="T105" i="1" s="1"/>
  <c r="Q106" i="1" a="1"/>
  <c r="Q106" i="1" s="1"/>
  <c r="T106" i="1" s="1" a="1"/>
  <c r="T106" i="1" s="1"/>
  <c r="Q107" i="1" a="1"/>
  <c r="Q107" i="1" s="1"/>
  <c r="T107" i="1" s="1" a="1"/>
  <c r="T107" i="1" s="1"/>
  <c r="Q108" i="1" a="1"/>
  <c r="Q108" i="1" s="1"/>
  <c r="T108" i="1" s="1" a="1"/>
  <c r="T108" i="1" s="1"/>
  <c r="Q109" i="1" a="1"/>
  <c r="Q109" i="1" s="1"/>
  <c r="T109" i="1" s="1" a="1"/>
  <c r="T109" i="1" s="1"/>
  <c r="Q110" i="1" a="1"/>
  <c r="Q110" i="1" s="1"/>
  <c r="T110" i="1" s="1" a="1"/>
  <c r="T110" i="1" s="1"/>
  <c r="Q111" i="1" a="1"/>
  <c r="Q111" i="1" s="1"/>
  <c r="T111" i="1" s="1" a="1"/>
  <c r="T111" i="1" s="1"/>
  <c r="Q112" i="1" a="1"/>
  <c r="Q112" i="1" s="1"/>
  <c r="T112" i="1" s="1" a="1"/>
  <c r="T112" i="1" s="1"/>
  <c r="Q113" i="1" a="1"/>
  <c r="Q113" i="1" s="1"/>
  <c r="T113" i="1" s="1" a="1"/>
  <c r="T113" i="1" s="1"/>
  <c r="Q114" i="1" a="1"/>
  <c r="Q114" i="1" s="1"/>
  <c r="T114" i="1" s="1" a="1"/>
  <c r="T114" i="1" s="1"/>
  <c r="Q115" i="1" a="1"/>
  <c r="Q115" i="1" s="1"/>
  <c r="T115" i="1" s="1" a="1"/>
  <c r="T115" i="1" s="1"/>
  <c r="Q116" i="1" a="1"/>
  <c r="Q116" i="1" s="1"/>
  <c r="T116" i="1" s="1" a="1"/>
  <c r="T116" i="1" s="1"/>
  <c r="Q117" i="1" a="1"/>
  <c r="Q117" i="1" s="1"/>
  <c r="T117" i="1" s="1" a="1"/>
  <c r="T117" i="1" s="1"/>
  <c r="Q118" i="1" a="1"/>
  <c r="Q118" i="1" s="1"/>
  <c r="T118" i="1" s="1" a="1"/>
  <c r="T118" i="1" s="1"/>
  <c r="Q119" i="1" a="1"/>
  <c r="Q119" i="1" s="1"/>
  <c r="T119" i="1" s="1" a="1"/>
  <c r="T119" i="1" s="1"/>
  <c r="Q120" i="1" a="1"/>
  <c r="Q120" i="1" s="1"/>
  <c r="T120" i="1" s="1" a="1"/>
  <c r="T120" i="1" s="1"/>
  <c r="Q121" i="1" a="1"/>
  <c r="Q121" i="1" s="1"/>
  <c r="T121" i="1" s="1" a="1"/>
  <c r="T121" i="1" s="1"/>
  <c r="Q122" i="1" a="1"/>
  <c r="Q122" i="1" s="1"/>
  <c r="T122" i="1" s="1" a="1"/>
  <c r="T122" i="1" s="1"/>
  <c r="Q123" i="1" a="1"/>
  <c r="Q123" i="1" s="1"/>
  <c r="T123" i="1" s="1" a="1"/>
  <c r="T123" i="1" s="1"/>
  <c r="Q124" i="1" a="1"/>
  <c r="Q124" i="1" s="1"/>
  <c r="T124" i="1" s="1" a="1"/>
  <c r="T124" i="1" s="1"/>
  <c r="Q125" i="1" a="1"/>
  <c r="Q125" i="1" s="1"/>
  <c r="T125" i="1" s="1" a="1"/>
  <c r="T125" i="1" s="1"/>
  <c r="Q126" i="1" a="1"/>
  <c r="Q126" i="1" s="1"/>
  <c r="T126" i="1" s="1" a="1"/>
  <c r="T126" i="1" s="1"/>
  <c r="Q127" i="1" a="1"/>
  <c r="Q127" i="1" s="1"/>
  <c r="T127" i="1" s="1" a="1"/>
  <c r="T127" i="1" s="1"/>
  <c r="Q128" i="1" a="1"/>
  <c r="Q128" i="1" s="1"/>
  <c r="T128" i="1" s="1" a="1"/>
  <c r="T128" i="1" s="1"/>
  <c r="Q129" i="1" a="1"/>
  <c r="Q129" i="1" s="1"/>
  <c r="T129" i="1" s="1" a="1"/>
  <c r="T129" i="1" s="1"/>
  <c r="Q130" i="1" a="1"/>
  <c r="Q130" i="1" s="1"/>
  <c r="T130" i="1" s="1" a="1"/>
  <c r="T130" i="1" s="1"/>
  <c r="Q131" i="1" a="1"/>
  <c r="Q131" i="1" s="1"/>
  <c r="T131" i="1" s="1" a="1"/>
  <c r="T131" i="1" s="1"/>
  <c r="Q132" i="1" a="1"/>
  <c r="Q132" i="1" s="1"/>
  <c r="T132" i="1" s="1" a="1"/>
  <c r="T132" i="1" s="1"/>
  <c r="Q133" i="1" a="1"/>
  <c r="Q133" i="1" s="1"/>
  <c r="T133" i="1" s="1" a="1"/>
  <c r="T133" i="1" s="1"/>
  <c r="Q134" i="1" a="1"/>
  <c r="Q134" i="1" s="1"/>
  <c r="T134" i="1" s="1" a="1"/>
  <c r="T134" i="1" s="1"/>
  <c r="Q135" i="1" a="1"/>
  <c r="Q135" i="1" s="1"/>
  <c r="T135" i="1" s="1" a="1"/>
  <c r="T135" i="1" s="1"/>
  <c r="Q136" i="1" a="1"/>
  <c r="Q136" i="1" s="1"/>
  <c r="T136" i="1" s="1" a="1"/>
  <c r="T136" i="1" s="1"/>
  <c r="Q137" i="1" a="1"/>
  <c r="Q137" i="1" s="1"/>
  <c r="T137" i="1" s="1" a="1"/>
  <c r="T137" i="1" s="1"/>
  <c r="Q138" i="1" a="1"/>
  <c r="Q138" i="1" s="1"/>
  <c r="T138" i="1" s="1" a="1"/>
  <c r="T138" i="1" s="1"/>
  <c r="Q139" i="1" a="1"/>
  <c r="Q139" i="1" s="1"/>
  <c r="T139" i="1" s="1" a="1"/>
  <c r="T139" i="1" s="1"/>
  <c r="Q140" i="1" a="1"/>
  <c r="Q140" i="1" s="1"/>
  <c r="T140" i="1" s="1" a="1"/>
  <c r="T140" i="1" s="1"/>
  <c r="Q141" i="1" a="1"/>
  <c r="Q141" i="1" s="1"/>
  <c r="T141" i="1" s="1" a="1"/>
  <c r="T141" i="1" s="1"/>
  <c r="Q142" i="1" a="1"/>
  <c r="Q142" i="1" s="1"/>
  <c r="T142" i="1" s="1" a="1"/>
  <c r="T142" i="1" s="1"/>
  <c r="Q143" i="1" a="1"/>
  <c r="Q143" i="1" s="1"/>
  <c r="T143" i="1" s="1" a="1"/>
  <c r="T143" i="1" s="1"/>
  <c r="Q144" i="1" a="1"/>
  <c r="Q144" i="1" s="1"/>
  <c r="T144" i="1" s="1" a="1"/>
  <c r="T144" i="1" s="1"/>
  <c r="Q145" i="1" a="1"/>
  <c r="Q145" i="1" s="1"/>
  <c r="T145" i="1" s="1" a="1"/>
  <c r="T145" i="1" s="1"/>
  <c r="Q146" i="1" a="1"/>
  <c r="Q146" i="1" s="1"/>
  <c r="T146" i="1" s="1" a="1"/>
  <c r="T146" i="1" s="1"/>
  <c r="Q147" i="1" a="1"/>
  <c r="Q147" i="1" s="1"/>
  <c r="T147" i="1" s="1" a="1"/>
  <c r="T147" i="1" s="1"/>
  <c r="Q148" i="1" a="1"/>
  <c r="Q148" i="1" s="1"/>
  <c r="T148" i="1" s="1" a="1"/>
  <c r="T148" i="1" s="1"/>
  <c r="Q149" i="1" a="1"/>
  <c r="Q149" i="1" s="1"/>
  <c r="T149" i="1" s="1" a="1"/>
  <c r="T149" i="1" s="1"/>
  <c r="Q150" i="1" a="1"/>
  <c r="Q150" i="1" s="1"/>
  <c r="T150" i="1" s="1" a="1"/>
  <c r="T150" i="1" s="1"/>
  <c r="Q151" i="1" a="1"/>
  <c r="Q151" i="1" s="1"/>
  <c r="T151" i="1" s="1" a="1"/>
  <c r="T151" i="1" s="1"/>
  <c r="Q152" i="1" a="1"/>
  <c r="Q152" i="1" s="1"/>
  <c r="T152" i="1" s="1" a="1"/>
  <c r="T152" i="1" s="1"/>
  <c r="Q153" i="1" a="1"/>
  <c r="Q153" i="1" s="1"/>
  <c r="T153" i="1" s="1" a="1"/>
  <c r="T153" i="1" s="1"/>
  <c r="Q154" i="1" a="1"/>
  <c r="Q154" i="1" s="1"/>
  <c r="T154" i="1" s="1" a="1"/>
  <c r="T154" i="1" s="1"/>
  <c r="Q155" i="1" a="1"/>
  <c r="Q155" i="1" s="1"/>
  <c r="T155" i="1" s="1" a="1"/>
  <c r="T155" i="1" s="1"/>
  <c r="Q156" i="1" a="1"/>
  <c r="Q156" i="1" s="1"/>
  <c r="T156" i="1" s="1" a="1"/>
  <c r="T156" i="1" s="1"/>
  <c r="Q157" i="1" a="1"/>
  <c r="Q157" i="1" s="1"/>
  <c r="T157" i="1" s="1" a="1"/>
  <c r="T157" i="1" s="1"/>
  <c r="Q158" i="1" a="1"/>
  <c r="Q158" i="1" s="1"/>
  <c r="T158" i="1" s="1" a="1"/>
  <c r="T158" i="1" s="1"/>
  <c r="Q159" i="1" a="1"/>
  <c r="Q159" i="1" s="1"/>
  <c r="T159" i="1" s="1" a="1"/>
  <c r="T159" i="1" s="1"/>
  <c r="Q160" i="1" a="1"/>
  <c r="Q160" i="1" s="1"/>
  <c r="T160" i="1" s="1" a="1"/>
  <c r="T160" i="1" s="1"/>
  <c r="Q161" i="1" a="1"/>
  <c r="Q161" i="1" s="1"/>
  <c r="T161" i="1" s="1" a="1"/>
  <c r="T161" i="1" s="1"/>
  <c r="Q162" i="1" a="1"/>
  <c r="Q162" i="1" s="1"/>
  <c r="T162" i="1" s="1" a="1"/>
  <c r="T162" i="1" s="1"/>
  <c r="Q163" i="1" a="1"/>
  <c r="Q163" i="1" s="1"/>
  <c r="T163" i="1" s="1" a="1"/>
  <c r="T163" i="1" s="1"/>
  <c r="Q164" i="1" a="1"/>
  <c r="Q164" i="1" s="1"/>
  <c r="T164" i="1" s="1" a="1"/>
  <c r="T164" i="1" s="1"/>
  <c r="Q165" i="1" a="1"/>
  <c r="Q165" i="1" s="1"/>
  <c r="T165" i="1" s="1" a="1"/>
  <c r="T165" i="1" s="1"/>
  <c r="Q166" i="1" a="1"/>
  <c r="Q166" i="1" s="1"/>
  <c r="T166" i="1" s="1" a="1"/>
  <c r="T166" i="1" s="1"/>
  <c r="Q167" i="1" a="1"/>
  <c r="Q167" i="1" s="1"/>
  <c r="T167" i="1" s="1" a="1"/>
  <c r="T167" i="1" s="1"/>
  <c r="Q168" i="1" a="1"/>
  <c r="Q168" i="1" s="1"/>
  <c r="T168" i="1" s="1" a="1"/>
  <c r="T168" i="1" s="1"/>
  <c r="Q169" i="1" a="1"/>
  <c r="Q169" i="1" s="1"/>
  <c r="T169" i="1" s="1" a="1"/>
  <c r="T169" i="1" s="1"/>
  <c r="Q170" i="1" a="1"/>
  <c r="Q170" i="1" s="1"/>
  <c r="T170" i="1" s="1" a="1"/>
  <c r="T170" i="1" s="1"/>
  <c r="Q171" i="1" a="1"/>
  <c r="Q171" i="1" s="1"/>
  <c r="T171" i="1" s="1" a="1"/>
  <c r="T171" i="1" s="1"/>
  <c r="Q172" i="1" a="1"/>
  <c r="Q172" i="1" s="1"/>
  <c r="T172" i="1" s="1" a="1"/>
  <c r="T172" i="1" s="1"/>
  <c r="Q173" i="1" a="1"/>
  <c r="Q173" i="1" s="1"/>
  <c r="T173" i="1" s="1" a="1"/>
  <c r="T173" i="1" s="1"/>
  <c r="Q174" i="1" a="1"/>
  <c r="Q174" i="1" s="1"/>
  <c r="T174" i="1" s="1" a="1"/>
  <c r="T174" i="1" s="1"/>
  <c r="Q175" i="1" a="1"/>
  <c r="Q175" i="1" s="1"/>
  <c r="T175" i="1" s="1" a="1"/>
  <c r="T175" i="1" s="1"/>
  <c r="Q176" i="1" a="1"/>
  <c r="Q176" i="1" s="1"/>
  <c r="T176" i="1" s="1" a="1"/>
  <c r="T176" i="1" s="1"/>
  <c r="Q177" i="1" a="1"/>
  <c r="Q177" i="1" s="1"/>
  <c r="T177" i="1" s="1" a="1"/>
  <c r="T177" i="1" s="1"/>
  <c r="Q178" i="1" a="1"/>
  <c r="Q178" i="1" s="1"/>
  <c r="T178" i="1" s="1" a="1"/>
  <c r="T178" i="1" s="1"/>
  <c r="Q179" i="1" a="1"/>
  <c r="Q179" i="1" s="1"/>
  <c r="T179" i="1" s="1" a="1"/>
  <c r="T179" i="1" s="1"/>
  <c r="Q180" i="1" a="1"/>
  <c r="Q180" i="1" s="1"/>
  <c r="T180" i="1" s="1" a="1"/>
  <c r="T180" i="1" s="1"/>
  <c r="Q181" i="1" a="1"/>
  <c r="Q181" i="1" s="1"/>
  <c r="T181" i="1" s="1" a="1"/>
  <c r="T181" i="1" s="1"/>
  <c r="Q182" i="1" a="1"/>
  <c r="Q182" i="1" s="1"/>
  <c r="T182" i="1" s="1" a="1"/>
  <c r="T182" i="1" s="1"/>
  <c r="Q183" i="1" a="1"/>
  <c r="Q183" i="1" s="1"/>
  <c r="T183" i="1" s="1" a="1"/>
  <c r="T183" i="1" s="1"/>
  <c r="Q184" i="1" a="1"/>
  <c r="Q184" i="1" s="1"/>
  <c r="T184" i="1" s="1" a="1"/>
  <c r="T184" i="1" s="1"/>
  <c r="Q185" i="1" a="1"/>
  <c r="Q185" i="1" s="1"/>
  <c r="T185" i="1" s="1" a="1"/>
  <c r="T185" i="1" s="1"/>
  <c r="Q186" i="1" a="1"/>
  <c r="Q186" i="1" s="1"/>
  <c r="T186" i="1" s="1" a="1"/>
  <c r="T186" i="1" s="1"/>
  <c r="Q187" i="1" a="1"/>
  <c r="Q187" i="1" s="1"/>
  <c r="T187" i="1" s="1" a="1"/>
  <c r="T187" i="1" s="1"/>
  <c r="Q188" i="1" a="1"/>
  <c r="Q188" i="1" s="1"/>
  <c r="T188" i="1" s="1" a="1"/>
  <c r="T188" i="1" s="1"/>
  <c r="Q189" i="1" a="1"/>
  <c r="Q189" i="1" s="1"/>
  <c r="T189" i="1" s="1" a="1"/>
  <c r="T189" i="1" s="1"/>
  <c r="Q190" i="1" a="1"/>
  <c r="Q190" i="1" s="1"/>
  <c r="T190" i="1" s="1" a="1"/>
  <c r="T190" i="1" s="1"/>
  <c r="Q191" i="1" a="1"/>
  <c r="Q191" i="1" s="1"/>
  <c r="T191" i="1" s="1" a="1"/>
  <c r="T191" i="1" s="1"/>
  <c r="Q192" i="1" a="1"/>
  <c r="Q192" i="1" s="1"/>
  <c r="T192" i="1" s="1" a="1"/>
  <c r="T192" i="1" s="1"/>
  <c r="Q193" i="1" a="1"/>
  <c r="Q193" i="1" s="1"/>
  <c r="T193" i="1" s="1" a="1"/>
  <c r="T193" i="1" s="1"/>
  <c r="Q194" i="1" a="1"/>
  <c r="Q194" i="1" s="1"/>
  <c r="T194" i="1" s="1" a="1"/>
  <c r="T194" i="1" s="1"/>
  <c r="Q195" i="1" a="1"/>
  <c r="Q195" i="1" s="1"/>
  <c r="T195" i="1" s="1" a="1"/>
  <c r="T195" i="1" s="1"/>
  <c r="Q196" i="1" a="1"/>
  <c r="Q196" i="1" s="1"/>
  <c r="T196" i="1" s="1" a="1"/>
  <c r="T196" i="1" s="1"/>
  <c r="Q197" i="1" a="1"/>
  <c r="Q197" i="1" s="1"/>
  <c r="T197" i="1" s="1" a="1"/>
  <c r="T197" i="1" s="1"/>
  <c r="Q198" i="1" a="1"/>
  <c r="Q198" i="1" s="1"/>
  <c r="T198" i="1" s="1" a="1"/>
  <c r="T198" i="1" s="1"/>
  <c r="Q199" i="1" a="1"/>
  <c r="Q199" i="1" s="1"/>
  <c r="T199" i="1" s="1" a="1"/>
  <c r="T199" i="1" s="1"/>
  <c r="Q200" i="1" a="1"/>
  <c r="Q200" i="1" s="1"/>
  <c r="T200" i="1" s="1" a="1"/>
  <c r="T200" i="1" s="1"/>
  <c r="Q201" i="1" a="1"/>
  <c r="Q201" i="1" s="1"/>
  <c r="T201" i="1" s="1" a="1"/>
  <c r="T201" i="1" s="1"/>
  <c r="Q202" i="1" a="1"/>
  <c r="Q202" i="1" s="1"/>
  <c r="T202" i="1" s="1" a="1"/>
  <c r="T202" i="1" s="1"/>
  <c r="Q203" i="1" a="1"/>
  <c r="Q203" i="1" s="1"/>
  <c r="T203" i="1" s="1" a="1"/>
  <c r="T203" i="1" s="1"/>
  <c r="Q204" i="1" a="1"/>
  <c r="Q204" i="1" s="1"/>
  <c r="T204" i="1" s="1" a="1"/>
  <c r="T204" i="1" s="1"/>
  <c r="Q205" i="1" a="1"/>
  <c r="Q205" i="1" s="1"/>
  <c r="T205" i="1" s="1" a="1"/>
  <c r="T205" i="1" s="1"/>
  <c r="Q206" i="1" a="1"/>
  <c r="Q206" i="1" s="1"/>
  <c r="T206" i="1" s="1" a="1"/>
  <c r="T206" i="1" s="1"/>
  <c r="Q207" i="1" a="1"/>
  <c r="Q207" i="1" s="1"/>
  <c r="T207" i="1" s="1" a="1"/>
  <c r="T207" i="1" s="1"/>
  <c r="Q208" i="1" a="1"/>
  <c r="Q208" i="1" s="1"/>
  <c r="T208" i="1" s="1" a="1"/>
  <c r="T208" i="1" s="1"/>
  <c r="Q209" i="1" a="1"/>
  <c r="Q209" i="1" s="1"/>
  <c r="T209" i="1" s="1" a="1"/>
  <c r="T209" i="1" s="1"/>
  <c r="Q210" i="1" a="1"/>
  <c r="Q210" i="1" s="1"/>
  <c r="T210" i="1" s="1" a="1"/>
  <c r="T210" i="1" s="1"/>
  <c r="Q211" i="1" a="1"/>
  <c r="Q211" i="1" s="1"/>
  <c r="T211" i="1" s="1" a="1"/>
  <c r="T211" i="1" s="1"/>
  <c r="Q212" i="1" a="1"/>
  <c r="Q212" i="1" s="1"/>
  <c r="T212" i="1" s="1" a="1"/>
  <c r="T212" i="1" s="1"/>
  <c r="Q213" i="1" a="1"/>
  <c r="Q213" i="1" s="1"/>
  <c r="T213" i="1" s="1" a="1"/>
  <c r="T213" i="1" s="1"/>
  <c r="Q214" i="1" a="1"/>
  <c r="Q214" i="1" s="1"/>
  <c r="T214" i="1" s="1" a="1"/>
  <c r="T214" i="1" s="1"/>
  <c r="Q215" i="1" a="1"/>
  <c r="Q215" i="1" s="1"/>
  <c r="T215" i="1" s="1" a="1"/>
  <c r="T215" i="1" s="1"/>
  <c r="Q216" i="1" a="1"/>
  <c r="Q216" i="1" s="1"/>
  <c r="T216" i="1" s="1" a="1"/>
  <c r="T216" i="1" s="1"/>
  <c r="Q217" i="1" a="1"/>
  <c r="Q217" i="1" s="1"/>
  <c r="T217" i="1" s="1" a="1"/>
  <c r="T217" i="1" s="1"/>
  <c r="Q218" i="1" a="1"/>
  <c r="Q218" i="1" s="1"/>
  <c r="T218" i="1" s="1" a="1"/>
  <c r="T218" i="1" s="1"/>
  <c r="Q219" i="1" a="1"/>
  <c r="Q219" i="1" s="1"/>
  <c r="T219" i="1" s="1" a="1"/>
  <c r="T219" i="1" s="1"/>
  <c r="Q220" i="1" a="1"/>
  <c r="Q220" i="1" s="1"/>
  <c r="T220" i="1" s="1" a="1"/>
  <c r="T220" i="1" s="1"/>
  <c r="Q221" i="1" a="1"/>
  <c r="Q221" i="1" s="1"/>
  <c r="T221" i="1" s="1" a="1"/>
  <c r="T221" i="1" s="1"/>
  <c r="Q222" i="1" a="1"/>
  <c r="Q222" i="1" s="1"/>
  <c r="T222" i="1" s="1" a="1"/>
  <c r="T222" i="1" s="1"/>
  <c r="Q223" i="1" a="1"/>
  <c r="Q223" i="1" s="1"/>
  <c r="T223" i="1" s="1" a="1"/>
  <c r="T223" i="1" s="1"/>
  <c r="Q224" i="1" a="1"/>
  <c r="Q224" i="1" s="1"/>
  <c r="T224" i="1" s="1" a="1"/>
  <c r="T224" i="1" s="1"/>
  <c r="Q225" i="1" a="1"/>
  <c r="Q225" i="1" s="1"/>
  <c r="T225" i="1" s="1" a="1"/>
  <c r="T225" i="1" s="1"/>
  <c r="Q226" i="1" a="1"/>
  <c r="Q226" i="1" s="1"/>
  <c r="T226" i="1" s="1" a="1"/>
  <c r="T226" i="1" s="1"/>
  <c r="Q227" i="1" a="1"/>
  <c r="Q227" i="1" s="1"/>
  <c r="T227" i="1" s="1" a="1"/>
  <c r="T227" i="1" s="1"/>
  <c r="Q228" i="1" a="1"/>
  <c r="Q228" i="1" s="1"/>
  <c r="T228" i="1" s="1" a="1"/>
  <c r="T228" i="1" s="1"/>
  <c r="Q229" i="1" a="1"/>
  <c r="Q229" i="1" s="1"/>
  <c r="T229" i="1" s="1" a="1"/>
  <c r="T229" i="1" s="1"/>
  <c r="Q230" i="1" a="1"/>
  <c r="Q230" i="1" s="1"/>
  <c r="T230" i="1" s="1" a="1"/>
  <c r="T230" i="1" s="1"/>
  <c r="Q231" i="1" a="1"/>
  <c r="Q231" i="1" s="1"/>
  <c r="T231" i="1" s="1" a="1"/>
  <c r="T231" i="1" s="1"/>
  <c r="Q232" i="1" a="1"/>
  <c r="Q232" i="1" s="1"/>
  <c r="T232" i="1" s="1" a="1"/>
  <c r="T232" i="1" s="1"/>
  <c r="Q233" i="1" a="1"/>
  <c r="Q233" i="1" s="1"/>
  <c r="T233" i="1" s="1" a="1"/>
  <c r="T233" i="1" s="1"/>
  <c r="Q234" i="1" a="1"/>
  <c r="Q234" i="1" s="1"/>
  <c r="T234" i="1" s="1" a="1"/>
  <c r="T234" i="1" s="1"/>
  <c r="Q235" i="1" a="1"/>
  <c r="Q235" i="1" s="1"/>
  <c r="T235" i="1" s="1" a="1"/>
  <c r="T235" i="1" s="1"/>
  <c r="Q236" i="1" a="1"/>
  <c r="Q236" i="1" s="1"/>
  <c r="T236" i="1" s="1" a="1"/>
  <c r="T236" i="1" s="1"/>
  <c r="Q237" i="1" a="1"/>
  <c r="Q237" i="1" s="1"/>
  <c r="T237" i="1" s="1" a="1"/>
  <c r="T237" i="1" s="1"/>
  <c r="Q238" i="1" a="1"/>
  <c r="Q238" i="1" s="1"/>
  <c r="T238" i="1" s="1" a="1"/>
  <c r="T238" i="1" s="1"/>
  <c r="Q239" i="1" a="1"/>
  <c r="Q239" i="1" s="1"/>
  <c r="T239" i="1" s="1" a="1"/>
  <c r="T239" i="1" s="1"/>
  <c r="Q240" i="1" a="1"/>
  <c r="Q240" i="1" s="1"/>
  <c r="T240" i="1" s="1" a="1"/>
  <c r="T240" i="1" s="1"/>
  <c r="Q241" i="1" a="1"/>
  <c r="Q241" i="1" s="1"/>
  <c r="T241" i="1" s="1" a="1"/>
  <c r="T241" i="1" s="1"/>
  <c r="Q242" i="1" a="1"/>
  <c r="Q242" i="1" s="1"/>
  <c r="T242" i="1" s="1" a="1"/>
  <c r="T242" i="1" s="1"/>
  <c r="Q243" i="1" a="1"/>
  <c r="Q243" i="1" s="1"/>
  <c r="T243" i="1" s="1" a="1"/>
  <c r="T243" i="1" s="1"/>
  <c r="Q244" i="1" a="1"/>
  <c r="Q244" i="1" s="1"/>
  <c r="T244" i="1" s="1" a="1"/>
  <c r="T244" i="1" s="1"/>
  <c r="Q245" i="1" a="1"/>
  <c r="Q245" i="1" s="1"/>
  <c r="T245" i="1" s="1" a="1"/>
  <c r="T245" i="1" s="1"/>
  <c r="Q246" i="1" a="1"/>
  <c r="Q246" i="1" s="1"/>
  <c r="T246" i="1" s="1" a="1"/>
  <c r="T246" i="1" s="1"/>
  <c r="Q247" i="1" a="1"/>
  <c r="Q247" i="1" s="1"/>
  <c r="T247" i="1" s="1" a="1"/>
  <c r="T247" i="1" s="1"/>
  <c r="Q248" i="1" a="1"/>
  <c r="Q248" i="1" s="1"/>
  <c r="T248" i="1" s="1" a="1"/>
  <c r="T248" i="1" s="1"/>
  <c r="Q249" i="1" a="1"/>
  <c r="Q249" i="1" s="1"/>
  <c r="T249" i="1" s="1" a="1"/>
  <c r="T249" i="1" s="1"/>
  <c r="Q250" i="1" a="1"/>
  <c r="Q250" i="1" s="1"/>
  <c r="T250" i="1" s="1" a="1"/>
  <c r="T250" i="1" s="1"/>
  <c r="Q251" i="1" a="1"/>
  <c r="Q251" i="1" s="1"/>
  <c r="T251" i="1" s="1" a="1"/>
  <c r="T251" i="1" s="1"/>
  <c r="Q252" i="1" a="1"/>
  <c r="Q252" i="1" s="1"/>
  <c r="T252" i="1" s="1" a="1"/>
  <c r="T252" i="1" s="1"/>
  <c r="Q253" i="1" a="1"/>
  <c r="Q253" i="1" s="1"/>
  <c r="T253" i="1" s="1" a="1"/>
  <c r="T253" i="1" s="1"/>
  <c r="Q254" i="1" a="1"/>
  <c r="Q254" i="1" s="1"/>
  <c r="T254" i="1" s="1" a="1"/>
  <c r="T254" i="1" s="1"/>
  <c r="Q255" i="1" a="1"/>
  <c r="Q255" i="1" s="1"/>
  <c r="T255" i="1" s="1" a="1"/>
  <c r="T255" i="1" s="1"/>
  <c r="Q256" i="1" a="1"/>
  <c r="Q256" i="1" s="1"/>
  <c r="T256" i="1" s="1" a="1"/>
  <c r="T256" i="1" s="1"/>
  <c r="Q257" i="1" a="1"/>
  <c r="Q257" i="1" s="1"/>
  <c r="T257" i="1" s="1" a="1"/>
  <c r="T257" i="1" s="1"/>
  <c r="Q258" i="1" a="1"/>
  <c r="Q258" i="1" s="1"/>
  <c r="T258" i="1" s="1" a="1"/>
  <c r="T258" i="1" s="1"/>
  <c r="Q259" i="1" a="1"/>
  <c r="Q259" i="1" s="1"/>
  <c r="T259" i="1" s="1" a="1"/>
  <c r="T259" i="1" s="1"/>
  <c r="Q260" i="1" a="1"/>
  <c r="Q260" i="1" s="1"/>
  <c r="T260" i="1" s="1" a="1"/>
  <c r="T260" i="1" s="1"/>
  <c r="Q261" i="1" a="1"/>
  <c r="Q261" i="1" s="1"/>
  <c r="T261" i="1" s="1" a="1"/>
  <c r="T261" i="1" s="1"/>
  <c r="Q262" i="1" a="1"/>
  <c r="Q262" i="1" s="1"/>
  <c r="T262" i="1" s="1" a="1"/>
  <c r="T262" i="1" s="1"/>
  <c r="Q263" i="1" a="1"/>
  <c r="Q263" i="1" s="1"/>
  <c r="T263" i="1" s="1" a="1"/>
  <c r="T263" i="1" s="1"/>
  <c r="Q264" i="1" a="1"/>
  <c r="Q264" i="1" s="1"/>
  <c r="T264" i="1" s="1" a="1"/>
  <c r="T264" i="1" s="1"/>
  <c r="Q265" i="1" a="1"/>
  <c r="Q265" i="1" s="1"/>
  <c r="T265" i="1" s="1" a="1"/>
  <c r="T265" i="1" s="1"/>
  <c r="Q266" i="1" a="1"/>
  <c r="Q266" i="1" s="1"/>
  <c r="T266" i="1" s="1" a="1"/>
  <c r="T266" i="1" s="1"/>
  <c r="Q267" i="1" a="1"/>
  <c r="Q267" i="1" s="1"/>
  <c r="T267" i="1" s="1" a="1"/>
  <c r="T267" i="1" s="1"/>
  <c r="Q268" i="1" a="1"/>
  <c r="Q268" i="1" s="1"/>
  <c r="T268" i="1" s="1" a="1"/>
  <c r="T268" i="1" s="1"/>
  <c r="Q269" i="1" a="1"/>
  <c r="Q269" i="1" s="1"/>
  <c r="T269" i="1" s="1" a="1"/>
  <c r="T269" i="1" s="1"/>
  <c r="Q270" i="1" a="1"/>
  <c r="Q270" i="1" s="1"/>
  <c r="T270" i="1" s="1" a="1"/>
  <c r="T270" i="1" s="1"/>
  <c r="Q271" i="1" a="1"/>
  <c r="Q271" i="1" s="1"/>
  <c r="T271" i="1" s="1" a="1"/>
  <c r="T271" i="1" s="1"/>
  <c r="Q272" i="1" a="1"/>
  <c r="Q272" i="1" s="1"/>
  <c r="T272" i="1" s="1" a="1"/>
  <c r="T272" i="1" s="1"/>
  <c r="Q273" i="1" a="1"/>
  <c r="Q273" i="1" s="1"/>
  <c r="T273" i="1" s="1" a="1"/>
  <c r="T273" i="1" s="1"/>
  <c r="Q274" i="1" a="1"/>
  <c r="Q274" i="1" s="1"/>
  <c r="T274" i="1" s="1" a="1"/>
  <c r="T274" i="1" s="1"/>
  <c r="Q275" i="1" a="1"/>
  <c r="Q275" i="1" s="1"/>
  <c r="T275" i="1" s="1" a="1"/>
  <c r="T275" i="1" s="1"/>
  <c r="Q276" i="1" a="1"/>
  <c r="Q276" i="1" s="1"/>
  <c r="T276" i="1" s="1" a="1"/>
  <c r="T276" i="1" s="1"/>
  <c r="Q277" i="1" a="1"/>
  <c r="Q277" i="1" s="1"/>
  <c r="T277" i="1" s="1" a="1"/>
  <c r="T277" i="1" s="1"/>
  <c r="Q278" i="1" a="1"/>
  <c r="Q278" i="1" s="1"/>
  <c r="T278" i="1" s="1" a="1"/>
  <c r="T278" i="1" s="1"/>
  <c r="Q279" i="1" a="1"/>
  <c r="Q279" i="1" s="1"/>
  <c r="T279" i="1" s="1" a="1"/>
  <c r="T279" i="1" s="1"/>
  <c r="Q280" i="1" a="1"/>
  <c r="Q280" i="1" s="1"/>
  <c r="T280" i="1" s="1" a="1"/>
  <c r="T280" i="1" s="1"/>
  <c r="Q281" i="1" a="1"/>
  <c r="Q281" i="1" s="1"/>
  <c r="T281" i="1" s="1" a="1"/>
  <c r="T281" i="1" s="1"/>
  <c r="Q282" i="1" a="1"/>
  <c r="Q282" i="1" s="1"/>
  <c r="T282" i="1" s="1" a="1"/>
  <c r="T282" i="1" s="1"/>
  <c r="Q283" i="1" a="1"/>
  <c r="Q283" i="1" s="1"/>
  <c r="T283" i="1" s="1" a="1"/>
  <c r="T283" i="1" s="1"/>
  <c r="Q284" i="1" a="1"/>
  <c r="Q284" i="1" s="1"/>
  <c r="T284" i="1" s="1" a="1"/>
  <c r="T284" i="1" s="1"/>
  <c r="Q285" i="1" a="1"/>
  <c r="Q285" i="1" s="1"/>
  <c r="T285" i="1" s="1" a="1"/>
  <c r="T285" i="1" s="1"/>
  <c r="Q286" i="1" a="1"/>
  <c r="Q286" i="1" s="1"/>
  <c r="T286" i="1" s="1" a="1"/>
  <c r="T286" i="1" s="1"/>
  <c r="Q287" i="1" a="1"/>
  <c r="Q287" i="1" s="1"/>
  <c r="T287" i="1" s="1" a="1"/>
  <c r="T287" i="1" s="1"/>
  <c r="Q288" i="1" a="1"/>
  <c r="Q288" i="1" s="1"/>
  <c r="T288" i="1" s="1" a="1"/>
  <c r="T288" i="1" s="1"/>
  <c r="Q289" i="1" a="1"/>
  <c r="Q289" i="1" s="1"/>
  <c r="T289" i="1" s="1" a="1"/>
  <c r="T289" i="1" s="1"/>
  <c r="Q290" i="1" a="1"/>
  <c r="Q290" i="1" s="1"/>
  <c r="T290" i="1" s="1" a="1"/>
  <c r="T290" i="1" s="1"/>
  <c r="Q291" i="1" a="1"/>
  <c r="Q291" i="1" s="1"/>
  <c r="T291" i="1" s="1" a="1"/>
  <c r="T291" i="1" s="1"/>
  <c r="Q292" i="1" a="1"/>
  <c r="Q292" i="1" s="1"/>
  <c r="T292" i="1" s="1" a="1"/>
  <c r="T292" i="1" s="1"/>
  <c r="Q293" i="1" a="1"/>
  <c r="Q293" i="1" s="1"/>
  <c r="T293" i="1" s="1" a="1"/>
  <c r="T293" i="1" s="1"/>
  <c r="Q294" i="1" a="1"/>
  <c r="Q294" i="1" s="1"/>
  <c r="T294" i="1" s="1" a="1"/>
  <c r="T294" i="1" s="1"/>
  <c r="Q295" i="1" a="1"/>
  <c r="Q295" i="1" s="1"/>
  <c r="T295" i="1" s="1" a="1"/>
  <c r="T295" i="1" s="1"/>
  <c r="Q296" i="1" a="1"/>
  <c r="Q296" i="1" s="1"/>
  <c r="T296" i="1" s="1" a="1"/>
  <c r="T296" i="1" s="1"/>
  <c r="Q297" i="1" a="1"/>
  <c r="Q297" i="1" s="1"/>
  <c r="T297" i="1" s="1" a="1"/>
  <c r="T297" i="1" s="1"/>
  <c r="Q298" i="1" a="1"/>
  <c r="Q298" i="1" s="1"/>
  <c r="T298" i="1" s="1" a="1"/>
  <c r="T298" i="1" s="1"/>
  <c r="Q299" i="1" a="1"/>
  <c r="Q299" i="1" s="1"/>
  <c r="T299" i="1" s="1" a="1"/>
  <c r="T299" i="1" s="1"/>
  <c r="Q300" i="1" a="1"/>
  <c r="Q300" i="1" s="1"/>
  <c r="T300" i="1" s="1" a="1"/>
  <c r="T300" i="1" s="1"/>
  <c r="Q301" i="1" a="1"/>
  <c r="Q301" i="1" s="1"/>
  <c r="T301" i="1" s="1" a="1"/>
  <c r="T301" i="1" s="1"/>
  <c r="Q302" i="1" a="1"/>
  <c r="Q302" i="1" s="1"/>
  <c r="T302" i="1" s="1" a="1"/>
  <c r="T302" i="1" s="1"/>
  <c r="Q303" i="1" a="1"/>
  <c r="Q303" i="1" s="1"/>
  <c r="T303" i="1" s="1" a="1"/>
  <c r="T303" i="1" s="1"/>
  <c r="Q304" i="1" a="1"/>
  <c r="Q304" i="1" s="1"/>
  <c r="T304" i="1" s="1" a="1"/>
  <c r="T304" i="1" s="1"/>
  <c r="Q305" i="1" a="1"/>
  <c r="Q305" i="1" s="1"/>
  <c r="T305" i="1" s="1" a="1"/>
  <c r="T305" i="1" s="1"/>
  <c r="Q306" i="1" a="1"/>
  <c r="Q306" i="1" s="1"/>
  <c r="T306" i="1" s="1" a="1"/>
  <c r="T306" i="1" s="1"/>
  <c r="Q307" i="1" a="1"/>
  <c r="Q307" i="1" s="1"/>
  <c r="T307" i="1" s="1" a="1"/>
  <c r="T307" i="1" s="1"/>
  <c r="Q308" i="1" a="1"/>
  <c r="Q308" i="1" s="1"/>
  <c r="T308" i="1" s="1" a="1"/>
  <c r="T308" i="1" s="1"/>
  <c r="Q309" i="1" a="1"/>
  <c r="Q309" i="1" s="1"/>
  <c r="T309" i="1" s="1" a="1"/>
  <c r="T309" i="1" s="1"/>
  <c r="Q310" i="1" a="1"/>
  <c r="Q310" i="1" s="1"/>
  <c r="T310" i="1" s="1" a="1"/>
  <c r="T310" i="1" s="1"/>
  <c r="Q311" i="1" a="1"/>
  <c r="Q311" i="1" s="1"/>
  <c r="T311" i="1" s="1" a="1"/>
  <c r="T311" i="1" s="1"/>
  <c r="Q312" i="1" a="1"/>
  <c r="Q312" i="1" s="1"/>
  <c r="T312" i="1" s="1" a="1"/>
  <c r="T312" i="1" s="1"/>
  <c r="Q313" i="1" a="1"/>
  <c r="Q313" i="1" s="1"/>
  <c r="T313" i="1" s="1" a="1"/>
  <c r="T313" i="1" s="1"/>
  <c r="Q314" i="1" a="1"/>
  <c r="Q314" i="1" s="1"/>
  <c r="T314" i="1" s="1" a="1"/>
  <c r="T314" i="1" s="1"/>
  <c r="Q315" i="1" a="1"/>
  <c r="Q315" i="1" s="1"/>
  <c r="T315" i="1" s="1" a="1"/>
  <c r="T315" i="1" s="1"/>
  <c r="Q316" i="1" a="1"/>
  <c r="Q316" i="1" s="1"/>
  <c r="T316" i="1" s="1" a="1"/>
  <c r="T316" i="1" s="1"/>
  <c r="Q317" i="1" a="1"/>
  <c r="Q317" i="1" s="1"/>
  <c r="T317" i="1" s="1" a="1"/>
  <c r="T317" i="1" s="1"/>
  <c r="Q318" i="1" a="1"/>
  <c r="Q318" i="1" s="1"/>
  <c r="T318" i="1" s="1" a="1"/>
  <c r="T318" i="1" s="1"/>
  <c r="Q319" i="1" a="1"/>
  <c r="Q319" i="1" s="1"/>
  <c r="T319" i="1" s="1" a="1"/>
  <c r="T319" i="1" s="1"/>
  <c r="Q320" i="1" a="1"/>
  <c r="Q320" i="1" s="1"/>
  <c r="T320" i="1" s="1" a="1"/>
  <c r="T320" i="1" s="1"/>
  <c r="Q321" i="1" a="1"/>
  <c r="Q321" i="1" s="1"/>
  <c r="T321" i="1" s="1" a="1"/>
  <c r="T321" i="1" s="1"/>
  <c r="Q322" i="1" a="1"/>
  <c r="Q322" i="1" s="1"/>
  <c r="T322" i="1" s="1" a="1"/>
  <c r="T322" i="1" s="1"/>
  <c r="Q323" i="1" a="1"/>
  <c r="Q323" i="1" s="1"/>
  <c r="T323" i="1" s="1" a="1"/>
  <c r="T323" i="1" s="1"/>
  <c r="Q324" i="1" a="1"/>
  <c r="Q324" i="1" s="1"/>
  <c r="T324" i="1" s="1" a="1"/>
  <c r="T324" i="1" s="1"/>
  <c r="Q325" i="1" a="1"/>
  <c r="Q325" i="1" s="1"/>
  <c r="T325" i="1" s="1" a="1"/>
  <c r="T325" i="1" s="1"/>
  <c r="Q326" i="1" a="1"/>
  <c r="Q326" i="1" s="1"/>
  <c r="T326" i="1" s="1" a="1"/>
  <c r="T326" i="1" s="1"/>
  <c r="Q327" i="1" a="1"/>
  <c r="Q327" i="1" s="1"/>
  <c r="T327" i="1" s="1" a="1"/>
  <c r="T327" i="1" s="1"/>
  <c r="Q328" i="1" a="1"/>
  <c r="Q328" i="1" s="1"/>
  <c r="T328" i="1" s="1" a="1"/>
  <c r="T328" i="1" s="1"/>
  <c r="Q329" i="1" a="1"/>
  <c r="Q329" i="1" s="1"/>
  <c r="T329" i="1" s="1" a="1"/>
  <c r="T329" i="1" s="1"/>
  <c r="Q330" i="1" a="1"/>
  <c r="Q330" i="1" s="1"/>
  <c r="T330" i="1" s="1" a="1"/>
  <c r="T330" i="1" s="1"/>
  <c r="Q331" i="1" a="1"/>
  <c r="Q331" i="1" s="1"/>
  <c r="T331" i="1" s="1" a="1"/>
  <c r="T331" i="1" s="1"/>
  <c r="Q332" i="1" a="1"/>
  <c r="Q332" i="1" s="1"/>
  <c r="T332" i="1" s="1" a="1"/>
  <c r="T332" i="1" s="1"/>
  <c r="Q333" i="1" a="1"/>
  <c r="Q333" i="1" s="1"/>
  <c r="T333" i="1" s="1" a="1"/>
  <c r="T333" i="1" s="1"/>
  <c r="Q334" i="1" a="1"/>
  <c r="Q334" i="1" s="1"/>
  <c r="T334" i="1" s="1" a="1"/>
  <c r="T334" i="1" s="1"/>
  <c r="Q335" i="1" a="1"/>
  <c r="Q335" i="1" s="1"/>
  <c r="T335" i="1" s="1" a="1"/>
  <c r="T335" i="1" s="1"/>
  <c r="Q336" i="1" a="1"/>
  <c r="Q336" i="1" s="1"/>
  <c r="T336" i="1" s="1" a="1"/>
  <c r="T336" i="1" s="1"/>
  <c r="Q337" i="1" a="1"/>
  <c r="Q337" i="1" s="1"/>
  <c r="T337" i="1" s="1" a="1"/>
  <c r="T337" i="1" s="1"/>
  <c r="Q338" i="1" a="1"/>
  <c r="Q338" i="1" s="1"/>
  <c r="T338" i="1" s="1" a="1"/>
  <c r="T338" i="1" s="1"/>
  <c r="Q339" i="1" a="1"/>
  <c r="Q339" i="1" s="1"/>
  <c r="T339" i="1" s="1" a="1"/>
  <c r="T339" i="1" s="1"/>
  <c r="Q340" i="1" a="1"/>
  <c r="Q340" i="1" s="1"/>
  <c r="T340" i="1" s="1" a="1"/>
  <c r="T340" i="1" s="1"/>
  <c r="Q341" i="1" a="1"/>
  <c r="Q341" i="1" s="1"/>
  <c r="T341" i="1" s="1" a="1"/>
  <c r="T341" i="1" s="1"/>
  <c r="Q342" i="1" a="1"/>
  <c r="Q342" i="1" s="1"/>
  <c r="T342" i="1" s="1" a="1"/>
  <c r="T342" i="1" s="1"/>
  <c r="Q343" i="1" a="1"/>
  <c r="Q343" i="1" s="1"/>
  <c r="T343" i="1" s="1" a="1"/>
  <c r="T343" i="1" s="1"/>
  <c r="Q344" i="1" a="1"/>
  <c r="Q344" i="1" s="1"/>
  <c r="T344" i="1" s="1" a="1"/>
  <c r="T344" i="1" s="1"/>
  <c r="Q345" i="1" a="1"/>
  <c r="Q345" i="1" s="1"/>
  <c r="T345" i="1" s="1" a="1"/>
  <c r="T345" i="1" s="1"/>
  <c r="Q346" i="1" a="1"/>
  <c r="Q346" i="1" s="1"/>
  <c r="T346" i="1" s="1" a="1"/>
  <c r="T346" i="1" s="1"/>
  <c r="Q347" i="1" a="1"/>
  <c r="Q347" i="1" s="1"/>
  <c r="T347" i="1" s="1" a="1"/>
  <c r="T347" i="1" s="1"/>
  <c r="Q348" i="1" a="1"/>
  <c r="Q348" i="1" s="1"/>
  <c r="T348" i="1" s="1" a="1"/>
  <c r="T348" i="1" s="1"/>
  <c r="Q349" i="1" a="1"/>
  <c r="Q349" i="1" s="1"/>
  <c r="T349" i="1" s="1" a="1"/>
  <c r="T349" i="1" s="1"/>
  <c r="Q350" i="1" a="1"/>
  <c r="Q350" i="1" s="1"/>
  <c r="T350" i="1" s="1" a="1"/>
  <c r="T350" i="1" s="1"/>
  <c r="Q351" i="1" a="1"/>
  <c r="Q351" i="1" s="1"/>
  <c r="T351" i="1" s="1" a="1"/>
  <c r="T351" i="1" s="1"/>
  <c r="Q352" i="1" a="1"/>
  <c r="Q352" i="1" s="1"/>
  <c r="T352" i="1" s="1" a="1"/>
  <c r="T352" i="1" s="1"/>
  <c r="Q353" i="1" a="1"/>
  <c r="Q353" i="1" s="1"/>
  <c r="T353" i="1" s="1" a="1"/>
  <c r="T353" i="1" s="1"/>
  <c r="Q354" i="1" a="1"/>
  <c r="Q354" i="1" s="1"/>
  <c r="T354" i="1" s="1" a="1"/>
  <c r="T354" i="1" s="1"/>
  <c r="Q355" i="1" a="1"/>
  <c r="Q355" i="1" s="1"/>
  <c r="T355" i="1" s="1" a="1"/>
  <c r="T355" i="1" s="1"/>
  <c r="Q356" i="1" a="1"/>
  <c r="Q356" i="1" s="1"/>
  <c r="T356" i="1" s="1" a="1"/>
  <c r="T356" i="1" s="1"/>
  <c r="Q357" i="1" a="1"/>
  <c r="Q357" i="1" s="1"/>
  <c r="T357" i="1" s="1" a="1"/>
  <c r="T357" i="1" s="1"/>
  <c r="Q358" i="1" a="1"/>
  <c r="Q358" i="1" s="1"/>
  <c r="T358" i="1" s="1" a="1"/>
  <c r="T358" i="1" s="1"/>
  <c r="Q359" i="1" a="1"/>
  <c r="Q359" i="1" s="1"/>
  <c r="T359" i="1" s="1" a="1"/>
  <c r="T359" i="1" s="1"/>
  <c r="Q360" i="1" a="1"/>
  <c r="Q360" i="1" s="1"/>
  <c r="T360" i="1" s="1" a="1"/>
  <c r="T360" i="1" s="1"/>
  <c r="Q361" i="1" a="1"/>
  <c r="Q361" i="1" s="1"/>
  <c r="T361" i="1" s="1" a="1"/>
  <c r="T361" i="1" s="1"/>
  <c r="Q362" i="1" a="1"/>
  <c r="Q362" i="1" s="1"/>
  <c r="T362" i="1" s="1" a="1"/>
  <c r="T362" i="1" s="1"/>
  <c r="Q363" i="1" a="1"/>
  <c r="Q363" i="1" s="1"/>
  <c r="T363" i="1" s="1" a="1"/>
  <c r="T363" i="1" s="1"/>
  <c r="Q364" i="1" a="1"/>
  <c r="Q364" i="1" s="1"/>
  <c r="T364" i="1" s="1" a="1"/>
  <c r="T364" i="1" s="1"/>
  <c r="Q365" i="1" a="1"/>
  <c r="Q365" i="1" s="1"/>
  <c r="T365" i="1" s="1" a="1"/>
  <c r="T365" i="1" s="1"/>
  <c r="Q366" i="1" a="1"/>
  <c r="Q366" i="1" s="1"/>
  <c r="T366" i="1" s="1" a="1"/>
  <c r="T366" i="1" s="1"/>
  <c r="Q367" i="1" a="1"/>
  <c r="Q367" i="1" s="1"/>
  <c r="T367" i="1" s="1" a="1"/>
  <c r="T367" i="1" s="1"/>
  <c r="Q368" i="1" a="1"/>
  <c r="Q368" i="1" s="1"/>
  <c r="T368" i="1" s="1" a="1"/>
  <c r="T368" i="1" s="1"/>
  <c r="Q369" i="1" a="1"/>
  <c r="Q369" i="1" s="1"/>
  <c r="T369" i="1" s="1" a="1"/>
  <c r="T369" i="1" s="1"/>
  <c r="Q370" i="1" a="1"/>
  <c r="Q370" i="1" s="1"/>
  <c r="T370" i="1" s="1" a="1"/>
  <c r="T370" i="1" s="1"/>
  <c r="Q371" i="1" a="1"/>
  <c r="Q371" i="1" s="1"/>
  <c r="T371" i="1" s="1" a="1"/>
  <c r="T371" i="1" s="1"/>
  <c r="Q372" i="1" a="1"/>
  <c r="Q372" i="1" s="1"/>
  <c r="T372" i="1" s="1" a="1"/>
  <c r="T372" i="1" s="1"/>
  <c r="Q373" i="1" a="1"/>
  <c r="Q373" i="1" s="1"/>
  <c r="T373" i="1" s="1" a="1"/>
  <c r="T373" i="1" s="1"/>
  <c r="Q374" i="1" a="1"/>
  <c r="Q374" i="1" s="1"/>
  <c r="T374" i="1" s="1" a="1"/>
  <c r="T374" i="1" s="1"/>
  <c r="Q375" i="1" a="1"/>
  <c r="Q375" i="1" s="1"/>
  <c r="T375" i="1" s="1" a="1"/>
  <c r="T375" i="1" s="1"/>
  <c r="Q376" i="1" a="1"/>
  <c r="Q376" i="1" s="1"/>
  <c r="T376" i="1" s="1" a="1"/>
  <c r="T376" i="1" s="1"/>
  <c r="Q377" i="1" a="1"/>
  <c r="Q377" i="1" s="1"/>
  <c r="T377" i="1" s="1" a="1"/>
  <c r="T377" i="1" s="1"/>
  <c r="Q378" i="1" a="1"/>
  <c r="Q378" i="1" s="1"/>
  <c r="T378" i="1" s="1" a="1"/>
  <c r="T378" i="1" s="1"/>
  <c r="Q379" i="1" a="1"/>
  <c r="Q379" i="1" s="1"/>
  <c r="T379" i="1" s="1" a="1"/>
  <c r="T379" i="1" s="1"/>
  <c r="Q380" i="1" a="1"/>
  <c r="Q380" i="1" s="1"/>
  <c r="T380" i="1" s="1" a="1"/>
  <c r="T380" i="1" s="1"/>
  <c r="Q381" i="1" a="1"/>
  <c r="Q381" i="1" s="1"/>
  <c r="T381" i="1" s="1" a="1"/>
  <c r="T381" i="1" s="1"/>
  <c r="Q382" i="1" a="1"/>
  <c r="Q382" i="1" s="1"/>
  <c r="T382" i="1" s="1" a="1"/>
  <c r="T382" i="1" s="1"/>
  <c r="Q383" i="1" a="1"/>
  <c r="Q383" i="1" s="1"/>
  <c r="T383" i="1" s="1" a="1"/>
  <c r="T383" i="1" s="1"/>
  <c r="Q384" i="1" a="1"/>
  <c r="Q384" i="1" s="1"/>
  <c r="T384" i="1" s="1" a="1"/>
  <c r="T384" i="1" s="1"/>
  <c r="Q385" i="1" a="1"/>
  <c r="Q385" i="1" s="1"/>
  <c r="T385" i="1" s="1" a="1"/>
  <c r="T385" i="1" s="1"/>
  <c r="Q386" i="1" a="1"/>
  <c r="Q386" i="1" s="1"/>
  <c r="T386" i="1" s="1" a="1"/>
  <c r="T386" i="1" s="1"/>
  <c r="Q387" i="1" a="1"/>
  <c r="Q387" i="1" s="1"/>
  <c r="T387" i="1" s="1" a="1"/>
  <c r="T387" i="1" s="1"/>
  <c r="Q388" i="1" a="1"/>
  <c r="Q388" i="1" s="1"/>
  <c r="T388" i="1" s="1" a="1"/>
  <c r="T388" i="1" s="1"/>
  <c r="Q389" i="1" a="1"/>
  <c r="Q389" i="1" s="1"/>
  <c r="T389" i="1" s="1" a="1"/>
  <c r="T389" i="1" s="1"/>
  <c r="Q390" i="1" a="1"/>
  <c r="Q390" i="1" s="1"/>
  <c r="T390" i="1" s="1" a="1"/>
  <c r="T390" i="1" s="1"/>
  <c r="Q391" i="1" a="1"/>
  <c r="Q391" i="1" s="1"/>
  <c r="T391" i="1" s="1" a="1"/>
  <c r="T391" i="1" s="1"/>
  <c r="Q392" i="1" a="1"/>
  <c r="Q392" i="1" s="1"/>
  <c r="T392" i="1" s="1" a="1"/>
  <c r="T392" i="1" s="1"/>
  <c r="Q393" i="1" a="1"/>
  <c r="Q393" i="1" s="1"/>
  <c r="T393" i="1" s="1" a="1"/>
  <c r="T393" i="1" s="1"/>
  <c r="Q394" i="1" a="1"/>
  <c r="Q394" i="1" s="1"/>
  <c r="T394" i="1" s="1" a="1"/>
  <c r="T394" i="1" s="1"/>
  <c r="Q395" i="1" a="1"/>
  <c r="Q395" i="1" s="1"/>
  <c r="T395" i="1" s="1" a="1"/>
  <c r="T395" i="1" s="1"/>
  <c r="Q396" i="1" a="1"/>
  <c r="Q396" i="1" s="1"/>
  <c r="T396" i="1" s="1" a="1"/>
  <c r="T396" i="1" s="1"/>
  <c r="Q397" i="1" a="1"/>
  <c r="Q397" i="1" s="1"/>
  <c r="T397" i="1" s="1" a="1"/>
  <c r="T397" i="1" s="1"/>
  <c r="Q398" i="1" a="1"/>
  <c r="Q398" i="1" s="1"/>
  <c r="T398" i="1" s="1" a="1"/>
  <c r="T398" i="1" s="1"/>
  <c r="Q399" i="1" a="1"/>
  <c r="Q399" i="1" s="1"/>
  <c r="T399" i="1" s="1" a="1"/>
  <c r="T399" i="1" s="1"/>
  <c r="Q400" i="1" a="1"/>
  <c r="Q400" i="1" s="1"/>
  <c r="T400" i="1" s="1" a="1"/>
  <c r="T400" i="1" s="1"/>
  <c r="Q401" i="1" a="1"/>
  <c r="Q401" i="1" s="1"/>
  <c r="T401" i="1" s="1" a="1"/>
  <c r="T401" i="1" s="1"/>
  <c r="Q402" i="1" a="1"/>
  <c r="Q402" i="1" s="1"/>
  <c r="T402" i="1" s="1" a="1"/>
  <c r="T402" i="1" s="1"/>
  <c r="Q403" i="1" a="1"/>
  <c r="Q403" i="1" s="1"/>
  <c r="T403" i="1" s="1" a="1"/>
  <c r="T403" i="1" s="1"/>
  <c r="Q404" i="1" a="1"/>
  <c r="Q404" i="1" s="1"/>
  <c r="T404" i="1" s="1" a="1"/>
  <c r="T404" i="1" s="1"/>
  <c r="Q405" i="1" a="1"/>
  <c r="Q405" i="1" s="1"/>
  <c r="T405" i="1" s="1" a="1"/>
  <c r="T405" i="1" s="1"/>
  <c r="Q406" i="1" a="1"/>
  <c r="Q406" i="1" s="1"/>
  <c r="T406" i="1" s="1" a="1"/>
  <c r="T406" i="1" s="1"/>
  <c r="Q407" i="1" a="1"/>
  <c r="Q407" i="1" s="1"/>
  <c r="T407" i="1" s="1" a="1"/>
  <c r="T407" i="1" s="1"/>
  <c r="Q408" i="1" a="1"/>
  <c r="Q408" i="1" s="1"/>
  <c r="T408" i="1" s="1" a="1"/>
  <c r="T408" i="1" s="1"/>
  <c r="Q409" i="1" a="1"/>
  <c r="Q409" i="1" s="1"/>
  <c r="T409" i="1" s="1" a="1"/>
  <c r="T409" i="1" s="1"/>
  <c r="Q410" i="1" a="1"/>
  <c r="Q410" i="1" s="1"/>
  <c r="T410" i="1" s="1" a="1"/>
  <c r="T410" i="1" s="1"/>
  <c r="Q411" i="1" a="1"/>
  <c r="Q411" i="1" s="1"/>
  <c r="T411" i="1" s="1" a="1"/>
  <c r="T411" i="1" s="1"/>
  <c r="Q412" i="1" a="1"/>
  <c r="Q412" i="1" s="1"/>
  <c r="T412" i="1" s="1" a="1"/>
  <c r="T412" i="1" s="1"/>
  <c r="Q413" i="1" a="1"/>
  <c r="Q413" i="1" s="1"/>
  <c r="T413" i="1" s="1" a="1"/>
  <c r="T413" i="1" s="1"/>
  <c r="Q414" i="1" a="1"/>
  <c r="Q414" i="1" s="1"/>
  <c r="T414" i="1" s="1" a="1"/>
  <c r="T414" i="1" s="1"/>
  <c r="Q415" i="1" a="1"/>
  <c r="Q415" i="1" s="1"/>
  <c r="T415" i="1" s="1" a="1"/>
  <c r="T415" i="1" s="1"/>
  <c r="Q416" i="1" a="1"/>
  <c r="Q416" i="1" s="1"/>
  <c r="T416" i="1" s="1" a="1"/>
  <c r="T416" i="1" s="1"/>
  <c r="Q417" i="1" a="1"/>
  <c r="Q417" i="1" s="1"/>
  <c r="T417" i="1" s="1" a="1"/>
  <c r="T417" i="1" s="1"/>
  <c r="Q418" i="1" a="1"/>
  <c r="Q418" i="1" s="1"/>
  <c r="T418" i="1" s="1" a="1"/>
  <c r="T418" i="1" s="1"/>
  <c r="Q419" i="1" a="1"/>
  <c r="Q419" i="1" s="1"/>
  <c r="T419" i="1" s="1" a="1"/>
  <c r="T419" i="1" s="1"/>
  <c r="Q420" i="1" a="1"/>
  <c r="Q420" i="1" s="1"/>
  <c r="T420" i="1" s="1" a="1"/>
  <c r="T420" i="1" s="1"/>
  <c r="Q421" i="1" a="1"/>
  <c r="Q421" i="1" s="1"/>
  <c r="T421" i="1" s="1" a="1"/>
  <c r="T421" i="1" s="1"/>
  <c r="Q422" i="1" a="1"/>
  <c r="Q422" i="1" s="1"/>
  <c r="T422" i="1" s="1" a="1"/>
  <c r="T422" i="1" s="1"/>
  <c r="Q423" i="1" a="1"/>
  <c r="Q423" i="1" s="1"/>
  <c r="T423" i="1" s="1" a="1"/>
  <c r="T423" i="1" s="1"/>
  <c r="Q424" i="1" a="1"/>
  <c r="Q424" i="1" s="1"/>
  <c r="T424" i="1" s="1" a="1"/>
  <c r="T424" i="1" s="1"/>
  <c r="Q425" i="1" a="1"/>
  <c r="Q425" i="1" s="1"/>
  <c r="T425" i="1" s="1" a="1"/>
  <c r="T425" i="1" s="1"/>
  <c r="Q426" i="1" a="1"/>
  <c r="Q426" i="1" s="1"/>
  <c r="T426" i="1" s="1" a="1"/>
  <c r="T426" i="1" s="1"/>
  <c r="Q427" i="1" a="1"/>
  <c r="Q427" i="1" s="1"/>
  <c r="T427" i="1" s="1" a="1"/>
  <c r="T427" i="1" s="1"/>
  <c r="Q428" i="1" a="1"/>
  <c r="Q428" i="1" s="1"/>
  <c r="T428" i="1" s="1" a="1"/>
  <c r="T428" i="1" s="1"/>
  <c r="Q429" i="1" a="1"/>
  <c r="Q429" i="1" s="1"/>
  <c r="T429" i="1" s="1" a="1"/>
  <c r="T429" i="1" s="1"/>
  <c r="Q430" i="1" a="1"/>
  <c r="Q430" i="1" s="1"/>
  <c r="T430" i="1" s="1" a="1"/>
  <c r="T430" i="1" s="1"/>
  <c r="Q431" i="1" a="1"/>
  <c r="Q431" i="1" s="1"/>
  <c r="T431" i="1" s="1" a="1"/>
  <c r="T431" i="1" s="1"/>
  <c r="Q432" i="1" a="1"/>
  <c r="Q432" i="1" s="1"/>
  <c r="T432" i="1" s="1" a="1"/>
  <c r="T432" i="1" s="1"/>
  <c r="Q433" i="1" a="1"/>
  <c r="Q433" i="1" s="1"/>
  <c r="T433" i="1" s="1" a="1"/>
  <c r="T433" i="1" s="1"/>
  <c r="Q434" i="1" a="1"/>
  <c r="Q434" i="1" s="1"/>
  <c r="T434" i="1" s="1" a="1"/>
  <c r="T434" i="1" s="1"/>
  <c r="Q435" i="1" a="1"/>
  <c r="Q435" i="1" s="1"/>
  <c r="T435" i="1" s="1" a="1"/>
  <c r="T435" i="1" s="1"/>
  <c r="Q436" i="1" a="1"/>
  <c r="Q436" i="1" s="1"/>
  <c r="T436" i="1" s="1" a="1"/>
  <c r="T436" i="1" s="1"/>
  <c r="Q437" i="1" a="1"/>
  <c r="Q437" i="1" s="1"/>
  <c r="T437" i="1" s="1" a="1"/>
  <c r="T437" i="1" s="1"/>
  <c r="Q438" i="1" a="1"/>
  <c r="Q438" i="1" s="1"/>
  <c r="T438" i="1" s="1" a="1"/>
  <c r="T438" i="1" s="1"/>
  <c r="Q439" i="1" a="1"/>
  <c r="Q439" i="1" s="1"/>
  <c r="T439" i="1" s="1" a="1"/>
  <c r="T439" i="1" s="1"/>
  <c r="Q440" i="1" a="1"/>
  <c r="Q440" i="1" s="1"/>
  <c r="T440" i="1" s="1" a="1"/>
  <c r="T440" i="1" s="1"/>
  <c r="Q441" i="1" a="1"/>
  <c r="Q441" i="1" s="1"/>
  <c r="T441" i="1" s="1" a="1"/>
  <c r="T441" i="1" s="1"/>
  <c r="Q442" i="1" a="1"/>
  <c r="Q442" i="1" s="1"/>
  <c r="T442" i="1" s="1" a="1"/>
  <c r="T442" i="1" s="1"/>
  <c r="Q443" i="1" a="1"/>
  <c r="Q443" i="1" s="1"/>
  <c r="T443" i="1" s="1" a="1"/>
  <c r="T443" i="1" s="1"/>
  <c r="Q444" i="1" a="1"/>
  <c r="Q444" i="1" s="1"/>
  <c r="T444" i="1" s="1" a="1"/>
  <c r="T444" i="1" s="1"/>
  <c r="Q445" i="1" a="1"/>
  <c r="Q445" i="1" s="1"/>
  <c r="T445" i="1" s="1" a="1"/>
  <c r="T445" i="1" s="1"/>
  <c r="Q446" i="1" a="1"/>
  <c r="Q446" i="1" s="1"/>
  <c r="T446" i="1" s="1" a="1"/>
  <c r="T446" i="1" s="1"/>
  <c r="Q447" i="1" a="1"/>
  <c r="Q447" i="1" s="1"/>
  <c r="T447" i="1" s="1" a="1"/>
  <c r="T447" i="1" s="1"/>
  <c r="Q448" i="1" a="1"/>
  <c r="Q448" i="1" s="1"/>
  <c r="T448" i="1" s="1" a="1"/>
  <c r="T448" i="1" s="1"/>
  <c r="Q449" i="1" a="1"/>
  <c r="Q449" i="1" s="1"/>
  <c r="T449" i="1" s="1" a="1"/>
  <c r="T449" i="1" s="1"/>
  <c r="Q450" i="1" a="1"/>
  <c r="Q450" i="1" s="1"/>
  <c r="T450" i="1" s="1" a="1"/>
  <c r="T450" i="1" s="1"/>
  <c r="Q451" i="1" a="1"/>
  <c r="Q451" i="1" s="1"/>
  <c r="T451" i="1" s="1" a="1"/>
  <c r="T451" i="1" s="1"/>
  <c r="Q452" i="1" a="1"/>
  <c r="Q452" i="1" s="1"/>
  <c r="T452" i="1" s="1" a="1"/>
  <c r="T452" i="1" s="1"/>
  <c r="Q453" i="1" a="1"/>
  <c r="Q453" i="1" s="1"/>
  <c r="T453" i="1" s="1" a="1"/>
  <c r="T453" i="1" s="1"/>
  <c r="Q454" i="1" a="1"/>
  <c r="Q454" i="1" s="1"/>
  <c r="T454" i="1" s="1" a="1"/>
  <c r="T454" i="1" s="1"/>
  <c r="Q455" i="1" a="1"/>
  <c r="Q455" i="1" s="1"/>
  <c r="T455" i="1" s="1" a="1"/>
  <c r="T455" i="1" s="1"/>
  <c r="Q456" i="1" a="1"/>
  <c r="Q456" i="1" s="1"/>
  <c r="T456" i="1" s="1" a="1"/>
  <c r="T456" i="1" s="1"/>
  <c r="Q457" i="1" a="1"/>
  <c r="Q457" i="1" s="1"/>
  <c r="T457" i="1" s="1" a="1"/>
  <c r="T457" i="1" s="1"/>
  <c r="Q458" i="1" a="1"/>
  <c r="Q458" i="1" s="1"/>
  <c r="T458" i="1" s="1" a="1"/>
  <c r="T458" i="1" s="1"/>
  <c r="Q459" i="1" a="1"/>
  <c r="Q459" i="1" s="1"/>
  <c r="T459" i="1" s="1" a="1"/>
  <c r="T459" i="1" s="1"/>
  <c r="Q460" i="1" a="1"/>
  <c r="Q460" i="1" s="1"/>
  <c r="T460" i="1" s="1" a="1"/>
  <c r="T460" i="1" s="1"/>
  <c r="Q461" i="1" a="1"/>
  <c r="Q461" i="1" s="1"/>
  <c r="T461" i="1" s="1" a="1"/>
  <c r="T461" i="1" s="1"/>
  <c r="Q462" i="1" a="1"/>
  <c r="Q462" i="1" s="1"/>
  <c r="T462" i="1" s="1" a="1"/>
  <c r="T462" i="1" s="1"/>
  <c r="Q463" i="1" a="1"/>
  <c r="Q463" i="1" s="1"/>
  <c r="T463" i="1" s="1" a="1"/>
  <c r="T463" i="1" s="1"/>
  <c r="Q464" i="1" a="1"/>
  <c r="Q464" i="1" s="1"/>
  <c r="T464" i="1" s="1" a="1"/>
  <c r="T464" i="1" s="1"/>
  <c r="Q465" i="1" a="1"/>
  <c r="Q465" i="1" s="1"/>
  <c r="T465" i="1" s="1" a="1"/>
  <c r="T465" i="1" s="1"/>
  <c r="Q466" i="1" a="1"/>
  <c r="Q466" i="1" s="1"/>
  <c r="T466" i="1" s="1" a="1"/>
  <c r="T466" i="1" s="1"/>
  <c r="Q467" i="1" a="1"/>
  <c r="Q467" i="1" s="1"/>
  <c r="T467" i="1" s="1" a="1"/>
  <c r="T467" i="1" s="1"/>
  <c r="Q468" i="1" a="1"/>
  <c r="Q468" i="1" s="1"/>
  <c r="T468" i="1" s="1" a="1"/>
  <c r="T468" i="1" s="1"/>
  <c r="Q469" i="1" a="1"/>
  <c r="Q469" i="1" s="1"/>
  <c r="T469" i="1" s="1" a="1"/>
  <c r="T469" i="1" s="1"/>
  <c r="Q470" i="1" a="1"/>
  <c r="Q470" i="1" s="1"/>
  <c r="T470" i="1" s="1" a="1"/>
  <c r="T470" i="1" s="1"/>
  <c r="Q471" i="1" a="1"/>
  <c r="Q471" i="1" s="1"/>
  <c r="T471" i="1" s="1" a="1"/>
  <c r="T471" i="1" s="1"/>
  <c r="Q472" i="1" a="1"/>
  <c r="Q472" i="1" s="1"/>
  <c r="T472" i="1" s="1" a="1"/>
  <c r="T472" i="1" s="1"/>
  <c r="Q473" i="1" a="1"/>
  <c r="Q473" i="1" s="1"/>
  <c r="T473" i="1" s="1" a="1"/>
  <c r="T473" i="1" s="1"/>
  <c r="Q474" i="1" a="1"/>
  <c r="Q474" i="1" s="1"/>
  <c r="T474" i="1" s="1" a="1"/>
  <c r="T474" i="1" s="1"/>
  <c r="Q475" i="1" a="1"/>
  <c r="Q475" i="1" s="1"/>
  <c r="T475" i="1" s="1" a="1"/>
  <c r="T475" i="1" s="1"/>
  <c r="Q476" i="1" a="1"/>
  <c r="Q476" i="1" s="1"/>
  <c r="T476" i="1" s="1" a="1"/>
  <c r="T476" i="1" s="1"/>
  <c r="Q477" i="1" a="1"/>
  <c r="Q477" i="1" s="1"/>
  <c r="T477" i="1" s="1" a="1"/>
  <c r="T477" i="1" s="1"/>
  <c r="Q478" i="1" a="1"/>
  <c r="Q478" i="1" s="1"/>
  <c r="T478" i="1" s="1" a="1"/>
  <c r="T478" i="1" s="1"/>
  <c r="Q479" i="1" a="1"/>
  <c r="Q479" i="1" s="1"/>
  <c r="T479" i="1" s="1" a="1"/>
  <c r="T479" i="1" s="1"/>
  <c r="Q480" i="1" a="1"/>
  <c r="Q480" i="1" s="1"/>
  <c r="T480" i="1" s="1" a="1"/>
  <c r="T480" i="1" s="1"/>
  <c r="Q481" i="1" a="1"/>
  <c r="Q481" i="1" s="1"/>
  <c r="T481" i="1" s="1" a="1"/>
  <c r="T481" i="1" s="1"/>
  <c r="Q482" i="1" a="1"/>
  <c r="Q482" i="1" s="1"/>
  <c r="T482" i="1" s="1" a="1"/>
  <c r="T482" i="1" s="1"/>
  <c r="Q483" i="1" a="1"/>
  <c r="Q483" i="1" s="1"/>
  <c r="T483" i="1" s="1" a="1"/>
  <c r="T483" i="1" s="1"/>
  <c r="Q484" i="1" a="1"/>
  <c r="Q484" i="1" s="1"/>
  <c r="T484" i="1" s="1" a="1"/>
  <c r="T484" i="1" s="1"/>
  <c r="Q485" i="1" a="1"/>
  <c r="Q485" i="1" s="1"/>
  <c r="T485" i="1" s="1" a="1"/>
  <c r="T485" i="1" s="1"/>
  <c r="Q486" i="1" a="1"/>
  <c r="Q486" i="1" s="1"/>
  <c r="T486" i="1" s="1" a="1"/>
  <c r="T486" i="1" s="1"/>
  <c r="Q487" i="1" a="1"/>
  <c r="Q487" i="1" s="1"/>
  <c r="T487" i="1" s="1" a="1"/>
  <c r="T487" i="1" s="1"/>
  <c r="Q488" i="1" a="1"/>
  <c r="Q488" i="1" s="1"/>
  <c r="T488" i="1" s="1" a="1"/>
  <c r="T488" i="1" s="1"/>
  <c r="Q489" i="1" a="1"/>
  <c r="Q489" i="1" s="1"/>
  <c r="T489" i="1" s="1" a="1"/>
  <c r="T489" i="1" s="1"/>
  <c r="Q490" i="1" a="1"/>
  <c r="Q490" i="1" s="1"/>
  <c r="T490" i="1" s="1" a="1"/>
  <c r="T490" i="1" s="1"/>
  <c r="Q491" i="1" a="1"/>
  <c r="Q491" i="1" s="1"/>
  <c r="T491" i="1" s="1" a="1"/>
  <c r="T491" i="1" s="1"/>
  <c r="Q492" i="1" a="1"/>
  <c r="Q492" i="1" s="1"/>
  <c r="T492" i="1" s="1" a="1"/>
  <c r="T492" i="1" s="1"/>
  <c r="Q493" i="1" a="1"/>
  <c r="Q493" i="1" s="1"/>
  <c r="T493" i="1" s="1" a="1"/>
  <c r="T493" i="1" s="1"/>
  <c r="Q494" i="1" a="1"/>
  <c r="Q494" i="1" s="1"/>
  <c r="T494" i="1" s="1" a="1"/>
  <c r="T494" i="1" s="1"/>
  <c r="Q495" i="1" a="1"/>
  <c r="Q495" i="1" s="1"/>
  <c r="T495" i="1" s="1" a="1"/>
  <c r="T495" i="1" s="1"/>
  <c r="Q496" i="1" a="1"/>
  <c r="Q496" i="1" s="1"/>
  <c r="T496" i="1" s="1" a="1"/>
  <c r="T496" i="1" s="1"/>
  <c r="Q497" i="1" a="1"/>
  <c r="Q497" i="1" s="1"/>
  <c r="T497" i="1" s="1" a="1"/>
  <c r="T497" i="1" s="1"/>
  <c r="Q498" i="1" a="1"/>
  <c r="Q498" i="1" s="1"/>
  <c r="T498" i="1" s="1" a="1"/>
  <c r="T498" i="1" s="1"/>
  <c r="Q499" i="1" a="1"/>
  <c r="Q499" i="1" s="1"/>
  <c r="T499" i="1" s="1" a="1"/>
  <c r="T499" i="1" s="1"/>
  <c r="Q500" i="1" a="1"/>
  <c r="Q500" i="1" s="1"/>
  <c r="T500" i="1" s="1" a="1"/>
  <c r="T500" i="1" s="1"/>
  <c r="Q501" i="1" a="1"/>
  <c r="Q501" i="1" s="1"/>
  <c r="T501" i="1" s="1" a="1"/>
  <c r="T501" i="1" s="1"/>
  <c r="Q502" i="1" a="1"/>
  <c r="Q502" i="1" s="1"/>
  <c r="T502" i="1" s="1" a="1"/>
  <c r="T502" i="1" s="1"/>
  <c r="Q503" i="1" a="1"/>
  <c r="Q503" i="1" s="1"/>
  <c r="T503" i="1" s="1" a="1"/>
  <c r="T503" i="1" s="1"/>
  <c r="Q504" i="1" a="1"/>
  <c r="Q504" i="1" s="1"/>
  <c r="T504" i="1" s="1" a="1"/>
  <c r="T504" i="1" s="1"/>
  <c r="Q505" i="1" a="1"/>
  <c r="Q505" i="1" s="1"/>
  <c r="T505" i="1" s="1" a="1"/>
  <c r="T505" i="1" s="1"/>
  <c r="Q506" i="1" a="1"/>
  <c r="Q506" i="1" s="1"/>
  <c r="T506" i="1" s="1" a="1"/>
  <c r="T506" i="1" s="1"/>
  <c r="Q507" i="1" a="1"/>
  <c r="Q507" i="1" s="1"/>
  <c r="T507" i="1" s="1" a="1"/>
  <c r="T507" i="1" s="1"/>
  <c r="Q508" i="1" a="1"/>
  <c r="Q508" i="1" s="1"/>
  <c r="T508" i="1" s="1" a="1"/>
  <c r="T508" i="1" s="1"/>
  <c r="Q509" i="1" a="1"/>
  <c r="Q509" i="1" s="1"/>
  <c r="T509" i="1" s="1" a="1"/>
  <c r="T509" i="1" s="1"/>
  <c r="Q510" i="1" a="1"/>
  <c r="Q510" i="1" s="1"/>
  <c r="T510" i="1" s="1" a="1"/>
  <c r="T510" i="1" s="1"/>
  <c r="Q511" i="1" a="1"/>
  <c r="Q511" i="1" s="1"/>
  <c r="T511" i="1" s="1" a="1"/>
  <c r="T511" i="1" s="1"/>
  <c r="Q512" i="1" a="1"/>
  <c r="Q512" i="1" s="1"/>
  <c r="T512" i="1" s="1" a="1"/>
  <c r="T512" i="1" s="1"/>
  <c r="Q513" i="1" a="1"/>
  <c r="Q513" i="1" s="1"/>
  <c r="T513" i="1" s="1" a="1"/>
  <c r="T513" i="1" s="1"/>
  <c r="Q514" i="1" a="1"/>
  <c r="Q514" i="1" s="1"/>
  <c r="T514" i="1" s="1" a="1"/>
  <c r="T514" i="1" s="1"/>
  <c r="Q515" i="1" a="1"/>
  <c r="Q515" i="1" s="1"/>
  <c r="T515" i="1" s="1" a="1"/>
  <c r="T515" i="1" s="1"/>
  <c r="Q516" i="1" a="1"/>
  <c r="Q516" i="1" s="1"/>
  <c r="T516" i="1" s="1" a="1"/>
  <c r="T516" i="1" s="1"/>
  <c r="Q517" i="1" a="1"/>
  <c r="Q517" i="1" s="1"/>
  <c r="T517" i="1" s="1" a="1"/>
  <c r="T517" i="1" s="1"/>
  <c r="Q518" i="1" a="1"/>
  <c r="Q518" i="1" s="1"/>
  <c r="T518" i="1" s="1" a="1"/>
  <c r="T518" i="1" s="1"/>
  <c r="Q519" i="1" a="1"/>
  <c r="Q519" i="1" s="1"/>
  <c r="T519" i="1" s="1" a="1"/>
  <c r="T519" i="1" s="1"/>
  <c r="Q520" i="1" a="1"/>
  <c r="Q520" i="1" s="1"/>
  <c r="T520" i="1" s="1" a="1"/>
  <c r="T520" i="1" s="1"/>
  <c r="Q521" i="1" a="1"/>
  <c r="Q521" i="1" s="1"/>
  <c r="T521" i="1" s="1" a="1"/>
  <c r="T521" i="1" s="1"/>
  <c r="Q522" i="1" a="1"/>
  <c r="Q522" i="1" s="1"/>
  <c r="T522" i="1" s="1" a="1"/>
  <c r="T522" i="1" s="1"/>
  <c r="Q523" i="1" a="1"/>
  <c r="Q523" i="1" s="1"/>
  <c r="T523" i="1" s="1" a="1"/>
  <c r="T523" i="1" s="1"/>
  <c r="Q524" i="1" a="1"/>
  <c r="Q524" i="1" s="1"/>
  <c r="T524" i="1" s="1" a="1"/>
  <c r="T524" i="1" s="1"/>
  <c r="Q525" i="1" a="1"/>
  <c r="Q525" i="1" s="1"/>
  <c r="T525" i="1" s="1" a="1"/>
  <c r="T525" i="1" s="1"/>
  <c r="Q526" i="1" a="1"/>
  <c r="Q526" i="1" s="1"/>
  <c r="T526" i="1" s="1" a="1"/>
  <c r="T526" i="1" s="1"/>
  <c r="Q527" i="1" a="1"/>
  <c r="Q527" i="1" s="1"/>
  <c r="T527" i="1" s="1" a="1"/>
  <c r="T527" i="1" s="1"/>
  <c r="Q528" i="1" a="1"/>
  <c r="Q528" i="1" s="1"/>
  <c r="T528" i="1" s="1" a="1"/>
  <c r="T528" i="1" s="1"/>
  <c r="Q529" i="1" a="1"/>
  <c r="Q529" i="1" s="1"/>
  <c r="T529" i="1" s="1" a="1"/>
  <c r="T529" i="1" s="1"/>
  <c r="Q530" i="1" a="1"/>
  <c r="Q530" i="1" s="1"/>
  <c r="T530" i="1" s="1" a="1"/>
  <c r="T530" i="1" s="1"/>
  <c r="Q531" i="1" a="1"/>
  <c r="Q531" i="1" s="1"/>
  <c r="T531" i="1" s="1" a="1"/>
  <c r="T531" i="1" s="1"/>
  <c r="Q532" i="1" a="1"/>
  <c r="Q532" i="1" s="1"/>
  <c r="T532" i="1" s="1" a="1"/>
  <c r="T532" i="1" s="1"/>
  <c r="Q533" i="1" a="1"/>
  <c r="Q533" i="1" s="1"/>
  <c r="T533" i="1" s="1" a="1"/>
  <c r="T533" i="1" s="1"/>
  <c r="Q534" i="1" a="1"/>
  <c r="Q534" i="1" s="1"/>
  <c r="T534" i="1" s="1" a="1"/>
  <c r="T534" i="1" s="1"/>
  <c r="Q535" i="1" a="1"/>
  <c r="Q535" i="1" s="1"/>
  <c r="T535" i="1" s="1" a="1"/>
  <c r="T535" i="1" s="1"/>
  <c r="Q536" i="1" a="1"/>
  <c r="Q536" i="1" s="1"/>
  <c r="T536" i="1" s="1" a="1"/>
  <c r="T536" i="1" s="1"/>
  <c r="Q537" i="1" a="1"/>
  <c r="Q537" i="1" s="1"/>
  <c r="T537" i="1" s="1" a="1"/>
  <c r="T537" i="1" s="1"/>
  <c r="Q538" i="1" a="1"/>
  <c r="Q538" i="1" s="1"/>
  <c r="T538" i="1" s="1" a="1"/>
  <c r="T538" i="1" s="1"/>
  <c r="Q539" i="1" a="1"/>
  <c r="Q539" i="1" s="1"/>
  <c r="T539" i="1" s="1" a="1"/>
  <c r="T539" i="1" s="1"/>
  <c r="Q540" i="1" a="1"/>
  <c r="Q540" i="1" s="1"/>
  <c r="T540" i="1" s="1" a="1"/>
  <c r="T540" i="1" s="1"/>
  <c r="Q541" i="1" a="1"/>
  <c r="Q541" i="1" s="1"/>
  <c r="T541" i="1" s="1" a="1"/>
  <c r="T541" i="1" s="1"/>
  <c r="Q542" i="1" a="1"/>
  <c r="Q542" i="1" s="1"/>
  <c r="T542" i="1" s="1" a="1"/>
  <c r="T542" i="1" s="1"/>
  <c r="Q543" i="1" a="1"/>
  <c r="Q543" i="1" s="1"/>
  <c r="T543" i="1" s="1" a="1"/>
  <c r="T543" i="1" s="1"/>
  <c r="Q544" i="1" a="1"/>
  <c r="Q544" i="1" s="1"/>
  <c r="T544" i="1" s="1" a="1"/>
  <c r="T544" i="1" s="1"/>
  <c r="Q545" i="1" a="1"/>
  <c r="Q545" i="1" s="1"/>
  <c r="T545" i="1" s="1" a="1"/>
  <c r="T545" i="1" s="1"/>
  <c r="Q546" i="1" a="1"/>
  <c r="Q546" i="1" s="1"/>
  <c r="T546" i="1" s="1" a="1"/>
  <c r="T546" i="1" s="1"/>
  <c r="Q547" i="1" a="1"/>
  <c r="Q547" i="1" s="1"/>
  <c r="T547" i="1" s="1" a="1"/>
  <c r="T547" i="1" s="1"/>
  <c r="Q548" i="1" a="1"/>
  <c r="Q548" i="1" s="1"/>
  <c r="T548" i="1" s="1" a="1"/>
  <c r="T548" i="1" s="1"/>
  <c r="Q549" i="1" a="1"/>
  <c r="Q549" i="1" s="1"/>
  <c r="T549" i="1" s="1" a="1"/>
  <c r="T549" i="1" s="1"/>
  <c r="Q550" i="1" a="1"/>
  <c r="Q550" i="1" s="1"/>
  <c r="T550" i="1" s="1" a="1"/>
  <c r="T550" i="1" s="1"/>
  <c r="Q551" i="1" a="1"/>
  <c r="Q551" i="1" s="1"/>
  <c r="T551" i="1" s="1" a="1"/>
  <c r="T551" i="1" s="1"/>
  <c r="Q552" i="1" a="1"/>
  <c r="Q552" i="1" s="1"/>
  <c r="T552" i="1" s="1" a="1"/>
  <c r="T552" i="1" s="1"/>
  <c r="Q553" i="1" a="1"/>
  <c r="Q553" i="1" s="1"/>
  <c r="T553" i="1" s="1" a="1"/>
  <c r="T553" i="1" s="1"/>
  <c r="Q554" i="1" a="1"/>
  <c r="Q554" i="1" s="1"/>
  <c r="T554" i="1" s="1" a="1"/>
  <c r="T554" i="1" s="1"/>
  <c r="Q555" i="1" a="1"/>
  <c r="Q555" i="1" s="1"/>
  <c r="T555" i="1" s="1" a="1"/>
  <c r="T555" i="1" s="1"/>
  <c r="Q556" i="1" a="1"/>
  <c r="Q556" i="1" s="1"/>
  <c r="T556" i="1" s="1" a="1"/>
  <c r="T556" i="1" s="1"/>
  <c r="Q557" i="1" a="1"/>
  <c r="Q557" i="1" s="1"/>
  <c r="T557" i="1" s="1" a="1"/>
  <c r="T557" i="1" s="1"/>
  <c r="Q558" i="1" a="1"/>
  <c r="Q558" i="1" s="1"/>
  <c r="T558" i="1" s="1" a="1"/>
  <c r="T558" i="1" s="1"/>
  <c r="Q559" i="1" a="1"/>
  <c r="Q559" i="1" s="1"/>
  <c r="T559" i="1" s="1" a="1"/>
  <c r="T559" i="1" s="1"/>
  <c r="Q560" i="1" a="1"/>
  <c r="Q560" i="1" s="1"/>
  <c r="T560" i="1" s="1" a="1"/>
  <c r="T560" i="1" s="1"/>
  <c r="Q561" i="1" a="1"/>
  <c r="Q561" i="1" s="1"/>
  <c r="T561" i="1" s="1" a="1"/>
  <c r="T561" i="1" s="1"/>
  <c r="Q562" i="1" a="1"/>
  <c r="Q562" i="1" s="1"/>
  <c r="T562" i="1" s="1" a="1"/>
  <c r="T562" i="1" s="1"/>
  <c r="Q563" i="1" a="1"/>
  <c r="Q563" i="1" s="1"/>
  <c r="T563" i="1" s="1" a="1"/>
  <c r="T563" i="1" s="1"/>
  <c r="Q564" i="1" a="1"/>
  <c r="Q564" i="1" s="1"/>
  <c r="T564" i="1" s="1" a="1"/>
  <c r="T564" i="1" s="1"/>
  <c r="Q565" i="1" a="1"/>
  <c r="Q565" i="1" s="1"/>
  <c r="T565" i="1" s="1" a="1"/>
  <c r="T565" i="1" s="1"/>
  <c r="Q566" i="1" a="1"/>
  <c r="Q566" i="1" s="1"/>
  <c r="T566" i="1" s="1" a="1"/>
  <c r="T566" i="1" s="1"/>
  <c r="Q567" i="1" a="1"/>
  <c r="Q567" i="1" s="1"/>
  <c r="T567" i="1" s="1" a="1"/>
  <c r="T567" i="1" s="1"/>
  <c r="Q568" i="1" a="1"/>
  <c r="Q568" i="1" s="1"/>
  <c r="T568" i="1" s="1" a="1"/>
  <c r="T568" i="1" s="1"/>
  <c r="Q569" i="1" a="1"/>
  <c r="Q569" i="1" s="1"/>
  <c r="T569" i="1" s="1" a="1"/>
  <c r="T569" i="1" s="1"/>
  <c r="Q570" i="1" a="1"/>
  <c r="Q570" i="1" s="1"/>
  <c r="T570" i="1" s="1" a="1"/>
  <c r="T570" i="1" s="1"/>
  <c r="Q571" i="1" a="1"/>
  <c r="Q571" i="1" s="1"/>
  <c r="T571" i="1" s="1" a="1"/>
  <c r="T571" i="1" s="1"/>
  <c r="Q572" i="1" a="1"/>
  <c r="Q572" i="1" s="1"/>
  <c r="T572" i="1" s="1" a="1"/>
  <c r="T572" i="1" s="1"/>
  <c r="Q573" i="1" a="1"/>
  <c r="Q573" i="1" s="1"/>
  <c r="T573" i="1" s="1" a="1"/>
  <c r="T573" i="1" s="1"/>
  <c r="Q574" i="1" a="1"/>
  <c r="Q574" i="1" s="1"/>
  <c r="T574" i="1" s="1" a="1"/>
  <c r="T574" i="1" s="1"/>
  <c r="Q575" i="1" a="1"/>
  <c r="Q575" i="1" s="1"/>
  <c r="T575" i="1" s="1" a="1"/>
  <c r="T575" i="1" s="1"/>
  <c r="Q576" i="1" a="1"/>
  <c r="Q576" i="1" s="1"/>
  <c r="T576" i="1" s="1" a="1"/>
  <c r="T576" i="1" s="1"/>
  <c r="Q577" i="1" a="1"/>
  <c r="Q577" i="1" s="1"/>
  <c r="T577" i="1" s="1" a="1"/>
  <c r="T577" i="1" s="1"/>
  <c r="Q578" i="1" a="1"/>
  <c r="Q578" i="1" s="1"/>
  <c r="T578" i="1" s="1" a="1"/>
  <c r="T578" i="1" s="1"/>
  <c r="Q579" i="1" a="1"/>
  <c r="Q579" i="1" s="1"/>
  <c r="T579" i="1" s="1" a="1"/>
  <c r="T579" i="1" s="1"/>
  <c r="Q580" i="1" a="1"/>
  <c r="Q580" i="1" s="1"/>
  <c r="T580" i="1" s="1" a="1"/>
  <c r="T580" i="1" s="1"/>
  <c r="Q581" i="1" a="1"/>
  <c r="Q581" i="1" s="1"/>
  <c r="T581" i="1" s="1" a="1"/>
  <c r="T581" i="1" s="1"/>
  <c r="Q582" i="1" a="1"/>
  <c r="Q582" i="1" s="1"/>
  <c r="T582" i="1" s="1" a="1"/>
  <c r="T582" i="1" s="1"/>
  <c r="S9" i="1" a="1"/>
  <c r="S9" i="1" s="1"/>
  <c r="S93" i="1" a="1"/>
  <c r="S93" i="1" s="1"/>
  <c r="J206" i="1" l="1"/>
  <c r="J166" i="1"/>
  <c r="J192" i="1"/>
  <c r="W576" i="1"/>
  <c r="L576" i="1"/>
  <c r="R576" i="1" a="1"/>
  <c r="R576" i="1" s="1"/>
  <c r="J576" i="1" s="1"/>
  <c r="W568" i="1"/>
  <c r="R568" i="1" a="1"/>
  <c r="R568" i="1" s="1"/>
  <c r="J568" i="1" s="1"/>
  <c r="L568" i="1"/>
  <c r="W560" i="1"/>
  <c r="L560" i="1"/>
  <c r="R560" i="1" a="1"/>
  <c r="R560" i="1" s="1"/>
  <c r="W552" i="1"/>
  <c r="R552" i="1" a="1"/>
  <c r="R552" i="1" s="1"/>
  <c r="L552" i="1"/>
  <c r="W544" i="1"/>
  <c r="L544" i="1"/>
  <c r="R544" i="1" a="1"/>
  <c r="R544" i="1" s="1"/>
  <c r="J544" i="1" s="1"/>
  <c r="W536" i="1"/>
  <c r="R536" i="1" a="1"/>
  <c r="R536" i="1" s="1"/>
  <c r="L536" i="1"/>
  <c r="W528" i="1"/>
  <c r="L528" i="1"/>
  <c r="R528" i="1" a="1"/>
  <c r="R528" i="1" s="1"/>
  <c r="J528" i="1" s="1"/>
  <c r="W520" i="1"/>
  <c r="R520" i="1" a="1"/>
  <c r="R520" i="1" s="1"/>
  <c r="J520" i="1" s="1"/>
  <c r="L520" i="1"/>
  <c r="W512" i="1"/>
  <c r="L512" i="1"/>
  <c r="R512" i="1" a="1"/>
  <c r="R512" i="1" s="1"/>
  <c r="W504" i="1"/>
  <c r="R504" i="1" a="1"/>
  <c r="R504" i="1" s="1"/>
  <c r="J504" i="1" s="1"/>
  <c r="L504" i="1"/>
  <c r="W496" i="1"/>
  <c r="L496" i="1"/>
  <c r="R496" i="1" a="1"/>
  <c r="R496" i="1" s="1"/>
  <c r="W488" i="1"/>
  <c r="R488" i="1" a="1"/>
  <c r="R488" i="1" s="1"/>
  <c r="L488" i="1"/>
  <c r="W480" i="1"/>
  <c r="R480" i="1" a="1"/>
  <c r="R480" i="1" s="1"/>
  <c r="L480" i="1"/>
  <c r="W472" i="1"/>
  <c r="R472" i="1" a="1"/>
  <c r="R472" i="1" s="1"/>
  <c r="L472" i="1"/>
  <c r="W464" i="1"/>
  <c r="L464" i="1"/>
  <c r="R464" i="1" a="1"/>
  <c r="R464" i="1" s="1"/>
  <c r="J464" i="1" s="1"/>
  <c r="W456" i="1"/>
  <c r="L456" i="1"/>
  <c r="R456" i="1" a="1"/>
  <c r="R456" i="1" s="1"/>
  <c r="W448" i="1"/>
  <c r="L448" i="1"/>
  <c r="R448" i="1" a="1"/>
  <c r="R448" i="1" s="1"/>
  <c r="J448" i="1" s="1"/>
  <c r="W440" i="1"/>
  <c r="L440" i="1"/>
  <c r="R440" i="1" a="1"/>
  <c r="R440" i="1" s="1"/>
  <c r="J440" i="1" s="1"/>
  <c r="W432" i="1"/>
  <c r="L432" i="1"/>
  <c r="R432" i="1" a="1"/>
  <c r="R432" i="1" s="1"/>
  <c r="W424" i="1"/>
  <c r="R424" i="1" a="1"/>
  <c r="R424" i="1" s="1"/>
  <c r="J424" i="1" s="1"/>
  <c r="L424" i="1"/>
  <c r="W416" i="1"/>
  <c r="L416" i="1"/>
  <c r="R416" i="1" a="1"/>
  <c r="R416" i="1" s="1"/>
  <c r="J416" i="1" s="1"/>
  <c r="W408" i="1"/>
  <c r="L408" i="1"/>
  <c r="R408" i="1" a="1"/>
  <c r="R408" i="1" s="1"/>
  <c r="W400" i="1"/>
  <c r="L400" i="1"/>
  <c r="R400" i="1" a="1"/>
  <c r="R400" i="1" s="1"/>
  <c r="J400" i="1" s="1"/>
  <c r="W392" i="1"/>
  <c r="L392" i="1"/>
  <c r="R392" i="1" a="1"/>
  <c r="R392" i="1" s="1"/>
  <c r="W384" i="1"/>
  <c r="L384" i="1"/>
  <c r="R384" i="1" a="1"/>
  <c r="R384" i="1" s="1"/>
  <c r="J384" i="1" s="1"/>
  <c r="W376" i="1"/>
  <c r="L376" i="1"/>
  <c r="R376" i="1" a="1"/>
  <c r="R376" i="1" s="1"/>
  <c r="J376" i="1" s="1"/>
  <c r="W368" i="1"/>
  <c r="L368" i="1"/>
  <c r="R368" i="1" a="1"/>
  <c r="R368" i="1" s="1"/>
  <c r="W575" i="1"/>
  <c r="L575" i="1"/>
  <c r="R575" i="1" a="1"/>
  <c r="R575" i="1" s="1"/>
  <c r="J575" i="1" s="1"/>
  <c r="W567" i="1"/>
  <c r="R567" i="1" a="1"/>
  <c r="R567" i="1" s="1"/>
  <c r="J567" i="1" s="1"/>
  <c r="L567" i="1"/>
  <c r="W559" i="1"/>
  <c r="L559" i="1"/>
  <c r="R559" i="1" a="1"/>
  <c r="R559" i="1" s="1"/>
  <c r="J559" i="1" s="1"/>
  <c r="W551" i="1"/>
  <c r="R551" i="1" a="1"/>
  <c r="R551" i="1" s="1"/>
  <c r="J551" i="1" s="1"/>
  <c r="L551" i="1"/>
  <c r="W543" i="1"/>
  <c r="L543" i="1"/>
  <c r="R543" i="1" a="1"/>
  <c r="R543" i="1" s="1"/>
  <c r="W535" i="1"/>
  <c r="R535" i="1" a="1"/>
  <c r="R535" i="1" s="1"/>
  <c r="J535" i="1" s="1"/>
  <c r="L535" i="1"/>
  <c r="W527" i="1"/>
  <c r="L527" i="1"/>
  <c r="R527" i="1" a="1"/>
  <c r="R527" i="1" s="1"/>
  <c r="J527" i="1" s="1"/>
  <c r="W519" i="1"/>
  <c r="R519" i="1" a="1"/>
  <c r="R519" i="1" s="1"/>
  <c r="L519" i="1"/>
  <c r="W511" i="1"/>
  <c r="L511" i="1"/>
  <c r="R511" i="1" a="1"/>
  <c r="R511" i="1" s="1"/>
  <c r="J511" i="1" s="1"/>
  <c r="W503" i="1"/>
  <c r="R503" i="1" a="1"/>
  <c r="R503" i="1" s="1"/>
  <c r="J503" i="1" s="1"/>
  <c r="L503" i="1"/>
  <c r="W495" i="1"/>
  <c r="L495" i="1"/>
  <c r="R495" i="1" a="1"/>
  <c r="R495" i="1" s="1"/>
  <c r="W487" i="1"/>
  <c r="R487" i="1" a="1"/>
  <c r="R487" i="1" s="1"/>
  <c r="J487" i="1" s="1"/>
  <c r="L487" i="1"/>
  <c r="W479" i="1"/>
  <c r="R479" i="1" a="1"/>
  <c r="R479" i="1" s="1"/>
  <c r="J479" i="1" s="1"/>
  <c r="L479" i="1"/>
  <c r="W471" i="1"/>
  <c r="R471" i="1" a="1"/>
  <c r="R471" i="1" s="1"/>
  <c r="J471" i="1" s="1"/>
  <c r="L471" i="1"/>
  <c r="W463" i="1"/>
  <c r="L463" i="1"/>
  <c r="R463" i="1" a="1"/>
  <c r="R463" i="1" s="1"/>
  <c r="J463" i="1" s="1"/>
  <c r="W455" i="1"/>
  <c r="L455" i="1"/>
  <c r="R455" i="1" a="1"/>
  <c r="R455" i="1" s="1"/>
  <c r="W447" i="1"/>
  <c r="L447" i="1"/>
  <c r="R447" i="1" a="1"/>
  <c r="R447" i="1" s="1"/>
  <c r="J447" i="1" s="1"/>
  <c r="W439" i="1"/>
  <c r="L439" i="1"/>
  <c r="R439" i="1" a="1"/>
  <c r="R439" i="1" s="1"/>
  <c r="J439" i="1" s="1"/>
  <c r="W431" i="1"/>
  <c r="L431" i="1"/>
  <c r="R431" i="1" a="1"/>
  <c r="R431" i="1" s="1"/>
  <c r="W423" i="1"/>
  <c r="R423" i="1" a="1"/>
  <c r="R423" i="1" s="1"/>
  <c r="J423" i="1" s="1"/>
  <c r="L423" i="1"/>
  <c r="W415" i="1"/>
  <c r="L415" i="1"/>
  <c r="R415" i="1" a="1"/>
  <c r="R415" i="1" s="1"/>
  <c r="W407" i="1"/>
  <c r="L407" i="1"/>
  <c r="R407" i="1" a="1"/>
  <c r="R407" i="1" s="1"/>
  <c r="J407" i="1" s="1"/>
  <c r="W399" i="1"/>
  <c r="L399" i="1"/>
  <c r="R399" i="1" a="1"/>
  <c r="R399" i="1" s="1"/>
  <c r="J399" i="1" s="1"/>
  <c r="W391" i="1"/>
  <c r="L391" i="1"/>
  <c r="R391" i="1" a="1"/>
  <c r="R391" i="1" s="1"/>
  <c r="W383" i="1"/>
  <c r="L383" i="1"/>
  <c r="R383" i="1" a="1"/>
  <c r="R383" i="1" s="1"/>
  <c r="J383" i="1" s="1"/>
  <c r="W375" i="1"/>
  <c r="L375" i="1"/>
  <c r="R375" i="1" a="1"/>
  <c r="R375" i="1" s="1"/>
  <c r="J375" i="1" s="1"/>
  <c r="W367" i="1"/>
  <c r="L367" i="1"/>
  <c r="R367" i="1" a="1"/>
  <c r="R367" i="1" s="1"/>
  <c r="J367" i="1" s="1"/>
  <c r="W359" i="1"/>
  <c r="L359" i="1"/>
  <c r="R359" i="1" a="1"/>
  <c r="R359" i="1" s="1"/>
  <c r="J359" i="1" s="1"/>
  <c r="W351" i="1"/>
  <c r="L351" i="1"/>
  <c r="R351" i="1" a="1"/>
  <c r="R351" i="1" s="1"/>
  <c r="W582" i="1"/>
  <c r="L582" i="1"/>
  <c r="R582" i="1" a="1"/>
  <c r="R582" i="1" s="1"/>
  <c r="J582" i="1" s="1"/>
  <c r="W574" i="1"/>
  <c r="L574" i="1"/>
  <c r="R574" i="1" a="1"/>
  <c r="R574" i="1" s="1"/>
  <c r="J574" i="1" s="1"/>
  <c r="W566" i="1"/>
  <c r="L566" i="1"/>
  <c r="R566" i="1" a="1"/>
  <c r="R566" i="1" s="1"/>
  <c r="W558" i="1"/>
  <c r="L558" i="1"/>
  <c r="R558" i="1" a="1"/>
  <c r="R558" i="1" s="1"/>
  <c r="J558" i="1" s="1"/>
  <c r="W550" i="1"/>
  <c r="L550" i="1"/>
  <c r="R550" i="1" a="1"/>
  <c r="R550" i="1" s="1"/>
  <c r="W542" i="1"/>
  <c r="L542" i="1"/>
  <c r="R542" i="1" a="1"/>
  <c r="R542" i="1" s="1"/>
  <c r="W534" i="1"/>
  <c r="L534" i="1"/>
  <c r="R534" i="1" a="1"/>
  <c r="R534" i="1" s="1"/>
  <c r="J534" i="1" s="1"/>
  <c r="W526" i="1"/>
  <c r="L526" i="1"/>
  <c r="R526" i="1" a="1"/>
  <c r="R526" i="1" s="1"/>
  <c r="W518" i="1"/>
  <c r="L518" i="1"/>
  <c r="R518" i="1" a="1"/>
  <c r="R518" i="1" s="1"/>
  <c r="J518" i="1" s="1"/>
  <c r="W510" i="1"/>
  <c r="L510" i="1"/>
  <c r="R510" i="1" a="1"/>
  <c r="R510" i="1" s="1"/>
  <c r="J510" i="1" s="1"/>
  <c r="W502" i="1"/>
  <c r="L502" i="1"/>
  <c r="R502" i="1" a="1"/>
  <c r="R502" i="1" s="1"/>
  <c r="J502" i="1" s="1"/>
  <c r="W494" i="1"/>
  <c r="L494" i="1"/>
  <c r="R494" i="1" a="1"/>
  <c r="R494" i="1" s="1"/>
  <c r="J494" i="1" s="1"/>
  <c r="W486" i="1"/>
  <c r="L486" i="1"/>
  <c r="R486" i="1" a="1"/>
  <c r="R486" i="1" s="1"/>
  <c r="J486" i="1" s="1"/>
  <c r="W478" i="1"/>
  <c r="L478" i="1"/>
  <c r="R478" i="1" a="1"/>
  <c r="R478" i="1" s="1"/>
  <c r="J478" i="1" s="1"/>
  <c r="W470" i="1"/>
  <c r="L470" i="1"/>
  <c r="R470" i="1" a="1"/>
  <c r="R470" i="1" s="1"/>
  <c r="J470" i="1" s="1"/>
  <c r="W462" i="1"/>
  <c r="L462" i="1"/>
  <c r="R462" i="1" a="1"/>
  <c r="R462" i="1" s="1"/>
  <c r="W454" i="1"/>
  <c r="L454" i="1"/>
  <c r="R454" i="1" a="1"/>
  <c r="R454" i="1" s="1"/>
  <c r="J454" i="1" s="1"/>
  <c r="W446" i="1"/>
  <c r="L446" i="1"/>
  <c r="R446" i="1" a="1"/>
  <c r="R446" i="1" s="1"/>
  <c r="J446" i="1" s="1"/>
  <c r="W438" i="1"/>
  <c r="L438" i="1"/>
  <c r="R438" i="1" a="1"/>
  <c r="R438" i="1" s="1"/>
  <c r="W430" i="1"/>
  <c r="L430" i="1"/>
  <c r="R430" i="1" a="1"/>
  <c r="R430" i="1" s="1"/>
  <c r="J430" i="1" s="1"/>
  <c r="W422" i="1"/>
  <c r="L422" i="1"/>
  <c r="R422" i="1" a="1"/>
  <c r="R422" i="1" s="1"/>
  <c r="J422" i="1" s="1"/>
  <c r="W414" i="1"/>
  <c r="L414" i="1"/>
  <c r="R414" i="1" a="1"/>
  <c r="R414" i="1" s="1"/>
  <c r="W406" i="1"/>
  <c r="L406" i="1"/>
  <c r="R406" i="1" a="1"/>
  <c r="R406" i="1" s="1"/>
  <c r="J406" i="1" s="1"/>
  <c r="W398" i="1"/>
  <c r="R398" i="1" a="1"/>
  <c r="R398" i="1" s="1"/>
  <c r="L398" i="1"/>
  <c r="W390" i="1"/>
  <c r="L390" i="1"/>
  <c r="R390" i="1" a="1"/>
  <c r="R390" i="1" s="1"/>
  <c r="J390" i="1" s="1"/>
  <c r="W382" i="1"/>
  <c r="R382" i="1" a="1"/>
  <c r="R382" i="1" s="1"/>
  <c r="J382" i="1" s="1"/>
  <c r="L382" i="1"/>
  <c r="W374" i="1"/>
  <c r="L374" i="1"/>
  <c r="R374" i="1" a="1"/>
  <c r="R374" i="1" s="1"/>
  <c r="W366" i="1"/>
  <c r="R366" i="1" a="1"/>
  <c r="R366" i="1" s="1"/>
  <c r="J366" i="1" s="1"/>
  <c r="L366" i="1"/>
  <c r="W358" i="1"/>
  <c r="L358" i="1"/>
  <c r="R358" i="1" a="1"/>
  <c r="R358" i="1" s="1"/>
  <c r="W350" i="1"/>
  <c r="L350" i="1"/>
  <c r="R350" i="1" a="1"/>
  <c r="R350" i="1" s="1"/>
  <c r="J350" i="1" s="1"/>
  <c r="W342" i="1"/>
  <c r="L342" i="1"/>
  <c r="R342" i="1" a="1"/>
  <c r="R342" i="1" s="1"/>
  <c r="J342" i="1" s="1"/>
  <c r="W334" i="1"/>
  <c r="L334" i="1"/>
  <c r="R334" i="1" a="1"/>
  <c r="R334" i="1" s="1"/>
  <c r="W326" i="1"/>
  <c r="L326" i="1"/>
  <c r="R326" i="1" a="1"/>
  <c r="R326" i="1" s="1"/>
  <c r="J326" i="1" s="1"/>
  <c r="W318" i="1"/>
  <c r="L318" i="1"/>
  <c r="R318" i="1" a="1"/>
  <c r="R318" i="1" s="1"/>
  <c r="J318" i="1" s="1"/>
  <c r="W310" i="1"/>
  <c r="L310" i="1"/>
  <c r="R310" i="1" a="1"/>
  <c r="R310" i="1" s="1"/>
  <c r="J310" i="1" s="1"/>
  <c r="W302" i="1"/>
  <c r="L302" i="1"/>
  <c r="R302" i="1" a="1"/>
  <c r="R302" i="1" s="1"/>
  <c r="J302" i="1" s="1"/>
  <c r="W294" i="1"/>
  <c r="L294" i="1"/>
  <c r="R294" i="1" a="1"/>
  <c r="R294" i="1" s="1"/>
  <c r="J294" i="1" s="1"/>
  <c r="W286" i="1"/>
  <c r="L286" i="1"/>
  <c r="R286" i="1" a="1"/>
  <c r="R286" i="1" s="1"/>
  <c r="W278" i="1"/>
  <c r="L278" i="1"/>
  <c r="R278" i="1" a="1"/>
  <c r="R278" i="1" s="1"/>
  <c r="J278" i="1" s="1"/>
  <c r="W270" i="1"/>
  <c r="L270" i="1"/>
  <c r="R270" i="1" a="1"/>
  <c r="R270" i="1" s="1"/>
  <c r="J270" i="1" s="1"/>
  <c r="W581" i="1"/>
  <c r="L581" i="1"/>
  <c r="R581" i="1" a="1"/>
  <c r="R581" i="1" s="1"/>
  <c r="J581" i="1" s="1"/>
  <c r="W573" i="1"/>
  <c r="L573" i="1"/>
  <c r="R573" i="1" a="1"/>
  <c r="R573" i="1" s="1"/>
  <c r="W565" i="1"/>
  <c r="L565" i="1"/>
  <c r="R565" i="1" a="1"/>
  <c r="R565" i="1" s="1"/>
  <c r="W557" i="1"/>
  <c r="L557" i="1"/>
  <c r="R557" i="1" a="1"/>
  <c r="R557" i="1" s="1"/>
  <c r="J557" i="1" s="1"/>
  <c r="W549" i="1"/>
  <c r="L549" i="1"/>
  <c r="R549" i="1" a="1"/>
  <c r="R549" i="1" s="1"/>
  <c r="J549" i="1" s="1"/>
  <c r="W541" i="1"/>
  <c r="L541" i="1"/>
  <c r="R541" i="1" a="1"/>
  <c r="R541" i="1" s="1"/>
  <c r="W533" i="1"/>
  <c r="L533" i="1"/>
  <c r="R533" i="1" a="1"/>
  <c r="R533" i="1" s="1"/>
  <c r="J533" i="1" s="1"/>
  <c r="W525" i="1"/>
  <c r="L525" i="1"/>
  <c r="R525" i="1" a="1"/>
  <c r="R525" i="1" s="1"/>
  <c r="W517" i="1"/>
  <c r="L517" i="1"/>
  <c r="R517" i="1" a="1"/>
  <c r="R517" i="1" s="1"/>
  <c r="J517" i="1" s="1"/>
  <c r="W509" i="1"/>
  <c r="L509" i="1"/>
  <c r="R509" i="1" a="1"/>
  <c r="R509" i="1" s="1"/>
  <c r="J509" i="1" s="1"/>
  <c r="W501" i="1"/>
  <c r="L501" i="1"/>
  <c r="R501" i="1" a="1"/>
  <c r="R501" i="1" s="1"/>
  <c r="J501" i="1" s="1"/>
  <c r="W493" i="1"/>
  <c r="L493" i="1"/>
  <c r="R493" i="1" a="1"/>
  <c r="R493" i="1" s="1"/>
  <c r="J493" i="1" s="1"/>
  <c r="W485" i="1"/>
  <c r="L485" i="1"/>
  <c r="R485" i="1" a="1"/>
  <c r="R485" i="1" s="1"/>
  <c r="J485" i="1" s="1"/>
  <c r="W477" i="1"/>
  <c r="L477" i="1"/>
  <c r="R477" i="1" a="1"/>
  <c r="R477" i="1" s="1"/>
  <c r="J477" i="1" s="1"/>
  <c r="W469" i="1"/>
  <c r="L469" i="1"/>
  <c r="R469" i="1" a="1"/>
  <c r="R469" i="1" s="1"/>
  <c r="J469" i="1" s="1"/>
  <c r="W461" i="1"/>
  <c r="L461" i="1"/>
  <c r="R461" i="1" a="1"/>
  <c r="R461" i="1" s="1"/>
  <c r="W453" i="1"/>
  <c r="L453" i="1"/>
  <c r="R453" i="1" a="1"/>
  <c r="R453" i="1" s="1"/>
  <c r="J453" i="1" s="1"/>
  <c r="W445" i="1"/>
  <c r="L445" i="1"/>
  <c r="R445" i="1" a="1"/>
  <c r="R445" i="1" s="1"/>
  <c r="J445" i="1" s="1"/>
  <c r="W437" i="1"/>
  <c r="L437" i="1"/>
  <c r="R437" i="1" a="1"/>
  <c r="R437" i="1" s="1"/>
  <c r="W429" i="1"/>
  <c r="L429" i="1"/>
  <c r="R429" i="1" a="1"/>
  <c r="R429" i="1" s="1"/>
  <c r="J429" i="1" s="1"/>
  <c r="W421" i="1"/>
  <c r="L421" i="1"/>
  <c r="R421" i="1" a="1"/>
  <c r="R421" i="1" s="1"/>
  <c r="J421" i="1" s="1"/>
  <c r="W413" i="1"/>
  <c r="L413" i="1"/>
  <c r="R413" i="1" a="1"/>
  <c r="R413" i="1" s="1"/>
  <c r="W405" i="1"/>
  <c r="L405" i="1"/>
  <c r="R405" i="1" a="1"/>
  <c r="R405" i="1" s="1"/>
  <c r="J405" i="1" s="1"/>
  <c r="W397" i="1"/>
  <c r="R397" i="1" a="1"/>
  <c r="R397" i="1" s="1"/>
  <c r="J397" i="1" s="1"/>
  <c r="L397" i="1"/>
  <c r="W389" i="1"/>
  <c r="R389" i="1" a="1"/>
  <c r="R389" i="1" s="1"/>
  <c r="L389" i="1"/>
  <c r="W381" i="1"/>
  <c r="R381" i="1" a="1"/>
  <c r="R381" i="1" s="1"/>
  <c r="J381" i="1" s="1"/>
  <c r="L381" i="1"/>
  <c r="W373" i="1"/>
  <c r="R373" i="1" a="1"/>
  <c r="R373" i="1" s="1"/>
  <c r="L373" i="1"/>
  <c r="W365" i="1"/>
  <c r="R365" i="1" a="1"/>
  <c r="R365" i="1" s="1"/>
  <c r="J365" i="1" s="1"/>
  <c r="L365" i="1"/>
  <c r="W357" i="1"/>
  <c r="R357" i="1" a="1"/>
  <c r="R357" i="1" s="1"/>
  <c r="J357" i="1" s="1"/>
  <c r="L357" i="1"/>
  <c r="W349" i="1"/>
  <c r="L349" i="1"/>
  <c r="R349" i="1" a="1"/>
  <c r="R349" i="1" s="1"/>
  <c r="J349" i="1" s="1"/>
  <c r="W341" i="1"/>
  <c r="L341" i="1"/>
  <c r="R341" i="1" a="1"/>
  <c r="R341" i="1" s="1"/>
  <c r="J341" i="1" s="1"/>
  <c r="W333" i="1"/>
  <c r="L333" i="1"/>
  <c r="R333" i="1" a="1"/>
  <c r="R333" i="1" s="1"/>
  <c r="W325" i="1"/>
  <c r="L325" i="1"/>
  <c r="R325" i="1" a="1"/>
  <c r="R325" i="1" s="1"/>
  <c r="J325" i="1" s="1"/>
  <c r="W317" i="1"/>
  <c r="L317" i="1"/>
  <c r="R317" i="1" a="1"/>
  <c r="R317" i="1" s="1"/>
  <c r="J317" i="1" s="1"/>
  <c r="W309" i="1"/>
  <c r="L309" i="1"/>
  <c r="R309" i="1" a="1"/>
  <c r="R309" i="1" s="1"/>
  <c r="W301" i="1"/>
  <c r="R301" i="1" a="1"/>
  <c r="R301" i="1" s="1"/>
  <c r="J301" i="1" s="1"/>
  <c r="L301" i="1"/>
  <c r="W293" i="1"/>
  <c r="R293" i="1" a="1"/>
  <c r="R293" i="1" s="1"/>
  <c r="J293" i="1" s="1"/>
  <c r="L293" i="1"/>
  <c r="W285" i="1"/>
  <c r="L285" i="1"/>
  <c r="R285" i="1" a="1"/>
  <c r="R285" i="1" s="1"/>
  <c r="W277" i="1"/>
  <c r="L277" i="1"/>
  <c r="R277" i="1" a="1"/>
  <c r="R277" i="1" s="1"/>
  <c r="J277" i="1" s="1"/>
  <c r="W269" i="1"/>
  <c r="R269" i="1" a="1"/>
  <c r="R269" i="1" s="1"/>
  <c r="J269" i="1" s="1"/>
  <c r="L269" i="1"/>
  <c r="W261" i="1"/>
  <c r="L261" i="1"/>
  <c r="R261" i="1" a="1"/>
  <c r="R261" i="1" s="1"/>
  <c r="J261" i="1" s="1"/>
  <c r="W253" i="1"/>
  <c r="L253" i="1"/>
  <c r="R253" i="1" a="1"/>
  <c r="R253" i="1" s="1"/>
  <c r="J253" i="1" s="1"/>
  <c r="W245" i="1"/>
  <c r="L245" i="1"/>
  <c r="R245" i="1" a="1"/>
  <c r="R245" i="1" s="1"/>
  <c r="W237" i="1"/>
  <c r="L237" i="1"/>
  <c r="R237" i="1" a="1"/>
  <c r="R237" i="1" s="1"/>
  <c r="J237" i="1" s="1"/>
  <c r="W229" i="1"/>
  <c r="L229" i="1"/>
  <c r="R229" i="1" a="1"/>
  <c r="R229" i="1" s="1"/>
  <c r="J229" i="1" s="1"/>
  <c r="W221" i="1"/>
  <c r="L221" i="1"/>
  <c r="R221" i="1" a="1"/>
  <c r="R221" i="1" s="1"/>
  <c r="J221" i="1" s="1"/>
  <c r="W213" i="1"/>
  <c r="L213" i="1"/>
  <c r="R213" i="1" a="1"/>
  <c r="R213" i="1" s="1"/>
  <c r="J213" i="1" s="1"/>
  <c r="W205" i="1"/>
  <c r="L205" i="1"/>
  <c r="R205" i="1" a="1"/>
  <c r="R205" i="1" s="1"/>
  <c r="J205" i="1" s="1"/>
  <c r="W197" i="1"/>
  <c r="L197" i="1"/>
  <c r="R197" i="1" a="1"/>
  <c r="R197" i="1" s="1"/>
  <c r="J197" i="1" s="1"/>
  <c r="W189" i="1"/>
  <c r="L189" i="1"/>
  <c r="R189" i="1" a="1"/>
  <c r="R189" i="1" s="1"/>
  <c r="J189" i="1" s="1"/>
  <c r="W181" i="1"/>
  <c r="L181" i="1"/>
  <c r="R181" i="1" a="1"/>
  <c r="R181" i="1" s="1"/>
  <c r="W173" i="1"/>
  <c r="L173" i="1"/>
  <c r="R173" i="1" a="1"/>
  <c r="R173" i="1" s="1"/>
  <c r="J173" i="1" s="1"/>
  <c r="W165" i="1"/>
  <c r="L165" i="1"/>
  <c r="R165" i="1" a="1"/>
  <c r="R165" i="1" s="1"/>
  <c r="J165" i="1" s="1"/>
  <c r="W157" i="1"/>
  <c r="L157" i="1"/>
  <c r="R157" i="1" a="1"/>
  <c r="R157" i="1" s="1"/>
  <c r="W149" i="1"/>
  <c r="L149" i="1"/>
  <c r="R149" i="1" a="1"/>
  <c r="R149" i="1" s="1"/>
  <c r="J149" i="1" s="1"/>
  <c r="W141" i="1"/>
  <c r="L141" i="1"/>
  <c r="R141" i="1" a="1"/>
  <c r="R141" i="1" s="1"/>
  <c r="J141" i="1" s="1"/>
  <c r="W133" i="1"/>
  <c r="L133" i="1"/>
  <c r="R133" i="1" a="1"/>
  <c r="R133" i="1" s="1"/>
  <c r="J133" i="1" s="1"/>
  <c r="W125" i="1"/>
  <c r="L125" i="1"/>
  <c r="R125" i="1" a="1"/>
  <c r="R125" i="1" s="1"/>
  <c r="J125" i="1" s="1"/>
  <c r="W117" i="1"/>
  <c r="L117" i="1"/>
  <c r="R117" i="1" a="1"/>
  <c r="R117" i="1" s="1"/>
  <c r="W109" i="1"/>
  <c r="L109" i="1"/>
  <c r="R109" i="1" a="1"/>
  <c r="R109" i="1" s="1"/>
  <c r="J109" i="1" s="1"/>
  <c r="W101" i="1"/>
  <c r="L101" i="1"/>
  <c r="R101" i="1" a="1"/>
  <c r="R101" i="1" s="1"/>
  <c r="J101" i="1" s="1"/>
  <c r="W93" i="1"/>
  <c r="L93" i="1"/>
  <c r="R93" i="1" a="1"/>
  <c r="R93" i="1" s="1"/>
  <c r="J93" i="1" s="1"/>
  <c r="W85" i="1"/>
  <c r="L85" i="1"/>
  <c r="R85" i="1" a="1"/>
  <c r="R85" i="1" s="1"/>
  <c r="J85" i="1" s="1"/>
  <c r="W77" i="1"/>
  <c r="L77" i="1"/>
  <c r="R77" i="1" a="1"/>
  <c r="R77" i="1" s="1"/>
  <c r="J77" i="1" s="1"/>
  <c r="W69" i="1"/>
  <c r="L69" i="1"/>
  <c r="R69" i="1" a="1"/>
  <c r="R69" i="1" s="1"/>
  <c r="J69" i="1" s="1"/>
  <c r="W61" i="1"/>
  <c r="L61" i="1"/>
  <c r="R61" i="1" a="1"/>
  <c r="R61" i="1" s="1"/>
  <c r="J61" i="1" s="1"/>
  <c r="W53" i="1"/>
  <c r="L53" i="1"/>
  <c r="R53" i="1" a="1"/>
  <c r="R53" i="1" s="1"/>
  <c r="W45" i="1"/>
  <c r="L45" i="1"/>
  <c r="R45" i="1" a="1"/>
  <c r="R45" i="1" s="1"/>
  <c r="J45" i="1" s="1"/>
  <c r="W37" i="1"/>
  <c r="L37" i="1"/>
  <c r="R37" i="1" a="1"/>
  <c r="R37" i="1" s="1"/>
  <c r="J37" i="1" s="1"/>
  <c r="W29" i="1"/>
  <c r="L29" i="1"/>
  <c r="R29" i="1" a="1"/>
  <c r="R29" i="1" s="1"/>
  <c r="W21" i="1"/>
  <c r="L21" i="1"/>
  <c r="R21" i="1" a="1"/>
  <c r="R21" i="1" s="1"/>
  <c r="J21" i="1" s="1"/>
  <c r="R13" i="1" a="1"/>
  <c r="R13" i="1" s="1"/>
  <c r="J13" i="1" s="1"/>
  <c r="R5" i="1" a="1"/>
  <c r="R5" i="1" s="1"/>
  <c r="J5" i="1" s="1"/>
  <c r="W580" i="1"/>
  <c r="L580" i="1"/>
  <c r="R580" i="1" a="1"/>
  <c r="R580" i="1" s="1"/>
  <c r="J580" i="1" s="1"/>
  <c r="W572" i="1"/>
  <c r="L572" i="1"/>
  <c r="R572" i="1" a="1"/>
  <c r="R572" i="1" s="1"/>
  <c r="J572" i="1" s="1"/>
  <c r="W564" i="1"/>
  <c r="L564" i="1"/>
  <c r="R564" i="1" a="1"/>
  <c r="R564" i="1" s="1"/>
  <c r="J564" i="1" s="1"/>
  <c r="W556" i="1"/>
  <c r="L556" i="1"/>
  <c r="R556" i="1" a="1"/>
  <c r="R556" i="1" s="1"/>
  <c r="J556" i="1" s="1"/>
  <c r="W548" i="1"/>
  <c r="L548" i="1"/>
  <c r="R548" i="1" a="1"/>
  <c r="R548" i="1" s="1"/>
  <c r="J548" i="1" s="1"/>
  <c r="W540" i="1"/>
  <c r="L540" i="1"/>
  <c r="R540" i="1" a="1"/>
  <c r="R540" i="1" s="1"/>
  <c r="J540" i="1" s="1"/>
  <c r="W532" i="1"/>
  <c r="L532" i="1"/>
  <c r="R532" i="1" a="1"/>
  <c r="R532" i="1" s="1"/>
  <c r="J532" i="1" s="1"/>
  <c r="W524" i="1"/>
  <c r="L524" i="1"/>
  <c r="R524" i="1" a="1"/>
  <c r="R524" i="1" s="1"/>
  <c r="J524" i="1" s="1"/>
  <c r="W516" i="1"/>
  <c r="L516" i="1"/>
  <c r="R516" i="1" a="1"/>
  <c r="R516" i="1" s="1"/>
  <c r="J516" i="1" s="1"/>
  <c r="W508" i="1"/>
  <c r="L508" i="1"/>
  <c r="R508" i="1" a="1"/>
  <c r="R508" i="1" s="1"/>
  <c r="J508" i="1" s="1"/>
  <c r="W500" i="1"/>
  <c r="L500" i="1"/>
  <c r="R500" i="1" a="1"/>
  <c r="R500" i="1" s="1"/>
  <c r="J500" i="1" s="1"/>
  <c r="W492" i="1"/>
  <c r="L492" i="1"/>
  <c r="R492" i="1" a="1"/>
  <c r="R492" i="1" s="1"/>
  <c r="J492" i="1" s="1"/>
  <c r="W484" i="1"/>
  <c r="L484" i="1"/>
  <c r="R484" i="1" a="1"/>
  <c r="R484" i="1" s="1"/>
  <c r="J484" i="1" s="1"/>
  <c r="W476" i="1"/>
  <c r="L476" i="1"/>
  <c r="R476" i="1" a="1"/>
  <c r="R476" i="1" s="1"/>
  <c r="J476" i="1" s="1"/>
  <c r="W468" i="1"/>
  <c r="L468" i="1"/>
  <c r="R468" i="1" a="1"/>
  <c r="R468" i="1" s="1"/>
  <c r="J468" i="1" s="1"/>
  <c r="W460" i="1"/>
  <c r="L460" i="1"/>
  <c r="R460" i="1" a="1"/>
  <c r="R460" i="1" s="1"/>
  <c r="J460" i="1" s="1"/>
  <c r="W452" i="1"/>
  <c r="L452" i="1"/>
  <c r="R452" i="1" a="1"/>
  <c r="R452" i="1" s="1"/>
  <c r="J452" i="1" s="1"/>
  <c r="W444" i="1"/>
  <c r="L444" i="1"/>
  <c r="R444" i="1" a="1"/>
  <c r="R444" i="1" s="1"/>
  <c r="J444" i="1" s="1"/>
  <c r="W436" i="1"/>
  <c r="L436" i="1"/>
  <c r="R436" i="1" a="1"/>
  <c r="R436" i="1" s="1"/>
  <c r="J436" i="1" s="1"/>
  <c r="W428" i="1"/>
  <c r="L428" i="1"/>
  <c r="R428" i="1" a="1"/>
  <c r="R428" i="1" s="1"/>
  <c r="J428" i="1" s="1"/>
  <c r="W420" i="1"/>
  <c r="L420" i="1"/>
  <c r="R420" i="1" a="1"/>
  <c r="R420" i="1" s="1"/>
  <c r="J420" i="1" s="1"/>
  <c r="W412" i="1"/>
  <c r="L412" i="1"/>
  <c r="R412" i="1" a="1"/>
  <c r="R412" i="1" s="1"/>
  <c r="J412" i="1" s="1"/>
  <c r="W404" i="1"/>
  <c r="L404" i="1"/>
  <c r="R404" i="1" a="1"/>
  <c r="R404" i="1" s="1"/>
  <c r="J404" i="1" s="1"/>
  <c r="W396" i="1"/>
  <c r="L396" i="1"/>
  <c r="R396" i="1" a="1"/>
  <c r="R396" i="1" s="1"/>
  <c r="J396" i="1" s="1"/>
  <c r="W388" i="1"/>
  <c r="L388" i="1"/>
  <c r="R388" i="1" a="1"/>
  <c r="R388" i="1" s="1"/>
  <c r="J388" i="1" s="1"/>
  <c r="W380" i="1"/>
  <c r="L380" i="1"/>
  <c r="R380" i="1" a="1"/>
  <c r="R380" i="1" s="1"/>
  <c r="J380" i="1" s="1"/>
  <c r="W372" i="1"/>
  <c r="L372" i="1"/>
  <c r="R372" i="1" a="1"/>
  <c r="R372" i="1" s="1"/>
  <c r="J372" i="1" s="1"/>
  <c r="W364" i="1"/>
  <c r="L364" i="1"/>
  <c r="R364" i="1" a="1"/>
  <c r="R364" i="1" s="1"/>
  <c r="J364" i="1" s="1"/>
  <c r="W356" i="1"/>
  <c r="L356" i="1"/>
  <c r="R356" i="1" a="1"/>
  <c r="R356" i="1" s="1"/>
  <c r="J356" i="1" s="1"/>
  <c r="W348" i="1"/>
  <c r="L348" i="1"/>
  <c r="R348" i="1" a="1"/>
  <c r="R348" i="1" s="1"/>
  <c r="J348" i="1" s="1"/>
  <c r="W340" i="1"/>
  <c r="L340" i="1"/>
  <c r="R340" i="1" a="1"/>
  <c r="R340" i="1" s="1"/>
  <c r="J340" i="1" s="1"/>
  <c r="W332" i="1"/>
  <c r="L332" i="1"/>
  <c r="R332" i="1" a="1"/>
  <c r="R332" i="1" s="1"/>
  <c r="J332" i="1" s="1"/>
  <c r="W324" i="1"/>
  <c r="L324" i="1"/>
  <c r="R324" i="1" a="1"/>
  <c r="R324" i="1" s="1"/>
  <c r="J324" i="1" s="1"/>
  <c r="W316" i="1"/>
  <c r="L316" i="1"/>
  <c r="R316" i="1" a="1"/>
  <c r="R316" i="1" s="1"/>
  <c r="J316" i="1" s="1"/>
  <c r="W308" i="1"/>
  <c r="L308" i="1"/>
  <c r="R308" i="1" a="1"/>
  <c r="R308" i="1" s="1"/>
  <c r="J308" i="1" s="1"/>
  <c r="W300" i="1"/>
  <c r="L300" i="1"/>
  <c r="R300" i="1" a="1"/>
  <c r="R300" i="1" s="1"/>
  <c r="J300" i="1" s="1"/>
  <c r="W292" i="1"/>
  <c r="L292" i="1"/>
  <c r="R292" i="1" a="1"/>
  <c r="R292" i="1" s="1"/>
  <c r="J292" i="1" s="1"/>
  <c r="W284" i="1"/>
  <c r="L284" i="1"/>
  <c r="R284" i="1" a="1"/>
  <c r="R284" i="1" s="1"/>
  <c r="J284" i="1" s="1"/>
  <c r="W276" i="1"/>
  <c r="L276" i="1"/>
  <c r="R276" i="1" a="1"/>
  <c r="R276" i="1" s="1"/>
  <c r="J276" i="1" s="1"/>
  <c r="W268" i="1"/>
  <c r="L268" i="1"/>
  <c r="R268" i="1" a="1"/>
  <c r="R268" i="1" s="1"/>
  <c r="J268" i="1" s="1"/>
  <c r="W260" i="1"/>
  <c r="L260" i="1"/>
  <c r="R260" i="1" a="1"/>
  <c r="R260" i="1" s="1"/>
  <c r="J260" i="1" s="1"/>
  <c r="W252" i="1"/>
  <c r="L252" i="1"/>
  <c r="R252" i="1" a="1"/>
  <c r="R252" i="1" s="1"/>
  <c r="J252" i="1" s="1"/>
  <c r="W244" i="1"/>
  <c r="L244" i="1"/>
  <c r="R244" i="1" a="1"/>
  <c r="R244" i="1" s="1"/>
  <c r="J244" i="1" s="1"/>
  <c r="W236" i="1"/>
  <c r="L236" i="1"/>
  <c r="R236" i="1" a="1"/>
  <c r="R236" i="1" s="1"/>
  <c r="J236" i="1" s="1"/>
  <c r="W228" i="1"/>
  <c r="L228" i="1"/>
  <c r="R228" i="1" a="1"/>
  <c r="R228" i="1" s="1"/>
  <c r="J228" i="1" s="1"/>
  <c r="W220" i="1"/>
  <c r="L220" i="1"/>
  <c r="R220" i="1" a="1"/>
  <c r="R220" i="1" s="1"/>
  <c r="J220" i="1" s="1"/>
  <c r="W212" i="1"/>
  <c r="L212" i="1"/>
  <c r="R212" i="1" a="1"/>
  <c r="R212" i="1" s="1"/>
  <c r="J212" i="1" s="1"/>
  <c r="W204" i="1"/>
  <c r="L204" i="1"/>
  <c r="R204" i="1" a="1"/>
  <c r="R204" i="1" s="1"/>
  <c r="J204" i="1" s="1"/>
  <c r="W196" i="1"/>
  <c r="L196" i="1"/>
  <c r="R196" i="1" a="1"/>
  <c r="R196" i="1" s="1"/>
  <c r="J196" i="1" s="1"/>
  <c r="W188" i="1"/>
  <c r="L188" i="1"/>
  <c r="R188" i="1" a="1"/>
  <c r="R188" i="1" s="1"/>
  <c r="J188" i="1" s="1"/>
  <c r="W180" i="1"/>
  <c r="L180" i="1"/>
  <c r="R180" i="1" a="1"/>
  <c r="R180" i="1" s="1"/>
  <c r="J180" i="1" s="1"/>
  <c r="W172" i="1"/>
  <c r="L172" i="1"/>
  <c r="R172" i="1" a="1"/>
  <c r="R172" i="1" s="1"/>
  <c r="J172" i="1" s="1"/>
  <c r="W164" i="1"/>
  <c r="L164" i="1"/>
  <c r="R164" i="1" a="1"/>
  <c r="R164" i="1" s="1"/>
  <c r="J164" i="1" s="1"/>
  <c r="W156" i="1"/>
  <c r="L156" i="1"/>
  <c r="R156" i="1" a="1"/>
  <c r="R156" i="1" s="1"/>
  <c r="J156" i="1" s="1"/>
  <c r="W148" i="1"/>
  <c r="L148" i="1"/>
  <c r="R148" i="1" a="1"/>
  <c r="R148" i="1" s="1"/>
  <c r="J148" i="1" s="1"/>
  <c r="W140" i="1"/>
  <c r="L140" i="1"/>
  <c r="R140" i="1" a="1"/>
  <c r="R140" i="1" s="1"/>
  <c r="J140" i="1" s="1"/>
  <c r="W132" i="1"/>
  <c r="L132" i="1"/>
  <c r="R132" i="1" a="1"/>
  <c r="R132" i="1" s="1"/>
  <c r="J132" i="1" s="1"/>
  <c r="W124" i="1"/>
  <c r="L124" i="1"/>
  <c r="R124" i="1" a="1"/>
  <c r="R124" i="1" s="1"/>
  <c r="J124" i="1" s="1"/>
  <c r="W116" i="1"/>
  <c r="L116" i="1"/>
  <c r="R116" i="1" a="1"/>
  <c r="R116" i="1" s="1"/>
  <c r="J116" i="1" s="1"/>
  <c r="W108" i="1"/>
  <c r="L108" i="1"/>
  <c r="R108" i="1" a="1"/>
  <c r="R108" i="1" s="1"/>
  <c r="J108" i="1" s="1"/>
  <c r="W100" i="1"/>
  <c r="L100" i="1"/>
  <c r="R100" i="1" a="1"/>
  <c r="R100" i="1" s="1"/>
  <c r="J100" i="1" s="1"/>
  <c r="W92" i="1"/>
  <c r="L92" i="1"/>
  <c r="R92" i="1" a="1"/>
  <c r="R92" i="1" s="1"/>
  <c r="J92" i="1" s="1"/>
  <c r="W84" i="1"/>
  <c r="L84" i="1"/>
  <c r="R84" i="1" a="1"/>
  <c r="R84" i="1" s="1"/>
  <c r="J84" i="1" s="1"/>
  <c r="W76" i="1"/>
  <c r="L76" i="1"/>
  <c r="R76" i="1" a="1"/>
  <c r="R76" i="1" s="1"/>
  <c r="J76" i="1" s="1"/>
  <c r="W68" i="1"/>
  <c r="L68" i="1"/>
  <c r="R68" i="1" a="1"/>
  <c r="R68" i="1" s="1"/>
  <c r="J68" i="1" s="1"/>
  <c r="W60" i="1"/>
  <c r="L60" i="1"/>
  <c r="R60" i="1" a="1"/>
  <c r="R60" i="1" s="1"/>
  <c r="J60" i="1" s="1"/>
  <c r="W52" i="1"/>
  <c r="L52" i="1"/>
  <c r="R52" i="1" a="1"/>
  <c r="R52" i="1" s="1"/>
  <c r="J52" i="1" s="1"/>
  <c r="W44" i="1"/>
  <c r="L44" i="1"/>
  <c r="R44" i="1" a="1"/>
  <c r="R44" i="1" s="1"/>
  <c r="J44" i="1" s="1"/>
  <c r="W36" i="1"/>
  <c r="L36" i="1"/>
  <c r="R36" i="1" a="1"/>
  <c r="R36" i="1" s="1"/>
  <c r="J36" i="1" s="1"/>
  <c r="W28" i="1"/>
  <c r="L28" i="1"/>
  <c r="R28" i="1" a="1"/>
  <c r="R28" i="1" s="1"/>
  <c r="J28" i="1" s="1"/>
  <c r="W20" i="1"/>
  <c r="L20" i="1"/>
  <c r="R20" i="1" a="1"/>
  <c r="R20" i="1" s="1"/>
  <c r="J20" i="1" s="1"/>
  <c r="R12" i="1" a="1"/>
  <c r="R12" i="1" s="1"/>
  <c r="J12" i="1" s="1"/>
  <c r="R4" i="1" a="1"/>
  <c r="R4" i="1" s="1"/>
  <c r="J4" i="1" s="1"/>
  <c r="W579" i="1"/>
  <c r="R579" i="1" a="1"/>
  <c r="R579" i="1" s="1"/>
  <c r="J579" i="1" s="1"/>
  <c r="L579" i="1"/>
  <c r="W571" i="1"/>
  <c r="L571" i="1"/>
  <c r="R571" i="1" a="1"/>
  <c r="R571" i="1" s="1"/>
  <c r="J571" i="1" s="1"/>
  <c r="W563" i="1"/>
  <c r="L563" i="1"/>
  <c r="R563" i="1" a="1"/>
  <c r="R563" i="1" s="1"/>
  <c r="J563" i="1" s="1"/>
  <c r="W555" i="1"/>
  <c r="L555" i="1"/>
  <c r="R555" i="1" a="1"/>
  <c r="R555" i="1" s="1"/>
  <c r="J555" i="1" s="1"/>
  <c r="W547" i="1"/>
  <c r="L547" i="1"/>
  <c r="R547" i="1" a="1"/>
  <c r="R547" i="1" s="1"/>
  <c r="J547" i="1" s="1"/>
  <c r="W539" i="1"/>
  <c r="L539" i="1"/>
  <c r="R539" i="1" a="1"/>
  <c r="R539" i="1" s="1"/>
  <c r="J539" i="1" s="1"/>
  <c r="W531" i="1"/>
  <c r="L531" i="1"/>
  <c r="R531" i="1" a="1"/>
  <c r="R531" i="1" s="1"/>
  <c r="J531" i="1" s="1"/>
  <c r="W523" i="1"/>
  <c r="L523" i="1"/>
  <c r="R523" i="1" a="1"/>
  <c r="R523" i="1" s="1"/>
  <c r="J523" i="1" s="1"/>
  <c r="W515" i="1"/>
  <c r="L515" i="1"/>
  <c r="R515" i="1" a="1"/>
  <c r="R515" i="1" s="1"/>
  <c r="J515" i="1" s="1"/>
  <c r="W507" i="1"/>
  <c r="L507" i="1"/>
  <c r="R507" i="1" a="1"/>
  <c r="R507" i="1" s="1"/>
  <c r="J507" i="1" s="1"/>
  <c r="W499" i="1"/>
  <c r="L499" i="1"/>
  <c r="R499" i="1" a="1"/>
  <c r="R499" i="1" s="1"/>
  <c r="J499" i="1" s="1"/>
  <c r="W491" i="1"/>
  <c r="L491" i="1"/>
  <c r="R491" i="1" a="1"/>
  <c r="R491" i="1" s="1"/>
  <c r="J491" i="1" s="1"/>
  <c r="W483" i="1"/>
  <c r="L483" i="1"/>
  <c r="R483" i="1" a="1"/>
  <c r="R483" i="1" s="1"/>
  <c r="J483" i="1" s="1"/>
  <c r="W475" i="1"/>
  <c r="L475" i="1"/>
  <c r="R475" i="1" a="1"/>
  <c r="R475" i="1" s="1"/>
  <c r="J475" i="1" s="1"/>
  <c r="W467" i="1"/>
  <c r="R467" i="1" a="1"/>
  <c r="R467" i="1" s="1"/>
  <c r="J467" i="1" s="1"/>
  <c r="L467" i="1"/>
  <c r="W459" i="1"/>
  <c r="L459" i="1"/>
  <c r="R459" i="1" a="1"/>
  <c r="R459" i="1" s="1"/>
  <c r="J459" i="1" s="1"/>
  <c r="W451" i="1"/>
  <c r="R451" i="1" a="1"/>
  <c r="R451" i="1" s="1"/>
  <c r="J451" i="1" s="1"/>
  <c r="L451" i="1"/>
  <c r="W443" i="1"/>
  <c r="L443" i="1"/>
  <c r="R443" i="1" a="1"/>
  <c r="R443" i="1" s="1"/>
  <c r="J443" i="1" s="1"/>
  <c r="W435" i="1"/>
  <c r="R435" i="1" a="1"/>
  <c r="R435" i="1" s="1"/>
  <c r="J435" i="1" s="1"/>
  <c r="L435" i="1"/>
  <c r="W427" i="1"/>
  <c r="L427" i="1"/>
  <c r="R427" i="1" a="1"/>
  <c r="R427" i="1" s="1"/>
  <c r="J427" i="1" s="1"/>
  <c r="W419" i="1"/>
  <c r="L419" i="1"/>
  <c r="R419" i="1" a="1"/>
  <c r="R419" i="1" s="1"/>
  <c r="J419" i="1" s="1"/>
  <c r="L411" i="1"/>
  <c r="W411" i="1"/>
  <c r="R411" i="1" a="1"/>
  <c r="R411" i="1" s="1"/>
  <c r="J411" i="1" s="1"/>
  <c r="L403" i="1"/>
  <c r="W403" i="1"/>
  <c r="R403" i="1" a="1"/>
  <c r="R403" i="1" s="1"/>
  <c r="J403" i="1" s="1"/>
  <c r="L395" i="1"/>
  <c r="W395" i="1"/>
  <c r="R395" i="1" a="1"/>
  <c r="R395" i="1" s="1"/>
  <c r="J395" i="1" s="1"/>
  <c r="L387" i="1"/>
  <c r="W387" i="1"/>
  <c r="R387" i="1" a="1"/>
  <c r="R387" i="1" s="1"/>
  <c r="J387" i="1" s="1"/>
  <c r="L379" i="1"/>
  <c r="W379" i="1"/>
  <c r="R379" i="1" a="1"/>
  <c r="R379" i="1" s="1"/>
  <c r="J379" i="1" s="1"/>
  <c r="L371" i="1"/>
  <c r="W371" i="1"/>
  <c r="R371" i="1" a="1"/>
  <c r="R371" i="1" s="1"/>
  <c r="J371" i="1" s="1"/>
  <c r="L363" i="1"/>
  <c r="W363" i="1"/>
  <c r="R363" i="1" a="1"/>
  <c r="R363" i="1" s="1"/>
  <c r="J363" i="1" s="1"/>
  <c r="L355" i="1"/>
  <c r="W355" i="1"/>
  <c r="R355" i="1" a="1"/>
  <c r="R355" i="1" s="1"/>
  <c r="J355" i="1" s="1"/>
  <c r="L347" i="1"/>
  <c r="W347" i="1"/>
  <c r="R347" i="1" a="1"/>
  <c r="R347" i="1" s="1"/>
  <c r="J347" i="1" s="1"/>
  <c r="L339" i="1"/>
  <c r="W339" i="1"/>
  <c r="R339" i="1" a="1"/>
  <c r="R339" i="1" s="1"/>
  <c r="J339" i="1" s="1"/>
  <c r="L331" i="1"/>
  <c r="W331" i="1"/>
  <c r="R331" i="1" a="1"/>
  <c r="R331" i="1" s="1"/>
  <c r="J331" i="1" s="1"/>
  <c r="L323" i="1"/>
  <c r="W323" i="1"/>
  <c r="R323" i="1" a="1"/>
  <c r="R323" i="1" s="1"/>
  <c r="J323" i="1" s="1"/>
  <c r="L315" i="1"/>
  <c r="W315" i="1"/>
  <c r="R315" i="1" a="1"/>
  <c r="R315" i="1" s="1"/>
  <c r="J315" i="1" s="1"/>
  <c r="L307" i="1"/>
  <c r="W307" i="1"/>
  <c r="R307" i="1" a="1"/>
  <c r="R307" i="1" s="1"/>
  <c r="J307" i="1" s="1"/>
  <c r="L299" i="1"/>
  <c r="W299" i="1"/>
  <c r="R299" i="1" a="1"/>
  <c r="R299" i="1" s="1"/>
  <c r="L291" i="1"/>
  <c r="W291" i="1"/>
  <c r="R291" i="1" a="1"/>
  <c r="R291" i="1" s="1"/>
  <c r="J291" i="1" s="1"/>
  <c r="L283" i="1"/>
  <c r="W283" i="1"/>
  <c r="R283" i="1" a="1"/>
  <c r="R283" i="1" s="1"/>
  <c r="J283" i="1" s="1"/>
  <c r="L275" i="1"/>
  <c r="W275" i="1"/>
  <c r="R275" i="1" a="1"/>
  <c r="R275" i="1" s="1"/>
  <c r="J275" i="1" s="1"/>
  <c r="L267" i="1"/>
  <c r="W267" i="1"/>
  <c r="R267" i="1" a="1"/>
  <c r="R267" i="1" s="1"/>
  <c r="J267" i="1" s="1"/>
  <c r="L259" i="1"/>
  <c r="W259" i="1"/>
  <c r="R259" i="1" a="1"/>
  <c r="R259" i="1" s="1"/>
  <c r="J259" i="1" s="1"/>
  <c r="L251" i="1"/>
  <c r="W251" i="1"/>
  <c r="R251" i="1" a="1"/>
  <c r="R251" i="1" s="1"/>
  <c r="J251" i="1" s="1"/>
  <c r="L243" i="1"/>
  <c r="W243" i="1"/>
  <c r="R243" i="1" a="1"/>
  <c r="R243" i="1" s="1"/>
  <c r="J243" i="1" s="1"/>
  <c r="L235" i="1"/>
  <c r="W235" i="1"/>
  <c r="R235" i="1" a="1"/>
  <c r="R235" i="1" s="1"/>
  <c r="J235" i="1" s="1"/>
  <c r="L227" i="1"/>
  <c r="W227" i="1"/>
  <c r="R227" i="1" a="1"/>
  <c r="R227" i="1" s="1"/>
  <c r="J227" i="1" s="1"/>
  <c r="L219" i="1"/>
  <c r="W219" i="1"/>
  <c r="R219" i="1" a="1"/>
  <c r="R219" i="1" s="1"/>
  <c r="J219" i="1" s="1"/>
  <c r="L211" i="1"/>
  <c r="W211" i="1"/>
  <c r="R211" i="1" a="1"/>
  <c r="R211" i="1" s="1"/>
  <c r="J211" i="1" s="1"/>
  <c r="L203" i="1"/>
  <c r="W203" i="1"/>
  <c r="R203" i="1" a="1"/>
  <c r="R203" i="1" s="1"/>
  <c r="J203" i="1" s="1"/>
  <c r="L195" i="1"/>
  <c r="W195" i="1"/>
  <c r="R195" i="1" a="1"/>
  <c r="R195" i="1" s="1"/>
  <c r="J195" i="1" s="1"/>
  <c r="L187" i="1"/>
  <c r="W187" i="1"/>
  <c r="R187" i="1" a="1"/>
  <c r="R187" i="1" s="1"/>
  <c r="J187" i="1" s="1"/>
  <c r="L179" i="1"/>
  <c r="W179" i="1"/>
  <c r="R179" i="1" a="1"/>
  <c r="R179" i="1" s="1"/>
  <c r="J179" i="1" s="1"/>
  <c r="L171" i="1"/>
  <c r="W171" i="1"/>
  <c r="R171" i="1" a="1"/>
  <c r="R171" i="1" s="1"/>
  <c r="J171" i="1" s="1"/>
  <c r="L163" i="1"/>
  <c r="W163" i="1"/>
  <c r="R163" i="1" a="1"/>
  <c r="R163" i="1" s="1"/>
  <c r="J163" i="1" s="1"/>
  <c r="L155" i="1"/>
  <c r="W155" i="1"/>
  <c r="R155" i="1" a="1"/>
  <c r="R155" i="1" s="1"/>
  <c r="J155" i="1" s="1"/>
  <c r="L147" i="1"/>
  <c r="W147" i="1"/>
  <c r="R147" i="1" a="1"/>
  <c r="R147" i="1" s="1"/>
  <c r="J147" i="1" s="1"/>
  <c r="L139" i="1"/>
  <c r="W139" i="1"/>
  <c r="R139" i="1" a="1"/>
  <c r="R139" i="1" s="1"/>
  <c r="J139" i="1" s="1"/>
  <c r="L131" i="1"/>
  <c r="W131" i="1"/>
  <c r="R131" i="1" a="1"/>
  <c r="R131" i="1" s="1"/>
  <c r="J131" i="1" s="1"/>
  <c r="L123" i="1"/>
  <c r="W123" i="1"/>
  <c r="R123" i="1" a="1"/>
  <c r="R123" i="1" s="1"/>
  <c r="J123" i="1" s="1"/>
  <c r="L115" i="1"/>
  <c r="W115" i="1"/>
  <c r="R115" i="1" a="1"/>
  <c r="R115" i="1" s="1"/>
  <c r="J115" i="1" s="1"/>
  <c r="L107" i="1"/>
  <c r="W107" i="1"/>
  <c r="R107" i="1" a="1"/>
  <c r="R107" i="1" s="1"/>
  <c r="J107" i="1" s="1"/>
  <c r="L99" i="1"/>
  <c r="W99" i="1"/>
  <c r="R99" i="1" a="1"/>
  <c r="R99" i="1" s="1"/>
  <c r="J99" i="1" s="1"/>
  <c r="L91" i="1"/>
  <c r="W91" i="1"/>
  <c r="R91" i="1" a="1"/>
  <c r="R91" i="1" s="1"/>
  <c r="J91" i="1" s="1"/>
  <c r="L83" i="1"/>
  <c r="W83" i="1"/>
  <c r="R83" i="1" a="1"/>
  <c r="R83" i="1" s="1"/>
  <c r="J83" i="1" s="1"/>
  <c r="L75" i="1"/>
  <c r="W75" i="1"/>
  <c r="R75" i="1" a="1"/>
  <c r="R75" i="1" s="1"/>
  <c r="J75" i="1" s="1"/>
  <c r="L67" i="1"/>
  <c r="W67" i="1"/>
  <c r="R67" i="1" a="1"/>
  <c r="R67" i="1" s="1"/>
  <c r="J67" i="1" s="1"/>
  <c r="L59" i="1"/>
  <c r="W59" i="1"/>
  <c r="R59" i="1" a="1"/>
  <c r="R59" i="1" s="1"/>
  <c r="J59" i="1" s="1"/>
  <c r="L51" i="1"/>
  <c r="W51" i="1"/>
  <c r="R51" i="1" a="1"/>
  <c r="R51" i="1" s="1"/>
  <c r="J51" i="1" s="1"/>
  <c r="L43" i="1"/>
  <c r="W43" i="1"/>
  <c r="R43" i="1" a="1"/>
  <c r="R43" i="1" s="1"/>
  <c r="L35" i="1"/>
  <c r="W35" i="1"/>
  <c r="R35" i="1" a="1"/>
  <c r="R35" i="1" s="1"/>
  <c r="J35" i="1" s="1"/>
  <c r="L27" i="1"/>
  <c r="W27" i="1"/>
  <c r="R27" i="1" a="1"/>
  <c r="R27" i="1" s="1"/>
  <c r="J27" i="1" s="1"/>
  <c r="L19" i="1"/>
  <c r="W19" i="1"/>
  <c r="R19" i="1" a="1"/>
  <c r="R19" i="1" s="1"/>
  <c r="J19" i="1" s="1"/>
  <c r="R11" i="1" a="1"/>
  <c r="R11" i="1" s="1"/>
  <c r="J11" i="1" s="1"/>
  <c r="R3" i="1" a="1"/>
  <c r="R3" i="1" s="1"/>
  <c r="J3" i="1" s="1"/>
  <c r="W578" i="1"/>
  <c r="L578" i="1"/>
  <c r="R578" i="1" a="1"/>
  <c r="R578" i="1" s="1"/>
  <c r="J578" i="1" s="1"/>
  <c r="W570" i="1"/>
  <c r="L570" i="1"/>
  <c r="R570" i="1" a="1"/>
  <c r="R570" i="1" s="1"/>
  <c r="J570" i="1" s="1"/>
  <c r="W562" i="1"/>
  <c r="L562" i="1"/>
  <c r="R562" i="1" a="1"/>
  <c r="R562" i="1" s="1"/>
  <c r="J562" i="1" s="1"/>
  <c r="W554" i="1"/>
  <c r="L554" i="1"/>
  <c r="R554" i="1" a="1"/>
  <c r="R554" i="1" s="1"/>
  <c r="J554" i="1" s="1"/>
  <c r="W546" i="1"/>
  <c r="L546" i="1"/>
  <c r="R546" i="1" a="1"/>
  <c r="R546" i="1" s="1"/>
  <c r="J546" i="1" s="1"/>
  <c r="W538" i="1"/>
  <c r="L538" i="1"/>
  <c r="R538" i="1" a="1"/>
  <c r="R538" i="1" s="1"/>
  <c r="J538" i="1" s="1"/>
  <c r="W530" i="1"/>
  <c r="L530" i="1"/>
  <c r="R530" i="1" a="1"/>
  <c r="R530" i="1" s="1"/>
  <c r="J530" i="1" s="1"/>
  <c r="W522" i="1"/>
  <c r="L522" i="1"/>
  <c r="R522" i="1" a="1"/>
  <c r="R522" i="1" s="1"/>
  <c r="J522" i="1" s="1"/>
  <c r="W514" i="1"/>
  <c r="L514" i="1"/>
  <c r="R514" i="1" a="1"/>
  <c r="R514" i="1" s="1"/>
  <c r="W506" i="1"/>
  <c r="L506" i="1"/>
  <c r="R506" i="1" a="1"/>
  <c r="R506" i="1" s="1"/>
  <c r="J506" i="1" s="1"/>
  <c r="W498" i="1"/>
  <c r="L498" i="1"/>
  <c r="R498" i="1" a="1"/>
  <c r="R498" i="1" s="1"/>
  <c r="J498" i="1" s="1"/>
  <c r="W490" i="1"/>
  <c r="L490" i="1"/>
  <c r="R490" i="1" a="1"/>
  <c r="R490" i="1" s="1"/>
  <c r="J490" i="1" s="1"/>
  <c r="W482" i="1"/>
  <c r="L482" i="1"/>
  <c r="R482" i="1" a="1"/>
  <c r="R482" i="1" s="1"/>
  <c r="J482" i="1" s="1"/>
  <c r="W474" i="1"/>
  <c r="L474" i="1"/>
  <c r="R474" i="1" a="1"/>
  <c r="R474" i="1" s="1"/>
  <c r="J474" i="1" s="1"/>
  <c r="W466" i="1"/>
  <c r="L466" i="1"/>
  <c r="R466" i="1" a="1"/>
  <c r="R466" i="1" s="1"/>
  <c r="J466" i="1" s="1"/>
  <c r="W458" i="1"/>
  <c r="L458" i="1"/>
  <c r="R458" i="1" a="1"/>
  <c r="R458" i="1" s="1"/>
  <c r="J458" i="1" s="1"/>
  <c r="W450" i="1"/>
  <c r="L450" i="1"/>
  <c r="R450" i="1" a="1"/>
  <c r="R450" i="1" s="1"/>
  <c r="J450" i="1" s="1"/>
  <c r="W442" i="1"/>
  <c r="L442" i="1"/>
  <c r="R442" i="1" a="1"/>
  <c r="R442" i="1" s="1"/>
  <c r="J442" i="1" s="1"/>
  <c r="W434" i="1"/>
  <c r="L434" i="1"/>
  <c r="R434" i="1" a="1"/>
  <c r="R434" i="1" s="1"/>
  <c r="J434" i="1" s="1"/>
  <c r="W426" i="1"/>
  <c r="L426" i="1"/>
  <c r="R426" i="1" a="1"/>
  <c r="R426" i="1" s="1"/>
  <c r="J426" i="1" s="1"/>
  <c r="W418" i="1"/>
  <c r="L418" i="1"/>
  <c r="R418" i="1" a="1"/>
  <c r="R418" i="1" s="1"/>
  <c r="J418" i="1" s="1"/>
  <c r="W410" i="1"/>
  <c r="L410" i="1"/>
  <c r="R410" i="1" a="1"/>
  <c r="R410" i="1" s="1"/>
  <c r="J410" i="1" s="1"/>
  <c r="W402" i="1"/>
  <c r="L402" i="1"/>
  <c r="R402" i="1" a="1"/>
  <c r="R402" i="1" s="1"/>
  <c r="J402" i="1" s="1"/>
  <c r="W394" i="1"/>
  <c r="L394" i="1"/>
  <c r="R394" i="1" a="1"/>
  <c r="R394" i="1" s="1"/>
  <c r="J394" i="1" s="1"/>
  <c r="W386" i="1"/>
  <c r="L386" i="1"/>
  <c r="R386" i="1" a="1"/>
  <c r="R386" i="1" s="1"/>
  <c r="J386" i="1" s="1"/>
  <c r="W378" i="1"/>
  <c r="L378" i="1"/>
  <c r="R378" i="1" a="1"/>
  <c r="R378" i="1" s="1"/>
  <c r="J378" i="1" s="1"/>
  <c r="L370" i="1"/>
  <c r="W370" i="1"/>
  <c r="R370" i="1" a="1"/>
  <c r="R370" i="1" s="1"/>
  <c r="J370" i="1" s="1"/>
  <c r="L362" i="1"/>
  <c r="W362" i="1"/>
  <c r="R362" i="1" a="1"/>
  <c r="R362" i="1" s="1"/>
  <c r="J362" i="1" s="1"/>
  <c r="L354" i="1"/>
  <c r="W354" i="1"/>
  <c r="R354" i="1" a="1"/>
  <c r="R354" i="1" s="1"/>
  <c r="J354" i="1" s="1"/>
  <c r="L346" i="1"/>
  <c r="W346" i="1"/>
  <c r="R346" i="1" a="1"/>
  <c r="R346" i="1" s="1"/>
  <c r="J346" i="1" s="1"/>
  <c r="L338" i="1"/>
  <c r="W338" i="1"/>
  <c r="R338" i="1" a="1"/>
  <c r="R338" i="1" s="1"/>
  <c r="J338" i="1" s="1"/>
  <c r="L330" i="1"/>
  <c r="W330" i="1"/>
  <c r="R330" i="1" a="1"/>
  <c r="R330" i="1" s="1"/>
  <c r="J330" i="1" s="1"/>
  <c r="L322" i="1"/>
  <c r="W322" i="1"/>
  <c r="R322" i="1" a="1"/>
  <c r="R322" i="1" s="1"/>
  <c r="L314" i="1"/>
  <c r="W314" i="1"/>
  <c r="R314" i="1" a="1"/>
  <c r="R314" i="1" s="1"/>
  <c r="J314" i="1" s="1"/>
  <c r="L306" i="1"/>
  <c r="W306" i="1"/>
  <c r="R306" i="1" a="1"/>
  <c r="R306" i="1" s="1"/>
  <c r="J306" i="1" s="1"/>
  <c r="L298" i="1"/>
  <c r="W298" i="1"/>
  <c r="R298" i="1" a="1"/>
  <c r="R298" i="1" s="1"/>
  <c r="J298" i="1" s="1"/>
  <c r="L290" i="1"/>
  <c r="W290" i="1"/>
  <c r="R290" i="1" a="1"/>
  <c r="R290" i="1" s="1"/>
  <c r="J290" i="1" s="1"/>
  <c r="L282" i="1"/>
  <c r="W282" i="1"/>
  <c r="R282" i="1" a="1"/>
  <c r="R282" i="1" s="1"/>
  <c r="J282" i="1" s="1"/>
  <c r="L274" i="1"/>
  <c r="W274" i="1"/>
  <c r="R274" i="1" a="1"/>
  <c r="R274" i="1" s="1"/>
  <c r="J274" i="1" s="1"/>
  <c r="L266" i="1"/>
  <c r="W266" i="1"/>
  <c r="R266" i="1" a="1"/>
  <c r="R266" i="1" s="1"/>
  <c r="J266" i="1" s="1"/>
  <c r="L258" i="1"/>
  <c r="W258" i="1"/>
  <c r="R258" i="1" a="1"/>
  <c r="R258" i="1" s="1"/>
  <c r="J258" i="1" s="1"/>
  <c r="L250" i="1"/>
  <c r="W250" i="1"/>
  <c r="R250" i="1" a="1"/>
  <c r="R250" i="1" s="1"/>
  <c r="J250" i="1" s="1"/>
  <c r="L242" i="1"/>
  <c r="W242" i="1"/>
  <c r="R242" i="1" a="1"/>
  <c r="R242" i="1" s="1"/>
  <c r="J242" i="1" s="1"/>
  <c r="L234" i="1"/>
  <c r="W234" i="1"/>
  <c r="R234" i="1" a="1"/>
  <c r="R234" i="1" s="1"/>
  <c r="J234" i="1" s="1"/>
  <c r="L226" i="1"/>
  <c r="W226" i="1"/>
  <c r="R226" i="1" a="1"/>
  <c r="R226" i="1" s="1"/>
  <c r="J226" i="1" s="1"/>
  <c r="L218" i="1"/>
  <c r="W218" i="1"/>
  <c r="R218" i="1" a="1"/>
  <c r="R218" i="1" s="1"/>
  <c r="J218" i="1" s="1"/>
  <c r="L210" i="1"/>
  <c r="W210" i="1"/>
  <c r="R210" i="1" a="1"/>
  <c r="R210" i="1" s="1"/>
  <c r="J210" i="1" s="1"/>
  <c r="L202" i="1"/>
  <c r="W202" i="1"/>
  <c r="R202" i="1" a="1"/>
  <c r="R202" i="1" s="1"/>
  <c r="J202" i="1" s="1"/>
  <c r="L194" i="1"/>
  <c r="W194" i="1"/>
  <c r="R194" i="1" a="1"/>
  <c r="R194" i="1" s="1"/>
  <c r="L186" i="1"/>
  <c r="W186" i="1"/>
  <c r="R186" i="1" a="1"/>
  <c r="R186" i="1" s="1"/>
  <c r="J186" i="1" s="1"/>
  <c r="L178" i="1"/>
  <c r="W178" i="1"/>
  <c r="R178" i="1" a="1"/>
  <c r="R178" i="1" s="1"/>
  <c r="J178" i="1" s="1"/>
  <c r="L170" i="1"/>
  <c r="W170" i="1"/>
  <c r="R170" i="1" a="1"/>
  <c r="R170" i="1" s="1"/>
  <c r="J170" i="1" s="1"/>
  <c r="L162" i="1"/>
  <c r="W162" i="1"/>
  <c r="R162" i="1" a="1"/>
  <c r="R162" i="1" s="1"/>
  <c r="J162" i="1" s="1"/>
  <c r="L154" i="1"/>
  <c r="W154" i="1"/>
  <c r="R154" i="1" a="1"/>
  <c r="R154" i="1" s="1"/>
  <c r="J154" i="1" s="1"/>
  <c r="L146" i="1"/>
  <c r="W146" i="1"/>
  <c r="R146" i="1" a="1"/>
  <c r="R146" i="1" s="1"/>
  <c r="J146" i="1" s="1"/>
  <c r="L138" i="1"/>
  <c r="W138" i="1"/>
  <c r="R138" i="1" a="1"/>
  <c r="R138" i="1" s="1"/>
  <c r="J138" i="1" s="1"/>
  <c r="L130" i="1"/>
  <c r="W130" i="1"/>
  <c r="R130" i="1" a="1"/>
  <c r="R130" i="1" s="1"/>
  <c r="J130" i="1" s="1"/>
  <c r="L122" i="1"/>
  <c r="W122" i="1"/>
  <c r="R122" i="1" a="1"/>
  <c r="R122" i="1" s="1"/>
  <c r="J122" i="1" s="1"/>
  <c r="L114" i="1"/>
  <c r="W114" i="1"/>
  <c r="R114" i="1" a="1"/>
  <c r="R114" i="1" s="1"/>
  <c r="J114" i="1" s="1"/>
  <c r="L106" i="1"/>
  <c r="W106" i="1"/>
  <c r="R106" i="1" a="1"/>
  <c r="R106" i="1" s="1"/>
  <c r="J106" i="1" s="1"/>
  <c r="L98" i="1"/>
  <c r="W98" i="1"/>
  <c r="R98" i="1" a="1"/>
  <c r="R98" i="1" s="1"/>
  <c r="J98" i="1" s="1"/>
  <c r="L90" i="1"/>
  <c r="W90" i="1"/>
  <c r="R90" i="1" a="1"/>
  <c r="R90" i="1" s="1"/>
  <c r="J90" i="1" s="1"/>
  <c r="L82" i="1"/>
  <c r="W82" i="1"/>
  <c r="R82" i="1" a="1"/>
  <c r="R82" i="1" s="1"/>
  <c r="J82" i="1" s="1"/>
  <c r="W74" i="1"/>
  <c r="L74" i="1"/>
  <c r="R74" i="1" a="1"/>
  <c r="R74" i="1" s="1"/>
  <c r="J74" i="1" s="1"/>
  <c r="W66" i="1"/>
  <c r="L66" i="1"/>
  <c r="R66" i="1" a="1"/>
  <c r="R66" i="1" s="1"/>
  <c r="W58" i="1"/>
  <c r="L58" i="1"/>
  <c r="R58" i="1" a="1"/>
  <c r="R58" i="1" s="1"/>
  <c r="J58" i="1" s="1"/>
  <c r="W50" i="1"/>
  <c r="L50" i="1"/>
  <c r="R50" i="1" a="1"/>
  <c r="R50" i="1" s="1"/>
  <c r="J50" i="1" s="1"/>
  <c r="W42" i="1"/>
  <c r="L42" i="1"/>
  <c r="R42" i="1" a="1"/>
  <c r="R42" i="1" s="1"/>
  <c r="J42" i="1" s="1"/>
  <c r="W34" i="1"/>
  <c r="L34" i="1"/>
  <c r="R34" i="1" a="1"/>
  <c r="R34" i="1" s="1"/>
  <c r="J34" i="1" s="1"/>
  <c r="W26" i="1"/>
  <c r="L26" i="1"/>
  <c r="R26" i="1" a="1"/>
  <c r="R26" i="1" s="1"/>
  <c r="J26" i="1" s="1"/>
  <c r="W18" i="1"/>
  <c r="L18" i="1"/>
  <c r="R18" i="1" a="1"/>
  <c r="R18" i="1" s="1"/>
  <c r="J18" i="1" s="1"/>
  <c r="R10" i="1" a="1"/>
  <c r="R10" i="1" s="1"/>
  <c r="J10" i="1" s="1"/>
  <c r="J29" i="1"/>
  <c r="W577" i="1"/>
  <c r="L577" i="1"/>
  <c r="R577" i="1" a="1"/>
  <c r="R577" i="1" s="1"/>
  <c r="J577" i="1" s="1"/>
  <c r="W569" i="1"/>
  <c r="R569" i="1" a="1"/>
  <c r="R569" i="1" s="1"/>
  <c r="J569" i="1" s="1"/>
  <c r="L569" i="1"/>
  <c r="W561" i="1"/>
  <c r="L561" i="1"/>
  <c r="R561" i="1" a="1"/>
  <c r="R561" i="1" s="1"/>
  <c r="J561" i="1" s="1"/>
  <c r="W553" i="1"/>
  <c r="R553" i="1" a="1"/>
  <c r="R553" i="1" s="1"/>
  <c r="J553" i="1" s="1"/>
  <c r="L553" i="1"/>
  <c r="W545" i="1"/>
  <c r="L545" i="1"/>
  <c r="R545" i="1" a="1"/>
  <c r="R545" i="1" s="1"/>
  <c r="J545" i="1" s="1"/>
  <c r="W537" i="1"/>
  <c r="R537" i="1" a="1"/>
  <c r="R537" i="1" s="1"/>
  <c r="J537" i="1" s="1"/>
  <c r="L537" i="1"/>
  <c r="W529" i="1"/>
  <c r="L529" i="1"/>
  <c r="R529" i="1" a="1"/>
  <c r="R529" i="1" s="1"/>
  <c r="J529" i="1" s="1"/>
  <c r="W521" i="1"/>
  <c r="R521" i="1" a="1"/>
  <c r="R521" i="1" s="1"/>
  <c r="J521" i="1" s="1"/>
  <c r="L521" i="1"/>
  <c r="W513" i="1"/>
  <c r="L513" i="1"/>
  <c r="R513" i="1" a="1"/>
  <c r="R513" i="1" s="1"/>
  <c r="J513" i="1" s="1"/>
  <c r="W505" i="1"/>
  <c r="R505" i="1" a="1"/>
  <c r="R505" i="1" s="1"/>
  <c r="J505" i="1" s="1"/>
  <c r="L505" i="1"/>
  <c r="W497" i="1"/>
  <c r="L497" i="1"/>
  <c r="R497" i="1" a="1"/>
  <c r="R497" i="1" s="1"/>
  <c r="J497" i="1" s="1"/>
  <c r="W489" i="1"/>
  <c r="R489" i="1" a="1"/>
  <c r="R489" i="1" s="1"/>
  <c r="J489" i="1" s="1"/>
  <c r="L489" i="1"/>
  <c r="W481" i="1"/>
  <c r="R481" i="1" a="1"/>
  <c r="R481" i="1" s="1"/>
  <c r="J481" i="1" s="1"/>
  <c r="L481" i="1"/>
  <c r="W473" i="1"/>
  <c r="R473" i="1" a="1"/>
  <c r="R473" i="1" s="1"/>
  <c r="J473" i="1" s="1"/>
  <c r="L473" i="1"/>
  <c r="W465" i="1"/>
  <c r="R465" i="1" a="1"/>
  <c r="R465" i="1" s="1"/>
  <c r="J465" i="1" s="1"/>
  <c r="L465" i="1"/>
  <c r="W457" i="1"/>
  <c r="R457" i="1" a="1"/>
  <c r="R457" i="1" s="1"/>
  <c r="J457" i="1" s="1"/>
  <c r="L457" i="1"/>
  <c r="W449" i="1"/>
  <c r="L449" i="1"/>
  <c r="R449" i="1" a="1"/>
  <c r="R449" i="1" s="1"/>
  <c r="J449" i="1" s="1"/>
  <c r="W441" i="1"/>
  <c r="L441" i="1"/>
  <c r="R441" i="1" a="1"/>
  <c r="R441" i="1" s="1"/>
  <c r="J441" i="1" s="1"/>
  <c r="W433" i="1"/>
  <c r="L433" i="1"/>
  <c r="R433" i="1" a="1"/>
  <c r="R433" i="1" s="1"/>
  <c r="J433" i="1" s="1"/>
  <c r="W425" i="1"/>
  <c r="R425" i="1" a="1"/>
  <c r="R425" i="1" s="1"/>
  <c r="J425" i="1" s="1"/>
  <c r="L425" i="1"/>
  <c r="W417" i="1"/>
  <c r="L417" i="1"/>
  <c r="R417" i="1" a="1"/>
  <c r="R417" i="1" s="1"/>
  <c r="J417" i="1" s="1"/>
  <c r="W409" i="1"/>
  <c r="L409" i="1"/>
  <c r="R409" i="1" a="1"/>
  <c r="R409" i="1" s="1"/>
  <c r="J409" i="1" s="1"/>
  <c r="W401" i="1"/>
  <c r="R401" i="1" a="1"/>
  <c r="R401" i="1" s="1"/>
  <c r="J401" i="1" s="1"/>
  <c r="L401" i="1"/>
  <c r="W393" i="1"/>
  <c r="L393" i="1"/>
  <c r="R393" i="1" a="1"/>
  <c r="R393" i="1" s="1"/>
  <c r="J393" i="1" s="1"/>
  <c r="W385" i="1"/>
  <c r="L385" i="1"/>
  <c r="R385" i="1" a="1"/>
  <c r="R385" i="1" s="1"/>
  <c r="J385" i="1" s="1"/>
  <c r="W377" i="1"/>
  <c r="L377" i="1"/>
  <c r="R377" i="1" a="1"/>
  <c r="R377" i="1" s="1"/>
  <c r="J377" i="1" s="1"/>
  <c r="W369" i="1"/>
  <c r="L369" i="1"/>
  <c r="R369" i="1" a="1"/>
  <c r="R369" i="1" s="1"/>
  <c r="J369" i="1" s="1"/>
  <c r="W361" i="1"/>
  <c r="L361" i="1"/>
  <c r="R361" i="1" a="1"/>
  <c r="R361" i="1" s="1"/>
  <c r="J361" i="1" s="1"/>
  <c r="W353" i="1"/>
  <c r="L353" i="1"/>
  <c r="R353" i="1" a="1"/>
  <c r="R353" i="1" s="1"/>
  <c r="J353" i="1" s="1"/>
  <c r="W345" i="1"/>
  <c r="R345" i="1" a="1"/>
  <c r="R345" i="1" s="1"/>
  <c r="J345" i="1" s="1"/>
  <c r="L345" i="1"/>
  <c r="W337" i="1"/>
  <c r="R337" i="1" a="1"/>
  <c r="R337" i="1" s="1"/>
  <c r="J337" i="1" s="1"/>
  <c r="L337" i="1"/>
  <c r="W329" i="1"/>
  <c r="R329" i="1" a="1"/>
  <c r="R329" i="1" s="1"/>
  <c r="J329" i="1" s="1"/>
  <c r="L329" i="1"/>
  <c r="W321" i="1"/>
  <c r="R321" i="1" a="1"/>
  <c r="R321" i="1" s="1"/>
  <c r="J321" i="1" s="1"/>
  <c r="L321" i="1"/>
  <c r="W313" i="1"/>
  <c r="L313" i="1"/>
  <c r="R313" i="1" a="1"/>
  <c r="R313" i="1" s="1"/>
  <c r="J313" i="1" s="1"/>
  <c r="W305" i="1"/>
  <c r="L305" i="1"/>
  <c r="R305" i="1" a="1"/>
  <c r="R305" i="1" s="1"/>
  <c r="J305" i="1" s="1"/>
  <c r="W297" i="1"/>
  <c r="R297" i="1" a="1"/>
  <c r="R297" i="1" s="1"/>
  <c r="J297" i="1" s="1"/>
  <c r="L297" i="1"/>
  <c r="W289" i="1"/>
  <c r="L289" i="1"/>
  <c r="R289" i="1" a="1"/>
  <c r="R289" i="1" s="1"/>
  <c r="J289" i="1" s="1"/>
  <c r="W281" i="1"/>
  <c r="R281" i="1" a="1"/>
  <c r="R281" i="1" s="1"/>
  <c r="J281" i="1" s="1"/>
  <c r="L281" i="1"/>
  <c r="W273" i="1"/>
  <c r="R273" i="1" a="1"/>
  <c r="R273" i="1" s="1"/>
  <c r="J273" i="1" s="1"/>
  <c r="L273" i="1"/>
  <c r="W265" i="1"/>
  <c r="R265" i="1" a="1"/>
  <c r="R265" i="1" s="1"/>
  <c r="J265" i="1" s="1"/>
  <c r="L265" i="1"/>
  <c r="W257" i="1"/>
  <c r="R257" i="1" a="1"/>
  <c r="R257" i="1" s="1"/>
  <c r="J257" i="1" s="1"/>
  <c r="L257" i="1"/>
  <c r="W249" i="1"/>
  <c r="L249" i="1"/>
  <c r="R249" i="1" a="1"/>
  <c r="R249" i="1" s="1"/>
  <c r="J249" i="1" s="1"/>
  <c r="W241" i="1"/>
  <c r="L241" i="1"/>
  <c r="R241" i="1" a="1"/>
  <c r="R241" i="1" s="1"/>
  <c r="J241" i="1" s="1"/>
  <c r="W233" i="1"/>
  <c r="L233" i="1"/>
  <c r="R233" i="1" a="1"/>
  <c r="R233" i="1" s="1"/>
  <c r="J233" i="1" s="1"/>
  <c r="W225" i="1"/>
  <c r="L225" i="1"/>
  <c r="R225" i="1" a="1"/>
  <c r="R225" i="1" s="1"/>
  <c r="J225" i="1" s="1"/>
  <c r="W217" i="1"/>
  <c r="L217" i="1"/>
  <c r="R217" i="1" a="1"/>
  <c r="R217" i="1" s="1"/>
  <c r="J217" i="1" s="1"/>
  <c r="W209" i="1"/>
  <c r="L209" i="1"/>
  <c r="R209" i="1" a="1"/>
  <c r="R209" i="1" s="1"/>
  <c r="J209" i="1" s="1"/>
  <c r="W201" i="1"/>
  <c r="L201" i="1"/>
  <c r="R201" i="1" a="1"/>
  <c r="R201" i="1" s="1"/>
  <c r="J201" i="1" s="1"/>
  <c r="W193" i="1"/>
  <c r="L193" i="1"/>
  <c r="R193" i="1" a="1"/>
  <c r="R193" i="1" s="1"/>
  <c r="J193" i="1" s="1"/>
  <c r="W185" i="1"/>
  <c r="L185" i="1"/>
  <c r="R185" i="1" a="1"/>
  <c r="R185" i="1" s="1"/>
  <c r="J185" i="1" s="1"/>
  <c r="W177" i="1"/>
  <c r="L177" i="1"/>
  <c r="R177" i="1" a="1"/>
  <c r="R177" i="1" s="1"/>
  <c r="J177" i="1" s="1"/>
  <c r="W169" i="1"/>
  <c r="L169" i="1"/>
  <c r="R169" i="1" a="1"/>
  <c r="R169" i="1" s="1"/>
  <c r="J169" i="1" s="1"/>
  <c r="W161" i="1"/>
  <c r="L161" i="1"/>
  <c r="R161" i="1" a="1"/>
  <c r="R161" i="1" s="1"/>
  <c r="J161" i="1" s="1"/>
  <c r="W153" i="1"/>
  <c r="L153" i="1"/>
  <c r="R153" i="1" a="1"/>
  <c r="R153" i="1" s="1"/>
  <c r="J153" i="1" s="1"/>
  <c r="W145" i="1"/>
  <c r="L145" i="1"/>
  <c r="R145" i="1" a="1"/>
  <c r="R145" i="1" s="1"/>
  <c r="J145" i="1" s="1"/>
  <c r="W137" i="1"/>
  <c r="L137" i="1"/>
  <c r="R137" i="1" a="1"/>
  <c r="R137" i="1" s="1"/>
  <c r="J137" i="1" s="1"/>
  <c r="W129" i="1"/>
  <c r="L129" i="1"/>
  <c r="R129" i="1" a="1"/>
  <c r="R129" i="1" s="1"/>
  <c r="J129" i="1" s="1"/>
  <c r="W121" i="1"/>
  <c r="L121" i="1"/>
  <c r="R121" i="1" a="1"/>
  <c r="R121" i="1" s="1"/>
  <c r="J121" i="1" s="1"/>
  <c r="W113" i="1"/>
  <c r="L113" i="1"/>
  <c r="R113" i="1" a="1"/>
  <c r="R113" i="1" s="1"/>
  <c r="J113" i="1" s="1"/>
  <c r="W105" i="1"/>
  <c r="L105" i="1"/>
  <c r="R105" i="1" a="1"/>
  <c r="R105" i="1" s="1"/>
  <c r="J105" i="1" s="1"/>
  <c r="W97" i="1"/>
  <c r="L97" i="1"/>
  <c r="R97" i="1" a="1"/>
  <c r="R97" i="1" s="1"/>
  <c r="J97" i="1" s="1"/>
  <c r="W89" i="1"/>
  <c r="L89" i="1"/>
  <c r="R89" i="1" a="1"/>
  <c r="R89" i="1" s="1"/>
  <c r="J89" i="1" s="1"/>
  <c r="W81" i="1"/>
  <c r="L81" i="1"/>
  <c r="R81" i="1" a="1"/>
  <c r="R81" i="1" s="1"/>
  <c r="J81" i="1" s="1"/>
  <c r="W73" i="1"/>
  <c r="L73" i="1"/>
  <c r="R73" i="1" a="1"/>
  <c r="R73" i="1" s="1"/>
  <c r="J73" i="1" s="1"/>
  <c r="W65" i="1"/>
  <c r="L65" i="1"/>
  <c r="R65" i="1" a="1"/>
  <c r="R65" i="1" s="1"/>
  <c r="J65" i="1" s="1"/>
  <c r="W57" i="1"/>
  <c r="L57" i="1"/>
  <c r="R57" i="1" a="1"/>
  <c r="R57" i="1" s="1"/>
  <c r="J57" i="1" s="1"/>
  <c r="W49" i="1"/>
  <c r="L49" i="1"/>
  <c r="R49" i="1" a="1"/>
  <c r="R49" i="1" s="1"/>
  <c r="J49" i="1" s="1"/>
  <c r="W41" i="1"/>
  <c r="L41" i="1"/>
  <c r="R41" i="1" a="1"/>
  <c r="R41" i="1" s="1"/>
  <c r="J41" i="1" s="1"/>
  <c r="W33" i="1"/>
  <c r="L33" i="1"/>
  <c r="R33" i="1" a="1"/>
  <c r="R33" i="1" s="1"/>
  <c r="J33" i="1" s="1"/>
  <c r="W25" i="1"/>
  <c r="L25" i="1"/>
  <c r="R25" i="1" a="1"/>
  <c r="R25" i="1" s="1"/>
  <c r="J25" i="1" s="1"/>
  <c r="W17" i="1"/>
  <c r="L17" i="1"/>
  <c r="R17" i="1" a="1"/>
  <c r="R17" i="1" s="1"/>
  <c r="J17" i="1" s="1"/>
  <c r="R9" i="1" a="1"/>
  <c r="R9" i="1" s="1"/>
  <c r="J9" i="1" s="1"/>
  <c r="W360" i="1"/>
  <c r="L360" i="1"/>
  <c r="W352" i="1"/>
  <c r="L352" i="1"/>
  <c r="R352" i="1" a="1"/>
  <c r="R352" i="1" s="1"/>
  <c r="J352" i="1" s="1"/>
  <c r="W344" i="1"/>
  <c r="L344" i="1"/>
  <c r="R344" i="1" a="1"/>
  <c r="R344" i="1" s="1"/>
  <c r="J344" i="1" s="1"/>
  <c r="W336" i="1"/>
  <c r="L336" i="1"/>
  <c r="R336" i="1" a="1"/>
  <c r="R336" i="1" s="1"/>
  <c r="J336" i="1" s="1"/>
  <c r="W328" i="1"/>
  <c r="L328" i="1"/>
  <c r="W320" i="1"/>
  <c r="L320" i="1"/>
  <c r="W312" i="1"/>
  <c r="L312" i="1"/>
  <c r="R312" i="1" a="1"/>
  <c r="R312" i="1" s="1"/>
  <c r="J312" i="1" s="1"/>
  <c r="W304" i="1"/>
  <c r="L304" i="1"/>
  <c r="W296" i="1"/>
  <c r="L296" i="1"/>
  <c r="W288" i="1"/>
  <c r="L288" i="1"/>
  <c r="R288" i="1" a="1"/>
  <c r="R288" i="1" s="1"/>
  <c r="J288" i="1" s="1"/>
  <c r="W280" i="1"/>
  <c r="L280" i="1"/>
  <c r="R280" i="1" a="1"/>
  <c r="R280" i="1" s="1"/>
  <c r="J280" i="1" s="1"/>
  <c r="W272" i="1"/>
  <c r="L272" i="1"/>
  <c r="R272" i="1" a="1"/>
  <c r="R272" i="1" s="1"/>
  <c r="J272" i="1" s="1"/>
  <c r="W264" i="1"/>
  <c r="L264" i="1"/>
  <c r="R264" i="1" a="1"/>
  <c r="R264" i="1" s="1"/>
  <c r="J264" i="1" s="1"/>
  <c r="W256" i="1"/>
  <c r="L256" i="1"/>
  <c r="W248" i="1"/>
  <c r="L248" i="1"/>
  <c r="W240" i="1"/>
  <c r="L240" i="1"/>
  <c r="W232" i="1"/>
  <c r="L232" i="1"/>
  <c r="W224" i="1"/>
  <c r="L224" i="1"/>
  <c r="R224" i="1" a="1"/>
  <c r="R224" i="1" s="1"/>
  <c r="J224" i="1" s="1"/>
  <c r="W216" i="1"/>
  <c r="L216" i="1"/>
  <c r="R216" i="1" a="1"/>
  <c r="R216" i="1" s="1"/>
  <c r="J216" i="1" s="1"/>
  <c r="W208" i="1"/>
  <c r="L208" i="1"/>
  <c r="R208" i="1" a="1"/>
  <c r="R208" i="1" s="1"/>
  <c r="J208" i="1" s="1"/>
  <c r="W200" i="1"/>
  <c r="L200" i="1"/>
  <c r="W192" i="1"/>
  <c r="L192" i="1"/>
  <c r="W184" i="1"/>
  <c r="L184" i="1"/>
  <c r="R184" i="1" a="1"/>
  <c r="R184" i="1" s="1"/>
  <c r="J184" i="1" s="1"/>
  <c r="W176" i="1"/>
  <c r="L176" i="1"/>
  <c r="R176" i="1" a="1"/>
  <c r="R176" i="1" s="1"/>
  <c r="J176" i="1" s="1"/>
  <c r="W168" i="1"/>
  <c r="L168" i="1"/>
  <c r="R168" i="1" a="1"/>
  <c r="R168" i="1" s="1"/>
  <c r="J168" i="1" s="1"/>
  <c r="W160" i="1"/>
  <c r="L160" i="1"/>
  <c r="R160" i="1" a="1"/>
  <c r="R160" i="1" s="1"/>
  <c r="J160" i="1" s="1"/>
  <c r="W152" i="1"/>
  <c r="L152" i="1"/>
  <c r="W144" i="1"/>
  <c r="L144" i="1"/>
  <c r="W136" i="1"/>
  <c r="L136" i="1"/>
  <c r="R136" i="1" a="1"/>
  <c r="R136" i="1" s="1"/>
  <c r="J136" i="1" s="1"/>
  <c r="W128" i="1"/>
  <c r="L128" i="1"/>
  <c r="R128" i="1" a="1"/>
  <c r="R128" i="1" s="1"/>
  <c r="J128" i="1" s="1"/>
  <c r="W120" i="1"/>
  <c r="L120" i="1"/>
  <c r="R120" i="1" a="1"/>
  <c r="R120" i="1" s="1"/>
  <c r="J120" i="1" s="1"/>
  <c r="W112" i="1"/>
  <c r="L112" i="1"/>
  <c r="R112" i="1" a="1"/>
  <c r="R112" i="1" s="1"/>
  <c r="J112" i="1" s="1"/>
  <c r="W104" i="1"/>
  <c r="L104" i="1"/>
  <c r="W96" i="1"/>
  <c r="L96" i="1"/>
  <c r="W88" i="1"/>
  <c r="L88" i="1"/>
  <c r="R88" i="1" a="1"/>
  <c r="R88" i="1" s="1"/>
  <c r="J88" i="1" s="1"/>
  <c r="W80" i="1"/>
  <c r="L80" i="1"/>
  <c r="R80" i="1" a="1"/>
  <c r="R80" i="1" s="1"/>
  <c r="J80" i="1" s="1"/>
  <c r="W72" i="1"/>
  <c r="L72" i="1"/>
  <c r="R72" i="1" a="1"/>
  <c r="R72" i="1" s="1"/>
  <c r="J72" i="1" s="1"/>
  <c r="W64" i="1"/>
  <c r="L64" i="1"/>
  <c r="W56" i="1"/>
  <c r="L56" i="1"/>
  <c r="W48" i="1"/>
  <c r="L48" i="1"/>
  <c r="R48" i="1" a="1"/>
  <c r="R48" i="1" s="1"/>
  <c r="J48" i="1" s="1"/>
  <c r="W40" i="1"/>
  <c r="L40" i="1"/>
  <c r="R40" i="1" a="1"/>
  <c r="R40" i="1" s="1"/>
  <c r="J40" i="1" s="1"/>
  <c r="W32" i="1"/>
  <c r="L32" i="1"/>
  <c r="R32" i="1" a="1"/>
  <c r="R32" i="1" s="1"/>
  <c r="J32" i="1" s="1"/>
  <c r="W24" i="1"/>
  <c r="L24" i="1"/>
  <c r="R24" i="1" a="1"/>
  <c r="R24" i="1" s="1"/>
  <c r="J24" i="1" s="1"/>
  <c r="R8" i="1" a="1"/>
  <c r="R8" i="1" s="1"/>
  <c r="J8" i="1" s="1"/>
  <c r="R328" i="1" a="1"/>
  <c r="R328" i="1" s="1"/>
  <c r="J328" i="1" s="1"/>
  <c r="R256" i="1" a="1"/>
  <c r="R256" i="1" s="1"/>
  <c r="J256" i="1" s="1"/>
  <c r="W343" i="1"/>
  <c r="L343" i="1"/>
  <c r="W335" i="1"/>
  <c r="L335" i="1"/>
  <c r="W327" i="1"/>
  <c r="L327" i="1"/>
  <c r="R327" i="1" a="1"/>
  <c r="R327" i="1" s="1"/>
  <c r="J327" i="1" s="1"/>
  <c r="W319" i="1"/>
  <c r="L319" i="1"/>
  <c r="R319" i="1" a="1"/>
  <c r="R319" i="1" s="1"/>
  <c r="J319" i="1" s="1"/>
  <c r="W311" i="1"/>
  <c r="L311" i="1"/>
  <c r="W303" i="1"/>
  <c r="L303" i="1"/>
  <c r="W295" i="1"/>
  <c r="L295" i="1"/>
  <c r="W287" i="1"/>
  <c r="L287" i="1"/>
  <c r="R287" i="1" a="1"/>
  <c r="R287" i="1" s="1"/>
  <c r="J287" i="1" s="1"/>
  <c r="W279" i="1"/>
  <c r="L279" i="1"/>
  <c r="R279" i="1" a="1"/>
  <c r="R279" i="1" s="1"/>
  <c r="J279" i="1" s="1"/>
  <c r="W271" i="1"/>
  <c r="L271" i="1"/>
  <c r="R271" i="1" a="1"/>
  <c r="R271" i="1" s="1"/>
  <c r="J271" i="1" s="1"/>
  <c r="W263" i="1"/>
  <c r="L263" i="1"/>
  <c r="W255" i="1"/>
  <c r="L255" i="1"/>
  <c r="R255" i="1" a="1"/>
  <c r="R255" i="1" s="1"/>
  <c r="J255" i="1" s="1"/>
  <c r="W247" i="1"/>
  <c r="L247" i="1"/>
  <c r="W239" i="1"/>
  <c r="L239" i="1"/>
  <c r="W231" i="1"/>
  <c r="L231" i="1"/>
  <c r="R231" i="1" a="1"/>
  <c r="R231" i="1" s="1"/>
  <c r="J231" i="1" s="1"/>
  <c r="W223" i="1"/>
  <c r="L223" i="1"/>
  <c r="R223" i="1" a="1"/>
  <c r="R223" i="1" s="1"/>
  <c r="J223" i="1" s="1"/>
  <c r="W215" i="1"/>
  <c r="L215" i="1"/>
  <c r="W207" i="1"/>
  <c r="L207" i="1"/>
  <c r="W199" i="1"/>
  <c r="L199" i="1"/>
  <c r="W191" i="1"/>
  <c r="L191" i="1"/>
  <c r="R191" i="1" a="1"/>
  <c r="R191" i="1" s="1"/>
  <c r="J191" i="1" s="1"/>
  <c r="W183" i="1"/>
  <c r="L183" i="1"/>
  <c r="R183" i="1" a="1"/>
  <c r="R183" i="1" s="1"/>
  <c r="J183" i="1" s="1"/>
  <c r="W175" i="1"/>
  <c r="L175" i="1"/>
  <c r="R175" i="1" a="1"/>
  <c r="R175" i="1" s="1"/>
  <c r="J175" i="1" s="1"/>
  <c r="W167" i="1"/>
  <c r="L167" i="1"/>
  <c r="W159" i="1"/>
  <c r="L159" i="1"/>
  <c r="W151" i="1"/>
  <c r="L151" i="1"/>
  <c r="W143" i="1"/>
  <c r="L143" i="1"/>
  <c r="R143" i="1" a="1"/>
  <c r="R143" i="1" s="1"/>
  <c r="J143" i="1" s="1"/>
  <c r="W135" i="1"/>
  <c r="L135" i="1"/>
  <c r="R135" i="1" a="1"/>
  <c r="R135" i="1" s="1"/>
  <c r="J135" i="1" s="1"/>
  <c r="W127" i="1"/>
  <c r="L127" i="1"/>
  <c r="W119" i="1"/>
  <c r="L119" i="1"/>
  <c r="W111" i="1"/>
  <c r="L111" i="1"/>
  <c r="W103" i="1"/>
  <c r="L103" i="1"/>
  <c r="W95" i="1"/>
  <c r="L95" i="1"/>
  <c r="R95" i="1" a="1"/>
  <c r="R95" i="1" s="1"/>
  <c r="J95" i="1" s="1"/>
  <c r="W87" i="1"/>
  <c r="L87" i="1"/>
  <c r="R87" i="1" a="1"/>
  <c r="R87" i="1" s="1"/>
  <c r="J87" i="1" s="1"/>
  <c r="W79" i="1"/>
  <c r="L79" i="1"/>
  <c r="L71" i="1"/>
  <c r="W71" i="1"/>
  <c r="L63" i="1"/>
  <c r="W63" i="1"/>
  <c r="L55" i="1"/>
  <c r="W55" i="1"/>
  <c r="R55" i="1" a="1"/>
  <c r="R55" i="1" s="1"/>
  <c r="J55" i="1" s="1"/>
  <c r="L47" i="1"/>
  <c r="W47" i="1"/>
  <c r="R47" i="1" a="1"/>
  <c r="R47" i="1" s="1"/>
  <c r="J47" i="1" s="1"/>
  <c r="L39" i="1"/>
  <c r="W39" i="1"/>
  <c r="R39" i="1" a="1"/>
  <c r="R39" i="1" s="1"/>
  <c r="J39" i="1" s="1"/>
  <c r="L31" i="1"/>
  <c r="W31" i="1"/>
  <c r="R31" i="1" a="1"/>
  <c r="R31" i="1" s="1"/>
  <c r="J31" i="1" s="1"/>
  <c r="L23" i="1"/>
  <c r="W23" i="1"/>
  <c r="R23" i="1" a="1"/>
  <c r="R23" i="1" s="1"/>
  <c r="J23" i="1" s="1"/>
  <c r="R15" i="1" a="1"/>
  <c r="R15" i="1" s="1"/>
  <c r="J15" i="1" s="1"/>
  <c r="R311" i="1" a="1"/>
  <c r="R311" i="1" s="1"/>
  <c r="J311" i="1" s="1"/>
  <c r="R240" i="1" a="1"/>
  <c r="R240" i="1" s="1"/>
  <c r="J240" i="1" s="1"/>
  <c r="R159" i="1" a="1"/>
  <c r="R159" i="1" s="1"/>
  <c r="J159" i="1" s="1"/>
  <c r="R119" i="1" a="1"/>
  <c r="R119" i="1" s="1"/>
  <c r="J119" i="1" s="1"/>
  <c r="R64" i="1" a="1"/>
  <c r="R64" i="1" s="1"/>
  <c r="J64" i="1" s="1"/>
  <c r="R7" i="1" a="1"/>
  <c r="R7" i="1" s="1"/>
  <c r="J7" i="1" s="1"/>
  <c r="W262" i="1"/>
  <c r="L262" i="1"/>
  <c r="R262" i="1" a="1"/>
  <c r="R262" i="1" s="1"/>
  <c r="J262" i="1" s="1"/>
  <c r="W254" i="1"/>
  <c r="L254" i="1"/>
  <c r="W246" i="1"/>
  <c r="L246" i="1"/>
  <c r="W238" i="1"/>
  <c r="L238" i="1"/>
  <c r="W230" i="1"/>
  <c r="L230" i="1"/>
  <c r="R230" i="1" a="1"/>
  <c r="R230" i="1" s="1"/>
  <c r="J230" i="1" s="1"/>
  <c r="W222" i="1"/>
  <c r="L222" i="1"/>
  <c r="R222" i="1" a="1"/>
  <c r="R222" i="1" s="1"/>
  <c r="J222" i="1" s="1"/>
  <c r="W214" i="1"/>
  <c r="L214" i="1"/>
  <c r="W206" i="1"/>
  <c r="L206" i="1"/>
  <c r="W198" i="1"/>
  <c r="L198" i="1"/>
  <c r="R198" i="1" a="1"/>
  <c r="R198" i="1" s="1"/>
  <c r="J198" i="1" s="1"/>
  <c r="W190" i="1"/>
  <c r="L190" i="1"/>
  <c r="R190" i="1" a="1"/>
  <c r="R190" i="1" s="1"/>
  <c r="J190" i="1" s="1"/>
  <c r="W182" i="1"/>
  <c r="L182" i="1"/>
  <c r="W174" i="1"/>
  <c r="L174" i="1"/>
  <c r="W166" i="1"/>
  <c r="L166" i="1"/>
  <c r="W158" i="1"/>
  <c r="L158" i="1"/>
  <c r="W150" i="1"/>
  <c r="L150" i="1"/>
  <c r="R150" i="1" a="1"/>
  <c r="R150" i="1" s="1"/>
  <c r="J150" i="1" s="1"/>
  <c r="W142" i="1"/>
  <c r="L142" i="1"/>
  <c r="R142" i="1" a="1"/>
  <c r="R142" i="1" s="1"/>
  <c r="J142" i="1" s="1"/>
  <c r="W134" i="1"/>
  <c r="L134" i="1"/>
  <c r="W126" i="1"/>
  <c r="L126" i="1"/>
  <c r="R126" i="1" a="1"/>
  <c r="R126" i="1" s="1"/>
  <c r="J126" i="1" s="1"/>
  <c r="W118" i="1"/>
  <c r="L118" i="1"/>
  <c r="W110" i="1"/>
  <c r="L110" i="1"/>
  <c r="W102" i="1"/>
  <c r="L102" i="1"/>
  <c r="R102" i="1" a="1"/>
  <c r="R102" i="1" s="1"/>
  <c r="J102" i="1" s="1"/>
  <c r="W94" i="1"/>
  <c r="L94" i="1"/>
  <c r="R94" i="1" a="1"/>
  <c r="R94" i="1" s="1"/>
  <c r="J94" i="1" s="1"/>
  <c r="W86" i="1"/>
  <c r="L86" i="1"/>
  <c r="W78" i="1"/>
  <c r="L78" i="1"/>
  <c r="R78" i="1" a="1"/>
  <c r="R78" i="1" s="1"/>
  <c r="J78" i="1" s="1"/>
  <c r="W70" i="1"/>
  <c r="L70" i="1"/>
  <c r="W62" i="1"/>
  <c r="L62" i="1"/>
  <c r="W54" i="1"/>
  <c r="L54" i="1"/>
  <c r="R54" i="1" a="1"/>
  <c r="R54" i="1" s="1"/>
  <c r="J54" i="1" s="1"/>
  <c r="W46" i="1"/>
  <c r="L46" i="1"/>
  <c r="R46" i="1" a="1"/>
  <c r="R46" i="1" s="1"/>
  <c r="J46" i="1" s="1"/>
  <c r="W38" i="1"/>
  <c r="L38" i="1"/>
  <c r="R38" i="1" a="1"/>
  <c r="R38" i="1" s="1"/>
  <c r="J38" i="1" s="1"/>
  <c r="W30" i="1"/>
  <c r="L30" i="1"/>
  <c r="W22" i="1"/>
  <c r="L22" i="1"/>
  <c r="R22" i="1" a="1"/>
  <c r="R22" i="1" s="1"/>
  <c r="J22" i="1" s="1"/>
  <c r="R296" i="1" a="1"/>
  <c r="R296" i="1" s="1"/>
  <c r="J296" i="1" s="1"/>
  <c r="R239" i="1" a="1"/>
  <c r="R239" i="1" s="1"/>
  <c r="J239" i="1" s="1"/>
  <c r="R200" i="1" a="1"/>
  <c r="R200" i="1" s="1"/>
  <c r="J200" i="1" s="1"/>
  <c r="R158" i="1" a="1"/>
  <c r="R158" i="1" s="1"/>
  <c r="J158" i="1" s="1"/>
  <c r="R118" i="1" a="1"/>
  <c r="R118" i="1" s="1"/>
  <c r="J118" i="1" s="1"/>
  <c r="R104" i="1" a="1"/>
  <c r="R104" i="1" s="1"/>
  <c r="J104" i="1" s="1"/>
  <c r="R63" i="1" a="1"/>
  <c r="R63" i="1" s="1"/>
  <c r="J63" i="1" s="1"/>
  <c r="R295" i="1" a="1"/>
  <c r="R295" i="1" s="1"/>
  <c r="J295" i="1" s="1"/>
  <c r="R238" i="1" a="1"/>
  <c r="R238" i="1" s="1"/>
  <c r="J238" i="1" s="1"/>
  <c r="R199" i="1" a="1"/>
  <c r="R199" i="1" s="1"/>
  <c r="J199" i="1" s="1"/>
  <c r="R144" i="1" a="1"/>
  <c r="R144" i="1" s="1"/>
  <c r="J144" i="1" s="1"/>
  <c r="R103" i="1" a="1"/>
  <c r="R103" i="1" s="1"/>
  <c r="J103" i="1" s="1"/>
  <c r="R62" i="1" a="1"/>
  <c r="R62" i="1" s="1"/>
  <c r="J62" i="1" s="1"/>
  <c r="R6" i="1" a="1"/>
  <c r="R6" i="1" s="1"/>
  <c r="J6" i="1" s="1"/>
  <c r="R335" i="1" a="1"/>
  <c r="R335" i="1" s="1"/>
  <c r="J335" i="1" s="1"/>
  <c r="R320" i="1" a="1"/>
  <c r="R320" i="1" s="1"/>
  <c r="J320" i="1" s="1"/>
  <c r="R263" i="1" a="1"/>
  <c r="R263" i="1" s="1"/>
  <c r="J263" i="1" s="1"/>
  <c r="R182" i="1" a="1"/>
  <c r="R182" i="1" s="1"/>
  <c r="J182" i="1" s="1"/>
  <c r="R167" i="1" a="1"/>
  <c r="R167" i="1" s="1"/>
  <c r="J167" i="1" s="1"/>
  <c r="R127" i="1" a="1"/>
  <c r="R127" i="1" s="1"/>
  <c r="J127" i="1" s="1"/>
  <c r="R86" i="1" a="1"/>
  <c r="R86" i="1" s="1"/>
  <c r="J86" i="1" s="1"/>
  <c r="R30" i="1" a="1"/>
  <c r="R30" i="1" s="1"/>
  <c r="J30" i="1" s="1"/>
  <c r="R16" i="1" a="1"/>
  <c r="R16" i="1" s="1"/>
  <c r="J16" i="1" s="1"/>
  <c r="J254" i="1"/>
  <c r="J248" i="1"/>
  <c r="J134" i="1"/>
  <c r="J117" i="1"/>
  <c r="J110" i="1"/>
  <c r="J70" i="1"/>
  <c r="J246" i="1"/>
  <c r="J14" i="1"/>
  <c r="J304" i="1"/>
  <c r="J286" i="1"/>
  <c r="J245" i="1"/>
  <c r="J157" i="1"/>
  <c r="J285" i="1"/>
  <c r="J66" i="1"/>
  <c r="J214" i="1"/>
  <c r="J573" i="1"/>
  <c r="J565" i="1"/>
  <c r="J437" i="1"/>
  <c r="J514" i="1"/>
  <c r="J541" i="1"/>
  <c r="J309" i="1"/>
  <c r="J303" i="1"/>
  <c r="J194" i="1"/>
  <c r="J413" i="1"/>
  <c r="J373" i="1"/>
  <c r="J247" i="1"/>
  <c r="J488" i="1"/>
  <c r="J495" i="1"/>
  <c r="J334" i="1"/>
  <c r="J333" i="1"/>
  <c r="J456" i="1"/>
  <c r="J389" i="1"/>
  <c r="J374" i="1"/>
  <c r="J455" i="1"/>
  <c r="J232" i="1"/>
  <c r="J566" i="1"/>
  <c r="J552" i="1"/>
  <c r="J461" i="1"/>
  <c r="J438" i="1"/>
  <c r="J322" i="1"/>
  <c r="J299" i="1"/>
  <c r="J43" i="1"/>
  <c r="J550" i="1"/>
  <c r="J536" i="1"/>
  <c r="J496" i="1"/>
  <c r="J462" i="1"/>
  <c r="J542" i="1"/>
  <c r="J414" i="1"/>
  <c r="J360" i="1"/>
  <c r="J343" i="1"/>
  <c r="J152" i="1"/>
  <c r="J96" i="1"/>
  <c r="J56" i="1"/>
  <c r="J480" i="1"/>
  <c r="J181" i="1"/>
  <c r="J174" i="1"/>
  <c r="J53" i="1"/>
  <c r="J215" i="1"/>
  <c r="J207" i="1"/>
  <c r="J111" i="1"/>
  <c r="J79" i="1"/>
  <c r="J71" i="1"/>
  <c r="J560" i="1"/>
  <c r="J526" i="1"/>
  <c r="J472" i="1"/>
  <c r="J432" i="1"/>
  <c r="J398" i="1"/>
  <c r="J525" i="1"/>
  <c r="J512" i="1"/>
  <c r="J358" i="1"/>
  <c r="J408" i="1"/>
  <c r="J392" i="1"/>
  <c r="J368" i="1"/>
  <c r="J543" i="1"/>
  <c r="J519" i="1"/>
  <c r="J431" i="1"/>
  <c r="J415" i="1"/>
  <c r="J391" i="1"/>
  <c r="J351" i="1"/>
  <c r="J151" i="1"/>
  <c r="F726" i="2"/>
  <c r="U126" i="1" a="1"/>
  <c r="U412" i="1" a="1"/>
  <c r="U311" i="1" a="1"/>
  <c r="U568" i="1" a="1"/>
  <c r="U276" i="1" a="1"/>
  <c r="U131" i="1" a="1"/>
  <c r="U43" i="1" a="1"/>
  <c r="U379" i="1" a="1"/>
  <c r="U318" i="1" a="1"/>
  <c r="U83" i="1" a="1"/>
  <c r="U209" i="1" a="1"/>
  <c r="U388" i="1" a="1"/>
  <c r="U189" i="1" a="1"/>
  <c r="U292" i="1" a="1"/>
  <c r="U331" i="1" a="1"/>
  <c r="U344" i="1" a="1"/>
  <c r="U384" i="1" a="1"/>
  <c r="U572" i="1" a="1"/>
  <c r="U329" i="1" a="1"/>
  <c r="U316" i="1" a="1"/>
  <c r="U565" i="1" a="1"/>
  <c r="U27" i="1" a="1"/>
  <c r="U147" i="1" a="1"/>
  <c r="U428" i="1" a="1"/>
  <c r="U533" i="1" a="1"/>
  <c r="U340" i="1" a="1"/>
  <c r="U219" i="1" a="1"/>
  <c r="U419" i="1" a="1"/>
  <c r="U8" i="1" a="1"/>
  <c r="U98" i="1" a="1"/>
  <c r="U259" i="1" a="1"/>
  <c r="U552" i="1" a="1"/>
  <c r="U262" i="1" a="1"/>
  <c r="U235" i="1" a="1"/>
  <c r="U385" i="1" a="1"/>
  <c r="U310" i="1" a="1"/>
  <c r="U417" i="1" a="1"/>
  <c r="U152" i="1" a="1"/>
  <c r="U67" i="1" a="1"/>
  <c r="U502" i="1" a="1"/>
  <c r="U22" i="1" a="1"/>
  <c r="U130" i="1" a="1"/>
  <c r="U395" i="1" a="1"/>
  <c r="U120" i="1" a="1"/>
  <c r="U122" i="1" a="1"/>
  <c r="U162" i="1" a="1"/>
  <c r="U237" i="1" a="1"/>
  <c r="U408" i="1" a="1"/>
  <c r="U405" i="1" a="1"/>
  <c r="U323" i="1" a="1"/>
  <c r="U255" i="1" a="1"/>
  <c r="U484" i="1" a="1"/>
  <c r="U224" i="1" a="1"/>
  <c r="U335" i="1" a="1"/>
  <c r="U91" i="1" a="1"/>
  <c r="U277" i="1" a="1"/>
  <c r="U214" i="1" a="1"/>
  <c r="U370" i="1" a="1"/>
  <c r="U48" i="1" a="1"/>
  <c r="U170" i="1" a="1"/>
  <c r="U118" i="1" a="1"/>
  <c r="U541" i="1" a="1"/>
  <c r="U378" i="1" a="1"/>
  <c r="U55" i="1" a="1"/>
  <c r="U327" i="1" a="1"/>
  <c r="U119" i="1" a="1"/>
  <c r="U501" i="1" a="1"/>
  <c r="U271" i="1" a="1"/>
  <c r="U283" i="1" a="1"/>
  <c r="U243" i="1" a="1"/>
  <c r="U372" i="1" a="1"/>
  <c r="U545" i="1" a="1"/>
  <c r="U23" i="1" a="1"/>
  <c r="U280" i="1" a="1"/>
  <c r="U99" i="1" a="1"/>
  <c r="U320" i="1" a="1"/>
  <c r="U295" i="1" a="1"/>
  <c r="U178" i="1" a="1"/>
  <c r="U546" i="1" a="1"/>
  <c r="U362" i="1" a="1"/>
  <c r="U96" i="1" a="1"/>
  <c r="U442" i="1" a="1"/>
  <c r="U267" i="1" a="1"/>
  <c r="U459" i="1" a="1"/>
  <c r="U438" i="1" a="1"/>
  <c r="U102" i="1" a="1"/>
  <c r="U514" i="1" a="1"/>
  <c r="U425" i="1" a="1"/>
  <c r="U212" i="1" a="1"/>
  <c r="U60" i="1" a="1"/>
  <c r="U353" i="1" a="1"/>
  <c r="U350" i="1" a="1"/>
  <c r="U90" i="1" a="1"/>
  <c r="U290" i="1" a="1"/>
  <c r="U544" i="1" a="1"/>
  <c r="U104" i="1" a="1"/>
  <c r="U434" i="1" a="1"/>
  <c r="U304" i="1" a="1"/>
  <c r="U65" i="1" a="1"/>
  <c r="U135" i="1" a="1"/>
  <c r="U34" i="1" a="1"/>
  <c r="U440" i="1" a="1"/>
  <c r="U282" i="1" a="1"/>
  <c r="U246" i="1" a="1"/>
  <c r="U251" i="1" a="1"/>
  <c r="U366" i="1" a="1"/>
  <c r="U504" i="1" a="1"/>
  <c r="U41" i="1" a="1"/>
  <c r="U567" i="1" a="1"/>
  <c r="U204" i="1" a="1"/>
  <c r="U431" i="1" a="1"/>
  <c r="U106" i="1" a="1"/>
  <c r="U227" i="1" a="1"/>
  <c r="U240" i="1" a="1"/>
  <c r="U168" i="1" a="1"/>
  <c r="U73" i="1" a="1"/>
  <c r="U239" i="1" a="1"/>
  <c r="U521" i="1" a="1"/>
  <c r="U68" i="1" a="1"/>
  <c r="U76" i="1" a="1"/>
  <c r="U452" i="1" a="1"/>
  <c r="U121" i="1" a="1"/>
  <c r="U211" i="1" a="1"/>
  <c r="U483" i="1" a="1"/>
  <c r="U482" i="1" a="1"/>
  <c r="U149" i="1" a="1"/>
  <c r="U535" i="1" a="1"/>
  <c r="U577" i="1" a="1"/>
  <c r="U468" i="1" a="1"/>
  <c r="U218" i="1" a="1"/>
  <c r="U78" i="1" a="1"/>
  <c r="U393" i="1" a="1"/>
  <c r="U302" i="1" a="1"/>
  <c r="U275" i="1" a="1"/>
  <c r="U278" i="1" a="1"/>
  <c r="U185" i="1" a="1"/>
  <c r="U490" i="1" a="1"/>
  <c r="U332" i="1" a="1"/>
  <c r="U263" i="1" a="1"/>
  <c r="U488" i="1" a="1"/>
  <c r="U15" i="1" a="1"/>
  <c r="U364" i="1" a="1"/>
  <c r="U573" i="1" a="1"/>
  <c r="U177" i="1" a="1"/>
  <c r="U173" i="1" a="1"/>
  <c r="U519" i="1" a="1"/>
  <c r="U225" i="1" a="1"/>
  <c r="U530" i="1" a="1"/>
  <c r="U369" i="1" a="1"/>
  <c r="U319" i="1" a="1"/>
  <c r="U167" i="1" a="1"/>
  <c r="U220" i="1" a="1"/>
  <c r="U403" i="1" a="1"/>
  <c r="U183" i="1" a="1"/>
  <c r="U35" i="1" a="1"/>
  <c r="U415" i="1" a="1"/>
  <c r="U517" i="1" a="1"/>
  <c r="U266" i="1" a="1"/>
  <c r="U288" i="1" a="1"/>
  <c r="U563" i="1" a="1"/>
  <c r="U547" i="1" a="1"/>
  <c r="U396" i="1" a="1"/>
  <c r="U14" i="1" a="1"/>
  <c r="U432" i="1" a="1"/>
  <c r="U7" i="1" a="1"/>
  <c r="U192" i="1" a="1"/>
  <c r="U285" i="1" a="1"/>
  <c r="U3" i="1" a="1"/>
  <c r="U453" i="1" a="1"/>
  <c r="U464" i="1" a="1"/>
  <c r="U474" i="1" a="1"/>
  <c r="U330" i="1" a="1"/>
  <c r="U241" i="1" a="1"/>
  <c r="U61" i="1" a="1"/>
  <c r="U115" i="1" a="1"/>
  <c r="U312" i="1" a="1"/>
  <c r="U454" i="1" a="1"/>
  <c r="U17" i="1" a="1"/>
  <c r="U456" i="1" a="1"/>
  <c r="U374" i="1" a="1"/>
  <c r="U207" i="1" a="1"/>
  <c r="U506" i="1" a="1"/>
  <c r="U191" i="1" a="1"/>
  <c r="U400" i="1" a="1"/>
  <c r="U16" i="1" a="1"/>
  <c r="U229" i="1" a="1"/>
  <c r="U532" i="1" a="1"/>
  <c r="U138" i="1" a="1"/>
  <c r="U416" i="1" a="1"/>
  <c r="U508" i="1" a="1"/>
  <c r="U101" i="1" a="1"/>
  <c r="U247" i="1" a="1"/>
  <c r="U553" i="1" a="1"/>
  <c r="U109" i="1" a="1"/>
  <c r="U325" i="1" a="1"/>
  <c r="U539" i="1" a="1"/>
  <c r="U462" i="1" a="1"/>
  <c r="U294" i="1" a="1"/>
  <c r="U200" i="1" a="1"/>
  <c r="U389" i="1" a="1"/>
  <c r="U171" i="1" a="1"/>
  <c r="U448" i="1" a="1"/>
  <c r="U137" i="1" a="1"/>
  <c r="U423" i="1" a="1"/>
  <c r="U498" i="1" a="1"/>
  <c r="U31" i="1" a="1"/>
  <c r="U446" i="1" a="1"/>
  <c r="U338" i="1" a="1"/>
  <c r="U534" i="1" a="1"/>
  <c r="U492" i="1" a="1"/>
  <c r="U175" i="1" a="1"/>
  <c r="U291" i="1" a="1"/>
  <c r="U257" i="1" a="1"/>
  <c r="U10" i="1" a="1"/>
  <c r="U414" i="1" a="1"/>
  <c r="U473" i="1" a="1"/>
  <c r="U443" i="1" a="1"/>
  <c r="U248" i="1" a="1"/>
  <c r="U402" i="1" a="1"/>
  <c r="U133" i="1" a="1"/>
  <c r="U503" i="1" a="1"/>
  <c r="U570" i="1" a="1"/>
  <c r="U561" i="1" a="1"/>
  <c r="U426" i="1" a="1"/>
  <c r="U540" i="1" a="1"/>
  <c r="U510" i="1" a="1"/>
  <c r="U581" i="1" a="1"/>
  <c r="U174" i="1" a="1"/>
  <c r="U347" i="1" a="1"/>
  <c r="U112" i="1" a="1"/>
  <c r="U444" i="1" a="1"/>
  <c r="U293" i="1" a="1"/>
  <c r="U18" i="1" a="1"/>
  <c r="U71" i="1" a="1"/>
  <c r="U555" i="1" a="1"/>
  <c r="U272" i="1" a="1"/>
  <c r="U70" i="1" a="1"/>
  <c r="U46" i="1" a="1"/>
  <c r="U198" i="1" a="1"/>
  <c r="U163" i="1" a="1"/>
  <c r="U306" i="1" a="1"/>
  <c r="U273" i="1" a="1"/>
  <c r="U261" i="1" a="1"/>
  <c r="U169" i="1" a="1"/>
  <c r="U193" i="1" a="1"/>
  <c r="U469" i="1" a="1"/>
  <c r="U108" i="1" a="1"/>
  <c r="U471" i="1" a="1"/>
  <c r="U82" i="1" a="1"/>
  <c r="U196" i="1" a="1"/>
  <c r="U232" i="1" a="1"/>
  <c r="U345" i="1" a="1"/>
  <c r="U36" i="1" a="1"/>
  <c r="U53" i="1" a="1"/>
  <c r="U509" i="1" a="1"/>
  <c r="U352" i="1" a="1"/>
  <c r="U12" i="1" a="1"/>
  <c r="U512" i="1" a="1"/>
  <c r="U87" i="1" a="1"/>
  <c r="U575" i="1" a="1"/>
  <c r="U494" i="1" a="1"/>
  <c r="U305" i="1" a="1"/>
  <c r="U505" i="1" a="1"/>
  <c r="U223" i="1" a="1"/>
  <c r="U513" i="1" a="1"/>
  <c r="U529" i="1" a="1"/>
  <c r="U564" i="1" a="1"/>
  <c r="U314" i="1" a="1"/>
  <c r="U221" i="1" a="1"/>
  <c r="U26" i="1" a="1"/>
  <c r="U252" i="1" a="1"/>
  <c r="U186" i="1" a="1"/>
  <c r="U117" i="1" a="1"/>
  <c r="U371" i="1" a="1"/>
  <c r="U441" i="1" a="1"/>
  <c r="U161" i="1" a="1"/>
  <c r="U72" i="1" a="1"/>
  <c r="U470" i="1" a="1"/>
  <c r="U418" i="1" a="1"/>
  <c r="U351" i="1" a="1"/>
  <c r="U228" i="1" a="1"/>
  <c r="U42" i="1" a="1"/>
  <c r="U236" i="1" a="1"/>
  <c r="U63" i="1" a="1"/>
  <c r="U40" i="1" a="1"/>
  <c r="U499" i="1" a="1"/>
  <c r="U57" i="1" a="1"/>
  <c r="U88" i="1" a="1"/>
  <c r="U164" i="1" a="1"/>
  <c r="U421" i="1" a="1"/>
  <c r="U75" i="1" a="1"/>
  <c r="U303" i="1" a="1"/>
  <c r="U44" i="1" a="1"/>
  <c r="U153" i="1" a="1"/>
  <c r="U233" i="1" a="1"/>
  <c r="U322" i="1" a="1"/>
  <c r="U151" i="1" a="1"/>
  <c r="U313" i="1" a="1"/>
  <c r="U516" i="1" a="1"/>
  <c r="U315" i="1" a="1"/>
  <c r="U485" i="1" a="1"/>
  <c r="U24" i="1" a="1"/>
  <c r="U445" i="1" a="1"/>
  <c r="U144" i="1" a="1"/>
  <c r="U50" i="1" a="1"/>
  <c r="U341" i="1" a="1"/>
  <c r="U256" i="1" a="1"/>
  <c r="U187" i="1" a="1"/>
  <c r="U124" i="1" a="1"/>
  <c r="U582" i="1" a="1"/>
  <c r="U107" i="1" a="1"/>
  <c r="U531" i="1" a="1"/>
  <c r="U269" i="1" a="1"/>
  <c r="U373" i="1" a="1"/>
  <c r="U420" i="1" a="1"/>
  <c r="U66" i="1" a="1"/>
  <c r="U391" i="1" a="1"/>
  <c r="U254" i="1" a="1"/>
  <c r="U258" i="1" a="1"/>
  <c r="U100" i="1" a="1"/>
  <c r="U160" i="1" a="1"/>
  <c r="U79" i="1" a="1"/>
  <c r="U287" i="1" a="1"/>
  <c r="U392" i="1" a="1"/>
  <c r="U244" i="1" a="1"/>
  <c r="U422" i="1" a="1"/>
  <c r="U47" i="1" a="1"/>
  <c r="U578" i="1" a="1"/>
  <c r="U437" i="1" a="1"/>
  <c r="U569" i="1" a="1"/>
  <c r="U217" i="1" a="1"/>
  <c r="U253" i="1" a="1"/>
  <c r="U140" i="1" a="1"/>
  <c r="U355" i="1" a="1"/>
  <c r="U349" i="1" a="1"/>
  <c r="U460" i="1" a="1"/>
  <c r="U522" i="1" a="1"/>
  <c r="U222" i="1" a="1"/>
  <c r="U54" i="1" a="1"/>
  <c r="U298" i="1" a="1"/>
  <c r="U377" i="1" a="1"/>
  <c r="U549" i="1" a="1"/>
  <c r="U346" i="1" a="1"/>
  <c r="U238" i="1" a="1"/>
  <c r="U92" i="1" a="1"/>
  <c r="U376" i="1" a="1"/>
  <c r="U458" i="1" a="1"/>
  <c r="U409" i="1" a="1"/>
  <c r="U321" i="1" a="1"/>
  <c r="U493" i="1" a="1"/>
  <c r="U536" i="1" a="1"/>
  <c r="U80" i="1" a="1"/>
  <c r="U528" i="1" a="1"/>
  <c r="U286" i="1" a="1"/>
  <c r="U166" i="1" a="1"/>
  <c r="U365" i="1" a="1"/>
  <c r="U463" i="1" a="1"/>
  <c r="U394" i="1" a="1"/>
  <c r="U363" i="1" a="1"/>
  <c r="U188" i="1" a="1"/>
  <c r="U77" i="1" a="1"/>
  <c r="U472" i="1" a="1"/>
  <c r="U201" i="1" a="1"/>
  <c r="U94" i="1" a="1"/>
  <c r="U110" i="1" a="1"/>
  <c r="U197" i="1" a="1"/>
  <c r="U20" i="1" a="1"/>
  <c r="U172" i="1" a="1"/>
  <c r="U132" i="1" a="1"/>
  <c r="U380" i="1" a="1"/>
  <c r="U84" i="1" a="1"/>
  <c r="U231" i="1" a="1"/>
  <c r="U19" i="1" a="1"/>
  <c r="U184" i="1" a="1"/>
  <c r="U89" i="1" a="1"/>
  <c r="U148" i="1" a="1"/>
  <c r="U450" i="1" a="1"/>
  <c r="U215" i="1" a="1"/>
  <c r="U62" i="1" a="1"/>
  <c r="U383" i="1" a="1"/>
  <c r="U289" i="1" a="1"/>
  <c r="U129" i="1" a="1"/>
  <c r="U45" i="1" a="1"/>
  <c r="U56" i="1" a="1"/>
  <c r="U556" i="1" a="1"/>
  <c r="U159" i="1" a="1"/>
  <c r="U301" i="1" a="1"/>
  <c r="U337" i="1" a="1"/>
  <c r="U308" i="1" a="1"/>
  <c r="U410" i="1" a="1"/>
  <c r="U435" i="1" a="1"/>
  <c r="U28" i="1" a="1"/>
  <c r="U317" i="1" a="1"/>
  <c r="U525" i="1" a="1"/>
  <c r="U515" i="1" a="1"/>
  <c r="U230" i="1" a="1"/>
  <c r="U154" i="1" a="1"/>
  <c r="U356" i="1" a="1"/>
  <c r="U397" i="1" a="1"/>
  <c r="U180" i="1" a="1"/>
  <c r="U550" i="1" a="1"/>
  <c r="U413" i="1" a="1"/>
  <c r="U127" i="1" a="1"/>
  <c r="U9" i="1" a="1"/>
  <c r="U475" i="1" a="1"/>
  <c r="U300" i="1" a="1"/>
  <c r="U427" i="1" a="1"/>
  <c r="U566" i="1" a="1"/>
  <c r="U95" i="1" a="1"/>
  <c r="U103" i="1" a="1"/>
  <c r="U296" i="1" a="1"/>
  <c r="U449" i="1" a="1"/>
  <c r="U361" i="1" a="1"/>
  <c r="U497" i="1" a="1"/>
  <c r="U279" i="1" a="1"/>
  <c r="U25" i="1" a="1"/>
  <c r="U260" i="1" a="1"/>
  <c r="U439" i="1" a="1"/>
  <c r="U21" i="1" a="1"/>
  <c r="U176" i="1" a="1"/>
  <c r="U407" i="1" a="1"/>
  <c r="U250" i="1" a="1"/>
  <c r="U13" i="1" a="1"/>
  <c r="U203" i="1" a="1"/>
  <c r="U299" i="1" a="1"/>
  <c r="U37" i="1" a="1"/>
  <c r="U527" i="1" a="1"/>
  <c r="U202" i="1" a="1"/>
  <c r="U447" i="1" a="1"/>
  <c r="U354" i="1" a="1"/>
  <c r="U537" i="1" a="1"/>
  <c r="U558" i="1" a="1"/>
  <c r="U195" i="1" a="1"/>
  <c r="U326" i="1" a="1"/>
  <c r="U359" i="1" a="1"/>
  <c r="U324" i="1" a="1"/>
  <c r="U5" i="1" a="1"/>
  <c r="U554" i="1" a="1"/>
  <c r="U52" i="1" a="1"/>
  <c r="U334" i="1" a="1"/>
  <c r="U404" i="1" a="1"/>
  <c r="U143" i="1" a="1"/>
  <c r="U105" i="1" a="1"/>
  <c r="U226" i="1" a="1"/>
  <c r="U476" i="1" a="1"/>
  <c r="U32" i="1" a="1"/>
  <c r="U150" i="1" a="1"/>
  <c r="U479" i="1" a="1"/>
  <c r="U179" i="1" a="1"/>
  <c r="U358" i="1" a="1"/>
  <c r="U571" i="1" a="1"/>
  <c r="U390" i="1" a="1"/>
  <c r="U141" i="1" a="1"/>
  <c r="U64" i="1" a="1"/>
  <c r="U411" i="1" a="1"/>
  <c r="U30" i="1" a="1"/>
  <c r="U213" i="1" a="1"/>
  <c r="U386" i="1" a="1"/>
  <c r="U58" i="1" a="1"/>
  <c r="U367" i="1" a="1"/>
  <c r="U524" i="1" a="1"/>
  <c r="U486" i="1" a="1"/>
  <c r="U542" i="1" a="1"/>
  <c r="U557" i="1" a="1"/>
  <c r="U38" i="1" a="1"/>
  <c r="U81" i="1" a="1"/>
  <c r="U49" i="1" a="1"/>
  <c r="U33" i="1" a="1"/>
  <c r="U309" i="1" a="1"/>
  <c r="U242" i="1" a="1"/>
  <c r="U343" i="1" a="1"/>
  <c r="U562" i="1" a="1"/>
  <c r="U136" i="1" a="1"/>
  <c r="U333" i="1" a="1"/>
  <c r="U491" i="1" a="1"/>
  <c r="U480" i="1" a="1"/>
  <c r="U429" i="1" a="1"/>
  <c r="U85" i="1" a="1"/>
  <c r="U526" i="1" a="1"/>
  <c r="U97" i="1" a="1"/>
  <c r="U368" i="1" a="1"/>
  <c r="U436" i="1" a="1"/>
  <c r="U496" i="1" a="1"/>
  <c r="U406" i="1" a="1"/>
  <c r="U342" i="1" a="1"/>
  <c r="U520" i="1" a="1"/>
  <c r="U190" i="1" a="1"/>
  <c r="U511" i="1" a="1"/>
  <c r="U86" i="1" a="1"/>
  <c r="U399" i="1" a="1"/>
  <c r="U336" i="1" a="1"/>
  <c r="U489" i="1" a="1"/>
  <c r="U155" i="1" a="1"/>
  <c r="U466" i="1" a="1"/>
  <c r="U205" i="1" a="1"/>
  <c r="U268" i="1" a="1"/>
  <c r="U29" i="1" a="1"/>
  <c r="U580" i="1" a="1"/>
  <c r="U382" i="1" a="1"/>
  <c r="U339" i="1" a="1"/>
  <c r="U74" i="1" a="1"/>
  <c r="U348" i="1" a="1"/>
  <c r="U360" i="1" a="1"/>
  <c r="U495" i="1" a="1"/>
  <c r="U59" i="1" a="1"/>
  <c r="U123" i="1" a="1"/>
  <c r="U455" i="1" a="1"/>
  <c r="U430" i="1" a="1"/>
  <c r="U264" i="1" a="1"/>
  <c r="U457" i="1" a="1"/>
  <c r="U116" i="1" a="1"/>
  <c r="U142" i="1" a="1"/>
  <c r="U69" i="1" a="1"/>
  <c r="U398" i="1" a="1"/>
  <c r="U523" i="1" a="1"/>
  <c r="U128" i="1" a="1"/>
  <c r="U145" i="1" a="1"/>
  <c r="U139" i="1" a="1"/>
  <c r="U487" i="1" a="1"/>
  <c r="U249" i="1" a="1"/>
  <c r="U451" i="1" a="1"/>
  <c r="U93" i="1" a="1"/>
  <c r="U543" i="1" a="1"/>
  <c r="U560" i="1" a="1"/>
  <c r="U165" i="1" a="1"/>
  <c r="U375" i="1" a="1"/>
  <c r="U381" i="1" a="1"/>
  <c r="U297" i="1" a="1"/>
  <c r="U465" i="1" a="1"/>
  <c r="U467" i="1" a="1"/>
  <c r="U157" i="1" a="1"/>
  <c r="U114" i="1" a="1"/>
  <c r="U461" i="1" a="1"/>
  <c r="U11" i="1" a="1"/>
  <c r="U387" i="1" a="1"/>
  <c r="U156" i="1" a="1"/>
  <c r="U477" i="1" a="1"/>
  <c r="U538" i="1" a="1"/>
  <c r="U518" i="1" a="1"/>
  <c r="U208" i="1" a="1"/>
  <c r="U210" i="1" a="1"/>
  <c r="U181" i="1" a="1"/>
  <c r="U433" i="1" a="1"/>
  <c r="U548" i="1" a="1"/>
  <c r="U194" i="1" a="1"/>
  <c r="U113" i="1" a="1"/>
  <c r="U146" i="1" a="1"/>
  <c r="U357" i="1" a="1"/>
  <c r="U206" i="1" a="1"/>
  <c r="U481" i="1" a="1"/>
  <c r="U281" i="1" a="1"/>
  <c r="U51" i="1" a="1"/>
  <c r="U559" i="1" a="1"/>
  <c r="U507" i="1" a="1"/>
  <c r="U307" i="1" a="1"/>
  <c r="U401" i="1" a="1"/>
  <c r="U39" i="1" a="1"/>
  <c r="U500" i="1" a="1"/>
  <c r="U199" i="1" a="1"/>
  <c r="U265" i="1" a="1"/>
  <c r="U111" i="1" a="1"/>
  <c r="U4" i="1" a="1"/>
  <c r="U579" i="1" a="1"/>
  <c r="U576" i="1" a="1"/>
  <c r="U6" i="1" a="1"/>
  <c r="U424" i="1" a="1"/>
  <c r="U478" i="1" a="1"/>
  <c r="U551" i="1" a="1"/>
  <c r="U270" i="1" a="1"/>
  <c r="U125" i="1" a="1"/>
  <c r="U284" i="1" a="1"/>
  <c r="U158" i="1" a="1"/>
  <c r="U328" i="1" a="1"/>
  <c r="U245" i="1" a="1"/>
  <c r="U182" i="1" a="1"/>
  <c r="U274" i="1" a="1"/>
  <c r="U574" i="1" a="1"/>
  <c r="U216" i="1" a="1"/>
  <c r="U234" i="1" a="1"/>
  <c r="U134" i="1" a="1"/>
  <c r="U461" i="1" l="1"/>
  <c r="U46" i="1"/>
  <c r="U507" i="1"/>
  <c r="U22" i="1"/>
  <c r="U132" i="1"/>
  <c r="U561" i="1"/>
  <c r="U109" i="1"/>
  <c r="U571" i="1"/>
  <c r="U35" i="1"/>
  <c r="U401" i="1"/>
  <c r="U582" i="1"/>
  <c r="U508" i="1"/>
  <c r="U261" i="1"/>
  <c r="U537" i="1"/>
  <c r="U203" i="1"/>
  <c r="U380" i="1"/>
  <c r="U348" i="1"/>
  <c r="U96" i="1"/>
  <c r="U191" i="1"/>
  <c r="U117" i="1"/>
  <c r="U270" i="1"/>
  <c r="U385" i="1"/>
  <c r="U63" i="1"/>
  <c r="U338" i="1"/>
  <c r="U101" i="1"/>
  <c r="U482" i="1"/>
  <c r="U327" i="1"/>
  <c r="U316" i="1"/>
  <c r="U516" i="1"/>
  <c r="U196" i="1"/>
  <c r="U216" i="1"/>
  <c r="U47" i="1"/>
  <c r="U62" i="1"/>
  <c r="U510" i="1"/>
  <c r="U529" i="1"/>
  <c r="U186" i="1"/>
  <c r="U130" i="1"/>
  <c r="U473" i="1"/>
  <c r="U174" i="1"/>
  <c r="U253" i="1"/>
  <c r="U416" i="1"/>
  <c r="U549" i="1"/>
  <c r="U245" i="1"/>
  <c r="U312" i="1"/>
  <c r="U98" i="1"/>
  <c r="U113" i="1"/>
  <c r="U309" i="1"/>
  <c r="U226" i="1"/>
  <c r="U407" i="1"/>
  <c r="U97" i="1"/>
  <c r="U242" i="1"/>
  <c r="U51" i="1"/>
  <c r="U455" i="1"/>
  <c r="U483" i="1"/>
  <c r="U464" i="1"/>
  <c r="U322" i="1"/>
  <c r="U209" i="1"/>
  <c r="U108" i="1"/>
  <c r="U438" i="1"/>
  <c r="U404" i="1"/>
  <c r="U283" i="1"/>
  <c r="U361" i="1"/>
  <c r="U577" i="1"/>
  <c r="U231" i="1"/>
  <c r="U219" i="1"/>
  <c r="U548" i="1"/>
  <c r="U169" i="1"/>
  <c r="U158" i="1"/>
  <c r="U80" i="1"/>
  <c r="U552" i="1"/>
  <c r="U369" i="1"/>
  <c r="U175" i="1"/>
  <c r="U486" i="1"/>
  <c r="U124" i="1"/>
  <c r="U119" i="1"/>
  <c r="U506" i="1"/>
  <c r="U71" i="1"/>
  <c r="U60" i="1"/>
  <c r="U142" i="1"/>
  <c r="U352" i="1"/>
  <c r="U212" i="1"/>
  <c r="U218" i="1"/>
  <c r="U487" i="1"/>
  <c r="U263" i="1"/>
  <c r="U413" i="1"/>
  <c r="U41" i="1"/>
  <c r="U200" i="1"/>
  <c r="U215" i="1"/>
  <c r="U199" i="1"/>
  <c r="U74" i="1"/>
  <c r="U513" i="1"/>
  <c r="U176" i="1"/>
  <c r="U138" i="1"/>
  <c r="U237" i="1"/>
  <c r="U224" i="1"/>
  <c r="U258" i="1"/>
  <c r="U395" i="1"/>
  <c r="U357" i="1"/>
  <c r="U555" i="1"/>
  <c r="U329" i="1"/>
  <c r="U274" i="1"/>
  <c r="U504" i="1"/>
  <c r="U202" i="1"/>
  <c r="U165" i="1"/>
  <c r="U335" i="1"/>
  <c r="U268" i="1"/>
  <c r="U94" i="1"/>
  <c r="U399" i="1"/>
  <c r="U295" i="1"/>
  <c r="U376" i="1"/>
  <c r="U354" i="1"/>
  <c r="U557" i="1"/>
  <c r="U298" i="1"/>
  <c r="U368" i="1"/>
  <c r="U54" i="1"/>
  <c r="U509" i="1"/>
  <c r="U515" i="1"/>
  <c r="U558" i="1"/>
  <c r="U465" i="1"/>
  <c r="U23" i="1"/>
  <c r="U403" i="1"/>
  <c r="U518" i="1"/>
  <c r="U34" i="1"/>
  <c r="U566" i="1"/>
  <c r="U531" i="1"/>
  <c r="U569" i="1"/>
  <c r="U370" i="1"/>
  <c r="U528" i="1"/>
  <c r="U343" i="1"/>
  <c r="U182" i="1"/>
  <c r="U436" i="1"/>
  <c r="U50" i="1"/>
  <c r="U302" i="1"/>
  <c r="U290" i="1"/>
  <c r="U340" i="1"/>
  <c r="U207" i="1"/>
  <c r="U379" i="1"/>
  <c r="U262" i="1"/>
  <c r="U446" i="1"/>
  <c r="U125" i="1"/>
  <c r="U310" i="1"/>
  <c r="U179" i="1"/>
  <c r="U525" i="1"/>
  <c r="U27" i="1"/>
  <c r="U102" i="1"/>
  <c r="U289" i="1"/>
  <c r="U387" i="1"/>
  <c r="U92" i="1"/>
  <c r="U519" i="1"/>
  <c r="U390" i="1"/>
  <c r="U545" i="1"/>
  <c r="U409" i="1"/>
  <c r="U172" i="1"/>
  <c r="U133" i="1"/>
  <c r="U414" i="1"/>
  <c r="U432" i="1"/>
  <c r="U493" i="1"/>
  <c r="U573" i="1"/>
  <c r="U30" i="1"/>
  <c r="U490" i="1"/>
  <c r="U278" i="1"/>
  <c r="U59" i="1"/>
  <c r="U255" i="1"/>
  <c r="U111" i="1"/>
  <c r="U154" i="1"/>
  <c r="U37" i="1"/>
  <c r="U496" i="1"/>
  <c r="U419" i="1"/>
  <c r="U249" i="1"/>
  <c r="U520" i="1"/>
  <c r="U581" i="1"/>
  <c r="U378" i="1"/>
  <c r="U547" i="1"/>
  <c r="U32" i="1"/>
  <c r="U107" i="1"/>
  <c r="U76" i="1"/>
  <c r="U349" i="1"/>
  <c r="U178" i="1"/>
  <c r="U457" i="1"/>
  <c r="U82" i="1"/>
  <c r="U123" i="1"/>
  <c r="U359" i="1"/>
  <c r="U358" i="1"/>
  <c r="U201" i="1"/>
  <c r="U442" i="1"/>
  <c r="U477" i="1"/>
  <c r="U29" i="1"/>
  <c r="U542" i="1"/>
  <c r="U229" i="1"/>
  <c r="U408" i="1"/>
  <c r="U484" i="1"/>
  <c r="U197" i="1"/>
  <c r="U381" i="1"/>
  <c r="U535" i="1"/>
  <c r="U40" i="1"/>
  <c r="U294" i="1"/>
  <c r="U187" i="1"/>
  <c r="U560" i="1"/>
  <c r="U110" i="1"/>
  <c r="U434" i="1"/>
  <c r="U478" i="1"/>
  <c r="U164" i="1"/>
  <c r="U43" i="1"/>
  <c r="U134" i="1"/>
  <c r="U567" i="1"/>
  <c r="U443" i="1"/>
  <c r="U313" i="1"/>
  <c r="U562" i="1"/>
  <c r="U7" i="1"/>
  <c r="U3" i="1"/>
  <c r="U79" i="1"/>
  <c r="U288" i="1"/>
  <c r="U342" i="1"/>
  <c r="U279" i="1"/>
  <c r="U146" i="1"/>
  <c r="U314" i="1"/>
  <c r="U320" i="1"/>
  <c r="U576" i="1"/>
  <c r="U213" i="1"/>
  <c r="U156" i="1"/>
  <c r="U459" i="1"/>
  <c r="U421" i="1"/>
  <c r="U68" i="1"/>
  <c r="U424" i="1"/>
  <c r="U578" i="1"/>
  <c r="U306" i="1"/>
  <c r="U246" i="1"/>
  <c r="U526" i="1"/>
  <c r="U463" i="1"/>
  <c r="U458" i="1"/>
  <c r="U57" i="1"/>
  <c r="U259" i="1"/>
  <c r="U89" i="1"/>
  <c r="U469" i="1"/>
  <c r="U440" i="1"/>
  <c r="U86" i="1"/>
  <c r="U190" i="1"/>
  <c r="U382" i="1"/>
  <c r="U300" i="1"/>
  <c r="U52" i="1"/>
  <c r="U6" i="1"/>
  <c r="U168" i="1"/>
  <c r="U524" i="1"/>
  <c r="U539" i="1"/>
  <c r="U328" i="1"/>
  <c r="U45" i="1"/>
  <c r="U481" i="1"/>
  <c r="U475" i="1"/>
  <c r="U252" i="1"/>
  <c r="U157" i="1"/>
  <c r="U48" i="1"/>
  <c r="U556" i="1"/>
  <c r="U247" i="1"/>
  <c r="U365" i="1"/>
  <c r="U540" i="1"/>
  <c r="U514" i="1"/>
  <c r="U147" i="1"/>
  <c r="U105" i="1"/>
  <c r="U575" i="1"/>
  <c r="U297" i="1"/>
  <c r="U500" i="1"/>
  <c r="U104" i="1"/>
  <c r="U225" i="1"/>
  <c r="U398" i="1"/>
  <c r="U221" i="1"/>
  <c r="U292" i="1"/>
  <c r="U127" i="1"/>
  <c r="U336" i="1"/>
  <c r="U521" i="1"/>
  <c r="U532" i="1"/>
  <c r="U476" i="1"/>
  <c r="U448" i="1"/>
  <c r="U325" i="1"/>
  <c r="U351" i="1"/>
  <c r="U337" i="1"/>
  <c r="U19" i="1"/>
  <c r="U67" i="1"/>
  <c r="U122" i="1"/>
  <c r="U360" i="1"/>
  <c r="U152" i="1"/>
  <c r="U527" i="1"/>
  <c r="U135" i="1"/>
  <c r="U444" i="1"/>
  <c r="U198" i="1"/>
  <c r="U344" i="1"/>
  <c r="U56" i="1"/>
  <c r="U177" i="1"/>
  <c r="U77" i="1"/>
  <c r="U415" i="1"/>
  <c r="U281" i="1"/>
  <c r="U423" i="1"/>
  <c r="U367" i="1"/>
  <c r="U39" i="1"/>
  <c r="U170" i="1"/>
  <c r="U149" i="1"/>
  <c r="U90" i="1"/>
  <c r="U161" i="1"/>
  <c r="U299" i="1"/>
  <c r="U44" i="1"/>
  <c r="U489" i="1"/>
  <c r="U271" i="1"/>
  <c r="U345" i="1"/>
  <c r="U195" i="1"/>
  <c r="U75" i="1"/>
  <c r="U183" i="1"/>
  <c r="U70" i="1"/>
  <c r="U439" i="1"/>
  <c r="U363" i="1"/>
  <c r="U83" i="1"/>
  <c r="U425" i="1"/>
  <c r="U568" i="1"/>
  <c r="U293" i="1"/>
  <c r="U426" i="1"/>
  <c r="U114" i="1"/>
  <c r="U208" i="1"/>
  <c r="U479" i="1"/>
  <c r="U565" i="1"/>
  <c r="U266" i="1"/>
  <c r="U441" i="1"/>
  <c r="U16" i="1"/>
  <c r="U180" i="1"/>
  <c r="U192" i="1"/>
  <c r="U447" i="1"/>
  <c r="U286" i="1"/>
  <c r="U553" i="1"/>
  <c r="U501" i="1"/>
  <c r="U189" i="1"/>
  <c r="U324" i="1"/>
  <c r="U85" i="1"/>
  <c r="U220" i="1"/>
  <c r="U31" i="1"/>
  <c r="U131" i="1"/>
  <c r="U251" i="1"/>
  <c r="U341" i="1"/>
  <c r="U574" i="1"/>
  <c r="U66" i="1"/>
  <c r="U166" i="1"/>
  <c r="U17" i="1"/>
  <c r="U269" i="1"/>
  <c r="U9" i="1"/>
  <c r="U4" i="1"/>
  <c r="U554" i="1"/>
  <c r="U193" i="1"/>
  <c r="U230" i="1"/>
  <c r="U495" i="1"/>
  <c r="U332" i="1"/>
  <c r="U497" i="1"/>
  <c r="U303" i="1"/>
  <c r="U277" i="1"/>
  <c r="U538" i="1"/>
  <c r="U339" i="1"/>
  <c r="U118" i="1"/>
  <c r="U572" i="1"/>
  <c r="U241" i="1"/>
  <c r="U372" i="1"/>
  <c r="U534" i="1"/>
  <c r="U173" i="1"/>
  <c r="U296" i="1"/>
  <c r="U445" i="1"/>
  <c r="U276" i="1"/>
  <c r="U523" i="1"/>
  <c r="U505" i="1"/>
  <c r="U206" i="1"/>
  <c r="U151" i="1"/>
  <c r="U159" i="1"/>
  <c r="U386" i="1"/>
  <c r="U282" i="1"/>
  <c r="U460" i="1"/>
  <c r="U564" i="1"/>
  <c r="U412" i="1"/>
  <c r="U256" i="1"/>
  <c r="U536" i="1"/>
  <c r="U25" i="1"/>
  <c r="U373" i="1"/>
  <c r="U397" i="1"/>
  <c r="U541" i="1"/>
  <c r="U430" i="1"/>
  <c r="U308" i="1"/>
  <c r="U474" i="1"/>
  <c r="U321" i="1"/>
  <c r="U233" i="1"/>
  <c r="U160" i="1"/>
  <c r="U171" i="1"/>
  <c r="U145" i="1"/>
  <c r="U383" i="1"/>
  <c r="U167" i="1"/>
  <c r="U472" i="1"/>
  <c r="U375" i="1"/>
  <c r="U317" i="1"/>
  <c r="U205" i="1"/>
  <c r="U362" i="1"/>
  <c r="U5" i="1"/>
  <c r="U374" i="1"/>
  <c r="U267" i="1"/>
  <c r="U437" i="1"/>
  <c r="U544" i="1"/>
  <c r="U456" i="1"/>
  <c r="U388" i="1"/>
  <c r="U128" i="1"/>
  <c r="U377" i="1"/>
  <c r="U93" i="1"/>
  <c r="U240" i="1"/>
  <c r="U307" i="1"/>
  <c r="U121" i="1"/>
  <c r="U20" i="1"/>
  <c r="U410" i="1"/>
  <c r="U239" i="1"/>
  <c r="U106" i="1"/>
  <c r="U38" i="1"/>
  <c r="U280" i="1"/>
  <c r="U141" i="1"/>
  <c r="U116" i="1"/>
  <c r="U402" i="1"/>
  <c r="U389" i="1"/>
  <c r="U517" i="1"/>
  <c r="U347" i="1"/>
  <c r="U543" i="1"/>
  <c r="U396" i="1"/>
  <c r="U503" i="1"/>
  <c r="U214" i="1"/>
  <c r="U26" i="1"/>
  <c r="U579" i="1"/>
  <c r="U257" i="1"/>
  <c r="U287" i="1"/>
  <c r="U210" i="1"/>
  <c r="U265" i="1"/>
  <c r="U418" i="1"/>
  <c r="U120" i="1"/>
  <c r="U356" i="1"/>
  <c r="U15" i="1"/>
  <c r="U371" i="1"/>
  <c r="U427" i="1"/>
  <c r="U238" i="1"/>
  <c r="U144" i="1"/>
  <c r="U350" i="1"/>
  <c r="U33" i="1"/>
  <c r="U234" i="1"/>
  <c r="U264" i="1"/>
  <c r="U222" i="1"/>
  <c r="U551" i="1"/>
  <c r="U480" i="1"/>
  <c r="U417" i="1"/>
  <c r="U184" i="1"/>
  <c r="U366" i="1"/>
  <c r="U204" i="1"/>
  <c r="U392" i="1"/>
  <c r="U454" i="1"/>
  <c r="U188" i="1"/>
  <c r="U139" i="1"/>
  <c r="U429" i="1"/>
  <c r="U405" i="1"/>
  <c r="U498" i="1"/>
  <c r="U244" i="1"/>
  <c r="U318" i="1"/>
  <c r="U301" i="1"/>
  <c r="U99" i="1"/>
  <c r="U462" i="1"/>
  <c r="U304" i="1"/>
  <c r="U315" i="1"/>
  <c r="U260" i="1"/>
  <c r="U394" i="1"/>
  <c r="U485" i="1"/>
  <c r="U406" i="1"/>
  <c r="U273" i="1"/>
  <c r="U420" i="1"/>
  <c r="U433" i="1"/>
  <c r="U512" i="1"/>
  <c r="U140" i="1"/>
  <c r="U384" i="1"/>
  <c r="U115" i="1"/>
  <c r="U533" i="1"/>
  <c r="U10" i="1"/>
  <c r="U471" i="1"/>
  <c r="U243" i="1"/>
  <c r="U291" i="1"/>
  <c r="U326" i="1"/>
  <c r="U451" i="1"/>
  <c r="U13" i="1"/>
  <c r="W13" i="1" s="1"/>
  <c r="U18" i="1"/>
  <c r="U150" i="1"/>
  <c r="U223" i="1"/>
  <c r="U217" i="1"/>
  <c r="U232" i="1"/>
  <c r="U285" i="1"/>
  <c r="U450" i="1"/>
  <c r="U550" i="1"/>
  <c r="U470" i="1"/>
  <c r="U91" i="1"/>
  <c r="U72" i="1"/>
  <c r="U563" i="1"/>
  <c r="U28" i="1"/>
  <c r="U143" i="1"/>
  <c r="U467" i="1"/>
  <c r="U36" i="1"/>
  <c r="U12" i="1"/>
  <c r="U78" i="1"/>
  <c r="U330" i="1"/>
  <c r="U185" i="1"/>
  <c r="U73" i="1"/>
  <c r="U499" i="1"/>
  <c r="U431" i="1"/>
  <c r="U284" i="1"/>
  <c r="U411" i="1"/>
  <c r="U61" i="1"/>
  <c r="U88" i="1"/>
  <c r="U422" i="1"/>
  <c r="U69" i="1"/>
  <c r="U236" i="1"/>
  <c r="U323" i="1"/>
  <c r="U136" i="1"/>
  <c r="U21" i="1"/>
  <c r="U559" i="1"/>
  <c r="U64" i="1"/>
  <c r="U250" i="1"/>
  <c r="U353" i="1"/>
  <c r="U492" i="1"/>
  <c r="U162" i="1"/>
  <c r="U580" i="1"/>
  <c r="U452" i="1"/>
  <c r="U346" i="1"/>
  <c r="U129" i="1"/>
  <c r="U254" i="1"/>
  <c r="U311" i="1"/>
  <c r="U53" i="1"/>
  <c r="U364" i="1"/>
  <c r="U95" i="1"/>
  <c r="U103" i="1"/>
  <c r="U11" i="1"/>
  <c r="U65" i="1"/>
  <c r="U163" i="1"/>
  <c r="U546" i="1"/>
  <c r="U112" i="1"/>
  <c r="U453" i="1"/>
  <c r="U153" i="1"/>
  <c r="U155" i="1"/>
  <c r="U435" i="1"/>
  <c r="U87" i="1"/>
  <c r="U393" i="1"/>
  <c r="U228" i="1"/>
  <c r="U49" i="1"/>
  <c r="U491" i="1"/>
  <c r="U468" i="1"/>
  <c r="U235" i="1"/>
  <c r="U334" i="1"/>
  <c r="U148" i="1"/>
  <c r="U428" i="1"/>
  <c r="U466" i="1"/>
  <c r="U275" i="1"/>
  <c r="U305" i="1"/>
  <c r="U211" i="1"/>
  <c r="U272" i="1"/>
  <c r="U570" i="1"/>
  <c r="U194" i="1"/>
  <c r="U137" i="1"/>
  <c r="U511" i="1"/>
  <c r="U331" i="1"/>
  <c r="U449" i="1"/>
  <c r="U488" i="1"/>
  <c r="U42" i="1"/>
  <c r="U58" i="1"/>
  <c r="U8" i="1"/>
  <c r="W8" i="1" s="1"/>
  <c r="U55" i="1"/>
  <c r="U502" i="1"/>
  <c r="U494" i="1"/>
  <c r="U333" i="1"/>
  <c r="U530" i="1"/>
  <c r="U126" i="1"/>
  <c r="U84" i="1"/>
  <c r="U391" i="1"/>
  <c r="U522" i="1"/>
  <c r="U100" i="1"/>
  <c r="U24" i="1"/>
  <c r="U227" i="1"/>
  <c r="U181" i="1"/>
  <c r="U14" i="1"/>
  <c r="U355" i="1"/>
  <c r="U319" i="1"/>
  <c r="U81" i="1"/>
  <c r="U400" i="1"/>
  <c r="U248" i="1"/>
  <c r="W16" i="1" l="1"/>
  <c r="W15" i="1"/>
  <c r="W14" i="1"/>
  <c r="W12" i="1"/>
  <c r="W11" i="1"/>
  <c r="W9" i="1"/>
  <c r="W10" i="1"/>
  <c r="W7" i="1"/>
  <c r="W6" i="1"/>
  <c r="W4" i="1"/>
  <c r="W3" i="1"/>
  <c r="W5" i="1"/>
  <c r="F1064" i="2"/>
  <c r="F879" i="2"/>
  <c r="F853" i="2"/>
  <c r="F35" i="2"/>
  <c r="F10" i="2"/>
  <c r="F1049" i="2"/>
  <c r="F1039" i="2"/>
  <c r="F16" i="2"/>
  <c r="F56" i="2"/>
  <c r="G3" i="4" l="1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R993" i="5" l="1"/>
  <c r="R994" i="5"/>
  <c r="R1212" i="5"/>
  <c r="R1211" i="5"/>
  <c r="R653" i="5"/>
  <c r="R1321" i="5"/>
  <c r="R652" i="5"/>
  <c r="R1252" i="5"/>
  <c r="R1253" i="5"/>
  <c r="R651" i="5"/>
  <c r="R1210" i="5"/>
  <c r="R1060" i="5"/>
  <c r="R231" i="5"/>
  <c r="R22" i="5"/>
  <c r="R228" i="5"/>
  <c r="R709" i="5"/>
  <c r="R218" i="5"/>
  <c r="R1038" i="5"/>
  <c r="R692" i="5"/>
  <c r="R187" i="5"/>
  <c r="R1053" i="5"/>
  <c r="R215" i="5"/>
  <c r="R1029" i="5"/>
  <c r="R1030" i="5"/>
  <c r="R164" i="5"/>
  <c r="R165" i="5"/>
  <c r="R162" i="5"/>
  <c r="R167" i="5"/>
  <c r="R166" i="5"/>
  <c r="R168" i="5"/>
  <c r="R163" i="5"/>
  <c r="R1034" i="5"/>
  <c r="R1035" i="5"/>
  <c r="R1032" i="5"/>
  <c r="R1031" i="5"/>
  <c r="R679" i="5"/>
  <c r="R654" i="5"/>
  <c r="R678" i="5"/>
  <c r="R680" i="5"/>
  <c r="R681" i="5"/>
  <c r="R169" i="5"/>
  <c r="R172" i="5"/>
  <c r="R12" i="5"/>
  <c r="R173" i="5"/>
  <c r="R175" i="5"/>
  <c r="R174" i="5"/>
  <c r="R170" i="5"/>
  <c r="R171" i="5"/>
  <c r="R998" i="5"/>
  <c r="R1051" i="5"/>
  <c r="R699" i="5"/>
  <c r="R198" i="5"/>
  <c r="R202" i="5"/>
  <c r="R205" i="5"/>
  <c r="R203" i="5"/>
  <c r="R18" i="5"/>
  <c r="R1047" i="5"/>
  <c r="R192" i="5"/>
  <c r="R193" i="5"/>
  <c r="R204" i="5"/>
  <c r="R199" i="5"/>
  <c r="R19" i="5"/>
  <c r="R200" i="5"/>
  <c r="R201" i="5"/>
  <c r="R197" i="5"/>
  <c r="R703" i="5"/>
  <c r="R741" i="5"/>
  <c r="R742" i="5"/>
  <c r="R30" i="5"/>
  <c r="R306" i="5"/>
  <c r="R304" i="5"/>
  <c r="R305" i="5"/>
  <c r="R1071" i="5"/>
  <c r="R1070" i="5"/>
  <c r="R297" i="5"/>
  <c r="R296" i="5"/>
  <c r="R733" i="5"/>
  <c r="R299" i="5"/>
  <c r="R298" i="5"/>
  <c r="R28" i="5"/>
  <c r="R301" i="5"/>
  <c r="R303" i="5"/>
  <c r="R302" i="5"/>
  <c r="R300" i="5"/>
  <c r="R29" i="5"/>
  <c r="R1275" i="5"/>
  <c r="R1276" i="5"/>
  <c r="R290" i="5"/>
  <c r="R736" i="5"/>
  <c r="R1273" i="5"/>
  <c r="R735" i="5"/>
  <c r="R734" i="5"/>
  <c r="R1274" i="5"/>
  <c r="R737" i="5"/>
  <c r="R286" i="5"/>
  <c r="R289" i="5"/>
  <c r="R287" i="5"/>
  <c r="R27" i="5"/>
  <c r="R288" i="5"/>
  <c r="R1277" i="5"/>
  <c r="R740" i="5"/>
  <c r="R739" i="5"/>
  <c r="R738" i="5"/>
  <c r="R1278" i="5"/>
  <c r="R292" i="5"/>
  <c r="R295" i="5"/>
  <c r="R1228" i="5"/>
  <c r="R1229" i="5"/>
  <c r="R293" i="5"/>
  <c r="R294" i="5"/>
  <c r="R291" i="5"/>
  <c r="R31" i="5"/>
  <c r="R315" i="5"/>
  <c r="R314" i="5"/>
  <c r="R313" i="5"/>
  <c r="R312" i="5"/>
  <c r="R1072" i="5"/>
  <c r="R743" i="5"/>
  <c r="R307" i="5"/>
  <c r="R280" i="5"/>
  <c r="R279" i="5"/>
  <c r="R1269" i="5"/>
  <c r="R724" i="5"/>
  <c r="R1270" i="5"/>
  <c r="R1318" i="5"/>
  <c r="R274" i="5"/>
  <c r="R273" i="5"/>
  <c r="R272" i="5"/>
  <c r="R271" i="5"/>
  <c r="R721" i="5"/>
  <c r="R1064" i="5"/>
  <c r="R1063" i="5"/>
  <c r="R1263" i="5"/>
  <c r="R716" i="5"/>
  <c r="R1264" i="5"/>
  <c r="R244" i="5"/>
  <c r="R245" i="5"/>
  <c r="R1198" i="5"/>
  <c r="R986" i="5"/>
  <c r="R987" i="5"/>
  <c r="R95" i="5"/>
  <c r="R634" i="5"/>
  <c r="R633" i="5"/>
  <c r="R1197" i="5"/>
  <c r="R984" i="5"/>
  <c r="R1196" i="5"/>
  <c r="R985" i="5"/>
  <c r="R632" i="5"/>
  <c r="R94" i="5"/>
  <c r="R630" i="5"/>
  <c r="R631" i="5"/>
  <c r="R982" i="5"/>
  <c r="R1195" i="5"/>
  <c r="R1311" i="5"/>
  <c r="R980" i="5"/>
  <c r="R979" i="5"/>
  <c r="R975" i="5"/>
  <c r="R976" i="5"/>
  <c r="R977" i="5"/>
  <c r="R978" i="5"/>
  <c r="R981" i="5"/>
  <c r="R628" i="5"/>
  <c r="R629" i="5"/>
  <c r="R627" i="5"/>
  <c r="R626" i="5"/>
  <c r="R983" i="5"/>
  <c r="R702" i="5"/>
  <c r="R1052" i="5"/>
  <c r="R700" i="5"/>
  <c r="R701" i="5"/>
  <c r="R999" i="5"/>
  <c r="R208" i="5"/>
  <c r="R212" i="5"/>
  <c r="R210" i="5"/>
  <c r="R209" i="5"/>
  <c r="R213" i="5"/>
  <c r="R211" i="5"/>
  <c r="R20" i="5"/>
  <c r="R1050" i="5"/>
  <c r="R698" i="5"/>
  <c r="R697" i="5"/>
  <c r="R195" i="5"/>
  <c r="R17" i="5"/>
  <c r="R194" i="5"/>
  <c r="R1313" i="5"/>
  <c r="R1314" i="5"/>
  <c r="R1315" i="5"/>
  <c r="R1312" i="5"/>
  <c r="R1049" i="5"/>
  <c r="R1048" i="5"/>
  <c r="R207" i="5"/>
  <c r="R196" i="5"/>
  <c r="R206" i="5"/>
  <c r="R610" i="5"/>
  <c r="R594" i="5"/>
  <c r="R895" i="5"/>
  <c r="R880" i="5"/>
  <c r="R1160" i="5"/>
  <c r="R1159" i="5"/>
  <c r="R879" i="5"/>
  <c r="R878" i="5"/>
  <c r="R539" i="5"/>
  <c r="R540" i="5"/>
  <c r="R1176" i="5"/>
  <c r="R1175" i="5"/>
  <c r="R926" i="5"/>
  <c r="R925" i="5"/>
  <c r="R581" i="5"/>
  <c r="R582" i="5"/>
  <c r="R583" i="5"/>
  <c r="R585" i="5"/>
  <c r="R584" i="5"/>
  <c r="R586" i="5"/>
  <c r="R587" i="5"/>
  <c r="R1154" i="5"/>
  <c r="R1153" i="5"/>
  <c r="R872" i="5"/>
  <c r="R1152" i="5"/>
  <c r="R871" i="5"/>
  <c r="R1304" i="5"/>
  <c r="R524" i="5"/>
  <c r="R70" i="5"/>
  <c r="R499" i="5"/>
  <c r="R498" i="5"/>
  <c r="R71" i="5"/>
  <c r="R523" i="5"/>
  <c r="R861" i="5"/>
  <c r="R860" i="5"/>
  <c r="R1344" i="5"/>
  <c r="R902" i="5"/>
  <c r="R558" i="5"/>
  <c r="R559" i="5"/>
  <c r="R84" i="5"/>
  <c r="R566" i="5"/>
  <c r="R87" i="5"/>
  <c r="R86" i="5"/>
  <c r="R912" i="5"/>
  <c r="R713" i="5"/>
  <c r="R712" i="5"/>
  <c r="R233" i="5"/>
  <c r="R232" i="5"/>
  <c r="R1261" i="5"/>
  <c r="R1262" i="5"/>
  <c r="R230" i="5"/>
  <c r="R229" i="5"/>
  <c r="R1058" i="5"/>
  <c r="R711" i="5"/>
  <c r="R1057" i="5"/>
  <c r="R1056" i="5"/>
  <c r="R710" i="5"/>
  <c r="R221" i="5"/>
  <c r="R219" i="5"/>
  <c r="R220" i="5"/>
  <c r="R1059" i="5"/>
  <c r="R225" i="5"/>
  <c r="R223" i="5"/>
  <c r="R227" i="5"/>
  <c r="R226" i="5"/>
  <c r="R222" i="5"/>
  <c r="R224" i="5"/>
  <c r="R1046" i="5"/>
  <c r="R1044" i="5"/>
  <c r="R1045" i="5"/>
  <c r="R1042" i="5"/>
  <c r="R1043" i="5"/>
  <c r="R695" i="5"/>
  <c r="R696" i="5"/>
  <c r="R1317" i="5"/>
  <c r="R191" i="5"/>
  <c r="R190" i="5"/>
  <c r="R189" i="5"/>
  <c r="R1041" i="5"/>
  <c r="R693" i="5"/>
  <c r="R1040" i="5"/>
  <c r="R694" i="5"/>
  <c r="R1039" i="5"/>
  <c r="R188" i="5"/>
  <c r="R708" i="5"/>
  <c r="R1054" i="5"/>
  <c r="R705" i="5"/>
  <c r="R1055" i="5"/>
  <c r="R706" i="5"/>
  <c r="R707" i="5"/>
  <c r="R216" i="5"/>
  <c r="R214" i="5"/>
  <c r="R21" i="5"/>
  <c r="R217" i="5"/>
  <c r="R691" i="5"/>
  <c r="R689" i="5"/>
  <c r="R690" i="5"/>
  <c r="R182" i="5"/>
  <c r="R185" i="5"/>
  <c r="R184" i="5"/>
  <c r="R16" i="5"/>
  <c r="R677" i="5"/>
  <c r="R161" i="5"/>
  <c r="R183" i="5"/>
  <c r="R1037" i="5"/>
  <c r="R1036" i="5"/>
  <c r="R684" i="5"/>
  <c r="R686" i="5"/>
  <c r="R685" i="5"/>
  <c r="R688" i="5"/>
  <c r="R687" i="5"/>
  <c r="R682" i="5"/>
  <c r="R186" i="5"/>
  <c r="R683" i="5"/>
  <c r="R180" i="5"/>
  <c r="R181" i="5"/>
  <c r="R179" i="5"/>
  <c r="R177" i="5"/>
  <c r="R13" i="5"/>
  <c r="R14" i="5"/>
  <c r="R15" i="5"/>
  <c r="R178" i="5"/>
  <c r="R176" i="5"/>
  <c r="R704" i="5"/>
  <c r="R1204" i="5"/>
  <c r="R1209" i="5"/>
  <c r="R1203" i="5"/>
  <c r="R1206" i="5"/>
  <c r="R1205" i="5"/>
  <c r="R1207" i="5"/>
  <c r="R989" i="5"/>
  <c r="R1208" i="5"/>
  <c r="R992" i="5"/>
  <c r="R991" i="5"/>
  <c r="R990" i="5"/>
  <c r="R649" i="5"/>
  <c r="R96" i="5"/>
  <c r="R97" i="5"/>
  <c r="R645" i="5"/>
  <c r="R639" i="5"/>
  <c r="R650" i="5"/>
  <c r="R636" i="5"/>
  <c r="R1201" i="5"/>
  <c r="R640" i="5"/>
  <c r="R100" i="5"/>
  <c r="R647" i="5"/>
  <c r="R99" i="5"/>
  <c r="R648" i="5"/>
  <c r="R643" i="5"/>
  <c r="R644" i="5"/>
  <c r="R98" i="5"/>
  <c r="R646" i="5"/>
  <c r="R642" i="5"/>
  <c r="R1202" i="5"/>
  <c r="R638" i="5"/>
  <c r="R637" i="5"/>
  <c r="R641" i="5"/>
  <c r="R1125" i="5"/>
  <c r="R1128" i="5"/>
  <c r="R470" i="5"/>
  <c r="R1095" i="5"/>
  <c r="R788" i="5"/>
  <c r="R362" i="5"/>
  <c r="R361" i="5"/>
  <c r="R469" i="5"/>
  <c r="R62" i="5"/>
  <c r="R61" i="5"/>
  <c r="R1112" i="5"/>
  <c r="R816" i="5"/>
  <c r="R416" i="5"/>
  <c r="R419" i="5"/>
  <c r="R372" i="5"/>
  <c r="R415" i="5"/>
  <c r="R417" i="5"/>
  <c r="R418" i="5"/>
  <c r="R1106" i="5"/>
  <c r="R798" i="5"/>
  <c r="R1287" i="5"/>
  <c r="R797" i="5"/>
  <c r="R799" i="5"/>
  <c r="R1288" i="5"/>
  <c r="R800" i="5"/>
  <c r="R380" i="5"/>
  <c r="R378" i="5"/>
  <c r="R377" i="5"/>
  <c r="R382" i="5"/>
  <c r="R45" i="5"/>
  <c r="R379" i="5"/>
  <c r="R381" i="5"/>
  <c r="R1120" i="5"/>
  <c r="R429" i="5"/>
  <c r="R428" i="5"/>
  <c r="R425" i="5"/>
  <c r="R426" i="5"/>
  <c r="R427" i="5"/>
  <c r="R1193" i="5"/>
  <c r="R1194" i="5"/>
  <c r="R965" i="5"/>
  <c r="R967" i="5"/>
  <c r="R1189" i="5"/>
  <c r="R966" i="5"/>
  <c r="R962" i="5"/>
  <c r="R963" i="5"/>
  <c r="R969" i="5"/>
  <c r="R970" i="5"/>
  <c r="R1192" i="5"/>
  <c r="R968" i="5"/>
  <c r="R964" i="5"/>
  <c r="R1190" i="5"/>
  <c r="R1191" i="5"/>
  <c r="R616" i="5"/>
  <c r="R1188" i="5"/>
  <c r="R960" i="5"/>
  <c r="R1187" i="5"/>
  <c r="R956" i="5"/>
  <c r="R961" i="5"/>
  <c r="R958" i="5"/>
  <c r="R954" i="5"/>
  <c r="R953" i="5"/>
  <c r="R952" i="5"/>
  <c r="R959" i="5"/>
  <c r="R955" i="5"/>
  <c r="R957" i="5"/>
  <c r="R612" i="5"/>
  <c r="R611" i="5"/>
  <c r="R1185" i="5"/>
  <c r="R948" i="5"/>
  <c r="R951" i="5"/>
  <c r="R949" i="5"/>
  <c r="R1186" i="5"/>
  <c r="R950" i="5"/>
  <c r="R608" i="5"/>
  <c r="R609" i="5"/>
  <c r="R607" i="5"/>
  <c r="R1182" i="5"/>
  <c r="R1184" i="5"/>
  <c r="R946" i="5"/>
  <c r="R942" i="5"/>
  <c r="R1181" i="5"/>
  <c r="R944" i="5"/>
  <c r="R1179" i="5"/>
  <c r="R937" i="5"/>
  <c r="R1180" i="5"/>
  <c r="R1183" i="5"/>
  <c r="R941" i="5"/>
  <c r="R940" i="5"/>
  <c r="R943" i="5"/>
  <c r="R938" i="5"/>
  <c r="R936" i="5"/>
  <c r="R939" i="5"/>
  <c r="R945" i="5"/>
  <c r="R596" i="5"/>
  <c r="R600" i="5"/>
  <c r="R597" i="5"/>
  <c r="R595" i="5"/>
  <c r="R603" i="5"/>
  <c r="R604" i="5"/>
  <c r="R91" i="5"/>
  <c r="R605" i="5"/>
  <c r="R601" i="5"/>
  <c r="R602" i="5"/>
  <c r="R92" i="5"/>
  <c r="R598" i="5"/>
  <c r="R599" i="5"/>
  <c r="R615" i="5"/>
  <c r="R618" i="5"/>
  <c r="R619" i="5"/>
  <c r="R617" i="5"/>
  <c r="R613" i="5"/>
  <c r="R614" i="5"/>
  <c r="R947" i="5"/>
  <c r="R93" i="5"/>
  <c r="R606" i="5"/>
  <c r="R901" i="5"/>
  <c r="R896" i="5"/>
  <c r="R1164" i="5"/>
  <c r="R898" i="5"/>
  <c r="R1163" i="5"/>
  <c r="R900" i="5"/>
  <c r="R899" i="5"/>
  <c r="R897" i="5"/>
  <c r="R556" i="5"/>
  <c r="R557" i="5"/>
  <c r="R553" i="5"/>
  <c r="R554" i="5"/>
  <c r="R81" i="5"/>
  <c r="R80" i="5"/>
  <c r="R79" i="5"/>
  <c r="R82" i="5"/>
  <c r="R78" i="5"/>
  <c r="R552" i="5"/>
  <c r="R555" i="5"/>
  <c r="R1162" i="5"/>
  <c r="R548" i="5"/>
  <c r="R888" i="5"/>
  <c r="R889" i="5"/>
  <c r="R883" i="5"/>
  <c r="R887" i="5"/>
  <c r="R881" i="5"/>
  <c r="R886" i="5"/>
  <c r="R890" i="5"/>
  <c r="R884" i="5"/>
  <c r="R885" i="5"/>
  <c r="R549" i="5"/>
  <c r="R547" i="5"/>
  <c r="R550" i="5"/>
  <c r="R77" i="5"/>
  <c r="R545" i="5"/>
  <c r="R546" i="5"/>
  <c r="R892" i="5"/>
  <c r="R893" i="5"/>
  <c r="R1161" i="5"/>
  <c r="R891" i="5"/>
  <c r="R894" i="5"/>
  <c r="R551" i="5"/>
  <c r="R931" i="5"/>
  <c r="R1177" i="5"/>
  <c r="R935" i="5"/>
  <c r="R1309" i="5"/>
  <c r="R932" i="5"/>
  <c r="R930" i="5"/>
  <c r="R933" i="5"/>
  <c r="R1178" i="5"/>
  <c r="R927" i="5"/>
  <c r="R934" i="5"/>
  <c r="R929" i="5"/>
  <c r="R928" i="5"/>
  <c r="R1310" i="5"/>
  <c r="R924" i="5"/>
  <c r="R89" i="5"/>
  <c r="R90" i="5"/>
  <c r="R563" i="5"/>
  <c r="R910" i="5"/>
  <c r="R907" i="5"/>
  <c r="R1167" i="5"/>
  <c r="R909" i="5"/>
  <c r="R908" i="5"/>
  <c r="R911" i="5"/>
  <c r="R565" i="5"/>
  <c r="R564" i="5"/>
  <c r="R588" i="5"/>
  <c r="R592" i="5"/>
  <c r="R590" i="5"/>
  <c r="R591" i="5"/>
  <c r="R593" i="5"/>
  <c r="R589" i="5"/>
  <c r="R1158" i="5"/>
  <c r="R1157" i="5"/>
  <c r="R876" i="5"/>
  <c r="R875" i="5"/>
  <c r="R1156" i="5"/>
  <c r="R1155" i="5"/>
  <c r="R873" i="5"/>
  <c r="R874" i="5"/>
  <c r="R877" i="5"/>
  <c r="R534" i="5"/>
  <c r="R527" i="5"/>
  <c r="R533" i="5"/>
  <c r="R526" i="5"/>
  <c r="R537" i="5"/>
  <c r="R538" i="5"/>
  <c r="R1140" i="5"/>
  <c r="R1139" i="5"/>
  <c r="R858" i="5"/>
  <c r="R859" i="5"/>
  <c r="R75" i="5"/>
  <c r="R531" i="5"/>
  <c r="R530" i="5"/>
  <c r="R529" i="5"/>
  <c r="R525" i="5"/>
  <c r="R535" i="5"/>
  <c r="R536" i="5"/>
  <c r="R76" i="5"/>
  <c r="R528" i="5"/>
  <c r="R1138" i="5"/>
  <c r="R1147" i="5"/>
  <c r="R1146" i="5"/>
  <c r="R1150" i="5"/>
  <c r="R1148" i="5"/>
  <c r="R869" i="5"/>
  <c r="R1151" i="5"/>
  <c r="R1149" i="5"/>
  <c r="R1144" i="5"/>
  <c r="R865" i="5"/>
  <c r="R1142" i="5"/>
  <c r="R1145" i="5"/>
  <c r="R867" i="5"/>
  <c r="R1141" i="5"/>
  <c r="R868" i="5"/>
  <c r="R863" i="5"/>
  <c r="R862" i="5"/>
  <c r="R1143" i="5"/>
  <c r="R866" i="5"/>
  <c r="R864" i="5"/>
  <c r="R996" i="5"/>
  <c r="R1302" i="5"/>
  <c r="R1303" i="5"/>
  <c r="R870" i="5"/>
  <c r="R504" i="5"/>
  <c r="R1248" i="5"/>
  <c r="R1249" i="5"/>
  <c r="R506" i="5"/>
  <c r="R519" i="5"/>
  <c r="R511" i="5"/>
  <c r="R72" i="5"/>
  <c r="R518" i="5"/>
  <c r="R501" i="5"/>
  <c r="R507" i="5"/>
  <c r="R509" i="5"/>
  <c r="R1250" i="5"/>
  <c r="R1251" i="5"/>
  <c r="R516" i="5"/>
  <c r="R503" i="5"/>
  <c r="R515" i="5"/>
  <c r="R500" i="5"/>
  <c r="R505" i="5"/>
  <c r="R522" i="5"/>
  <c r="R74" i="5"/>
  <c r="R521" i="5"/>
  <c r="R510" i="5"/>
  <c r="R514" i="5"/>
  <c r="R73" i="5"/>
  <c r="R512" i="5"/>
  <c r="R517" i="5"/>
  <c r="R520" i="5"/>
  <c r="R508" i="5"/>
  <c r="R502" i="5"/>
  <c r="R513" i="5"/>
  <c r="R532" i="5"/>
  <c r="R1166" i="5"/>
  <c r="R1165" i="5"/>
  <c r="R906" i="5"/>
  <c r="R905" i="5"/>
  <c r="R562" i="5"/>
  <c r="R561" i="5"/>
  <c r="R560" i="5"/>
  <c r="R85" i="5"/>
  <c r="R904" i="5"/>
  <c r="R903" i="5"/>
  <c r="R1174" i="5"/>
  <c r="R1305" i="5"/>
  <c r="R1172" i="5"/>
  <c r="R917" i="5"/>
  <c r="R1171" i="5"/>
  <c r="R919" i="5"/>
  <c r="R918" i="5"/>
  <c r="R1306" i="5"/>
  <c r="R574" i="5"/>
  <c r="R567" i="5"/>
  <c r="R569" i="5"/>
  <c r="R568" i="5"/>
  <c r="R573" i="5"/>
  <c r="R576" i="5"/>
  <c r="R572" i="5"/>
  <c r="R575" i="5"/>
  <c r="R571" i="5"/>
  <c r="R570" i="5"/>
  <c r="R1170" i="5"/>
  <c r="R1169" i="5"/>
  <c r="R1168" i="5"/>
  <c r="R916" i="5"/>
  <c r="R913" i="5"/>
  <c r="R914" i="5"/>
  <c r="R915" i="5"/>
  <c r="R1003" i="5"/>
  <c r="R1173" i="5"/>
  <c r="R922" i="5"/>
  <c r="R923" i="5"/>
  <c r="R1307" i="5"/>
  <c r="R920" i="5"/>
  <c r="R1308" i="5"/>
  <c r="R921" i="5"/>
  <c r="R88" i="5"/>
  <c r="R579" i="5"/>
  <c r="R577" i="5"/>
  <c r="R578" i="5"/>
  <c r="R580" i="5"/>
  <c r="R1258" i="5"/>
  <c r="R1259" i="5"/>
  <c r="R1260" i="5"/>
  <c r="R159" i="5"/>
  <c r="R158" i="5"/>
  <c r="R160" i="5"/>
  <c r="R1061" i="5"/>
  <c r="R238" i="5"/>
  <c r="R239" i="5"/>
  <c r="R234" i="5"/>
  <c r="R236" i="5"/>
  <c r="R237" i="5"/>
  <c r="R235" i="5"/>
  <c r="R972" i="5"/>
  <c r="R971" i="5"/>
  <c r="R973" i="5"/>
  <c r="R974" i="5"/>
  <c r="R622" i="5"/>
  <c r="R623" i="5"/>
  <c r="R625" i="5"/>
  <c r="R624" i="5"/>
  <c r="R621" i="5"/>
  <c r="R620" i="5"/>
  <c r="R667" i="5"/>
  <c r="R134" i="5"/>
  <c r="R131" i="5"/>
  <c r="R132" i="5"/>
  <c r="R133" i="5"/>
  <c r="R666" i="5"/>
  <c r="R1018" i="5"/>
  <c r="R9" i="5"/>
  <c r="R661" i="5"/>
  <c r="R662" i="5"/>
  <c r="R1254" i="5"/>
  <c r="R1255" i="5"/>
  <c r="R115" i="5"/>
  <c r="R995" i="5"/>
  <c r="R111" i="5"/>
  <c r="R112" i="5"/>
  <c r="R114" i="5"/>
  <c r="R6" i="5"/>
  <c r="R110" i="5"/>
  <c r="R113" i="5"/>
  <c r="R660" i="5"/>
  <c r="R1008" i="5"/>
  <c r="R1009" i="5"/>
  <c r="R1007" i="5"/>
  <c r="R1010" i="5"/>
  <c r="R1017" i="5"/>
  <c r="R1016" i="5"/>
  <c r="R665" i="5"/>
  <c r="R7" i="5"/>
  <c r="R126" i="5"/>
  <c r="R8" i="5"/>
  <c r="R663" i="5"/>
  <c r="R1012" i="5"/>
  <c r="R119" i="5"/>
  <c r="R120" i="5"/>
  <c r="R121" i="5"/>
  <c r="R118" i="5"/>
  <c r="R117" i="5"/>
  <c r="R128" i="5"/>
  <c r="R129" i="5"/>
  <c r="R130" i="5"/>
  <c r="R127" i="5"/>
  <c r="R1015" i="5"/>
  <c r="R125" i="5"/>
  <c r="R659" i="5"/>
  <c r="R108" i="5"/>
  <c r="R656" i="5"/>
  <c r="R657" i="5"/>
  <c r="R658" i="5"/>
  <c r="R103" i="5"/>
  <c r="R3" i="5"/>
  <c r="R105" i="5"/>
  <c r="R4" i="5"/>
  <c r="R107" i="5"/>
  <c r="R5" i="5"/>
  <c r="R106" i="5"/>
  <c r="R104" i="5"/>
  <c r="R1011" i="5"/>
  <c r="R116" i="5"/>
  <c r="R124" i="5"/>
  <c r="R1014" i="5"/>
  <c r="R1013" i="5"/>
  <c r="R122" i="5"/>
  <c r="R123" i="5"/>
  <c r="R664" i="5"/>
  <c r="R1137" i="5"/>
  <c r="R854" i="5"/>
  <c r="R855" i="5"/>
  <c r="R856" i="5"/>
  <c r="R857" i="5"/>
  <c r="R1136" i="5"/>
  <c r="R853" i="5"/>
  <c r="R493" i="5"/>
  <c r="R495" i="5"/>
  <c r="R492" i="5"/>
  <c r="R494" i="5"/>
  <c r="R497" i="5"/>
  <c r="R496" i="5"/>
  <c r="R69" i="5"/>
  <c r="R851" i="5"/>
  <c r="R852" i="5"/>
  <c r="R488" i="5"/>
  <c r="R66" i="5"/>
  <c r="R489" i="5"/>
  <c r="R491" i="5"/>
  <c r="R490" i="5"/>
  <c r="R486" i="5"/>
  <c r="R487" i="5"/>
  <c r="R67" i="5"/>
  <c r="R68" i="5"/>
  <c r="R849" i="5"/>
  <c r="R850" i="5"/>
  <c r="R1006" i="5"/>
  <c r="R102" i="5"/>
  <c r="R485" i="5"/>
  <c r="R1091" i="5"/>
  <c r="R1092" i="5"/>
  <c r="R1089" i="5"/>
  <c r="R1090" i="5"/>
  <c r="R780" i="5"/>
  <c r="R1088" i="5"/>
  <c r="R784" i="5"/>
  <c r="R785" i="5"/>
  <c r="R781" i="5"/>
  <c r="R782" i="5"/>
  <c r="R783" i="5"/>
  <c r="R786" i="5"/>
  <c r="R1005" i="5"/>
  <c r="R1093" i="5"/>
  <c r="R353" i="5"/>
  <c r="R356" i="5"/>
  <c r="R352" i="5"/>
  <c r="R357" i="5"/>
  <c r="R360" i="5"/>
  <c r="R359" i="5"/>
  <c r="R358" i="5"/>
  <c r="R355" i="5"/>
  <c r="R1232" i="5"/>
  <c r="R1233" i="5"/>
  <c r="R1234" i="5"/>
  <c r="R1230" i="5"/>
  <c r="R1231" i="5"/>
  <c r="R354" i="5"/>
  <c r="R1235" i="5"/>
  <c r="R1213" i="5"/>
  <c r="R1236" i="5"/>
  <c r="R1237" i="5"/>
  <c r="R41" i="5"/>
  <c r="R779" i="5"/>
  <c r="R1086" i="5"/>
  <c r="R1085" i="5"/>
  <c r="R1087" i="5"/>
  <c r="R350" i="5"/>
  <c r="R351" i="5"/>
  <c r="R1083" i="5"/>
  <c r="R1082" i="5"/>
  <c r="R1081" i="5"/>
  <c r="R774" i="5"/>
  <c r="R778" i="5"/>
  <c r="R777" i="5"/>
  <c r="R776" i="5"/>
  <c r="R775" i="5"/>
  <c r="R341" i="5"/>
  <c r="R348" i="5"/>
  <c r="R343" i="5"/>
  <c r="R349" i="5"/>
  <c r="R40" i="5"/>
  <c r="R342" i="5"/>
  <c r="R344" i="5"/>
  <c r="R346" i="5"/>
  <c r="R347" i="5"/>
  <c r="R1084" i="5"/>
  <c r="R833" i="5"/>
  <c r="R835" i="5"/>
  <c r="R1297" i="5"/>
  <c r="R834" i="5"/>
  <c r="R1298" i="5"/>
  <c r="R465" i="5"/>
  <c r="R463" i="5"/>
  <c r="R832" i="5"/>
  <c r="R1241" i="5"/>
  <c r="R1242" i="5"/>
  <c r="R461" i="5"/>
  <c r="R462" i="5"/>
  <c r="R464" i="5"/>
  <c r="R467" i="5"/>
  <c r="R466" i="5"/>
  <c r="R1132" i="5"/>
  <c r="R848" i="5"/>
  <c r="R1131" i="5"/>
  <c r="R1134" i="5"/>
  <c r="R1130" i="5"/>
  <c r="R844" i="5"/>
  <c r="R838" i="5"/>
  <c r="R842" i="5"/>
  <c r="R1133" i="5"/>
  <c r="R1129" i="5"/>
  <c r="R847" i="5"/>
  <c r="R845" i="5"/>
  <c r="R839" i="5"/>
  <c r="R846" i="5"/>
  <c r="R841" i="5"/>
  <c r="R840" i="5"/>
  <c r="R837" i="5"/>
  <c r="R843" i="5"/>
  <c r="R1300" i="5"/>
  <c r="R1002" i="5"/>
  <c r="R1135" i="5"/>
  <c r="R479" i="5"/>
  <c r="R472" i="5"/>
  <c r="R473" i="5"/>
  <c r="R484" i="5"/>
  <c r="R483" i="5"/>
  <c r="R478" i="5"/>
  <c r="R474" i="5"/>
  <c r="R1245" i="5"/>
  <c r="R1246" i="5"/>
  <c r="R1247" i="5"/>
  <c r="R64" i="5"/>
  <c r="R63" i="5"/>
  <c r="R480" i="5"/>
  <c r="R65" i="5"/>
  <c r="R475" i="5"/>
  <c r="R42" i="5"/>
  <c r="R793" i="5"/>
  <c r="R1099" i="5"/>
  <c r="R1283" i="5"/>
  <c r="R1098" i="5"/>
  <c r="R1097" i="5"/>
  <c r="R1096" i="5"/>
  <c r="R790" i="5"/>
  <c r="R789" i="5"/>
  <c r="R791" i="5"/>
  <c r="R792" i="5"/>
  <c r="R1284" i="5"/>
  <c r="R43" i="5"/>
  <c r="R368" i="5"/>
  <c r="R363" i="5"/>
  <c r="R364" i="5"/>
  <c r="R366" i="5"/>
  <c r="R367" i="5"/>
  <c r="R369" i="5"/>
  <c r="R44" i="5"/>
  <c r="R370" i="5"/>
  <c r="R365" i="5"/>
  <c r="R371" i="5"/>
  <c r="R482" i="5"/>
  <c r="R1243" i="5"/>
  <c r="R1244" i="5"/>
  <c r="R481" i="5"/>
  <c r="R477" i="5"/>
  <c r="R471" i="5"/>
  <c r="R476" i="5"/>
  <c r="R1127" i="5"/>
  <c r="R1126" i="5"/>
  <c r="R836" i="5"/>
  <c r="R468" i="5"/>
  <c r="R1118" i="5"/>
  <c r="R1117" i="5"/>
  <c r="R1115" i="5"/>
  <c r="R1114" i="5"/>
  <c r="R819" i="5"/>
  <c r="R1113" i="5"/>
  <c r="R817" i="5"/>
  <c r="R818" i="5"/>
  <c r="R1116" i="5"/>
  <c r="R421" i="5"/>
  <c r="R420" i="5"/>
  <c r="R1105" i="5"/>
  <c r="R1104" i="5"/>
  <c r="R796" i="5"/>
  <c r="R1102" i="5"/>
  <c r="R1285" i="5"/>
  <c r="R1101" i="5"/>
  <c r="R1103" i="5"/>
  <c r="R795" i="5"/>
  <c r="R1100" i="5"/>
  <c r="R794" i="5"/>
  <c r="R1286" i="5"/>
  <c r="R376" i="5"/>
  <c r="R375" i="5"/>
  <c r="R373" i="5"/>
  <c r="R374" i="5"/>
  <c r="R807" i="5"/>
  <c r="R811" i="5"/>
  <c r="R1291" i="5"/>
  <c r="R815" i="5"/>
  <c r="R1109" i="5"/>
  <c r="R814" i="5"/>
  <c r="R812" i="5"/>
  <c r="R809" i="5"/>
  <c r="R803" i="5"/>
  <c r="R1111" i="5"/>
  <c r="R1289" i="5"/>
  <c r="R1107" i="5"/>
  <c r="R813" i="5"/>
  <c r="R805" i="5"/>
  <c r="R804" i="5"/>
  <c r="R802" i="5"/>
  <c r="R1108" i="5"/>
  <c r="R801" i="5"/>
  <c r="R806" i="5"/>
  <c r="R808" i="5"/>
  <c r="R810" i="5"/>
  <c r="R1290" i="5"/>
  <c r="R1292" i="5"/>
  <c r="R398" i="5"/>
  <c r="R51" i="5"/>
  <c r="R408" i="5"/>
  <c r="R395" i="5"/>
  <c r="R53" i="5"/>
  <c r="R383" i="5"/>
  <c r="R49" i="5"/>
  <c r="R399" i="5"/>
  <c r="R414" i="5"/>
  <c r="R1320" i="5"/>
  <c r="R386" i="5"/>
  <c r="R387" i="5"/>
  <c r="R397" i="5"/>
  <c r="R407" i="5"/>
  <c r="R47" i="5"/>
  <c r="R46" i="5"/>
  <c r="R403" i="5"/>
  <c r="R388" i="5"/>
  <c r="R55" i="5"/>
  <c r="R392" i="5"/>
  <c r="R385" i="5"/>
  <c r="R413" i="5"/>
  <c r="R405" i="5"/>
  <c r="R412" i="5"/>
  <c r="R52" i="5"/>
  <c r="R389" i="5"/>
  <c r="R391" i="5"/>
  <c r="R406" i="5"/>
  <c r="R394" i="5"/>
  <c r="R396" i="5"/>
  <c r="R56" i="5"/>
  <c r="R410" i="5"/>
  <c r="R54" i="5"/>
  <c r="R411" i="5"/>
  <c r="R404" i="5"/>
  <c r="R400" i="5"/>
  <c r="R384" i="5"/>
  <c r="R401" i="5"/>
  <c r="R393" i="5"/>
  <c r="R402" i="5"/>
  <c r="R409" i="5"/>
  <c r="R390" i="5"/>
  <c r="R48" i="5"/>
  <c r="R1124" i="5"/>
  <c r="R830" i="5"/>
  <c r="R831" i="5"/>
  <c r="R829" i="5"/>
  <c r="R1295" i="5"/>
  <c r="R1296" i="5"/>
  <c r="R450" i="5"/>
  <c r="R59" i="5"/>
  <c r="R449" i="5"/>
  <c r="R460" i="5"/>
  <c r="R458" i="5"/>
  <c r="R456" i="5"/>
  <c r="R457" i="5"/>
  <c r="R822" i="5"/>
  <c r="R424" i="5"/>
  <c r="R820" i="5"/>
  <c r="R422" i="5"/>
  <c r="R423" i="5"/>
  <c r="R447" i="5"/>
  <c r="R448" i="5"/>
  <c r="R452" i="5"/>
  <c r="R454" i="5"/>
  <c r="R60" i="5"/>
  <c r="R455" i="5"/>
  <c r="R453" i="5"/>
  <c r="R446" i="5"/>
  <c r="R451" i="5"/>
  <c r="R1119" i="5"/>
  <c r="R821" i="5"/>
  <c r="R1123" i="5"/>
  <c r="R825" i="5"/>
  <c r="R1001" i="5"/>
  <c r="R826" i="5"/>
  <c r="R1121" i="5"/>
  <c r="R823" i="5"/>
  <c r="R1122" i="5"/>
  <c r="R824" i="5"/>
  <c r="R445" i="5"/>
  <c r="R1293" i="5"/>
  <c r="R1294" i="5"/>
  <c r="R827" i="5"/>
  <c r="R828" i="5"/>
  <c r="R433" i="5"/>
  <c r="R443" i="5"/>
  <c r="R1238" i="5"/>
  <c r="R1239" i="5"/>
  <c r="R1240" i="5"/>
  <c r="R444" i="5"/>
  <c r="R432" i="5"/>
  <c r="R438" i="5"/>
  <c r="R436" i="5"/>
  <c r="R437" i="5"/>
  <c r="R430" i="5"/>
  <c r="R442" i="5"/>
  <c r="R439" i="5"/>
  <c r="R431" i="5"/>
  <c r="R58" i="5"/>
  <c r="R440" i="5"/>
  <c r="R434" i="5"/>
  <c r="R435" i="5"/>
  <c r="R441" i="5"/>
  <c r="R57" i="5"/>
  <c r="R771" i="5"/>
  <c r="R1281" i="5"/>
  <c r="R1282" i="5"/>
  <c r="R772" i="5"/>
  <c r="R762" i="5"/>
  <c r="R1077" i="5"/>
  <c r="R760" i="5"/>
  <c r="R327" i="5"/>
  <c r="R328" i="5"/>
  <c r="R330" i="5"/>
  <c r="R39" i="5"/>
  <c r="R329" i="5"/>
  <c r="R766" i="5"/>
  <c r="R1078" i="5"/>
  <c r="R1279" i="5"/>
  <c r="R763" i="5"/>
  <c r="R1079" i="5"/>
  <c r="R767" i="5"/>
  <c r="R1080" i="5"/>
  <c r="R768" i="5"/>
  <c r="R764" i="5"/>
  <c r="R765" i="5"/>
  <c r="R1280" i="5"/>
  <c r="R769" i="5"/>
  <c r="R770" i="5"/>
  <c r="R339" i="5"/>
  <c r="R331" i="5"/>
  <c r="R332" i="5"/>
  <c r="R333" i="5"/>
  <c r="R334" i="5"/>
  <c r="R338" i="5"/>
  <c r="R337" i="5"/>
  <c r="R336" i="5"/>
  <c r="R335" i="5"/>
  <c r="R340" i="5"/>
  <c r="R787" i="5"/>
  <c r="R1094" i="5"/>
  <c r="R1075" i="5"/>
  <c r="R759" i="5"/>
  <c r="R1076" i="5"/>
  <c r="R758" i="5"/>
  <c r="R756" i="5"/>
  <c r="R755" i="5"/>
  <c r="R754" i="5"/>
  <c r="R752" i="5"/>
  <c r="R753" i="5"/>
  <c r="R757" i="5"/>
  <c r="R323" i="5"/>
  <c r="R37" i="5"/>
  <c r="R322" i="5"/>
  <c r="R319" i="5"/>
  <c r="R316" i="5"/>
  <c r="R320" i="5"/>
  <c r="R36" i="5"/>
  <c r="R35" i="5"/>
  <c r="R101" i="5"/>
  <c r="R33" i="5"/>
  <c r="R321" i="5"/>
  <c r="R38" i="5"/>
  <c r="R34" i="5"/>
  <c r="R324" i="5"/>
  <c r="R317" i="5"/>
  <c r="R32" i="5"/>
  <c r="R318" i="5"/>
  <c r="R326" i="5"/>
  <c r="R1073" i="5"/>
  <c r="R750" i="5"/>
  <c r="R751" i="5"/>
  <c r="R311" i="5"/>
  <c r="R748" i="5"/>
  <c r="R749" i="5"/>
  <c r="R746" i="5"/>
  <c r="R747" i="5"/>
  <c r="R745" i="5"/>
  <c r="R744" i="5"/>
  <c r="R308" i="5"/>
  <c r="R309" i="5"/>
  <c r="R310" i="5"/>
  <c r="R325" i="5"/>
  <c r="R1069" i="5"/>
  <c r="R1271" i="5"/>
  <c r="R1068" i="5"/>
  <c r="R729" i="5"/>
  <c r="R728" i="5"/>
  <c r="R731" i="5"/>
  <c r="R1272" i="5"/>
  <c r="R730" i="5"/>
  <c r="R732" i="5"/>
  <c r="R282" i="5"/>
  <c r="R1319" i="5"/>
  <c r="R283" i="5"/>
  <c r="R281" i="5"/>
  <c r="R284" i="5"/>
  <c r="R26" i="5"/>
  <c r="R725" i="5"/>
  <c r="R726" i="5"/>
  <c r="R727" i="5"/>
  <c r="R275" i="5"/>
  <c r="R276" i="5"/>
  <c r="R278" i="5"/>
  <c r="R277" i="5"/>
  <c r="R1267" i="5"/>
  <c r="R723" i="5"/>
  <c r="R722" i="5"/>
  <c r="R1000" i="5"/>
  <c r="R1268" i="5"/>
  <c r="R270" i="5"/>
  <c r="R260" i="5"/>
  <c r="R266" i="5"/>
  <c r="R263" i="5"/>
  <c r="R269" i="5"/>
  <c r="R1062" i="5"/>
  <c r="R714" i="5"/>
  <c r="R715" i="5"/>
  <c r="R262" i="5"/>
  <c r="R1226" i="5"/>
  <c r="R1227" i="5"/>
  <c r="R259" i="5"/>
  <c r="R240" i="5"/>
  <c r="R241" i="5"/>
  <c r="R243" i="5"/>
  <c r="R242" i="5"/>
  <c r="R264" i="5"/>
  <c r="R1220" i="5"/>
  <c r="R1221" i="5"/>
  <c r="R258" i="5"/>
  <c r="R268" i="5"/>
  <c r="R267" i="5"/>
  <c r="R261" i="5"/>
  <c r="R25" i="5"/>
  <c r="R1066" i="5"/>
  <c r="R719" i="5"/>
  <c r="R1067" i="5"/>
  <c r="R1265" i="5"/>
  <c r="R1065" i="5"/>
  <c r="R720" i="5"/>
  <c r="R718" i="5"/>
  <c r="R717" i="5"/>
  <c r="R1266" i="5"/>
  <c r="R256" i="5"/>
  <c r="R257" i="5"/>
  <c r="R23" i="5"/>
  <c r="R253" i="5"/>
  <c r="R246" i="5"/>
  <c r="R255" i="5"/>
  <c r="R251" i="5"/>
  <c r="R1218" i="5"/>
  <c r="R1219" i="5"/>
  <c r="R249" i="5"/>
  <c r="R252" i="5"/>
  <c r="R248" i="5"/>
  <c r="R250" i="5"/>
  <c r="R254" i="5"/>
  <c r="R247" i="5"/>
  <c r="R265" i="5"/>
  <c r="R1222" i="5"/>
  <c r="R1223" i="5"/>
  <c r="R1224" i="5"/>
  <c r="R1225" i="5"/>
  <c r="R24" i="5"/>
  <c r="R285" i="5"/>
  <c r="R1200" i="5"/>
  <c r="R1199" i="5"/>
  <c r="R988" i="5"/>
  <c r="R635" i="5"/>
  <c r="R655" i="5"/>
  <c r="R1028" i="5"/>
  <c r="R157" i="5"/>
  <c r="R675" i="5"/>
  <c r="R148" i="5"/>
  <c r="R147" i="5"/>
  <c r="R668" i="5"/>
  <c r="R135" i="5"/>
  <c r="R1019" i="5"/>
  <c r="R1023" i="5"/>
  <c r="R1021" i="5"/>
  <c r="R671" i="5"/>
  <c r="R1022" i="5"/>
  <c r="R1020" i="5"/>
  <c r="R669" i="5"/>
  <c r="R674" i="5"/>
  <c r="R673" i="5"/>
  <c r="R670" i="5"/>
  <c r="R672" i="5"/>
  <c r="R1316" i="5"/>
  <c r="R141" i="5"/>
  <c r="R140" i="5"/>
  <c r="R137" i="5"/>
  <c r="R1215" i="5"/>
  <c r="R1216" i="5"/>
  <c r="R1217" i="5"/>
  <c r="R142" i="5"/>
  <c r="R136" i="5"/>
  <c r="R139" i="5"/>
  <c r="R145" i="5"/>
  <c r="R146" i="5"/>
  <c r="R10" i="5"/>
  <c r="R144" i="5"/>
  <c r="R143" i="5"/>
  <c r="R676" i="5"/>
  <c r="R1024" i="5"/>
  <c r="R1027" i="5"/>
  <c r="R1026" i="5"/>
  <c r="R1025" i="5"/>
  <c r="R1256" i="5"/>
  <c r="R1257" i="5"/>
  <c r="R997" i="5"/>
  <c r="R153" i="5"/>
  <c r="R149" i="5"/>
  <c r="R11" i="5"/>
  <c r="R156" i="5"/>
  <c r="R155" i="5"/>
  <c r="R150" i="5"/>
  <c r="R152" i="5"/>
  <c r="R154" i="5"/>
  <c r="R151" i="5"/>
  <c r="R773" i="5"/>
  <c r="R761" i="5"/>
  <c r="O993" i="5"/>
  <c r="O994" i="5"/>
  <c r="O1212" i="5"/>
  <c r="O1211" i="5"/>
  <c r="O653" i="5"/>
  <c r="O1321" i="5"/>
  <c r="O652" i="5"/>
  <c r="O1252" i="5"/>
  <c r="O1253" i="5"/>
  <c r="O651" i="5"/>
  <c r="O1210" i="5"/>
  <c r="O1060" i="5"/>
  <c r="O231" i="5"/>
  <c r="O22" i="5"/>
  <c r="O228" i="5"/>
  <c r="O709" i="5"/>
  <c r="O218" i="5"/>
  <c r="O1038" i="5"/>
  <c r="O692" i="5"/>
  <c r="O187" i="5"/>
  <c r="O1053" i="5"/>
  <c r="O215" i="5"/>
  <c r="O1029" i="5"/>
  <c r="O1030" i="5"/>
  <c r="O164" i="5"/>
  <c r="O165" i="5"/>
  <c r="O162" i="5"/>
  <c r="O167" i="5"/>
  <c r="O166" i="5"/>
  <c r="O168" i="5"/>
  <c r="O163" i="5"/>
  <c r="O1034" i="5"/>
  <c r="O1035" i="5"/>
  <c r="O1032" i="5"/>
  <c r="O1031" i="5"/>
  <c r="O679" i="5"/>
  <c r="O654" i="5"/>
  <c r="O678" i="5"/>
  <c r="O680" i="5"/>
  <c r="O681" i="5"/>
  <c r="O169" i="5"/>
  <c r="O172" i="5"/>
  <c r="O12" i="5"/>
  <c r="O173" i="5"/>
  <c r="O175" i="5"/>
  <c r="O174" i="5"/>
  <c r="O170" i="5"/>
  <c r="O171" i="5"/>
  <c r="O998" i="5"/>
  <c r="O1051" i="5"/>
  <c r="O699" i="5"/>
  <c r="O198" i="5"/>
  <c r="O202" i="5"/>
  <c r="O205" i="5"/>
  <c r="O203" i="5"/>
  <c r="O18" i="5"/>
  <c r="O1047" i="5"/>
  <c r="O192" i="5"/>
  <c r="O193" i="5"/>
  <c r="O204" i="5"/>
  <c r="O199" i="5"/>
  <c r="O19" i="5"/>
  <c r="O200" i="5"/>
  <c r="O201" i="5"/>
  <c r="O197" i="5"/>
  <c r="O703" i="5"/>
  <c r="O741" i="5"/>
  <c r="O742" i="5"/>
  <c r="O30" i="5"/>
  <c r="O306" i="5"/>
  <c r="O304" i="5"/>
  <c r="O305" i="5"/>
  <c r="O1071" i="5"/>
  <c r="O1070" i="5"/>
  <c r="O297" i="5"/>
  <c r="O296" i="5"/>
  <c r="O733" i="5"/>
  <c r="O299" i="5"/>
  <c r="O298" i="5"/>
  <c r="O28" i="5"/>
  <c r="O301" i="5"/>
  <c r="O303" i="5"/>
  <c r="O302" i="5"/>
  <c r="O300" i="5"/>
  <c r="O29" i="5"/>
  <c r="O1275" i="5"/>
  <c r="O1276" i="5"/>
  <c r="O290" i="5"/>
  <c r="O736" i="5"/>
  <c r="O1273" i="5"/>
  <c r="O735" i="5"/>
  <c r="O734" i="5"/>
  <c r="O1274" i="5"/>
  <c r="O737" i="5"/>
  <c r="O286" i="5"/>
  <c r="O289" i="5"/>
  <c r="O287" i="5"/>
  <c r="O27" i="5"/>
  <c r="O288" i="5"/>
  <c r="O1277" i="5"/>
  <c r="O740" i="5"/>
  <c r="O739" i="5"/>
  <c r="O738" i="5"/>
  <c r="O1278" i="5"/>
  <c r="O292" i="5"/>
  <c r="O295" i="5"/>
  <c r="O1228" i="5"/>
  <c r="O1229" i="5"/>
  <c r="O293" i="5"/>
  <c r="O294" i="5"/>
  <c r="O291" i="5"/>
  <c r="O31" i="5"/>
  <c r="O315" i="5"/>
  <c r="O314" i="5"/>
  <c r="O313" i="5"/>
  <c r="O312" i="5"/>
  <c r="O1072" i="5"/>
  <c r="O743" i="5"/>
  <c r="O307" i="5"/>
  <c r="O280" i="5"/>
  <c r="O279" i="5"/>
  <c r="O1269" i="5"/>
  <c r="O724" i="5"/>
  <c r="O1270" i="5"/>
  <c r="O1318" i="5"/>
  <c r="O274" i="5"/>
  <c r="O273" i="5"/>
  <c r="O272" i="5"/>
  <c r="O271" i="5"/>
  <c r="O721" i="5"/>
  <c r="O1064" i="5"/>
  <c r="O1063" i="5"/>
  <c r="O1263" i="5"/>
  <c r="O716" i="5"/>
  <c r="O1264" i="5"/>
  <c r="O244" i="5"/>
  <c r="O245" i="5"/>
  <c r="O1198" i="5"/>
  <c r="O986" i="5"/>
  <c r="O987" i="5"/>
  <c r="O95" i="5"/>
  <c r="O634" i="5"/>
  <c r="O633" i="5"/>
  <c r="O1197" i="5"/>
  <c r="O984" i="5"/>
  <c r="O1196" i="5"/>
  <c r="O985" i="5"/>
  <c r="O632" i="5"/>
  <c r="O94" i="5"/>
  <c r="O630" i="5"/>
  <c r="O631" i="5"/>
  <c r="O982" i="5"/>
  <c r="O1195" i="5"/>
  <c r="O1311" i="5"/>
  <c r="O980" i="5"/>
  <c r="O979" i="5"/>
  <c r="O975" i="5"/>
  <c r="O976" i="5"/>
  <c r="O977" i="5"/>
  <c r="O978" i="5"/>
  <c r="O981" i="5"/>
  <c r="O628" i="5"/>
  <c r="O629" i="5"/>
  <c r="O627" i="5"/>
  <c r="O626" i="5"/>
  <c r="O983" i="5"/>
  <c r="O702" i="5"/>
  <c r="O1052" i="5"/>
  <c r="O700" i="5"/>
  <c r="O701" i="5"/>
  <c r="O999" i="5"/>
  <c r="O208" i="5"/>
  <c r="O212" i="5"/>
  <c r="O210" i="5"/>
  <c r="O209" i="5"/>
  <c r="O213" i="5"/>
  <c r="O211" i="5"/>
  <c r="O20" i="5"/>
  <c r="O1050" i="5"/>
  <c r="O698" i="5"/>
  <c r="O697" i="5"/>
  <c r="O195" i="5"/>
  <c r="O17" i="5"/>
  <c r="O194" i="5"/>
  <c r="O1313" i="5"/>
  <c r="O1314" i="5"/>
  <c r="O1315" i="5"/>
  <c r="O1312" i="5"/>
  <c r="O1049" i="5"/>
  <c r="O1048" i="5"/>
  <c r="O207" i="5"/>
  <c r="O196" i="5"/>
  <c r="O206" i="5"/>
  <c r="O610" i="5"/>
  <c r="O594" i="5"/>
  <c r="O895" i="5"/>
  <c r="O880" i="5"/>
  <c r="O1160" i="5"/>
  <c r="O1159" i="5"/>
  <c r="O879" i="5"/>
  <c r="O878" i="5"/>
  <c r="O539" i="5"/>
  <c r="O540" i="5"/>
  <c r="O1176" i="5"/>
  <c r="O1175" i="5"/>
  <c r="O926" i="5"/>
  <c r="O925" i="5"/>
  <c r="O581" i="5"/>
  <c r="O582" i="5"/>
  <c r="O583" i="5"/>
  <c r="O585" i="5"/>
  <c r="O584" i="5"/>
  <c r="O586" i="5"/>
  <c r="O587" i="5"/>
  <c r="O1154" i="5"/>
  <c r="O1153" i="5"/>
  <c r="O872" i="5"/>
  <c r="O1152" i="5"/>
  <c r="O871" i="5"/>
  <c r="O1304" i="5"/>
  <c r="O524" i="5"/>
  <c r="O70" i="5"/>
  <c r="O499" i="5"/>
  <c r="O498" i="5"/>
  <c r="O71" i="5"/>
  <c r="O523" i="5"/>
  <c r="O861" i="5"/>
  <c r="O860" i="5"/>
  <c r="O1344" i="5"/>
  <c r="O902" i="5"/>
  <c r="O558" i="5"/>
  <c r="O559" i="5"/>
  <c r="O84" i="5"/>
  <c r="O566" i="5"/>
  <c r="O87" i="5"/>
  <c r="O86" i="5"/>
  <c r="O912" i="5"/>
  <c r="O713" i="5"/>
  <c r="O712" i="5"/>
  <c r="O233" i="5"/>
  <c r="O232" i="5"/>
  <c r="O1261" i="5"/>
  <c r="O1262" i="5"/>
  <c r="O230" i="5"/>
  <c r="O229" i="5"/>
  <c r="O1058" i="5"/>
  <c r="O711" i="5"/>
  <c r="O1057" i="5"/>
  <c r="O1056" i="5"/>
  <c r="O710" i="5"/>
  <c r="O221" i="5"/>
  <c r="O219" i="5"/>
  <c r="O220" i="5"/>
  <c r="O1059" i="5"/>
  <c r="O225" i="5"/>
  <c r="O223" i="5"/>
  <c r="O227" i="5"/>
  <c r="O226" i="5"/>
  <c r="O222" i="5"/>
  <c r="O224" i="5"/>
  <c r="O1046" i="5"/>
  <c r="O1044" i="5"/>
  <c r="O1045" i="5"/>
  <c r="O1042" i="5"/>
  <c r="O1043" i="5"/>
  <c r="O695" i="5"/>
  <c r="O696" i="5"/>
  <c r="O1317" i="5"/>
  <c r="O191" i="5"/>
  <c r="O190" i="5"/>
  <c r="O189" i="5"/>
  <c r="O1041" i="5"/>
  <c r="O693" i="5"/>
  <c r="O1040" i="5"/>
  <c r="O694" i="5"/>
  <c r="O1039" i="5"/>
  <c r="O188" i="5"/>
  <c r="O708" i="5"/>
  <c r="O1054" i="5"/>
  <c r="O705" i="5"/>
  <c r="O1055" i="5"/>
  <c r="O706" i="5"/>
  <c r="O707" i="5"/>
  <c r="O216" i="5"/>
  <c r="O214" i="5"/>
  <c r="O21" i="5"/>
  <c r="O217" i="5"/>
  <c r="O691" i="5"/>
  <c r="O689" i="5"/>
  <c r="O690" i="5"/>
  <c r="O182" i="5"/>
  <c r="O185" i="5"/>
  <c r="O184" i="5"/>
  <c r="O16" i="5"/>
  <c r="O677" i="5"/>
  <c r="O161" i="5"/>
  <c r="O183" i="5"/>
  <c r="O1037" i="5"/>
  <c r="O1036" i="5"/>
  <c r="O684" i="5"/>
  <c r="O686" i="5"/>
  <c r="O685" i="5"/>
  <c r="O688" i="5"/>
  <c r="O687" i="5"/>
  <c r="O682" i="5"/>
  <c r="O186" i="5"/>
  <c r="O683" i="5"/>
  <c r="O180" i="5"/>
  <c r="O181" i="5"/>
  <c r="O179" i="5"/>
  <c r="O177" i="5"/>
  <c r="O13" i="5"/>
  <c r="O14" i="5"/>
  <c r="O15" i="5"/>
  <c r="O178" i="5"/>
  <c r="O176" i="5"/>
  <c r="O704" i="5"/>
  <c r="O1204" i="5"/>
  <c r="O1209" i="5"/>
  <c r="O1203" i="5"/>
  <c r="O1206" i="5"/>
  <c r="O1205" i="5"/>
  <c r="O1207" i="5"/>
  <c r="O989" i="5"/>
  <c r="O1208" i="5"/>
  <c r="O992" i="5"/>
  <c r="O991" i="5"/>
  <c r="O990" i="5"/>
  <c r="O649" i="5"/>
  <c r="O96" i="5"/>
  <c r="O97" i="5"/>
  <c r="O645" i="5"/>
  <c r="O639" i="5"/>
  <c r="O650" i="5"/>
  <c r="O636" i="5"/>
  <c r="O1201" i="5"/>
  <c r="O640" i="5"/>
  <c r="O100" i="5"/>
  <c r="O647" i="5"/>
  <c r="O99" i="5"/>
  <c r="O648" i="5"/>
  <c r="O643" i="5"/>
  <c r="O644" i="5"/>
  <c r="O98" i="5"/>
  <c r="O646" i="5"/>
  <c r="O642" i="5"/>
  <c r="O1202" i="5"/>
  <c r="O638" i="5"/>
  <c r="O637" i="5"/>
  <c r="O641" i="5"/>
  <c r="O1125" i="5"/>
  <c r="O1128" i="5"/>
  <c r="O470" i="5"/>
  <c r="O1095" i="5"/>
  <c r="O788" i="5"/>
  <c r="O362" i="5"/>
  <c r="O361" i="5"/>
  <c r="O469" i="5"/>
  <c r="O62" i="5"/>
  <c r="O61" i="5"/>
  <c r="O1112" i="5"/>
  <c r="O816" i="5"/>
  <c r="O416" i="5"/>
  <c r="O419" i="5"/>
  <c r="O372" i="5"/>
  <c r="O415" i="5"/>
  <c r="O417" i="5"/>
  <c r="O418" i="5"/>
  <c r="O1106" i="5"/>
  <c r="O798" i="5"/>
  <c r="O1287" i="5"/>
  <c r="O797" i="5"/>
  <c r="O799" i="5"/>
  <c r="O1288" i="5"/>
  <c r="O800" i="5"/>
  <c r="O380" i="5"/>
  <c r="O378" i="5"/>
  <c r="O377" i="5"/>
  <c r="O382" i="5"/>
  <c r="O45" i="5"/>
  <c r="O379" i="5"/>
  <c r="O381" i="5"/>
  <c r="O1120" i="5"/>
  <c r="O429" i="5"/>
  <c r="O428" i="5"/>
  <c r="O425" i="5"/>
  <c r="O426" i="5"/>
  <c r="O427" i="5"/>
  <c r="O1193" i="5"/>
  <c r="O1194" i="5"/>
  <c r="O965" i="5"/>
  <c r="O967" i="5"/>
  <c r="O1189" i="5"/>
  <c r="O966" i="5"/>
  <c r="O962" i="5"/>
  <c r="O963" i="5"/>
  <c r="O969" i="5"/>
  <c r="O970" i="5"/>
  <c r="O1192" i="5"/>
  <c r="O968" i="5"/>
  <c r="O964" i="5"/>
  <c r="O1190" i="5"/>
  <c r="O1191" i="5"/>
  <c r="O616" i="5"/>
  <c r="O1188" i="5"/>
  <c r="O960" i="5"/>
  <c r="O1187" i="5"/>
  <c r="O956" i="5"/>
  <c r="O961" i="5"/>
  <c r="O958" i="5"/>
  <c r="O954" i="5"/>
  <c r="O953" i="5"/>
  <c r="O952" i="5"/>
  <c r="O959" i="5"/>
  <c r="O955" i="5"/>
  <c r="O957" i="5"/>
  <c r="O612" i="5"/>
  <c r="O611" i="5"/>
  <c r="O1185" i="5"/>
  <c r="O948" i="5"/>
  <c r="O951" i="5"/>
  <c r="O949" i="5"/>
  <c r="O1186" i="5"/>
  <c r="O950" i="5"/>
  <c r="O608" i="5"/>
  <c r="O609" i="5"/>
  <c r="O607" i="5"/>
  <c r="O1182" i="5"/>
  <c r="O1184" i="5"/>
  <c r="O946" i="5"/>
  <c r="O942" i="5"/>
  <c r="O1181" i="5"/>
  <c r="O944" i="5"/>
  <c r="O1179" i="5"/>
  <c r="O937" i="5"/>
  <c r="O1180" i="5"/>
  <c r="O1183" i="5"/>
  <c r="O941" i="5"/>
  <c r="O940" i="5"/>
  <c r="O943" i="5"/>
  <c r="O938" i="5"/>
  <c r="O936" i="5"/>
  <c r="O939" i="5"/>
  <c r="O945" i="5"/>
  <c r="O596" i="5"/>
  <c r="O600" i="5"/>
  <c r="O597" i="5"/>
  <c r="O595" i="5"/>
  <c r="O603" i="5"/>
  <c r="O604" i="5"/>
  <c r="O91" i="5"/>
  <c r="O605" i="5"/>
  <c r="O601" i="5"/>
  <c r="O602" i="5"/>
  <c r="O92" i="5"/>
  <c r="O598" i="5"/>
  <c r="O599" i="5"/>
  <c r="O615" i="5"/>
  <c r="O618" i="5"/>
  <c r="O619" i="5"/>
  <c r="O617" i="5"/>
  <c r="O613" i="5"/>
  <c r="O614" i="5"/>
  <c r="O947" i="5"/>
  <c r="O93" i="5"/>
  <c r="O606" i="5"/>
  <c r="O901" i="5"/>
  <c r="O896" i="5"/>
  <c r="O1164" i="5"/>
  <c r="O898" i="5"/>
  <c r="O1163" i="5"/>
  <c r="O900" i="5"/>
  <c r="O899" i="5"/>
  <c r="O897" i="5"/>
  <c r="O556" i="5"/>
  <c r="O557" i="5"/>
  <c r="O553" i="5"/>
  <c r="O554" i="5"/>
  <c r="O81" i="5"/>
  <c r="O80" i="5"/>
  <c r="O79" i="5"/>
  <c r="O82" i="5"/>
  <c r="O78" i="5"/>
  <c r="O552" i="5"/>
  <c r="O555" i="5"/>
  <c r="O1162" i="5"/>
  <c r="O548" i="5"/>
  <c r="O888" i="5"/>
  <c r="O889" i="5"/>
  <c r="O883" i="5"/>
  <c r="O887" i="5"/>
  <c r="O881" i="5"/>
  <c r="O886" i="5"/>
  <c r="O890" i="5"/>
  <c r="O884" i="5"/>
  <c r="O885" i="5"/>
  <c r="O549" i="5"/>
  <c r="O547" i="5"/>
  <c r="O550" i="5"/>
  <c r="O77" i="5"/>
  <c r="O545" i="5"/>
  <c r="O546" i="5"/>
  <c r="O892" i="5"/>
  <c r="O893" i="5"/>
  <c r="O1161" i="5"/>
  <c r="O891" i="5"/>
  <c r="O894" i="5"/>
  <c r="O551" i="5"/>
  <c r="O931" i="5"/>
  <c r="O1177" i="5"/>
  <c r="O935" i="5"/>
  <c r="O1309" i="5"/>
  <c r="O932" i="5"/>
  <c r="O930" i="5"/>
  <c r="O933" i="5"/>
  <c r="O1178" i="5"/>
  <c r="O927" i="5"/>
  <c r="O934" i="5"/>
  <c r="O929" i="5"/>
  <c r="O928" i="5"/>
  <c r="O1310" i="5"/>
  <c r="O924" i="5"/>
  <c r="O89" i="5"/>
  <c r="O90" i="5"/>
  <c r="O563" i="5"/>
  <c r="O910" i="5"/>
  <c r="O907" i="5"/>
  <c r="O1167" i="5"/>
  <c r="O909" i="5"/>
  <c r="O908" i="5"/>
  <c r="O911" i="5"/>
  <c r="O565" i="5"/>
  <c r="O564" i="5"/>
  <c r="O588" i="5"/>
  <c r="O592" i="5"/>
  <c r="O590" i="5"/>
  <c r="O591" i="5"/>
  <c r="O593" i="5"/>
  <c r="O589" i="5"/>
  <c r="O1158" i="5"/>
  <c r="O1157" i="5"/>
  <c r="O876" i="5"/>
  <c r="O875" i="5"/>
  <c r="O1156" i="5"/>
  <c r="O1155" i="5"/>
  <c r="O873" i="5"/>
  <c r="O874" i="5"/>
  <c r="O877" i="5"/>
  <c r="O534" i="5"/>
  <c r="O527" i="5"/>
  <c r="O533" i="5"/>
  <c r="O526" i="5"/>
  <c r="O537" i="5"/>
  <c r="O538" i="5"/>
  <c r="O1140" i="5"/>
  <c r="O1139" i="5"/>
  <c r="O858" i="5"/>
  <c r="O859" i="5"/>
  <c r="O75" i="5"/>
  <c r="O531" i="5"/>
  <c r="O530" i="5"/>
  <c r="O529" i="5"/>
  <c r="O525" i="5"/>
  <c r="O535" i="5"/>
  <c r="O536" i="5"/>
  <c r="O76" i="5"/>
  <c r="O528" i="5"/>
  <c r="O1138" i="5"/>
  <c r="O1147" i="5"/>
  <c r="O1146" i="5"/>
  <c r="O1150" i="5"/>
  <c r="O1148" i="5"/>
  <c r="O869" i="5"/>
  <c r="O1151" i="5"/>
  <c r="O1149" i="5"/>
  <c r="O1144" i="5"/>
  <c r="O865" i="5"/>
  <c r="O1142" i="5"/>
  <c r="O1145" i="5"/>
  <c r="O867" i="5"/>
  <c r="O1141" i="5"/>
  <c r="O868" i="5"/>
  <c r="O863" i="5"/>
  <c r="O862" i="5"/>
  <c r="O1143" i="5"/>
  <c r="O866" i="5"/>
  <c r="O864" i="5"/>
  <c r="O996" i="5"/>
  <c r="O1302" i="5"/>
  <c r="O1303" i="5"/>
  <c r="O870" i="5"/>
  <c r="O504" i="5"/>
  <c r="O1248" i="5"/>
  <c r="O1249" i="5"/>
  <c r="O506" i="5"/>
  <c r="O519" i="5"/>
  <c r="O511" i="5"/>
  <c r="O72" i="5"/>
  <c r="O518" i="5"/>
  <c r="O501" i="5"/>
  <c r="O507" i="5"/>
  <c r="O509" i="5"/>
  <c r="O1250" i="5"/>
  <c r="O1251" i="5"/>
  <c r="O516" i="5"/>
  <c r="O503" i="5"/>
  <c r="O515" i="5"/>
  <c r="O500" i="5"/>
  <c r="O505" i="5"/>
  <c r="O522" i="5"/>
  <c r="O74" i="5"/>
  <c r="O521" i="5"/>
  <c r="O510" i="5"/>
  <c r="O514" i="5"/>
  <c r="O73" i="5"/>
  <c r="O512" i="5"/>
  <c r="O517" i="5"/>
  <c r="O520" i="5"/>
  <c r="O508" i="5"/>
  <c r="O502" i="5"/>
  <c r="O513" i="5"/>
  <c r="O532" i="5"/>
  <c r="O1166" i="5"/>
  <c r="O1165" i="5"/>
  <c r="O906" i="5"/>
  <c r="O905" i="5"/>
  <c r="O562" i="5"/>
  <c r="O561" i="5"/>
  <c r="O560" i="5"/>
  <c r="O85" i="5"/>
  <c r="O904" i="5"/>
  <c r="O903" i="5"/>
  <c r="O1174" i="5"/>
  <c r="O1305" i="5"/>
  <c r="O1172" i="5"/>
  <c r="O917" i="5"/>
  <c r="O1171" i="5"/>
  <c r="O919" i="5"/>
  <c r="O918" i="5"/>
  <c r="O1306" i="5"/>
  <c r="O574" i="5"/>
  <c r="O567" i="5"/>
  <c r="O569" i="5"/>
  <c r="O568" i="5"/>
  <c r="O573" i="5"/>
  <c r="O576" i="5"/>
  <c r="O572" i="5"/>
  <c r="O575" i="5"/>
  <c r="O571" i="5"/>
  <c r="O570" i="5"/>
  <c r="O1170" i="5"/>
  <c r="O1169" i="5"/>
  <c r="O1168" i="5"/>
  <c r="O916" i="5"/>
  <c r="O913" i="5"/>
  <c r="O914" i="5"/>
  <c r="O915" i="5"/>
  <c r="O1003" i="5"/>
  <c r="O1173" i="5"/>
  <c r="O922" i="5"/>
  <c r="O923" i="5"/>
  <c r="O1307" i="5"/>
  <c r="O920" i="5"/>
  <c r="O1308" i="5"/>
  <c r="O921" i="5"/>
  <c r="O88" i="5"/>
  <c r="O579" i="5"/>
  <c r="O577" i="5"/>
  <c r="O578" i="5"/>
  <c r="O580" i="5"/>
  <c r="O1258" i="5"/>
  <c r="O1259" i="5"/>
  <c r="O1260" i="5"/>
  <c r="O159" i="5"/>
  <c r="O158" i="5"/>
  <c r="O160" i="5"/>
  <c r="O1061" i="5"/>
  <c r="O238" i="5"/>
  <c r="O239" i="5"/>
  <c r="O234" i="5"/>
  <c r="O236" i="5"/>
  <c r="O237" i="5"/>
  <c r="O235" i="5"/>
  <c r="O972" i="5"/>
  <c r="O971" i="5"/>
  <c r="O973" i="5"/>
  <c r="O974" i="5"/>
  <c r="O622" i="5"/>
  <c r="O623" i="5"/>
  <c r="O625" i="5"/>
  <c r="O624" i="5"/>
  <c r="O621" i="5"/>
  <c r="O620" i="5"/>
  <c r="O667" i="5"/>
  <c r="O134" i="5"/>
  <c r="O131" i="5"/>
  <c r="O132" i="5"/>
  <c r="O133" i="5"/>
  <c r="O666" i="5"/>
  <c r="O1018" i="5"/>
  <c r="O9" i="5"/>
  <c r="O661" i="5"/>
  <c r="O662" i="5"/>
  <c r="O1254" i="5"/>
  <c r="O1255" i="5"/>
  <c r="O115" i="5"/>
  <c r="O995" i="5"/>
  <c r="O111" i="5"/>
  <c r="O112" i="5"/>
  <c r="O114" i="5"/>
  <c r="O6" i="5"/>
  <c r="O110" i="5"/>
  <c r="O113" i="5"/>
  <c r="O660" i="5"/>
  <c r="O1008" i="5"/>
  <c r="O1009" i="5"/>
  <c r="O1007" i="5"/>
  <c r="O1010" i="5"/>
  <c r="O1017" i="5"/>
  <c r="O1016" i="5"/>
  <c r="O665" i="5"/>
  <c r="O7" i="5"/>
  <c r="O126" i="5"/>
  <c r="O8" i="5"/>
  <c r="O663" i="5"/>
  <c r="O1012" i="5"/>
  <c r="O119" i="5"/>
  <c r="O120" i="5"/>
  <c r="O121" i="5"/>
  <c r="O118" i="5"/>
  <c r="O117" i="5"/>
  <c r="O128" i="5"/>
  <c r="O129" i="5"/>
  <c r="O130" i="5"/>
  <c r="O127" i="5"/>
  <c r="O1015" i="5"/>
  <c r="O125" i="5"/>
  <c r="O659" i="5"/>
  <c r="O108" i="5"/>
  <c r="O656" i="5"/>
  <c r="O657" i="5"/>
  <c r="O658" i="5"/>
  <c r="O103" i="5"/>
  <c r="O3" i="5"/>
  <c r="O105" i="5"/>
  <c r="O4" i="5"/>
  <c r="O107" i="5"/>
  <c r="O5" i="5"/>
  <c r="O106" i="5"/>
  <c r="O104" i="5"/>
  <c r="O1011" i="5"/>
  <c r="O116" i="5"/>
  <c r="O124" i="5"/>
  <c r="O1014" i="5"/>
  <c r="O1013" i="5"/>
  <c r="O122" i="5"/>
  <c r="O123" i="5"/>
  <c r="O664" i="5"/>
  <c r="O1137" i="5"/>
  <c r="O854" i="5"/>
  <c r="O855" i="5"/>
  <c r="O856" i="5"/>
  <c r="O857" i="5"/>
  <c r="O1136" i="5"/>
  <c r="O853" i="5"/>
  <c r="O493" i="5"/>
  <c r="O495" i="5"/>
  <c r="O492" i="5"/>
  <c r="O494" i="5"/>
  <c r="O497" i="5"/>
  <c r="O496" i="5"/>
  <c r="O69" i="5"/>
  <c r="O851" i="5"/>
  <c r="O852" i="5"/>
  <c r="O488" i="5"/>
  <c r="O66" i="5"/>
  <c r="O489" i="5"/>
  <c r="O491" i="5"/>
  <c r="O490" i="5"/>
  <c r="O486" i="5"/>
  <c r="O487" i="5"/>
  <c r="O67" i="5"/>
  <c r="O68" i="5"/>
  <c r="O849" i="5"/>
  <c r="O850" i="5"/>
  <c r="O1006" i="5"/>
  <c r="O102" i="5"/>
  <c r="O485" i="5"/>
  <c r="O1091" i="5"/>
  <c r="O1092" i="5"/>
  <c r="O1089" i="5"/>
  <c r="O1090" i="5"/>
  <c r="O780" i="5"/>
  <c r="O1088" i="5"/>
  <c r="O784" i="5"/>
  <c r="O785" i="5"/>
  <c r="O781" i="5"/>
  <c r="O782" i="5"/>
  <c r="O783" i="5"/>
  <c r="O786" i="5"/>
  <c r="O1005" i="5"/>
  <c r="O1093" i="5"/>
  <c r="O353" i="5"/>
  <c r="O356" i="5"/>
  <c r="O352" i="5"/>
  <c r="O357" i="5"/>
  <c r="O360" i="5"/>
  <c r="O359" i="5"/>
  <c r="O358" i="5"/>
  <c r="O355" i="5"/>
  <c r="O1232" i="5"/>
  <c r="O1233" i="5"/>
  <c r="O1234" i="5"/>
  <c r="O1230" i="5"/>
  <c r="O1231" i="5"/>
  <c r="O354" i="5"/>
  <c r="O1235" i="5"/>
  <c r="O1213" i="5"/>
  <c r="O1236" i="5"/>
  <c r="O1237" i="5"/>
  <c r="O41" i="5"/>
  <c r="O779" i="5"/>
  <c r="O1086" i="5"/>
  <c r="O1085" i="5"/>
  <c r="O1087" i="5"/>
  <c r="O350" i="5"/>
  <c r="O351" i="5"/>
  <c r="O1083" i="5"/>
  <c r="O1082" i="5"/>
  <c r="O1081" i="5"/>
  <c r="O774" i="5"/>
  <c r="O778" i="5"/>
  <c r="O777" i="5"/>
  <c r="O776" i="5"/>
  <c r="O775" i="5"/>
  <c r="O341" i="5"/>
  <c r="O348" i="5"/>
  <c r="O343" i="5"/>
  <c r="O349" i="5"/>
  <c r="O40" i="5"/>
  <c r="O342" i="5"/>
  <c r="O344" i="5"/>
  <c r="O346" i="5"/>
  <c r="O347" i="5"/>
  <c r="O1084" i="5"/>
  <c r="O833" i="5"/>
  <c r="O835" i="5"/>
  <c r="O1297" i="5"/>
  <c r="O834" i="5"/>
  <c r="O1298" i="5"/>
  <c r="O465" i="5"/>
  <c r="O463" i="5"/>
  <c r="O832" i="5"/>
  <c r="O1241" i="5"/>
  <c r="O1242" i="5"/>
  <c r="O461" i="5"/>
  <c r="O462" i="5"/>
  <c r="O464" i="5"/>
  <c r="O467" i="5"/>
  <c r="O466" i="5"/>
  <c r="O1132" i="5"/>
  <c r="O848" i="5"/>
  <c r="O1131" i="5"/>
  <c r="O1134" i="5"/>
  <c r="O1130" i="5"/>
  <c r="O844" i="5"/>
  <c r="O838" i="5"/>
  <c r="O842" i="5"/>
  <c r="O1133" i="5"/>
  <c r="O1129" i="5"/>
  <c r="O847" i="5"/>
  <c r="O845" i="5"/>
  <c r="O839" i="5"/>
  <c r="O846" i="5"/>
  <c r="O841" i="5"/>
  <c r="O840" i="5"/>
  <c r="O837" i="5"/>
  <c r="O843" i="5"/>
  <c r="O1300" i="5"/>
  <c r="O1002" i="5"/>
  <c r="O1135" i="5"/>
  <c r="O479" i="5"/>
  <c r="O472" i="5"/>
  <c r="O473" i="5"/>
  <c r="O484" i="5"/>
  <c r="O483" i="5"/>
  <c r="O478" i="5"/>
  <c r="O474" i="5"/>
  <c r="O1245" i="5"/>
  <c r="O1246" i="5"/>
  <c r="O1247" i="5"/>
  <c r="O64" i="5"/>
  <c r="O63" i="5"/>
  <c r="O480" i="5"/>
  <c r="O65" i="5"/>
  <c r="O475" i="5"/>
  <c r="O42" i="5"/>
  <c r="O793" i="5"/>
  <c r="O1099" i="5"/>
  <c r="O1283" i="5"/>
  <c r="O1098" i="5"/>
  <c r="O1097" i="5"/>
  <c r="O1096" i="5"/>
  <c r="O790" i="5"/>
  <c r="O789" i="5"/>
  <c r="O791" i="5"/>
  <c r="O792" i="5"/>
  <c r="O1284" i="5"/>
  <c r="O43" i="5"/>
  <c r="O368" i="5"/>
  <c r="O363" i="5"/>
  <c r="O364" i="5"/>
  <c r="O366" i="5"/>
  <c r="O367" i="5"/>
  <c r="O369" i="5"/>
  <c r="O44" i="5"/>
  <c r="O370" i="5"/>
  <c r="O365" i="5"/>
  <c r="O371" i="5"/>
  <c r="O482" i="5"/>
  <c r="O1243" i="5"/>
  <c r="O1244" i="5"/>
  <c r="O481" i="5"/>
  <c r="O477" i="5"/>
  <c r="O471" i="5"/>
  <c r="O476" i="5"/>
  <c r="O1127" i="5"/>
  <c r="O1126" i="5"/>
  <c r="O836" i="5"/>
  <c r="O468" i="5"/>
  <c r="O1118" i="5"/>
  <c r="O1117" i="5"/>
  <c r="O1115" i="5"/>
  <c r="O1114" i="5"/>
  <c r="O819" i="5"/>
  <c r="O1113" i="5"/>
  <c r="O817" i="5"/>
  <c r="O818" i="5"/>
  <c r="O1116" i="5"/>
  <c r="O421" i="5"/>
  <c r="O420" i="5"/>
  <c r="O1105" i="5"/>
  <c r="O1104" i="5"/>
  <c r="O796" i="5"/>
  <c r="O1102" i="5"/>
  <c r="O1285" i="5"/>
  <c r="O1101" i="5"/>
  <c r="O1103" i="5"/>
  <c r="O795" i="5"/>
  <c r="O1100" i="5"/>
  <c r="O794" i="5"/>
  <c r="O1286" i="5"/>
  <c r="O376" i="5"/>
  <c r="O375" i="5"/>
  <c r="O373" i="5"/>
  <c r="O374" i="5"/>
  <c r="O807" i="5"/>
  <c r="O811" i="5"/>
  <c r="O1291" i="5"/>
  <c r="O815" i="5"/>
  <c r="O1109" i="5"/>
  <c r="O814" i="5"/>
  <c r="O812" i="5"/>
  <c r="O809" i="5"/>
  <c r="O803" i="5"/>
  <c r="O1111" i="5"/>
  <c r="O1289" i="5"/>
  <c r="O1107" i="5"/>
  <c r="O813" i="5"/>
  <c r="O805" i="5"/>
  <c r="O804" i="5"/>
  <c r="O802" i="5"/>
  <c r="O1108" i="5"/>
  <c r="O801" i="5"/>
  <c r="O806" i="5"/>
  <c r="O808" i="5"/>
  <c r="O810" i="5"/>
  <c r="O1290" i="5"/>
  <c r="O1292" i="5"/>
  <c r="O398" i="5"/>
  <c r="O51" i="5"/>
  <c r="O408" i="5"/>
  <c r="O395" i="5"/>
  <c r="O53" i="5"/>
  <c r="O383" i="5"/>
  <c r="O49" i="5"/>
  <c r="O399" i="5"/>
  <c r="O414" i="5"/>
  <c r="O1320" i="5"/>
  <c r="O386" i="5"/>
  <c r="O387" i="5"/>
  <c r="O397" i="5"/>
  <c r="O407" i="5"/>
  <c r="O47" i="5"/>
  <c r="O46" i="5"/>
  <c r="O403" i="5"/>
  <c r="O388" i="5"/>
  <c r="O55" i="5"/>
  <c r="O392" i="5"/>
  <c r="O385" i="5"/>
  <c r="O413" i="5"/>
  <c r="O405" i="5"/>
  <c r="O412" i="5"/>
  <c r="O52" i="5"/>
  <c r="O389" i="5"/>
  <c r="O391" i="5"/>
  <c r="O406" i="5"/>
  <c r="O394" i="5"/>
  <c r="O396" i="5"/>
  <c r="O56" i="5"/>
  <c r="O410" i="5"/>
  <c r="O54" i="5"/>
  <c r="O411" i="5"/>
  <c r="O404" i="5"/>
  <c r="O400" i="5"/>
  <c r="O384" i="5"/>
  <c r="O401" i="5"/>
  <c r="O393" i="5"/>
  <c r="O402" i="5"/>
  <c r="O409" i="5"/>
  <c r="O390" i="5"/>
  <c r="O48" i="5"/>
  <c r="O1124" i="5"/>
  <c r="O830" i="5"/>
  <c r="O831" i="5"/>
  <c r="O829" i="5"/>
  <c r="O1295" i="5"/>
  <c r="O1296" i="5"/>
  <c r="O450" i="5"/>
  <c r="O59" i="5"/>
  <c r="O449" i="5"/>
  <c r="O460" i="5"/>
  <c r="O458" i="5"/>
  <c r="O456" i="5"/>
  <c r="O457" i="5"/>
  <c r="O822" i="5"/>
  <c r="O424" i="5"/>
  <c r="O820" i="5"/>
  <c r="O422" i="5"/>
  <c r="O423" i="5"/>
  <c r="O447" i="5"/>
  <c r="O448" i="5"/>
  <c r="O452" i="5"/>
  <c r="O454" i="5"/>
  <c r="O60" i="5"/>
  <c r="O455" i="5"/>
  <c r="O453" i="5"/>
  <c r="O446" i="5"/>
  <c r="O451" i="5"/>
  <c r="O1119" i="5"/>
  <c r="O821" i="5"/>
  <c r="O1123" i="5"/>
  <c r="O825" i="5"/>
  <c r="O1001" i="5"/>
  <c r="O1121" i="5"/>
  <c r="O823" i="5"/>
  <c r="O1122" i="5"/>
  <c r="O824" i="5"/>
  <c r="O445" i="5"/>
  <c r="O1293" i="5"/>
  <c r="O1294" i="5"/>
  <c r="O827" i="5"/>
  <c r="O828" i="5"/>
  <c r="O433" i="5"/>
  <c r="O443" i="5"/>
  <c r="O1238" i="5"/>
  <c r="O1239" i="5"/>
  <c r="O1240" i="5"/>
  <c r="O444" i="5"/>
  <c r="O432" i="5"/>
  <c r="O438" i="5"/>
  <c r="O436" i="5"/>
  <c r="O437" i="5"/>
  <c r="O430" i="5"/>
  <c r="O442" i="5"/>
  <c r="O439" i="5"/>
  <c r="O431" i="5"/>
  <c r="O58" i="5"/>
  <c r="O440" i="5"/>
  <c r="O434" i="5"/>
  <c r="O435" i="5"/>
  <c r="O441" i="5"/>
  <c r="O57" i="5"/>
  <c r="O771" i="5"/>
  <c r="O1281" i="5"/>
  <c r="O1282" i="5"/>
  <c r="O772" i="5"/>
  <c r="O762" i="5"/>
  <c r="O1077" i="5"/>
  <c r="O760" i="5"/>
  <c r="O327" i="5"/>
  <c r="O328" i="5"/>
  <c r="O330" i="5"/>
  <c r="O39" i="5"/>
  <c r="O329" i="5"/>
  <c r="O766" i="5"/>
  <c r="O1078" i="5"/>
  <c r="O1279" i="5"/>
  <c r="O763" i="5"/>
  <c r="O1079" i="5"/>
  <c r="O767" i="5"/>
  <c r="O1080" i="5"/>
  <c r="O768" i="5"/>
  <c r="O764" i="5"/>
  <c r="O765" i="5"/>
  <c r="O1280" i="5"/>
  <c r="O769" i="5"/>
  <c r="O770" i="5"/>
  <c r="O339" i="5"/>
  <c r="O331" i="5"/>
  <c r="O332" i="5"/>
  <c r="O333" i="5"/>
  <c r="O334" i="5"/>
  <c r="O338" i="5"/>
  <c r="O337" i="5"/>
  <c r="O336" i="5"/>
  <c r="O335" i="5"/>
  <c r="O340" i="5"/>
  <c r="O787" i="5"/>
  <c r="O1094" i="5"/>
  <c r="O1075" i="5"/>
  <c r="O759" i="5"/>
  <c r="O1076" i="5"/>
  <c r="O758" i="5"/>
  <c r="O756" i="5"/>
  <c r="O755" i="5"/>
  <c r="O754" i="5"/>
  <c r="O752" i="5"/>
  <c r="O753" i="5"/>
  <c r="O757" i="5"/>
  <c r="O323" i="5"/>
  <c r="O37" i="5"/>
  <c r="O322" i="5"/>
  <c r="O319" i="5"/>
  <c r="O316" i="5"/>
  <c r="O320" i="5"/>
  <c r="O36" i="5"/>
  <c r="O35" i="5"/>
  <c r="O101" i="5"/>
  <c r="O33" i="5"/>
  <c r="O321" i="5"/>
  <c r="O38" i="5"/>
  <c r="O34" i="5"/>
  <c r="O324" i="5"/>
  <c r="O317" i="5"/>
  <c r="O32" i="5"/>
  <c r="O318" i="5"/>
  <c r="O326" i="5"/>
  <c r="O1073" i="5"/>
  <c r="O750" i="5"/>
  <c r="O751" i="5"/>
  <c r="O311" i="5"/>
  <c r="O748" i="5"/>
  <c r="O749" i="5"/>
  <c r="O746" i="5"/>
  <c r="O747" i="5"/>
  <c r="O745" i="5"/>
  <c r="O744" i="5"/>
  <c r="O308" i="5"/>
  <c r="O309" i="5"/>
  <c r="O310" i="5"/>
  <c r="O325" i="5"/>
  <c r="O1069" i="5"/>
  <c r="O1271" i="5"/>
  <c r="O1068" i="5"/>
  <c r="O729" i="5"/>
  <c r="O728" i="5"/>
  <c r="O731" i="5"/>
  <c r="O1272" i="5"/>
  <c r="O730" i="5"/>
  <c r="O732" i="5"/>
  <c r="O282" i="5"/>
  <c r="O1319" i="5"/>
  <c r="O283" i="5"/>
  <c r="O281" i="5"/>
  <c r="O284" i="5"/>
  <c r="O26" i="5"/>
  <c r="O725" i="5"/>
  <c r="O726" i="5"/>
  <c r="O727" i="5"/>
  <c r="O275" i="5"/>
  <c r="O276" i="5"/>
  <c r="O278" i="5"/>
  <c r="O277" i="5"/>
  <c r="O1267" i="5"/>
  <c r="O723" i="5"/>
  <c r="O722" i="5"/>
  <c r="O1000" i="5"/>
  <c r="O1268" i="5"/>
  <c r="O270" i="5"/>
  <c r="O260" i="5"/>
  <c r="O266" i="5"/>
  <c r="O263" i="5"/>
  <c r="O269" i="5"/>
  <c r="O1062" i="5"/>
  <c r="O714" i="5"/>
  <c r="O715" i="5"/>
  <c r="O262" i="5"/>
  <c r="O1226" i="5"/>
  <c r="O1227" i="5"/>
  <c r="O259" i="5"/>
  <c r="O240" i="5"/>
  <c r="O241" i="5"/>
  <c r="O243" i="5"/>
  <c r="O242" i="5"/>
  <c r="O264" i="5"/>
  <c r="O1220" i="5"/>
  <c r="O1221" i="5"/>
  <c r="O258" i="5"/>
  <c r="O268" i="5"/>
  <c r="O267" i="5"/>
  <c r="O261" i="5"/>
  <c r="O25" i="5"/>
  <c r="O1066" i="5"/>
  <c r="O719" i="5"/>
  <c r="O1067" i="5"/>
  <c r="O1265" i="5"/>
  <c r="O1065" i="5"/>
  <c r="O720" i="5"/>
  <c r="O718" i="5"/>
  <c r="O717" i="5"/>
  <c r="O1266" i="5"/>
  <c r="O256" i="5"/>
  <c r="O257" i="5"/>
  <c r="O23" i="5"/>
  <c r="O253" i="5"/>
  <c r="O246" i="5"/>
  <c r="O255" i="5"/>
  <c r="O251" i="5"/>
  <c r="O1218" i="5"/>
  <c r="O1219" i="5"/>
  <c r="O249" i="5"/>
  <c r="O252" i="5"/>
  <c r="O248" i="5"/>
  <c r="O250" i="5"/>
  <c r="O254" i="5"/>
  <c r="O247" i="5"/>
  <c r="O265" i="5"/>
  <c r="O1222" i="5"/>
  <c r="O1223" i="5"/>
  <c r="O1224" i="5"/>
  <c r="O1225" i="5"/>
  <c r="O24" i="5"/>
  <c r="O285" i="5"/>
  <c r="O1200" i="5"/>
  <c r="O1199" i="5"/>
  <c r="O988" i="5"/>
  <c r="O635" i="5"/>
  <c r="O655" i="5"/>
  <c r="O1028" i="5"/>
  <c r="O157" i="5"/>
  <c r="O675" i="5"/>
  <c r="O148" i="5"/>
  <c r="O147" i="5"/>
  <c r="O668" i="5"/>
  <c r="O135" i="5"/>
  <c r="O1019" i="5"/>
  <c r="O1023" i="5"/>
  <c r="O1021" i="5"/>
  <c r="O671" i="5"/>
  <c r="O1022" i="5"/>
  <c r="O1020" i="5"/>
  <c r="O669" i="5"/>
  <c r="O674" i="5"/>
  <c r="O673" i="5"/>
  <c r="O670" i="5"/>
  <c r="O672" i="5"/>
  <c r="O1316" i="5"/>
  <c r="O141" i="5"/>
  <c r="O140" i="5"/>
  <c r="O137" i="5"/>
  <c r="O1215" i="5"/>
  <c r="O1216" i="5"/>
  <c r="O1217" i="5"/>
  <c r="O142" i="5"/>
  <c r="O136" i="5"/>
  <c r="O139" i="5"/>
  <c r="O145" i="5"/>
  <c r="O146" i="5"/>
  <c r="O10" i="5"/>
  <c r="O144" i="5"/>
  <c r="O143" i="5"/>
  <c r="O676" i="5"/>
  <c r="O1024" i="5"/>
  <c r="O1027" i="5"/>
  <c r="O1026" i="5"/>
  <c r="O1025" i="5"/>
  <c r="O1256" i="5"/>
  <c r="O1257" i="5"/>
  <c r="O997" i="5"/>
  <c r="O153" i="5"/>
  <c r="O149" i="5"/>
  <c r="O11" i="5"/>
  <c r="O156" i="5"/>
  <c r="O155" i="5"/>
  <c r="O150" i="5"/>
  <c r="O152" i="5"/>
  <c r="O154" i="5"/>
  <c r="O151" i="5"/>
  <c r="O773" i="5"/>
  <c r="O761" i="5"/>
  <c r="M993" i="5" a="1"/>
  <c r="M993" i="5" s="1"/>
  <c r="M994" i="5" a="1"/>
  <c r="M994" i="5" s="1"/>
  <c r="M1212" i="5" a="1"/>
  <c r="M1212" i="5" s="1"/>
  <c r="M1211" i="5" a="1"/>
  <c r="M1211" i="5" s="1"/>
  <c r="M653" i="5" a="1"/>
  <c r="M653" i="5" s="1"/>
  <c r="M1321" i="5" a="1"/>
  <c r="M1321" i="5" s="1"/>
  <c r="M652" i="5" a="1"/>
  <c r="M652" i="5" s="1"/>
  <c r="M1252" i="5" a="1"/>
  <c r="M1252" i="5" s="1"/>
  <c r="M1253" i="5" a="1"/>
  <c r="M1253" i="5" s="1"/>
  <c r="M651" i="5" a="1"/>
  <c r="M651" i="5" s="1"/>
  <c r="M1210" i="5" a="1"/>
  <c r="M1210" i="5" s="1"/>
  <c r="M1060" i="5" a="1"/>
  <c r="M1060" i="5" s="1"/>
  <c r="M231" i="5" a="1"/>
  <c r="M231" i="5" s="1"/>
  <c r="M22" i="5" a="1"/>
  <c r="M22" i="5" s="1"/>
  <c r="M228" i="5" a="1"/>
  <c r="M228" i="5" s="1"/>
  <c r="M709" i="5" a="1"/>
  <c r="M709" i="5" s="1"/>
  <c r="M218" i="5" a="1"/>
  <c r="M218" i="5" s="1"/>
  <c r="M1038" i="5" a="1"/>
  <c r="M1038" i="5" s="1"/>
  <c r="M692" i="5" a="1"/>
  <c r="M692" i="5" s="1"/>
  <c r="M187" i="5" a="1"/>
  <c r="M187" i="5" s="1"/>
  <c r="M1053" i="5" a="1"/>
  <c r="M1053" i="5" s="1"/>
  <c r="M215" i="5" a="1"/>
  <c r="M215" i="5" s="1"/>
  <c r="M1029" i="5" a="1"/>
  <c r="M1029" i="5" s="1"/>
  <c r="M1030" i="5" a="1"/>
  <c r="M1030" i="5" s="1"/>
  <c r="M164" i="5" a="1"/>
  <c r="M164" i="5" s="1"/>
  <c r="M165" i="5" a="1"/>
  <c r="M165" i="5" s="1"/>
  <c r="M162" i="5" a="1"/>
  <c r="M162" i="5" s="1"/>
  <c r="M167" i="5" a="1"/>
  <c r="M167" i="5" s="1"/>
  <c r="M166" i="5" a="1"/>
  <c r="M166" i="5" s="1"/>
  <c r="M168" i="5" a="1"/>
  <c r="M168" i="5" s="1"/>
  <c r="M163" i="5" a="1"/>
  <c r="M163" i="5" s="1"/>
  <c r="M1034" i="5" a="1"/>
  <c r="M1034" i="5" s="1"/>
  <c r="M1035" i="5" a="1"/>
  <c r="M1035" i="5" s="1"/>
  <c r="M1032" i="5" a="1"/>
  <c r="M1032" i="5" s="1"/>
  <c r="M1031" i="5" a="1"/>
  <c r="M1031" i="5" s="1"/>
  <c r="M679" i="5" a="1"/>
  <c r="M679" i="5" s="1"/>
  <c r="M654" i="5" a="1"/>
  <c r="M654" i="5" s="1"/>
  <c r="M678" i="5" a="1"/>
  <c r="M678" i="5" s="1"/>
  <c r="M680" i="5" a="1"/>
  <c r="M680" i="5" s="1"/>
  <c r="M681" i="5" a="1"/>
  <c r="M681" i="5" s="1"/>
  <c r="M169" i="5" a="1"/>
  <c r="M169" i="5" s="1"/>
  <c r="M172" i="5" a="1"/>
  <c r="M172" i="5" s="1"/>
  <c r="M12" i="5" a="1"/>
  <c r="M12" i="5" s="1"/>
  <c r="M173" i="5" a="1"/>
  <c r="M173" i="5" s="1"/>
  <c r="M175" i="5" a="1"/>
  <c r="M175" i="5" s="1"/>
  <c r="M174" i="5" a="1"/>
  <c r="M174" i="5" s="1"/>
  <c r="M170" i="5" a="1"/>
  <c r="M170" i="5" s="1"/>
  <c r="M171" i="5" a="1"/>
  <c r="M171" i="5" s="1"/>
  <c r="M998" i="5" a="1"/>
  <c r="M998" i="5" s="1"/>
  <c r="M1051" i="5" a="1"/>
  <c r="M1051" i="5" s="1"/>
  <c r="M699" i="5" a="1"/>
  <c r="M699" i="5" s="1"/>
  <c r="M198" i="5" a="1"/>
  <c r="M198" i="5" s="1"/>
  <c r="M202" i="5" a="1"/>
  <c r="M202" i="5" s="1"/>
  <c r="M205" i="5" a="1"/>
  <c r="M205" i="5" s="1"/>
  <c r="M203" i="5" a="1"/>
  <c r="M203" i="5" s="1"/>
  <c r="M18" i="5" a="1"/>
  <c r="M18" i="5" s="1"/>
  <c r="M1047" i="5" a="1"/>
  <c r="M1047" i="5" s="1"/>
  <c r="M192" i="5" a="1"/>
  <c r="M192" i="5" s="1"/>
  <c r="M193" i="5" a="1"/>
  <c r="M193" i="5" s="1"/>
  <c r="M204" i="5" a="1"/>
  <c r="M204" i="5" s="1"/>
  <c r="M199" i="5" a="1"/>
  <c r="M199" i="5" s="1"/>
  <c r="M19" i="5" a="1"/>
  <c r="M19" i="5" s="1"/>
  <c r="M200" i="5" a="1"/>
  <c r="M200" i="5" s="1"/>
  <c r="M201" i="5" a="1"/>
  <c r="M201" i="5" s="1"/>
  <c r="M197" i="5" a="1"/>
  <c r="M197" i="5" s="1"/>
  <c r="M703" i="5" a="1"/>
  <c r="M703" i="5" s="1"/>
  <c r="M741" i="5" a="1"/>
  <c r="M741" i="5" s="1"/>
  <c r="M742" i="5" a="1"/>
  <c r="M742" i="5" s="1"/>
  <c r="M30" i="5" a="1"/>
  <c r="M30" i="5" s="1"/>
  <c r="M306" i="5" a="1"/>
  <c r="M306" i="5" s="1"/>
  <c r="M304" i="5" a="1"/>
  <c r="M304" i="5" s="1"/>
  <c r="M305" i="5" a="1"/>
  <c r="M305" i="5" s="1"/>
  <c r="M1071" i="5" a="1"/>
  <c r="M1071" i="5" s="1"/>
  <c r="M1070" i="5" a="1"/>
  <c r="M1070" i="5" s="1"/>
  <c r="M297" i="5" a="1"/>
  <c r="M297" i="5" s="1"/>
  <c r="M296" i="5" a="1"/>
  <c r="M296" i="5" s="1"/>
  <c r="M733" i="5" a="1"/>
  <c r="M733" i="5" s="1"/>
  <c r="M299" i="5" a="1"/>
  <c r="M299" i="5" s="1"/>
  <c r="M298" i="5" a="1"/>
  <c r="M298" i="5" s="1"/>
  <c r="M28" i="5" a="1"/>
  <c r="M28" i="5" s="1"/>
  <c r="M301" i="5" a="1"/>
  <c r="M301" i="5" s="1"/>
  <c r="M303" i="5" a="1"/>
  <c r="M303" i="5" s="1"/>
  <c r="M302" i="5" a="1"/>
  <c r="M302" i="5" s="1"/>
  <c r="M300" i="5" a="1"/>
  <c r="M300" i="5" s="1"/>
  <c r="M29" i="5" a="1"/>
  <c r="M29" i="5" s="1"/>
  <c r="M1275" i="5" a="1"/>
  <c r="M1275" i="5" s="1"/>
  <c r="M1276" i="5" a="1"/>
  <c r="M1276" i="5" s="1"/>
  <c r="M290" i="5" a="1"/>
  <c r="M290" i="5" s="1"/>
  <c r="M736" i="5" a="1"/>
  <c r="M736" i="5" s="1"/>
  <c r="M1273" i="5" a="1"/>
  <c r="M1273" i="5" s="1"/>
  <c r="M735" i="5" a="1"/>
  <c r="M735" i="5" s="1"/>
  <c r="M734" i="5" a="1"/>
  <c r="M734" i="5" s="1"/>
  <c r="M1274" i="5" a="1"/>
  <c r="M1274" i="5" s="1"/>
  <c r="M737" i="5" a="1"/>
  <c r="M737" i="5" s="1"/>
  <c r="M286" i="5" a="1"/>
  <c r="M286" i="5" s="1"/>
  <c r="M289" i="5" a="1"/>
  <c r="M289" i="5" s="1"/>
  <c r="M287" i="5" a="1"/>
  <c r="M287" i="5" s="1"/>
  <c r="M27" i="5" a="1"/>
  <c r="M27" i="5" s="1"/>
  <c r="M288" i="5" a="1"/>
  <c r="M288" i="5" s="1"/>
  <c r="M1277" i="5" a="1"/>
  <c r="M1277" i="5" s="1"/>
  <c r="M740" i="5" a="1"/>
  <c r="M740" i="5" s="1"/>
  <c r="M739" i="5" a="1"/>
  <c r="M739" i="5" s="1"/>
  <c r="M738" i="5" a="1"/>
  <c r="M738" i="5" s="1"/>
  <c r="M1278" i="5" a="1"/>
  <c r="M1278" i="5" s="1"/>
  <c r="M292" i="5" a="1"/>
  <c r="M292" i="5" s="1"/>
  <c r="M295" i="5" a="1"/>
  <c r="M295" i="5" s="1"/>
  <c r="M1228" i="5" a="1"/>
  <c r="M1228" i="5" s="1"/>
  <c r="M1229" i="5" a="1"/>
  <c r="M1229" i="5" s="1"/>
  <c r="M293" i="5" a="1"/>
  <c r="M293" i="5" s="1"/>
  <c r="M294" i="5" a="1"/>
  <c r="M294" i="5" s="1"/>
  <c r="M291" i="5" a="1"/>
  <c r="M291" i="5" s="1"/>
  <c r="M31" i="5" a="1"/>
  <c r="M31" i="5" s="1"/>
  <c r="M315" i="5" a="1"/>
  <c r="M315" i="5" s="1"/>
  <c r="M314" i="5" a="1"/>
  <c r="M314" i="5" s="1"/>
  <c r="M313" i="5" a="1"/>
  <c r="M313" i="5" s="1"/>
  <c r="M312" i="5" a="1"/>
  <c r="M312" i="5" s="1"/>
  <c r="M1072" i="5" a="1"/>
  <c r="M1072" i="5" s="1"/>
  <c r="M743" i="5" a="1"/>
  <c r="M743" i="5" s="1"/>
  <c r="M307" i="5" a="1"/>
  <c r="M307" i="5" s="1"/>
  <c r="M280" i="5" a="1"/>
  <c r="M280" i="5" s="1"/>
  <c r="M279" i="5" a="1"/>
  <c r="M279" i="5" s="1"/>
  <c r="M1269" i="5" a="1"/>
  <c r="M1269" i="5" s="1"/>
  <c r="M724" i="5" a="1"/>
  <c r="M724" i="5" s="1"/>
  <c r="M1270" i="5" a="1"/>
  <c r="M1270" i="5" s="1"/>
  <c r="M1318" i="5" a="1"/>
  <c r="M1318" i="5" s="1"/>
  <c r="M274" i="5" a="1"/>
  <c r="M274" i="5" s="1"/>
  <c r="M273" i="5" a="1"/>
  <c r="M273" i="5" s="1"/>
  <c r="M272" i="5" a="1"/>
  <c r="M272" i="5" s="1"/>
  <c r="M271" i="5" a="1"/>
  <c r="M271" i="5" s="1"/>
  <c r="M721" i="5" a="1"/>
  <c r="M721" i="5" s="1"/>
  <c r="M1064" i="5" a="1"/>
  <c r="M1064" i="5" s="1"/>
  <c r="M1063" i="5" a="1"/>
  <c r="M1063" i="5" s="1"/>
  <c r="M1263" i="5" a="1"/>
  <c r="M1263" i="5" s="1"/>
  <c r="M716" i="5" a="1"/>
  <c r="M716" i="5" s="1"/>
  <c r="M1264" i="5" a="1"/>
  <c r="M1264" i="5" s="1"/>
  <c r="M244" i="5" a="1"/>
  <c r="M244" i="5" s="1"/>
  <c r="M245" i="5" a="1"/>
  <c r="M245" i="5" s="1"/>
  <c r="M1198" i="5" a="1"/>
  <c r="M1198" i="5" s="1"/>
  <c r="M986" i="5" a="1"/>
  <c r="M986" i="5" s="1"/>
  <c r="M987" i="5" a="1"/>
  <c r="M987" i="5" s="1"/>
  <c r="M95" i="5" a="1"/>
  <c r="M95" i="5" s="1"/>
  <c r="M634" i="5" a="1"/>
  <c r="M634" i="5" s="1"/>
  <c r="M633" i="5" a="1"/>
  <c r="M633" i="5" s="1"/>
  <c r="M1197" i="5" a="1"/>
  <c r="M1197" i="5" s="1"/>
  <c r="M984" i="5" a="1"/>
  <c r="M984" i="5" s="1"/>
  <c r="M1196" i="5" a="1"/>
  <c r="M1196" i="5" s="1"/>
  <c r="M985" i="5" a="1"/>
  <c r="M985" i="5" s="1"/>
  <c r="M632" i="5" a="1"/>
  <c r="M632" i="5" s="1"/>
  <c r="M94" i="5" a="1"/>
  <c r="M94" i="5" s="1"/>
  <c r="M630" i="5" a="1"/>
  <c r="M630" i="5" s="1"/>
  <c r="M631" i="5" a="1"/>
  <c r="M631" i="5" s="1"/>
  <c r="M982" i="5" a="1"/>
  <c r="M982" i="5" s="1"/>
  <c r="M1195" i="5" a="1"/>
  <c r="M1195" i="5" s="1"/>
  <c r="M1311" i="5" a="1"/>
  <c r="M1311" i="5" s="1"/>
  <c r="M980" i="5" a="1"/>
  <c r="M980" i="5" s="1"/>
  <c r="M979" i="5" a="1"/>
  <c r="M979" i="5" s="1"/>
  <c r="M975" i="5" a="1"/>
  <c r="M975" i="5" s="1"/>
  <c r="M976" i="5" a="1"/>
  <c r="M976" i="5" s="1"/>
  <c r="M977" i="5" a="1"/>
  <c r="M977" i="5" s="1"/>
  <c r="M978" i="5" a="1"/>
  <c r="M978" i="5" s="1"/>
  <c r="M981" i="5" a="1"/>
  <c r="M981" i="5" s="1"/>
  <c r="M628" i="5" a="1"/>
  <c r="M628" i="5" s="1"/>
  <c r="M629" i="5" a="1"/>
  <c r="M629" i="5" s="1"/>
  <c r="M627" i="5" a="1"/>
  <c r="M627" i="5" s="1"/>
  <c r="M626" i="5" a="1"/>
  <c r="M626" i="5" s="1"/>
  <c r="M983" i="5" a="1"/>
  <c r="M983" i="5" s="1"/>
  <c r="M702" i="5" a="1"/>
  <c r="M702" i="5" s="1"/>
  <c r="M1052" i="5" a="1"/>
  <c r="M1052" i="5" s="1"/>
  <c r="M700" i="5" a="1"/>
  <c r="M700" i="5" s="1"/>
  <c r="M701" i="5" a="1"/>
  <c r="M701" i="5" s="1"/>
  <c r="M999" i="5" a="1"/>
  <c r="M999" i="5" s="1"/>
  <c r="M208" i="5" a="1"/>
  <c r="M208" i="5" s="1"/>
  <c r="M212" i="5" a="1"/>
  <c r="M212" i="5" s="1"/>
  <c r="M210" i="5" a="1"/>
  <c r="M210" i="5" s="1"/>
  <c r="M209" i="5" a="1"/>
  <c r="M209" i="5" s="1"/>
  <c r="M213" i="5" a="1"/>
  <c r="M213" i="5" s="1"/>
  <c r="M211" i="5" a="1"/>
  <c r="M211" i="5" s="1"/>
  <c r="M20" i="5" a="1"/>
  <c r="M20" i="5" s="1"/>
  <c r="M1050" i="5" a="1"/>
  <c r="M1050" i="5" s="1"/>
  <c r="M698" i="5" a="1"/>
  <c r="M698" i="5" s="1"/>
  <c r="M697" i="5" a="1"/>
  <c r="M697" i="5" s="1"/>
  <c r="M195" i="5" a="1"/>
  <c r="M195" i="5" s="1"/>
  <c r="M17" i="5" a="1"/>
  <c r="M17" i="5" s="1"/>
  <c r="M194" i="5" a="1"/>
  <c r="M194" i="5" s="1"/>
  <c r="M1313" i="5" a="1"/>
  <c r="M1313" i="5" s="1"/>
  <c r="M1314" i="5" a="1"/>
  <c r="M1314" i="5" s="1"/>
  <c r="M1315" i="5" a="1"/>
  <c r="M1315" i="5" s="1"/>
  <c r="M1312" i="5" a="1"/>
  <c r="M1312" i="5" s="1"/>
  <c r="M1049" i="5" a="1"/>
  <c r="M1049" i="5" s="1"/>
  <c r="M1048" i="5" a="1"/>
  <c r="M1048" i="5" s="1"/>
  <c r="M207" i="5" a="1"/>
  <c r="M207" i="5" s="1"/>
  <c r="M196" i="5" a="1"/>
  <c r="M196" i="5" s="1"/>
  <c r="M206" i="5" a="1"/>
  <c r="M206" i="5" s="1"/>
  <c r="M610" i="5" a="1"/>
  <c r="M610" i="5" s="1"/>
  <c r="M594" i="5" a="1"/>
  <c r="M594" i="5" s="1"/>
  <c r="M895" i="5" a="1"/>
  <c r="M895" i="5" s="1"/>
  <c r="M880" i="5" a="1"/>
  <c r="M880" i="5" s="1"/>
  <c r="M1160" i="5" a="1"/>
  <c r="M1160" i="5" s="1"/>
  <c r="M1159" i="5" a="1"/>
  <c r="M1159" i="5" s="1"/>
  <c r="M879" i="5" a="1"/>
  <c r="M879" i="5" s="1"/>
  <c r="M878" i="5" a="1"/>
  <c r="M878" i="5" s="1"/>
  <c r="M539" i="5" a="1"/>
  <c r="M539" i="5" s="1"/>
  <c r="M540" i="5" a="1"/>
  <c r="M540" i="5" s="1"/>
  <c r="M1176" i="5" a="1"/>
  <c r="M1176" i="5" s="1"/>
  <c r="M1175" i="5" a="1"/>
  <c r="M1175" i="5" s="1"/>
  <c r="M926" i="5" a="1"/>
  <c r="M926" i="5" s="1"/>
  <c r="M925" i="5" a="1"/>
  <c r="M925" i="5" s="1"/>
  <c r="M581" i="5" a="1"/>
  <c r="M581" i="5" s="1"/>
  <c r="M582" i="5" a="1"/>
  <c r="M582" i="5" s="1"/>
  <c r="M583" i="5" a="1"/>
  <c r="M583" i="5" s="1"/>
  <c r="M585" i="5" a="1"/>
  <c r="M585" i="5" s="1"/>
  <c r="M584" i="5" a="1"/>
  <c r="M584" i="5" s="1"/>
  <c r="M586" i="5" a="1"/>
  <c r="M586" i="5" s="1"/>
  <c r="M587" i="5" a="1"/>
  <c r="M587" i="5" s="1"/>
  <c r="M1154" i="5" a="1"/>
  <c r="M1154" i="5" s="1"/>
  <c r="M1153" i="5" a="1"/>
  <c r="M1153" i="5" s="1"/>
  <c r="M872" i="5" a="1"/>
  <c r="M872" i="5" s="1"/>
  <c r="M1152" i="5" a="1"/>
  <c r="M1152" i="5" s="1"/>
  <c r="M871" i="5" a="1"/>
  <c r="M871" i="5" s="1"/>
  <c r="M1304" i="5" a="1"/>
  <c r="M1304" i="5" s="1"/>
  <c r="M524" i="5" a="1"/>
  <c r="M524" i="5" s="1"/>
  <c r="M70" i="5" a="1"/>
  <c r="M70" i="5" s="1"/>
  <c r="M499" i="5" a="1"/>
  <c r="M499" i="5" s="1"/>
  <c r="M498" i="5" a="1"/>
  <c r="M498" i="5" s="1"/>
  <c r="M71" i="5" a="1"/>
  <c r="M71" i="5" s="1"/>
  <c r="M523" i="5" a="1"/>
  <c r="M523" i="5" s="1"/>
  <c r="M861" i="5" a="1"/>
  <c r="M861" i="5" s="1"/>
  <c r="M860" i="5" a="1"/>
  <c r="M860" i="5" s="1"/>
  <c r="M1344" i="5" a="1"/>
  <c r="M1344" i="5" s="1"/>
  <c r="M902" i="5" a="1"/>
  <c r="M902" i="5" s="1"/>
  <c r="M558" i="5" a="1"/>
  <c r="M558" i="5" s="1"/>
  <c r="M559" i="5" a="1"/>
  <c r="M559" i="5" s="1"/>
  <c r="M84" i="5" a="1"/>
  <c r="M84" i="5" s="1"/>
  <c r="M566" i="5" a="1"/>
  <c r="M566" i="5" s="1"/>
  <c r="M87" i="5" a="1"/>
  <c r="M87" i="5" s="1"/>
  <c r="M86" i="5" a="1"/>
  <c r="M86" i="5" s="1"/>
  <c r="M912" i="5" a="1"/>
  <c r="M912" i="5" s="1"/>
  <c r="M713" i="5" a="1"/>
  <c r="M713" i="5" s="1"/>
  <c r="M712" i="5" a="1"/>
  <c r="M712" i="5" s="1"/>
  <c r="M233" i="5" a="1"/>
  <c r="M233" i="5" s="1"/>
  <c r="M232" i="5" a="1"/>
  <c r="M232" i="5" s="1"/>
  <c r="M1261" i="5" a="1"/>
  <c r="M1261" i="5" s="1"/>
  <c r="M1262" i="5" a="1"/>
  <c r="M1262" i="5" s="1"/>
  <c r="M230" i="5" a="1"/>
  <c r="M230" i="5" s="1"/>
  <c r="M229" i="5" a="1"/>
  <c r="M229" i="5" s="1"/>
  <c r="M1058" i="5" a="1"/>
  <c r="M1058" i="5" s="1"/>
  <c r="M711" i="5" a="1"/>
  <c r="M711" i="5" s="1"/>
  <c r="M1057" i="5" a="1"/>
  <c r="M1057" i="5" s="1"/>
  <c r="M1056" i="5" a="1"/>
  <c r="M1056" i="5" s="1"/>
  <c r="M710" i="5" a="1"/>
  <c r="M710" i="5" s="1"/>
  <c r="M221" i="5" a="1"/>
  <c r="M221" i="5" s="1"/>
  <c r="M219" i="5" a="1"/>
  <c r="M219" i="5" s="1"/>
  <c r="M220" i="5" a="1"/>
  <c r="M220" i="5" s="1"/>
  <c r="M1059" i="5" a="1"/>
  <c r="M1059" i="5" s="1"/>
  <c r="M225" i="5" a="1"/>
  <c r="M225" i="5" s="1"/>
  <c r="M223" i="5" a="1"/>
  <c r="M223" i="5" s="1"/>
  <c r="M227" i="5" a="1"/>
  <c r="M227" i="5" s="1"/>
  <c r="M226" i="5" a="1"/>
  <c r="M226" i="5" s="1"/>
  <c r="M222" i="5" a="1"/>
  <c r="M222" i="5" s="1"/>
  <c r="M224" i="5" a="1"/>
  <c r="M224" i="5" s="1"/>
  <c r="M1046" i="5" a="1"/>
  <c r="M1046" i="5" s="1"/>
  <c r="M1044" i="5" a="1"/>
  <c r="M1044" i="5" s="1"/>
  <c r="M1045" i="5" a="1"/>
  <c r="M1045" i="5" s="1"/>
  <c r="M1042" i="5" a="1"/>
  <c r="M1042" i="5" s="1"/>
  <c r="M1043" i="5" a="1"/>
  <c r="M1043" i="5" s="1"/>
  <c r="M695" i="5" a="1"/>
  <c r="M695" i="5" s="1"/>
  <c r="M696" i="5" a="1"/>
  <c r="M696" i="5" s="1"/>
  <c r="M1317" i="5" a="1"/>
  <c r="M1317" i="5" s="1"/>
  <c r="M191" i="5" a="1"/>
  <c r="M191" i="5" s="1"/>
  <c r="M190" i="5" a="1"/>
  <c r="M190" i="5" s="1"/>
  <c r="M189" i="5" a="1"/>
  <c r="M189" i="5" s="1"/>
  <c r="M1041" i="5" a="1"/>
  <c r="M1041" i="5" s="1"/>
  <c r="M693" i="5" a="1"/>
  <c r="M693" i="5" s="1"/>
  <c r="M1040" i="5" a="1"/>
  <c r="M1040" i="5" s="1"/>
  <c r="M694" i="5" a="1"/>
  <c r="M694" i="5" s="1"/>
  <c r="M1039" i="5" a="1"/>
  <c r="M1039" i="5" s="1"/>
  <c r="M188" i="5" a="1"/>
  <c r="M188" i="5" s="1"/>
  <c r="M708" i="5" a="1"/>
  <c r="M708" i="5" s="1"/>
  <c r="M1054" i="5" a="1"/>
  <c r="M1054" i="5" s="1"/>
  <c r="M705" i="5" a="1"/>
  <c r="M705" i="5" s="1"/>
  <c r="M1055" i="5" a="1"/>
  <c r="M1055" i="5" s="1"/>
  <c r="M706" i="5" a="1"/>
  <c r="M706" i="5" s="1"/>
  <c r="M707" i="5" a="1"/>
  <c r="M707" i="5" s="1"/>
  <c r="M216" i="5" a="1"/>
  <c r="M216" i="5" s="1"/>
  <c r="M214" i="5" a="1"/>
  <c r="M214" i="5" s="1"/>
  <c r="M21" i="5" a="1"/>
  <c r="M21" i="5" s="1"/>
  <c r="M217" i="5" a="1"/>
  <c r="M217" i="5" s="1"/>
  <c r="M691" i="5" a="1"/>
  <c r="M691" i="5" s="1"/>
  <c r="M689" i="5" a="1"/>
  <c r="M689" i="5" s="1"/>
  <c r="M690" i="5" a="1"/>
  <c r="M690" i="5" s="1"/>
  <c r="M182" i="5" a="1"/>
  <c r="M182" i="5" s="1"/>
  <c r="M185" i="5" a="1"/>
  <c r="M185" i="5" s="1"/>
  <c r="M184" i="5" a="1"/>
  <c r="M184" i="5" s="1"/>
  <c r="M16" i="5" a="1"/>
  <c r="M16" i="5" s="1"/>
  <c r="M677" i="5" a="1"/>
  <c r="M677" i="5" s="1"/>
  <c r="M161" i="5" a="1"/>
  <c r="M161" i="5" s="1"/>
  <c r="M183" i="5" a="1"/>
  <c r="M183" i="5" s="1"/>
  <c r="M1037" i="5" a="1"/>
  <c r="M1037" i="5" s="1"/>
  <c r="M1036" i="5" a="1"/>
  <c r="M1036" i="5" s="1"/>
  <c r="M684" i="5" a="1"/>
  <c r="M684" i="5" s="1"/>
  <c r="M686" i="5" a="1"/>
  <c r="M686" i="5" s="1"/>
  <c r="M685" i="5" a="1"/>
  <c r="M685" i="5" s="1"/>
  <c r="M688" i="5" a="1"/>
  <c r="M688" i="5" s="1"/>
  <c r="M687" i="5" a="1"/>
  <c r="M687" i="5" s="1"/>
  <c r="M682" i="5" a="1"/>
  <c r="M682" i="5" s="1"/>
  <c r="M186" i="5" a="1"/>
  <c r="M186" i="5" s="1"/>
  <c r="M683" i="5" a="1"/>
  <c r="M683" i="5" s="1"/>
  <c r="M180" i="5" a="1"/>
  <c r="M180" i="5" s="1"/>
  <c r="M181" i="5" a="1"/>
  <c r="M181" i="5" s="1"/>
  <c r="M179" i="5" a="1"/>
  <c r="M179" i="5" s="1"/>
  <c r="M177" i="5" a="1"/>
  <c r="M177" i="5" s="1"/>
  <c r="M13" i="5" a="1"/>
  <c r="M13" i="5" s="1"/>
  <c r="M14" i="5" a="1"/>
  <c r="M14" i="5" s="1"/>
  <c r="M15" i="5" a="1"/>
  <c r="M15" i="5" s="1"/>
  <c r="M178" i="5" a="1"/>
  <c r="M178" i="5" s="1"/>
  <c r="M176" i="5" a="1"/>
  <c r="M176" i="5" s="1"/>
  <c r="M704" i="5" a="1"/>
  <c r="M704" i="5" s="1"/>
  <c r="M1204" i="5" a="1"/>
  <c r="M1204" i="5" s="1"/>
  <c r="M1209" i="5" a="1"/>
  <c r="M1209" i="5" s="1"/>
  <c r="M1203" i="5" a="1"/>
  <c r="M1203" i="5" s="1"/>
  <c r="M1206" i="5" a="1"/>
  <c r="M1206" i="5" s="1"/>
  <c r="M1205" i="5" a="1"/>
  <c r="M1205" i="5" s="1"/>
  <c r="M1207" i="5" a="1"/>
  <c r="M1207" i="5" s="1"/>
  <c r="M989" i="5" a="1"/>
  <c r="M989" i="5" s="1"/>
  <c r="M1208" i="5" a="1"/>
  <c r="M1208" i="5" s="1"/>
  <c r="M992" i="5" a="1"/>
  <c r="M992" i="5" s="1"/>
  <c r="M991" i="5" a="1"/>
  <c r="M991" i="5" s="1"/>
  <c r="M990" i="5" a="1"/>
  <c r="M990" i="5" s="1"/>
  <c r="M649" i="5" a="1"/>
  <c r="M649" i="5" s="1"/>
  <c r="M96" i="5" a="1"/>
  <c r="M96" i="5" s="1"/>
  <c r="M97" i="5" a="1"/>
  <c r="M97" i="5" s="1"/>
  <c r="M645" i="5" a="1"/>
  <c r="M645" i="5" s="1"/>
  <c r="M639" i="5" a="1"/>
  <c r="M639" i="5" s="1"/>
  <c r="M650" i="5" a="1"/>
  <c r="M650" i="5" s="1"/>
  <c r="M636" i="5" a="1"/>
  <c r="M636" i="5" s="1"/>
  <c r="M1201" i="5" a="1"/>
  <c r="M1201" i="5" s="1"/>
  <c r="M640" i="5" a="1"/>
  <c r="M640" i="5" s="1"/>
  <c r="M100" i="5" a="1"/>
  <c r="M100" i="5" s="1"/>
  <c r="M647" i="5" a="1"/>
  <c r="M647" i="5" s="1"/>
  <c r="M99" i="5" a="1"/>
  <c r="M99" i="5" s="1"/>
  <c r="M648" i="5" a="1"/>
  <c r="M648" i="5" s="1"/>
  <c r="M643" i="5" a="1"/>
  <c r="M643" i="5" s="1"/>
  <c r="M644" i="5" a="1"/>
  <c r="M644" i="5" s="1"/>
  <c r="M98" i="5" a="1"/>
  <c r="M98" i="5" s="1"/>
  <c r="M646" i="5" a="1"/>
  <c r="M646" i="5" s="1"/>
  <c r="M642" i="5" a="1"/>
  <c r="M642" i="5" s="1"/>
  <c r="M1202" i="5" a="1"/>
  <c r="M1202" i="5" s="1"/>
  <c r="M638" i="5" a="1"/>
  <c r="M638" i="5" s="1"/>
  <c r="M637" i="5" a="1"/>
  <c r="M637" i="5" s="1"/>
  <c r="M641" i="5" a="1"/>
  <c r="M641" i="5" s="1"/>
  <c r="M1125" i="5" a="1"/>
  <c r="M1125" i="5" s="1"/>
  <c r="M1128" i="5" a="1"/>
  <c r="M1128" i="5" s="1"/>
  <c r="M470" i="5" a="1"/>
  <c r="M470" i="5" s="1"/>
  <c r="M1095" i="5" a="1"/>
  <c r="M1095" i="5" s="1"/>
  <c r="M788" i="5" a="1"/>
  <c r="M788" i="5" s="1"/>
  <c r="M362" i="5" a="1"/>
  <c r="M362" i="5" s="1"/>
  <c r="M361" i="5" a="1"/>
  <c r="M361" i="5" s="1"/>
  <c r="M469" i="5" a="1"/>
  <c r="M469" i="5" s="1"/>
  <c r="M62" i="5" a="1"/>
  <c r="M62" i="5" s="1"/>
  <c r="M61" i="5" a="1"/>
  <c r="M61" i="5" s="1"/>
  <c r="M1112" i="5" a="1"/>
  <c r="M1112" i="5" s="1"/>
  <c r="M816" i="5" a="1"/>
  <c r="M816" i="5" s="1"/>
  <c r="M416" i="5" a="1"/>
  <c r="M416" i="5" s="1"/>
  <c r="M419" i="5" a="1"/>
  <c r="M419" i="5" s="1"/>
  <c r="M372" i="5" a="1"/>
  <c r="M372" i="5" s="1"/>
  <c r="M415" i="5" a="1"/>
  <c r="M415" i="5" s="1"/>
  <c r="M417" i="5" a="1"/>
  <c r="M417" i="5" s="1"/>
  <c r="M418" i="5" a="1"/>
  <c r="M418" i="5" s="1"/>
  <c r="M1106" i="5" a="1"/>
  <c r="M1106" i="5" s="1"/>
  <c r="M798" i="5" a="1"/>
  <c r="M798" i="5" s="1"/>
  <c r="M1287" i="5" a="1"/>
  <c r="M1287" i="5" s="1"/>
  <c r="M797" i="5" a="1"/>
  <c r="M797" i="5" s="1"/>
  <c r="M799" i="5" a="1"/>
  <c r="M799" i="5" s="1"/>
  <c r="M1288" i="5" a="1"/>
  <c r="M1288" i="5" s="1"/>
  <c r="M800" i="5" a="1"/>
  <c r="M800" i="5" s="1"/>
  <c r="M380" i="5" a="1"/>
  <c r="M380" i="5" s="1"/>
  <c r="M378" i="5" a="1"/>
  <c r="M378" i="5" s="1"/>
  <c r="M377" i="5" a="1"/>
  <c r="M377" i="5" s="1"/>
  <c r="M382" i="5" a="1"/>
  <c r="M382" i="5" s="1"/>
  <c r="M45" i="5" a="1"/>
  <c r="M45" i="5" s="1"/>
  <c r="M379" i="5" a="1"/>
  <c r="M379" i="5" s="1"/>
  <c r="M381" i="5" a="1"/>
  <c r="M381" i="5" s="1"/>
  <c r="M1120" i="5" a="1"/>
  <c r="M1120" i="5" s="1"/>
  <c r="M429" i="5" a="1"/>
  <c r="M429" i="5" s="1"/>
  <c r="M428" i="5" a="1"/>
  <c r="M428" i="5" s="1"/>
  <c r="M425" i="5" a="1"/>
  <c r="M425" i="5" s="1"/>
  <c r="M426" i="5" a="1"/>
  <c r="M426" i="5" s="1"/>
  <c r="M427" i="5" a="1"/>
  <c r="M427" i="5" s="1"/>
  <c r="M1193" i="5" a="1"/>
  <c r="M1193" i="5" s="1"/>
  <c r="M1194" i="5" a="1"/>
  <c r="M1194" i="5" s="1"/>
  <c r="M965" i="5" a="1"/>
  <c r="M965" i="5" s="1"/>
  <c r="M967" i="5" a="1"/>
  <c r="M967" i="5" s="1"/>
  <c r="M1189" i="5" a="1"/>
  <c r="M1189" i="5" s="1"/>
  <c r="M966" i="5" a="1"/>
  <c r="M966" i="5" s="1"/>
  <c r="M962" i="5" a="1"/>
  <c r="M962" i="5" s="1"/>
  <c r="M963" i="5" a="1"/>
  <c r="M963" i="5" s="1"/>
  <c r="M969" i="5" a="1"/>
  <c r="M969" i="5" s="1"/>
  <c r="M970" i="5" a="1"/>
  <c r="M970" i="5" s="1"/>
  <c r="M1192" i="5" a="1"/>
  <c r="M1192" i="5" s="1"/>
  <c r="M968" i="5" a="1"/>
  <c r="M968" i="5" s="1"/>
  <c r="M964" i="5" a="1"/>
  <c r="M964" i="5" s="1"/>
  <c r="M1190" i="5" a="1"/>
  <c r="M1190" i="5" s="1"/>
  <c r="M1191" i="5" a="1"/>
  <c r="M1191" i="5" s="1"/>
  <c r="M616" i="5" a="1"/>
  <c r="M616" i="5" s="1"/>
  <c r="M1188" i="5" a="1"/>
  <c r="M1188" i="5" s="1"/>
  <c r="M960" i="5" a="1"/>
  <c r="M960" i="5" s="1"/>
  <c r="M1187" i="5" a="1"/>
  <c r="M1187" i="5" s="1"/>
  <c r="M956" i="5" a="1"/>
  <c r="M956" i="5" s="1"/>
  <c r="M961" i="5" a="1"/>
  <c r="M961" i="5" s="1"/>
  <c r="M958" i="5" a="1"/>
  <c r="M958" i="5" s="1"/>
  <c r="M954" i="5" a="1"/>
  <c r="M954" i="5" s="1"/>
  <c r="M953" i="5" a="1"/>
  <c r="M953" i="5" s="1"/>
  <c r="M952" i="5" a="1"/>
  <c r="M952" i="5" s="1"/>
  <c r="M959" i="5" a="1"/>
  <c r="M959" i="5" s="1"/>
  <c r="M955" i="5" a="1"/>
  <c r="M955" i="5" s="1"/>
  <c r="M957" i="5" a="1"/>
  <c r="M957" i="5" s="1"/>
  <c r="M612" i="5" a="1"/>
  <c r="M612" i="5" s="1"/>
  <c r="M611" i="5" a="1"/>
  <c r="M611" i="5" s="1"/>
  <c r="M1185" i="5" a="1"/>
  <c r="M1185" i="5" s="1"/>
  <c r="M948" i="5" a="1"/>
  <c r="M948" i="5" s="1"/>
  <c r="M951" i="5" a="1"/>
  <c r="M951" i="5" s="1"/>
  <c r="M949" i="5" a="1"/>
  <c r="M949" i="5" s="1"/>
  <c r="M1186" i="5" a="1"/>
  <c r="M1186" i="5" s="1"/>
  <c r="M950" i="5" a="1"/>
  <c r="M950" i="5" s="1"/>
  <c r="M608" i="5" a="1"/>
  <c r="M608" i="5" s="1"/>
  <c r="M609" i="5" a="1"/>
  <c r="M609" i="5" s="1"/>
  <c r="M607" i="5" a="1"/>
  <c r="M607" i="5" s="1"/>
  <c r="M1182" i="5" a="1"/>
  <c r="M1182" i="5" s="1"/>
  <c r="M1184" i="5" a="1"/>
  <c r="M1184" i="5" s="1"/>
  <c r="M946" i="5" a="1"/>
  <c r="M946" i="5" s="1"/>
  <c r="M942" i="5" a="1"/>
  <c r="M942" i="5" s="1"/>
  <c r="M1181" i="5" a="1"/>
  <c r="M1181" i="5" s="1"/>
  <c r="M944" i="5" a="1"/>
  <c r="M944" i="5" s="1"/>
  <c r="M1179" i="5" a="1"/>
  <c r="M1179" i="5" s="1"/>
  <c r="M937" i="5" a="1"/>
  <c r="M937" i="5" s="1"/>
  <c r="M1180" i="5" a="1"/>
  <c r="M1180" i="5" s="1"/>
  <c r="M1183" i="5" a="1"/>
  <c r="M1183" i="5" s="1"/>
  <c r="M941" i="5" a="1"/>
  <c r="M941" i="5" s="1"/>
  <c r="M940" i="5" a="1"/>
  <c r="M940" i="5" s="1"/>
  <c r="M943" i="5" a="1"/>
  <c r="M943" i="5" s="1"/>
  <c r="M938" i="5" a="1"/>
  <c r="M938" i="5" s="1"/>
  <c r="M936" i="5" a="1"/>
  <c r="M936" i="5" s="1"/>
  <c r="M939" i="5" a="1"/>
  <c r="M939" i="5" s="1"/>
  <c r="M945" i="5" a="1"/>
  <c r="M945" i="5" s="1"/>
  <c r="M596" i="5" a="1"/>
  <c r="M596" i="5" s="1"/>
  <c r="M600" i="5" a="1"/>
  <c r="M600" i="5" s="1"/>
  <c r="M597" i="5" a="1"/>
  <c r="M597" i="5" s="1"/>
  <c r="M595" i="5" a="1"/>
  <c r="M595" i="5" s="1"/>
  <c r="M603" i="5" a="1"/>
  <c r="M603" i="5" s="1"/>
  <c r="M604" i="5" a="1"/>
  <c r="M604" i="5" s="1"/>
  <c r="M91" i="5" a="1"/>
  <c r="M91" i="5" s="1"/>
  <c r="M605" i="5" a="1"/>
  <c r="M605" i="5" s="1"/>
  <c r="M601" i="5" a="1"/>
  <c r="M601" i="5" s="1"/>
  <c r="M602" i="5" a="1"/>
  <c r="M602" i="5" s="1"/>
  <c r="M92" i="5" a="1"/>
  <c r="M92" i="5" s="1"/>
  <c r="M598" i="5" a="1"/>
  <c r="M598" i="5" s="1"/>
  <c r="M599" i="5" a="1"/>
  <c r="M599" i="5" s="1"/>
  <c r="M615" i="5" a="1"/>
  <c r="M615" i="5" s="1"/>
  <c r="M618" i="5" a="1"/>
  <c r="M618" i="5" s="1"/>
  <c r="M619" i="5" a="1"/>
  <c r="M619" i="5" s="1"/>
  <c r="M617" i="5" a="1"/>
  <c r="M617" i="5" s="1"/>
  <c r="M613" i="5" a="1"/>
  <c r="M613" i="5" s="1"/>
  <c r="M614" i="5" a="1"/>
  <c r="M614" i="5" s="1"/>
  <c r="M947" i="5" a="1"/>
  <c r="M947" i="5" s="1"/>
  <c r="M93" i="5" a="1"/>
  <c r="M93" i="5" s="1"/>
  <c r="M606" i="5" a="1"/>
  <c r="M606" i="5" s="1"/>
  <c r="M901" i="5" a="1"/>
  <c r="M901" i="5" s="1"/>
  <c r="M896" i="5" a="1"/>
  <c r="M896" i="5" s="1"/>
  <c r="M1164" i="5" a="1"/>
  <c r="M1164" i="5" s="1"/>
  <c r="M898" i="5" a="1"/>
  <c r="M898" i="5" s="1"/>
  <c r="M1163" i="5" a="1"/>
  <c r="M1163" i="5" s="1"/>
  <c r="M900" i="5" a="1"/>
  <c r="M900" i="5" s="1"/>
  <c r="M899" i="5" a="1"/>
  <c r="M899" i="5" s="1"/>
  <c r="M897" i="5" a="1"/>
  <c r="M897" i="5" s="1"/>
  <c r="M556" i="5" a="1"/>
  <c r="M556" i="5" s="1"/>
  <c r="M557" i="5" a="1"/>
  <c r="M557" i="5" s="1"/>
  <c r="M553" i="5" a="1"/>
  <c r="M553" i="5" s="1"/>
  <c r="M554" i="5" a="1"/>
  <c r="M554" i="5" s="1"/>
  <c r="M81" i="5" a="1"/>
  <c r="M81" i="5" s="1"/>
  <c r="M80" i="5" a="1"/>
  <c r="M80" i="5" s="1"/>
  <c r="M79" i="5" a="1"/>
  <c r="M79" i="5" s="1"/>
  <c r="M82" i="5" a="1"/>
  <c r="M82" i="5" s="1"/>
  <c r="M78" i="5" a="1"/>
  <c r="M78" i="5" s="1"/>
  <c r="M552" i="5" a="1"/>
  <c r="M552" i="5" s="1"/>
  <c r="M555" i="5" a="1"/>
  <c r="M555" i="5" s="1"/>
  <c r="M1162" i="5" a="1"/>
  <c r="M1162" i="5" s="1"/>
  <c r="M548" i="5" a="1"/>
  <c r="M548" i="5" s="1"/>
  <c r="M888" i="5" a="1"/>
  <c r="M888" i="5" s="1"/>
  <c r="M889" i="5" a="1"/>
  <c r="M889" i="5" s="1"/>
  <c r="M883" i="5" a="1"/>
  <c r="M883" i="5" s="1"/>
  <c r="M887" i="5" a="1"/>
  <c r="M887" i="5" s="1"/>
  <c r="M881" i="5" a="1"/>
  <c r="M881" i="5" s="1"/>
  <c r="M886" i="5" a="1"/>
  <c r="M886" i="5" s="1"/>
  <c r="M890" i="5" a="1"/>
  <c r="M890" i="5" s="1"/>
  <c r="M884" i="5" a="1"/>
  <c r="M884" i="5" s="1"/>
  <c r="M885" i="5" a="1"/>
  <c r="M885" i="5" s="1"/>
  <c r="M549" i="5" a="1"/>
  <c r="M549" i="5" s="1"/>
  <c r="M547" i="5" a="1"/>
  <c r="M547" i="5" s="1"/>
  <c r="M550" i="5" a="1"/>
  <c r="M550" i="5" s="1"/>
  <c r="M77" i="5" a="1"/>
  <c r="M77" i="5" s="1"/>
  <c r="M545" i="5" a="1"/>
  <c r="M545" i="5" s="1"/>
  <c r="M546" i="5" a="1"/>
  <c r="M546" i="5" s="1"/>
  <c r="M892" i="5" a="1"/>
  <c r="M892" i="5" s="1"/>
  <c r="M893" i="5" a="1"/>
  <c r="M893" i="5" s="1"/>
  <c r="M1161" i="5" a="1"/>
  <c r="M1161" i="5" s="1"/>
  <c r="M891" i="5" a="1"/>
  <c r="M891" i="5" s="1"/>
  <c r="M894" i="5" a="1"/>
  <c r="M894" i="5" s="1"/>
  <c r="M551" i="5" a="1"/>
  <c r="M551" i="5" s="1"/>
  <c r="M931" i="5" a="1"/>
  <c r="M931" i="5" s="1"/>
  <c r="M1177" i="5" a="1"/>
  <c r="M1177" i="5" s="1"/>
  <c r="M935" i="5" a="1"/>
  <c r="M935" i="5" s="1"/>
  <c r="M1309" i="5" a="1"/>
  <c r="M1309" i="5" s="1"/>
  <c r="M932" i="5" a="1"/>
  <c r="M932" i="5" s="1"/>
  <c r="M930" i="5" a="1"/>
  <c r="M930" i="5" s="1"/>
  <c r="M933" i="5" a="1"/>
  <c r="M933" i="5" s="1"/>
  <c r="M1178" i="5" a="1"/>
  <c r="M1178" i="5" s="1"/>
  <c r="M927" i="5" a="1"/>
  <c r="M927" i="5" s="1"/>
  <c r="M934" i="5" a="1"/>
  <c r="M934" i="5" s="1"/>
  <c r="M929" i="5" a="1"/>
  <c r="M929" i="5" s="1"/>
  <c r="M928" i="5" a="1"/>
  <c r="M928" i="5" s="1"/>
  <c r="M1310" i="5" a="1"/>
  <c r="M1310" i="5" s="1"/>
  <c r="M924" i="5" a="1"/>
  <c r="M924" i="5" s="1"/>
  <c r="M89" i="5" a="1"/>
  <c r="M89" i="5" s="1"/>
  <c r="M90" i="5" a="1"/>
  <c r="M90" i="5" s="1"/>
  <c r="M563" i="5" a="1"/>
  <c r="M563" i="5" s="1"/>
  <c r="M910" i="5" a="1"/>
  <c r="M910" i="5" s="1"/>
  <c r="M907" i="5" a="1"/>
  <c r="M907" i="5" s="1"/>
  <c r="M1167" i="5" a="1"/>
  <c r="M1167" i="5" s="1"/>
  <c r="M909" i="5" a="1"/>
  <c r="M909" i="5" s="1"/>
  <c r="M908" i="5" a="1"/>
  <c r="M908" i="5" s="1"/>
  <c r="M911" i="5" a="1"/>
  <c r="M911" i="5" s="1"/>
  <c r="M565" i="5" a="1"/>
  <c r="M565" i="5" s="1"/>
  <c r="M564" i="5" a="1"/>
  <c r="M564" i="5" s="1"/>
  <c r="M588" i="5" a="1"/>
  <c r="M588" i="5" s="1"/>
  <c r="M592" i="5" a="1"/>
  <c r="M592" i="5" s="1"/>
  <c r="M590" i="5" a="1"/>
  <c r="M590" i="5" s="1"/>
  <c r="M591" i="5" a="1"/>
  <c r="M591" i="5" s="1"/>
  <c r="M593" i="5" a="1"/>
  <c r="M593" i="5" s="1"/>
  <c r="M589" i="5" a="1"/>
  <c r="M589" i="5" s="1"/>
  <c r="M1158" i="5" a="1"/>
  <c r="M1158" i="5" s="1"/>
  <c r="M1157" i="5" a="1"/>
  <c r="M1157" i="5" s="1"/>
  <c r="M876" i="5" a="1"/>
  <c r="M876" i="5" s="1"/>
  <c r="M875" i="5" a="1"/>
  <c r="M875" i="5" s="1"/>
  <c r="M1156" i="5" a="1"/>
  <c r="M1156" i="5" s="1"/>
  <c r="M1155" i="5" a="1"/>
  <c r="M1155" i="5" s="1"/>
  <c r="M873" i="5" a="1"/>
  <c r="M873" i="5" s="1"/>
  <c r="M874" i="5" a="1"/>
  <c r="M874" i="5" s="1"/>
  <c r="M877" i="5" a="1"/>
  <c r="M877" i="5" s="1"/>
  <c r="M534" i="5" a="1"/>
  <c r="M534" i="5" s="1"/>
  <c r="M527" i="5" a="1"/>
  <c r="M527" i="5" s="1"/>
  <c r="M533" i="5" a="1"/>
  <c r="M533" i="5" s="1"/>
  <c r="M526" i="5" a="1"/>
  <c r="M526" i="5" s="1"/>
  <c r="M537" i="5" a="1"/>
  <c r="M537" i="5" s="1"/>
  <c r="M538" i="5" a="1"/>
  <c r="M538" i="5" s="1"/>
  <c r="M1140" i="5" a="1"/>
  <c r="M1140" i="5" s="1"/>
  <c r="M1139" i="5" a="1"/>
  <c r="M1139" i="5" s="1"/>
  <c r="M858" i="5" a="1"/>
  <c r="M858" i="5" s="1"/>
  <c r="M859" i="5" a="1"/>
  <c r="M859" i="5" s="1"/>
  <c r="M75" i="5" a="1"/>
  <c r="M75" i="5" s="1"/>
  <c r="M531" i="5" a="1"/>
  <c r="M531" i="5" s="1"/>
  <c r="M530" i="5" a="1"/>
  <c r="M530" i="5" s="1"/>
  <c r="M529" i="5" a="1"/>
  <c r="M529" i="5" s="1"/>
  <c r="M525" i="5" a="1"/>
  <c r="M525" i="5" s="1"/>
  <c r="M535" i="5" a="1"/>
  <c r="M535" i="5" s="1"/>
  <c r="M536" i="5" a="1"/>
  <c r="M536" i="5" s="1"/>
  <c r="M76" i="5" a="1"/>
  <c r="M76" i="5" s="1"/>
  <c r="M528" i="5" a="1"/>
  <c r="M528" i="5" s="1"/>
  <c r="M1138" i="5" a="1"/>
  <c r="M1138" i="5" s="1"/>
  <c r="M1147" i="5" a="1"/>
  <c r="M1147" i="5" s="1"/>
  <c r="M1146" i="5" a="1"/>
  <c r="M1146" i="5" s="1"/>
  <c r="M1150" i="5" a="1"/>
  <c r="M1150" i="5" s="1"/>
  <c r="M1148" i="5" a="1"/>
  <c r="M1148" i="5" s="1"/>
  <c r="M869" i="5" a="1"/>
  <c r="M869" i="5" s="1"/>
  <c r="M1151" i="5" a="1"/>
  <c r="M1151" i="5" s="1"/>
  <c r="M1149" i="5" a="1"/>
  <c r="M1149" i="5" s="1"/>
  <c r="M1144" i="5" a="1"/>
  <c r="M1144" i="5" s="1"/>
  <c r="M865" i="5" a="1"/>
  <c r="M865" i="5" s="1"/>
  <c r="M1142" i="5" a="1"/>
  <c r="M1142" i="5" s="1"/>
  <c r="M1145" i="5" a="1"/>
  <c r="M1145" i="5" s="1"/>
  <c r="M867" i="5" a="1"/>
  <c r="M867" i="5" s="1"/>
  <c r="M1141" i="5" a="1"/>
  <c r="M1141" i="5" s="1"/>
  <c r="M868" i="5" a="1"/>
  <c r="M868" i="5" s="1"/>
  <c r="M863" i="5" a="1"/>
  <c r="M863" i="5" s="1"/>
  <c r="M862" i="5" a="1"/>
  <c r="M862" i="5" s="1"/>
  <c r="M1143" i="5" a="1"/>
  <c r="M1143" i="5" s="1"/>
  <c r="M866" i="5" a="1"/>
  <c r="M866" i="5" s="1"/>
  <c r="M864" i="5" a="1"/>
  <c r="M864" i="5" s="1"/>
  <c r="M996" i="5" a="1"/>
  <c r="M996" i="5" s="1"/>
  <c r="M1302" i="5" a="1"/>
  <c r="M1302" i="5" s="1"/>
  <c r="M1303" i="5" a="1"/>
  <c r="M1303" i="5" s="1"/>
  <c r="M870" i="5" a="1"/>
  <c r="M870" i="5" s="1"/>
  <c r="M504" i="5" a="1"/>
  <c r="M504" i="5" s="1"/>
  <c r="M1248" i="5" a="1"/>
  <c r="M1248" i="5" s="1"/>
  <c r="M1249" i="5" a="1"/>
  <c r="M1249" i="5" s="1"/>
  <c r="M506" i="5" a="1"/>
  <c r="M506" i="5" s="1"/>
  <c r="M519" i="5" a="1"/>
  <c r="M519" i="5" s="1"/>
  <c r="M511" i="5" a="1"/>
  <c r="M511" i="5" s="1"/>
  <c r="M72" i="5" a="1"/>
  <c r="M72" i="5" s="1"/>
  <c r="M518" i="5" a="1"/>
  <c r="M518" i="5" s="1"/>
  <c r="M501" i="5" a="1"/>
  <c r="M501" i="5" s="1"/>
  <c r="M507" i="5" a="1"/>
  <c r="M507" i="5" s="1"/>
  <c r="M509" i="5" a="1"/>
  <c r="M509" i="5" s="1"/>
  <c r="M1250" i="5" a="1"/>
  <c r="M1250" i="5" s="1"/>
  <c r="M1251" i="5" a="1"/>
  <c r="M1251" i="5" s="1"/>
  <c r="M516" i="5" a="1"/>
  <c r="M516" i="5" s="1"/>
  <c r="M503" i="5" a="1"/>
  <c r="M503" i="5" s="1"/>
  <c r="M515" i="5" a="1"/>
  <c r="M515" i="5" s="1"/>
  <c r="M500" i="5" a="1"/>
  <c r="M500" i="5" s="1"/>
  <c r="M505" i="5" a="1"/>
  <c r="M505" i="5" s="1"/>
  <c r="M522" i="5" a="1"/>
  <c r="M522" i="5" s="1"/>
  <c r="M74" i="5" a="1"/>
  <c r="M74" i="5" s="1"/>
  <c r="M521" i="5" a="1"/>
  <c r="M521" i="5" s="1"/>
  <c r="M510" i="5" a="1"/>
  <c r="M510" i="5" s="1"/>
  <c r="M514" i="5" a="1"/>
  <c r="M514" i="5" s="1"/>
  <c r="M73" i="5" a="1"/>
  <c r="M73" i="5" s="1"/>
  <c r="M512" i="5" a="1"/>
  <c r="M512" i="5" s="1"/>
  <c r="M517" i="5" a="1"/>
  <c r="M517" i="5" s="1"/>
  <c r="M520" i="5" a="1"/>
  <c r="M520" i="5" s="1"/>
  <c r="M508" i="5" a="1"/>
  <c r="M508" i="5" s="1"/>
  <c r="M502" i="5" a="1"/>
  <c r="M502" i="5" s="1"/>
  <c r="M513" i="5" a="1"/>
  <c r="M513" i="5" s="1"/>
  <c r="M532" i="5" a="1"/>
  <c r="M532" i="5" s="1"/>
  <c r="M1166" i="5" a="1"/>
  <c r="M1166" i="5" s="1"/>
  <c r="M1165" i="5" a="1"/>
  <c r="M1165" i="5" s="1"/>
  <c r="M906" i="5" a="1"/>
  <c r="M906" i="5" s="1"/>
  <c r="M905" i="5" a="1"/>
  <c r="M905" i="5" s="1"/>
  <c r="M562" i="5" a="1"/>
  <c r="M562" i="5" s="1"/>
  <c r="M561" i="5" a="1"/>
  <c r="M561" i="5" s="1"/>
  <c r="M560" i="5" a="1"/>
  <c r="M560" i="5" s="1"/>
  <c r="M85" i="5" a="1"/>
  <c r="M85" i="5" s="1"/>
  <c r="M904" i="5" a="1"/>
  <c r="M904" i="5" s="1"/>
  <c r="M903" i="5" a="1"/>
  <c r="M903" i="5" s="1"/>
  <c r="M1174" i="5" a="1"/>
  <c r="M1174" i="5" s="1"/>
  <c r="M1305" i="5" a="1"/>
  <c r="M1305" i="5" s="1"/>
  <c r="M1172" i="5" a="1"/>
  <c r="M1172" i="5" s="1"/>
  <c r="M917" i="5" a="1"/>
  <c r="M917" i="5" s="1"/>
  <c r="M1171" i="5" a="1"/>
  <c r="M1171" i="5" s="1"/>
  <c r="M919" i="5" a="1"/>
  <c r="M919" i="5" s="1"/>
  <c r="M918" i="5" a="1"/>
  <c r="M918" i="5" s="1"/>
  <c r="M1306" i="5" a="1"/>
  <c r="M1306" i="5" s="1"/>
  <c r="M574" i="5" a="1"/>
  <c r="M574" i="5" s="1"/>
  <c r="M567" i="5" a="1"/>
  <c r="M567" i="5" s="1"/>
  <c r="M569" i="5" a="1"/>
  <c r="M569" i="5" s="1"/>
  <c r="M568" i="5" a="1"/>
  <c r="M568" i="5" s="1"/>
  <c r="M573" i="5" a="1"/>
  <c r="M573" i="5" s="1"/>
  <c r="M576" i="5" a="1"/>
  <c r="M576" i="5" s="1"/>
  <c r="M572" i="5" a="1"/>
  <c r="M572" i="5" s="1"/>
  <c r="M575" i="5" a="1"/>
  <c r="M575" i="5" s="1"/>
  <c r="M571" i="5" a="1"/>
  <c r="M571" i="5" s="1"/>
  <c r="M570" i="5" a="1"/>
  <c r="M570" i="5" s="1"/>
  <c r="M1170" i="5" a="1"/>
  <c r="M1170" i="5" s="1"/>
  <c r="M1169" i="5" a="1"/>
  <c r="M1169" i="5" s="1"/>
  <c r="M1168" i="5" a="1"/>
  <c r="M1168" i="5" s="1"/>
  <c r="M916" i="5" a="1"/>
  <c r="M916" i="5" s="1"/>
  <c r="M913" i="5" a="1"/>
  <c r="M913" i="5" s="1"/>
  <c r="M914" i="5" a="1"/>
  <c r="M914" i="5" s="1"/>
  <c r="M915" i="5" a="1"/>
  <c r="M915" i="5" s="1"/>
  <c r="M1003" i="5" a="1"/>
  <c r="M1003" i="5" s="1"/>
  <c r="M1173" i="5" a="1"/>
  <c r="M1173" i="5" s="1"/>
  <c r="M922" i="5" a="1"/>
  <c r="M922" i="5" s="1"/>
  <c r="M923" i="5" a="1"/>
  <c r="M923" i="5" s="1"/>
  <c r="M1307" i="5" a="1"/>
  <c r="M1307" i="5" s="1"/>
  <c r="M920" i="5" a="1"/>
  <c r="M920" i="5" s="1"/>
  <c r="M1308" i="5" a="1"/>
  <c r="M1308" i="5" s="1"/>
  <c r="M921" i="5" a="1"/>
  <c r="M921" i="5" s="1"/>
  <c r="M88" i="5" a="1"/>
  <c r="M88" i="5" s="1"/>
  <c r="M579" i="5" a="1"/>
  <c r="M579" i="5" s="1"/>
  <c r="M577" i="5" a="1"/>
  <c r="M577" i="5" s="1"/>
  <c r="M578" i="5" a="1"/>
  <c r="M578" i="5" s="1"/>
  <c r="M580" i="5" a="1"/>
  <c r="M580" i="5" s="1"/>
  <c r="M1258" i="5" a="1"/>
  <c r="M1258" i="5" s="1"/>
  <c r="M1259" i="5" a="1"/>
  <c r="M1259" i="5" s="1"/>
  <c r="M1260" i="5" a="1"/>
  <c r="M1260" i="5" s="1"/>
  <c r="M159" i="5" a="1"/>
  <c r="M159" i="5" s="1"/>
  <c r="M158" i="5" a="1"/>
  <c r="M158" i="5" s="1"/>
  <c r="M160" i="5" a="1"/>
  <c r="M160" i="5" s="1"/>
  <c r="M1061" i="5" a="1"/>
  <c r="M1061" i="5" s="1"/>
  <c r="M238" i="5" a="1"/>
  <c r="M238" i="5" s="1"/>
  <c r="M239" i="5" a="1"/>
  <c r="M239" i="5" s="1"/>
  <c r="M234" i="5" a="1"/>
  <c r="M234" i="5" s="1"/>
  <c r="M236" i="5" a="1"/>
  <c r="M236" i="5" s="1"/>
  <c r="M237" i="5" a="1"/>
  <c r="M237" i="5" s="1"/>
  <c r="M235" i="5" a="1"/>
  <c r="M235" i="5" s="1"/>
  <c r="M972" i="5" a="1"/>
  <c r="M972" i="5" s="1"/>
  <c r="M971" i="5" a="1"/>
  <c r="M971" i="5" s="1"/>
  <c r="M973" i="5" a="1"/>
  <c r="M973" i="5" s="1"/>
  <c r="M974" i="5" a="1"/>
  <c r="M974" i="5" s="1"/>
  <c r="M622" i="5" a="1"/>
  <c r="M622" i="5" s="1"/>
  <c r="M623" i="5" a="1"/>
  <c r="M623" i="5" s="1"/>
  <c r="M625" i="5" a="1"/>
  <c r="M625" i="5" s="1"/>
  <c r="M624" i="5" a="1"/>
  <c r="M624" i="5" s="1"/>
  <c r="M621" i="5" a="1"/>
  <c r="M621" i="5" s="1"/>
  <c r="M620" i="5" a="1"/>
  <c r="M620" i="5" s="1"/>
  <c r="M667" i="5" a="1"/>
  <c r="M667" i="5" s="1"/>
  <c r="M134" i="5" a="1"/>
  <c r="M134" i="5" s="1"/>
  <c r="M131" i="5" a="1"/>
  <c r="M131" i="5" s="1"/>
  <c r="M132" i="5" a="1"/>
  <c r="M132" i="5" s="1"/>
  <c r="M133" i="5" a="1"/>
  <c r="M133" i="5" s="1"/>
  <c r="M666" i="5" a="1"/>
  <c r="M666" i="5" s="1"/>
  <c r="M1018" i="5" a="1"/>
  <c r="M1018" i="5" s="1"/>
  <c r="M9" i="5" a="1"/>
  <c r="M9" i="5" s="1"/>
  <c r="M661" i="5" a="1"/>
  <c r="M661" i="5" s="1"/>
  <c r="M662" i="5" a="1"/>
  <c r="M662" i="5" s="1"/>
  <c r="M1254" i="5" a="1"/>
  <c r="M1254" i="5" s="1"/>
  <c r="M1255" i="5" a="1"/>
  <c r="M1255" i="5" s="1"/>
  <c r="M115" i="5" a="1"/>
  <c r="M115" i="5" s="1"/>
  <c r="M995" i="5" a="1"/>
  <c r="M995" i="5" s="1"/>
  <c r="M111" i="5" a="1"/>
  <c r="M111" i="5" s="1"/>
  <c r="M112" i="5" a="1"/>
  <c r="M112" i="5" s="1"/>
  <c r="M114" i="5" a="1"/>
  <c r="M114" i="5" s="1"/>
  <c r="M6" i="5" a="1"/>
  <c r="M6" i="5" s="1"/>
  <c r="M110" i="5" a="1"/>
  <c r="M110" i="5" s="1"/>
  <c r="M113" i="5" a="1"/>
  <c r="M113" i="5" s="1"/>
  <c r="M660" i="5" a="1"/>
  <c r="M660" i="5" s="1"/>
  <c r="M1008" i="5" a="1"/>
  <c r="M1008" i="5" s="1"/>
  <c r="M1009" i="5" a="1"/>
  <c r="M1009" i="5" s="1"/>
  <c r="M1007" i="5" a="1"/>
  <c r="M1007" i="5" s="1"/>
  <c r="M1010" i="5" a="1"/>
  <c r="M1010" i="5" s="1"/>
  <c r="M1017" i="5" a="1"/>
  <c r="M1017" i="5" s="1"/>
  <c r="M1016" i="5" a="1"/>
  <c r="M1016" i="5" s="1"/>
  <c r="M665" i="5" a="1"/>
  <c r="M665" i="5" s="1"/>
  <c r="M7" i="5" a="1"/>
  <c r="M7" i="5" s="1"/>
  <c r="M126" i="5" a="1"/>
  <c r="M126" i="5" s="1"/>
  <c r="M8" i="5" a="1"/>
  <c r="M8" i="5" s="1"/>
  <c r="M663" i="5" a="1"/>
  <c r="M663" i="5" s="1"/>
  <c r="M1012" i="5" a="1"/>
  <c r="M1012" i="5" s="1"/>
  <c r="M119" i="5" a="1"/>
  <c r="M119" i="5" s="1"/>
  <c r="M120" i="5" a="1"/>
  <c r="M120" i="5" s="1"/>
  <c r="M121" i="5" a="1"/>
  <c r="M121" i="5" s="1"/>
  <c r="M118" i="5" a="1"/>
  <c r="M118" i="5" s="1"/>
  <c r="M117" i="5" a="1"/>
  <c r="M117" i="5" s="1"/>
  <c r="M128" i="5" a="1"/>
  <c r="M128" i="5" s="1"/>
  <c r="M129" i="5" a="1"/>
  <c r="M129" i="5" s="1"/>
  <c r="M130" i="5" a="1"/>
  <c r="M130" i="5" s="1"/>
  <c r="M127" i="5" a="1"/>
  <c r="M127" i="5" s="1"/>
  <c r="M1015" i="5" a="1"/>
  <c r="M1015" i="5" s="1"/>
  <c r="M125" i="5" a="1"/>
  <c r="M125" i="5" s="1"/>
  <c r="M659" i="5" a="1"/>
  <c r="M659" i="5" s="1"/>
  <c r="M108" i="5" a="1"/>
  <c r="M108" i="5" s="1"/>
  <c r="M656" i="5" a="1"/>
  <c r="M656" i="5" s="1"/>
  <c r="M657" i="5" a="1"/>
  <c r="M657" i="5" s="1"/>
  <c r="M658" i="5" a="1"/>
  <c r="M658" i="5" s="1"/>
  <c r="M103" i="5" a="1"/>
  <c r="M103" i="5" s="1"/>
  <c r="M3" i="5" a="1"/>
  <c r="M3" i="5" s="1"/>
  <c r="M105" i="5" a="1"/>
  <c r="M105" i="5" s="1"/>
  <c r="M4" i="5" a="1"/>
  <c r="M4" i="5" s="1"/>
  <c r="M107" i="5" a="1"/>
  <c r="M107" i="5" s="1"/>
  <c r="M5" i="5" a="1"/>
  <c r="M5" i="5" s="1"/>
  <c r="M106" i="5" a="1"/>
  <c r="M106" i="5" s="1"/>
  <c r="M104" i="5" a="1"/>
  <c r="M104" i="5" s="1"/>
  <c r="M1011" i="5" a="1"/>
  <c r="M1011" i="5" s="1"/>
  <c r="M116" i="5" a="1"/>
  <c r="M116" i="5" s="1"/>
  <c r="M124" i="5" a="1"/>
  <c r="M124" i="5" s="1"/>
  <c r="M1014" i="5" a="1"/>
  <c r="M1014" i="5" s="1"/>
  <c r="M1013" i="5" a="1"/>
  <c r="M1013" i="5" s="1"/>
  <c r="M122" i="5" a="1"/>
  <c r="M122" i="5" s="1"/>
  <c r="M123" i="5" a="1"/>
  <c r="M123" i="5" s="1"/>
  <c r="M664" i="5" a="1"/>
  <c r="M664" i="5" s="1"/>
  <c r="M1137" i="5" a="1"/>
  <c r="M1137" i="5" s="1"/>
  <c r="M854" i="5" a="1"/>
  <c r="M854" i="5" s="1"/>
  <c r="M855" i="5" a="1"/>
  <c r="M855" i="5" s="1"/>
  <c r="M856" i="5" a="1"/>
  <c r="M856" i="5" s="1"/>
  <c r="M857" i="5" a="1"/>
  <c r="M857" i="5" s="1"/>
  <c r="M1136" i="5" a="1"/>
  <c r="M1136" i="5" s="1"/>
  <c r="M853" i="5" a="1"/>
  <c r="M853" i="5" s="1"/>
  <c r="M493" i="5" a="1"/>
  <c r="M493" i="5" s="1"/>
  <c r="M495" i="5" a="1"/>
  <c r="M495" i="5" s="1"/>
  <c r="M492" i="5" a="1"/>
  <c r="M492" i="5" s="1"/>
  <c r="M494" i="5" a="1"/>
  <c r="M494" i="5" s="1"/>
  <c r="M497" i="5" a="1"/>
  <c r="M497" i="5" s="1"/>
  <c r="M496" i="5" a="1"/>
  <c r="M496" i="5" s="1"/>
  <c r="M69" i="5" a="1"/>
  <c r="M69" i="5" s="1"/>
  <c r="M851" i="5" a="1"/>
  <c r="M851" i="5" s="1"/>
  <c r="M852" i="5" a="1"/>
  <c r="M852" i="5" s="1"/>
  <c r="M488" i="5" a="1"/>
  <c r="M488" i="5" s="1"/>
  <c r="M66" i="5" a="1"/>
  <c r="M66" i="5" s="1"/>
  <c r="M489" i="5" a="1"/>
  <c r="M489" i="5" s="1"/>
  <c r="M491" i="5" a="1"/>
  <c r="M491" i="5" s="1"/>
  <c r="M490" i="5" a="1"/>
  <c r="M490" i="5" s="1"/>
  <c r="M486" i="5" a="1"/>
  <c r="M486" i="5" s="1"/>
  <c r="M487" i="5" a="1"/>
  <c r="M487" i="5" s="1"/>
  <c r="M67" i="5" a="1"/>
  <c r="M67" i="5" s="1"/>
  <c r="M68" i="5" a="1"/>
  <c r="M68" i="5" s="1"/>
  <c r="M849" i="5" a="1"/>
  <c r="M849" i="5" s="1"/>
  <c r="M850" i="5" a="1"/>
  <c r="M850" i="5" s="1"/>
  <c r="M1006" i="5" a="1"/>
  <c r="M1006" i="5" s="1"/>
  <c r="M102" i="5" a="1"/>
  <c r="M102" i="5" s="1"/>
  <c r="M485" i="5" a="1"/>
  <c r="M485" i="5" s="1"/>
  <c r="M1091" i="5" a="1"/>
  <c r="M1091" i="5" s="1"/>
  <c r="M1092" i="5" a="1"/>
  <c r="M1092" i="5" s="1"/>
  <c r="M1089" i="5" a="1"/>
  <c r="M1089" i="5" s="1"/>
  <c r="M1090" i="5" a="1"/>
  <c r="M1090" i="5" s="1"/>
  <c r="M780" i="5" a="1"/>
  <c r="M780" i="5" s="1"/>
  <c r="M1088" i="5" a="1"/>
  <c r="M1088" i="5" s="1"/>
  <c r="M784" i="5" a="1"/>
  <c r="M784" i="5" s="1"/>
  <c r="M785" i="5" a="1"/>
  <c r="M785" i="5" s="1"/>
  <c r="M781" i="5" a="1"/>
  <c r="M781" i="5" s="1"/>
  <c r="M782" i="5" a="1"/>
  <c r="M782" i="5" s="1"/>
  <c r="M783" i="5" a="1"/>
  <c r="M783" i="5" s="1"/>
  <c r="M786" i="5" a="1"/>
  <c r="M786" i="5" s="1"/>
  <c r="M1005" i="5" a="1"/>
  <c r="M1005" i="5" s="1"/>
  <c r="M1093" i="5" a="1"/>
  <c r="M1093" i="5" s="1"/>
  <c r="M353" i="5" a="1"/>
  <c r="M353" i="5" s="1"/>
  <c r="M356" i="5" a="1"/>
  <c r="M356" i="5" s="1"/>
  <c r="M352" i="5" a="1"/>
  <c r="M352" i="5" s="1"/>
  <c r="M357" i="5" a="1"/>
  <c r="M357" i="5" s="1"/>
  <c r="M360" i="5" a="1"/>
  <c r="M360" i="5" s="1"/>
  <c r="M359" i="5" a="1"/>
  <c r="M359" i="5" s="1"/>
  <c r="M358" i="5" a="1"/>
  <c r="M358" i="5" s="1"/>
  <c r="M355" i="5" a="1"/>
  <c r="M355" i="5" s="1"/>
  <c r="M1232" i="5" a="1"/>
  <c r="M1232" i="5" s="1"/>
  <c r="M1233" i="5" a="1"/>
  <c r="M1233" i="5" s="1"/>
  <c r="M1234" i="5" a="1"/>
  <c r="M1234" i="5" s="1"/>
  <c r="M1230" i="5" a="1"/>
  <c r="M1230" i="5" s="1"/>
  <c r="M1231" i="5" a="1"/>
  <c r="M1231" i="5" s="1"/>
  <c r="M354" i="5" a="1"/>
  <c r="M354" i="5" s="1"/>
  <c r="M1235" i="5" a="1"/>
  <c r="M1235" i="5" s="1"/>
  <c r="M1213" i="5" a="1"/>
  <c r="M1213" i="5" s="1"/>
  <c r="M1236" i="5" a="1"/>
  <c r="M1236" i="5" s="1"/>
  <c r="M1237" i="5" a="1"/>
  <c r="M1237" i="5" s="1"/>
  <c r="M41" i="5" a="1"/>
  <c r="M41" i="5" s="1"/>
  <c r="M779" i="5" a="1"/>
  <c r="M779" i="5" s="1"/>
  <c r="M1086" i="5" a="1"/>
  <c r="M1086" i="5" s="1"/>
  <c r="M1085" i="5" a="1"/>
  <c r="M1085" i="5" s="1"/>
  <c r="M1087" i="5" a="1"/>
  <c r="M1087" i="5" s="1"/>
  <c r="M350" i="5" a="1"/>
  <c r="M350" i="5" s="1"/>
  <c r="M351" i="5" a="1"/>
  <c r="M351" i="5" s="1"/>
  <c r="M1083" i="5" a="1"/>
  <c r="M1083" i="5" s="1"/>
  <c r="M1082" i="5" a="1"/>
  <c r="M1082" i="5" s="1"/>
  <c r="M1081" i="5" a="1"/>
  <c r="M1081" i="5" s="1"/>
  <c r="M774" i="5" a="1"/>
  <c r="M774" i="5" s="1"/>
  <c r="M778" i="5" a="1"/>
  <c r="M778" i="5" s="1"/>
  <c r="M777" i="5" a="1"/>
  <c r="M777" i="5" s="1"/>
  <c r="M776" i="5" a="1"/>
  <c r="M776" i="5" s="1"/>
  <c r="M775" i="5" a="1"/>
  <c r="M775" i="5" s="1"/>
  <c r="M341" i="5" a="1"/>
  <c r="M341" i="5" s="1"/>
  <c r="M348" i="5" a="1"/>
  <c r="M348" i="5" s="1"/>
  <c r="M343" i="5" a="1"/>
  <c r="M343" i="5" s="1"/>
  <c r="M349" i="5" a="1"/>
  <c r="M349" i="5" s="1"/>
  <c r="M40" i="5" a="1"/>
  <c r="M40" i="5" s="1"/>
  <c r="M342" i="5" a="1"/>
  <c r="M342" i="5" s="1"/>
  <c r="M344" i="5" a="1"/>
  <c r="M344" i="5" s="1"/>
  <c r="M346" i="5" a="1"/>
  <c r="M346" i="5" s="1"/>
  <c r="M347" i="5" a="1"/>
  <c r="M347" i="5" s="1"/>
  <c r="M1084" i="5" a="1"/>
  <c r="M1084" i="5" s="1"/>
  <c r="M833" i="5" a="1"/>
  <c r="M833" i="5" s="1"/>
  <c r="M835" i="5" a="1"/>
  <c r="M835" i="5" s="1"/>
  <c r="M1297" i="5" a="1"/>
  <c r="M1297" i="5" s="1"/>
  <c r="M834" i="5" a="1"/>
  <c r="M834" i="5" s="1"/>
  <c r="M1298" i="5" a="1"/>
  <c r="M1298" i="5" s="1"/>
  <c r="M465" i="5" a="1"/>
  <c r="M465" i="5" s="1"/>
  <c r="M463" i="5" a="1"/>
  <c r="M463" i="5" s="1"/>
  <c r="M832" i="5" a="1"/>
  <c r="M832" i="5" s="1"/>
  <c r="M1241" i="5" a="1"/>
  <c r="M1241" i="5" s="1"/>
  <c r="M1242" i="5" a="1"/>
  <c r="M1242" i="5" s="1"/>
  <c r="M461" i="5" a="1"/>
  <c r="M461" i="5" s="1"/>
  <c r="M462" i="5" a="1"/>
  <c r="M462" i="5" s="1"/>
  <c r="M464" i="5" a="1"/>
  <c r="M464" i="5" s="1"/>
  <c r="M467" i="5" a="1"/>
  <c r="M467" i="5" s="1"/>
  <c r="M466" i="5" a="1"/>
  <c r="M466" i="5" s="1"/>
  <c r="M1132" i="5" a="1"/>
  <c r="M1132" i="5" s="1"/>
  <c r="M848" i="5" a="1"/>
  <c r="M848" i="5" s="1"/>
  <c r="M1131" i="5" a="1"/>
  <c r="M1131" i="5" s="1"/>
  <c r="M1134" i="5" a="1"/>
  <c r="M1134" i="5" s="1"/>
  <c r="M1130" i="5" a="1"/>
  <c r="M1130" i="5" s="1"/>
  <c r="M844" i="5" a="1"/>
  <c r="M844" i="5" s="1"/>
  <c r="M838" i="5" a="1"/>
  <c r="M838" i="5" s="1"/>
  <c r="M842" i="5" a="1"/>
  <c r="M842" i="5" s="1"/>
  <c r="M1133" i="5" a="1"/>
  <c r="M1133" i="5" s="1"/>
  <c r="M1129" i="5" a="1"/>
  <c r="M1129" i="5" s="1"/>
  <c r="M847" i="5" a="1"/>
  <c r="M847" i="5" s="1"/>
  <c r="M845" i="5" a="1"/>
  <c r="M845" i="5" s="1"/>
  <c r="M839" i="5" a="1"/>
  <c r="M839" i="5" s="1"/>
  <c r="M846" i="5" a="1"/>
  <c r="M846" i="5" s="1"/>
  <c r="M841" i="5" a="1"/>
  <c r="M841" i="5" s="1"/>
  <c r="M840" i="5" a="1"/>
  <c r="M840" i="5" s="1"/>
  <c r="M837" i="5" a="1"/>
  <c r="M837" i="5" s="1"/>
  <c r="M843" i="5" a="1"/>
  <c r="M843" i="5" s="1"/>
  <c r="M1300" i="5" a="1"/>
  <c r="M1300" i="5" s="1"/>
  <c r="M1002" i="5" a="1"/>
  <c r="M1002" i="5" s="1"/>
  <c r="M1135" i="5" a="1"/>
  <c r="M1135" i="5" s="1"/>
  <c r="M479" i="5" a="1"/>
  <c r="M479" i="5" s="1"/>
  <c r="M472" i="5" a="1"/>
  <c r="M472" i="5" s="1"/>
  <c r="M473" i="5" a="1"/>
  <c r="M473" i="5" s="1"/>
  <c r="M484" i="5" a="1"/>
  <c r="M484" i="5" s="1"/>
  <c r="M483" i="5" a="1"/>
  <c r="M483" i="5" s="1"/>
  <c r="M478" i="5" a="1"/>
  <c r="M478" i="5" s="1"/>
  <c r="M474" i="5" a="1"/>
  <c r="M474" i="5" s="1"/>
  <c r="M1245" i="5" a="1"/>
  <c r="M1245" i="5" s="1"/>
  <c r="M1246" i="5" a="1"/>
  <c r="M1246" i="5" s="1"/>
  <c r="M1247" i="5" a="1"/>
  <c r="M1247" i="5" s="1"/>
  <c r="M64" i="5" a="1"/>
  <c r="M64" i="5" s="1"/>
  <c r="M63" i="5" a="1"/>
  <c r="M63" i="5" s="1"/>
  <c r="M480" i="5" a="1"/>
  <c r="M480" i="5" s="1"/>
  <c r="M65" i="5" a="1"/>
  <c r="M65" i="5" s="1"/>
  <c r="M475" i="5" a="1"/>
  <c r="M475" i="5" s="1"/>
  <c r="M42" i="5" a="1"/>
  <c r="M42" i="5" s="1"/>
  <c r="M793" i="5" a="1"/>
  <c r="M793" i="5" s="1"/>
  <c r="M1099" i="5" a="1"/>
  <c r="M1099" i="5" s="1"/>
  <c r="M1283" i="5" a="1"/>
  <c r="M1283" i="5" s="1"/>
  <c r="M1098" i="5" a="1"/>
  <c r="M1098" i="5" s="1"/>
  <c r="M1097" i="5" a="1"/>
  <c r="M1097" i="5" s="1"/>
  <c r="M1096" i="5" a="1"/>
  <c r="M1096" i="5" s="1"/>
  <c r="M790" i="5" a="1"/>
  <c r="M790" i="5" s="1"/>
  <c r="M789" i="5" a="1"/>
  <c r="M789" i="5" s="1"/>
  <c r="M791" i="5" a="1"/>
  <c r="M791" i="5" s="1"/>
  <c r="M792" i="5" a="1"/>
  <c r="M792" i="5" s="1"/>
  <c r="M1284" i="5" a="1"/>
  <c r="M1284" i="5" s="1"/>
  <c r="M43" i="5" a="1"/>
  <c r="M43" i="5" s="1"/>
  <c r="M368" i="5" a="1"/>
  <c r="M368" i="5" s="1"/>
  <c r="M363" i="5" a="1"/>
  <c r="M363" i="5" s="1"/>
  <c r="M364" i="5" a="1"/>
  <c r="M364" i="5" s="1"/>
  <c r="M366" i="5" a="1"/>
  <c r="M366" i="5" s="1"/>
  <c r="M367" i="5" a="1"/>
  <c r="M367" i="5" s="1"/>
  <c r="M369" i="5" a="1"/>
  <c r="M369" i="5" s="1"/>
  <c r="M44" i="5" a="1"/>
  <c r="M44" i="5" s="1"/>
  <c r="M370" i="5" a="1"/>
  <c r="M370" i="5" s="1"/>
  <c r="M365" i="5" a="1"/>
  <c r="M365" i="5" s="1"/>
  <c r="M371" i="5" a="1"/>
  <c r="M371" i="5" s="1"/>
  <c r="M482" i="5" a="1"/>
  <c r="M482" i="5" s="1"/>
  <c r="M1243" i="5" a="1"/>
  <c r="M1243" i="5" s="1"/>
  <c r="M1244" i="5" a="1"/>
  <c r="M1244" i="5" s="1"/>
  <c r="M481" i="5" a="1"/>
  <c r="M481" i="5" s="1"/>
  <c r="M477" i="5" a="1"/>
  <c r="M477" i="5" s="1"/>
  <c r="M471" i="5" a="1"/>
  <c r="M471" i="5" s="1"/>
  <c r="M476" i="5" a="1"/>
  <c r="M476" i="5" s="1"/>
  <c r="M1127" i="5" a="1"/>
  <c r="M1127" i="5" s="1"/>
  <c r="M1126" i="5" a="1"/>
  <c r="M1126" i="5" s="1"/>
  <c r="M836" i="5" a="1"/>
  <c r="M836" i="5" s="1"/>
  <c r="M468" i="5" a="1"/>
  <c r="M468" i="5" s="1"/>
  <c r="M1118" i="5" a="1"/>
  <c r="M1118" i="5" s="1"/>
  <c r="M1117" i="5" a="1"/>
  <c r="M1117" i="5" s="1"/>
  <c r="M1115" i="5" a="1"/>
  <c r="M1115" i="5" s="1"/>
  <c r="M1114" i="5" a="1"/>
  <c r="M1114" i="5" s="1"/>
  <c r="M819" i="5" a="1"/>
  <c r="M819" i="5" s="1"/>
  <c r="M1113" i="5" a="1"/>
  <c r="M1113" i="5" s="1"/>
  <c r="M817" i="5" a="1"/>
  <c r="M817" i="5" s="1"/>
  <c r="M818" i="5" a="1"/>
  <c r="M818" i="5" s="1"/>
  <c r="M1116" i="5" a="1"/>
  <c r="M1116" i="5" s="1"/>
  <c r="M421" i="5" a="1"/>
  <c r="M421" i="5" s="1"/>
  <c r="M420" i="5" a="1"/>
  <c r="M420" i="5" s="1"/>
  <c r="M1105" i="5" a="1"/>
  <c r="M1105" i="5" s="1"/>
  <c r="M1104" i="5" a="1"/>
  <c r="M1104" i="5" s="1"/>
  <c r="M796" i="5" a="1"/>
  <c r="M796" i="5" s="1"/>
  <c r="M1102" i="5" a="1"/>
  <c r="M1102" i="5" s="1"/>
  <c r="M1285" i="5" a="1"/>
  <c r="M1285" i="5" s="1"/>
  <c r="M1101" i="5" a="1"/>
  <c r="M1101" i="5" s="1"/>
  <c r="M1103" i="5" a="1"/>
  <c r="M1103" i="5" s="1"/>
  <c r="M795" i="5" a="1"/>
  <c r="M795" i="5" s="1"/>
  <c r="M1100" i="5" a="1"/>
  <c r="M1100" i="5" s="1"/>
  <c r="M794" i="5" a="1"/>
  <c r="M794" i="5" s="1"/>
  <c r="M1286" i="5" a="1"/>
  <c r="M1286" i="5" s="1"/>
  <c r="M376" i="5" a="1"/>
  <c r="M376" i="5" s="1"/>
  <c r="M375" i="5" a="1"/>
  <c r="M375" i="5" s="1"/>
  <c r="M373" i="5" a="1"/>
  <c r="M373" i="5" s="1"/>
  <c r="M374" i="5" a="1"/>
  <c r="M374" i="5" s="1"/>
  <c r="M807" i="5" a="1"/>
  <c r="M807" i="5" s="1"/>
  <c r="M811" i="5" a="1"/>
  <c r="M811" i="5" s="1"/>
  <c r="M1291" i="5" a="1"/>
  <c r="M1291" i="5" s="1"/>
  <c r="M815" i="5" a="1"/>
  <c r="M815" i="5" s="1"/>
  <c r="M1109" i="5" a="1"/>
  <c r="M1109" i="5" s="1"/>
  <c r="M814" i="5" a="1"/>
  <c r="M814" i="5" s="1"/>
  <c r="M812" i="5" a="1"/>
  <c r="M812" i="5" s="1"/>
  <c r="M809" i="5" a="1"/>
  <c r="M809" i="5" s="1"/>
  <c r="M803" i="5" a="1"/>
  <c r="M803" i="5" s="1"/>
  <c r="M1111" i="5" a="1"/>
  <c r="M1111" i="5" s="1"/>
  <c r="M1289" i="5" a="1"/>
  <c r="M1289" i="5" s="1"/>
  <c r="M1107" i="5" a="1"/>
  <c r="M1107" i="5" s="1"/>
  <c r="M813" i="5" a="1"/>
  <c r="M813" i="5" s="1"/>
  <c r="M805" i="5" a="1"/>
  <c r="M805" i="5" s="1"/>
  <c r="M804" i="5" a="1"/>
  <c r="M804" i="5" s="1"/>
  <c r="M802" i="5" a="1"/>
  <c r="M802" i="5" s="1"/>
  <c r="M1108" i="5" a="1"/>
  <c r="M1108" i="5" s="1"/>
  <c r="M801" i="5" a="1"/>
  <c r="M801" i="5" s="1"/>
  <c r="M806" i="5" a="1"/>
  <c r="M806" i="5" s="1"/>
  <c r="M808" i="5" a="1"/>
  <c r="M808" i="5" s="1"/>
  <c r="M810" i="5" a="1"/>
  <c r="M810" i="5" s="1"/>
  <c r="M1290" i="5" a="1"/>
  <c r="M1290" i="5" s="1"/>
  <c r="M1292" i="5" a="1"/>
  <c r="M1292" i="5" s="1"/>
  <c r="M398" i="5" a="1"/>
  <c r="M398" i="5" s="1"/>
  <c r="M51" i="5" a="1"/>
  <c r="M51" i="5" s="1"/>
  <c r="M408" i="5" a="1"/>
  <c r="M408" i="5" s="1"/>
  <c r="M395" i="5" a="1"/>
  <c r="M395" i="5" s="1"/>
  <c r="M53" i="5" a="1"/>
  <c r="M53" i="5" s="1"/>
  <c r="M383" i="5" a="1"/>
  <c r="M383" i="5" s="1"/>
  <c r="M49" i="5" a="1"/>
  <c r="M49" i="5" s="1"/>
  <c r="M399" i="5" a="1"/>
  <c r="M399" i="5" s="1"/>
  <c r="M414" i="5" a="1"/>
  <c r="M414" i="5" s="1"/>
  <c r="M1320" i="5" a="1"/>
  <c r="M1320" i="5" s="1"/>
  <c r="M386" i="5" a="1"/>
  <c r="M386" i="5" s="1"/>
  <c r="M387" i="5" a="1"/>
  <c r="M387" i="5" s="1"/>
  <c r="M397" i="5" a="1"/>
  <c r="M397" i="5" s="1"/>
  <c r="M407" i="5" a="1"/>
  <c r="M407" i="5" s="1"/>
  <c r="M47" i="5" a="1"/>
  <c r="M47" i="5" s="1"/>
  <c r="M46" i="5" a="1"/>
  <c r="M46" i="5" s="1"/>
  <c r="M403" i="5" a="1"/>
  <c r="M403" i="5" s="1"/>
  <c r="M388" i="5" a="1"/>
  <c r="M388" i="5" s="1"/>
  <c r="M55" i="5" a="1"/>
  <c r="M55" i="5" s="1"/>
  <c r="M392" i="5" a="1"/>
  <c r="M392" i="5" s="1"/>
  <c r="M385" i="5" a="1"/>
  <c r="M385" i="5" s="1"/>
  <c r="M413" i="5" a="1"/>
  <c r="M413" i="5" s="1"/>
  <c r="M405" i="5" a="1"/>
  <c r="M405" i="5" s="1"/>
  <c r="M412" i="5" a="1"/>
  <c r="M412" i="5" s="1"/>
  <c r="M52" i="5" a="1"/>
  <c r="M52" i="5" s="1"/>
  <c r="M389" i="5" a="1"/>
  <c r="M389" i="5" s="1"/>
  <c r="M391" i="5" a="1"/>
  <c r="M391" i="5" s="1"/>
  <c r="M406" i="5" a="1"/>
  <c r="M406" i="5" s="1"/>
  <c r="M394" i="5" a="1"/>
  <c r="M394" i="5" s="1"/>
  <c r="M396" i="5" a="1"/>
  <c r="M396" i="5" s="1"/>
  <c r="M56" i="5" a="1"/>
  <c r="M56" i="5" s="1"/>
  <c r="M410" i="5" a="1"/>
  <c r="M410" i="5" s="1"/>
  <c r="M54" i="5" a="1"/>
  <c r="M54" i="5" s="1"/>
  <c r="M411" i="5" a="1"/>
  <c r="M411" i="5" s="1"/>
  <c r="M404" i="5" a="1"/>
  <c r="M404" i="5" s="1"/>
  <c r="M400" i="5" a="1"/>
  <c r="M400" i="5" s="1"/>
  <c r="M384" i="5" a="1"/>
  <c r="M384" i="5" s="1"/>
  <c r="M401" i="5" a="1"/>
  <c r="M401" i="5" s="1"/>
  <c r="M393" i="5" a="1"/>
  <c r="M393" i="5" s="1"/>
  <c r="M402" i="5" a="1"/>
  <c r="M402" i="5" s="1"/>
  <c r="M409" i="5" a="1"/>
  <c r="M409" i="5" s="1"/>
  <c r="M390" i="5" a="1"/>
  <c r="M390" i="5" s="1"/>
  <c r="M48" i="5" a="1"/>
  <c r="M48" i="5" s="1"/>
  <c r="M1124" i="5" a="1"/>
  <c r="M1124" i="5" s="1"/>
  <c r="M830" i="5" a="1"/>
  <c r="M830" i="5" s="1"/>
  <c r="M831" i="5" a="1"/>
  <c r="M831" i="5" s="1"/>
  <c r="M829" i="5" a="1"/>
  <c r="M829" i="5" s="1"/>
  <c r="M1295" i="5" a="1"/>
  <c r="M1295" i="5" s="1"/>
  <c r="M1296" i="5" a="1"/>
  <c r="M1296" i="5" s="1"/>
  <c r="M450" i="5" a="1"/>
  <c r="M450" i="5" s="1"/>
  <c r="M59" i="5" a="1"/>
  <c r="M59" i="5" s="1"/>
  <c r="M449" i="5" a="1"/>
  <c r="M449" i="5" s="1"/>
  <c r="M460" i="5" a="1"/>
  <c r="M460" i="5" s="1"/>
  <c r="M458" i="5" a="1"/>
  <c r="M458" i="5" s="1"/>
  <c r="M456" i="5" a="1"/>
  <c r="M456" i="5" s="1"/>
  <c r="M457" i="5" a="1"/>
  <c r="M457" i="5" s="1"/>
  <c r="M822" i="5" a="1"/>
  <c r="M822" i="5" s="1"/>
  <c r="M424" i="5" a="1"/>
  <c r="M424" i="5" s="1"/>
  <c r="M820" i="5" a="1"/>
  <c r="M820" i="5" s="1"/>
  <c r="M422" i="5" a="1"/>
  <c r="M422" i="5" s="1"/>
  <c r="M423" i="5" a="1"/>
  <c r="M423" i="5" s="1"/>
  <c r="M447" i="5" a="1"/>
  <c r="M447" i="5" s="1"/>
  <c r="M448" i="5" a="1"/>
  <c r="M448" i="5" s="1"/>
  <c r="M452" i="5" a="1"/>
  <c r="M452" i="5" s="1"/>
  <c r="M454" i="5" a="1"/>
  <c r="M454" i="5" s="1"/>
  <c r="M60" i="5" a="1"/>
  <c r="M60" i="5" s="1"/>
  <c r="M455" i="5" a="1"/>
  <c r="M455" i="5" s="1"/>
  <c r="M453" i="5" a="1"/>
  <c r="M453" i="5" s="1"/>
  <c r="M446" i="5" a="1"/>
  <c r="M446" i="5" s="1"/>
  <c r="M451" i="5" a="1"/>
  <c r="M451" i="5" s="1"/>
  <c r="M1119" i="5" a="1"/>
  <c r="M1119" i="5" s="1"/>
  <c r="M821" i="5" a="1"/>
  <c r="M821" i="5" s="1"/>
  <c r="M1123" i="5" a="1"/>
  <c r="M1123" i="5" s="1"/>
  <c r="M825" i="5" a="1"/>
  <c r="M825" i="5" s="1"/>
  <c r="M1001" i="5" a="1"/>
  <c r="M1001" i="5" s="1"/>
  <c r="M826" i="5" a="1"/>
  <c r="M826" i="5" s="1"/>
  <c r="M1121" i="5" a="1"/>
  <c r="M1121" i="5" s="1"/>
  <c r="M823" i="5" a="1"/>
  <c r="M823" i="5" s="1"/>
  <c r="M1122" i="5" a="1"/>
  <c r="M1122" i="5" s="1"/>
  <c r="M824" i="5" a="1"/>
  <c r="M824" i="5" s="1"/>
  <c r="M445" i="5" a="1"/>
  <c r="M445" i="5" s="1"/>
  <c r="M1293" i="5" a="1"/>
  <c r="M1293" i="5" s="1"/>
  <c r="M1294" i="5" a="1"/>
  <c r="M1294" i="5" s="1"/>
  <c r="M827" i="5" a="1"/>
  <c r="M827" i="5" s="1"/>
  <c r="M828" i="5" a="1"/>
  <c r="M828" i="5" s="1"/>
  <c r="M433" i="5" a="1"/>
  <c r="M433" i="5" s="1"/>
  <c r="M443" i="5" a="1"/>
  <c r="M443" i="5" s="1"/>
  <c r="M1238" i="5" a="1"/>
  <c r="M1238" i="5" s="1"/>
  <c r="M1239" i="5" a="1"/>
  <c r="M1239" i="5" s="1"/>
  <c r="M1240" i="5" a="1"/>
  <c r="M1240" i="5" s="1"/>
  <c r="M444" i="5" a="1"/>
  <c r="M444" i="5" s="1"/>
  <c r="M432" i="5" a="1"/>
  <c r="M432" i="5" s="1"/>
  <c r="M438" i="5" a="1"/>
  <c r="M438" i="5" s="1"/>
  <c r="M436" i="5" a="1"/>
  <c r="M436" i="5" s="1"/>
  <c r="M437" i="5" a="1"/>
  <c r="M437" i="5" s="1"/>
  <c r="M430" i="5" a="1"/>
  <c r="M430" i="5" s="1"/>
  <c r="M442" i="5" a="1"/>
  <c r="M442" i="5" s="1"/>
  <c r="M439" i="5" a="1"/>
  <c r="M439" i="5" s="1"/>
  <c r="M431" i="5" a="1"/>
  <c r="M431" i="5" s="1"/>
  <c r="M58" i="5" a="1"/>
  <c r="M58" i="5" s="1"/>
  <c r="M440" i="5" a="1"/>
  <c r="M440" i="5" s="1"/>
  <c r="M434" i="5" a="1"/>
  <c r="M434" i="5" s="1"/>
  <c r="M435" i="5" a="1"/>
  <c r="M435" i="5" s="1"/>
  <c r="M441" i="5" a="1"/>
  <c r="M441" i="5" s="1"/>
  <c r="M57" i="5" a="1"/>
  <c r="M57" i="5" s="1"/>
  <c r="M771" i="5" a="1"/>
  <c r="M771" i="5" s="1"/>
  <c r="M1281" i="5" a="1"/>
  <c r="M1281" i="5" s="1"/>
  <c r="M1282" i="5" a="1"/>
  <c r="M1282" i="5" s="1"/>
  <c r="M772" i="5" a="1"/>
  <c r="M772" i="5" s="1"/>
  <c r="M762" i="5" a="1"/>
  <c r="M762" i="5" s="1"/>
  <c r="M1077" i="5" a="1"/>
  <c r="M1077" i="5" s="1"/>
  <c r="M760" i="5" a="1"/>
  <c r="M760" i="5" s="1"/>
  <c r="M327" i="5" a="1"/>
  <c r="M327" i="5" s="1"/>
  <c r="M328" i="5" a="1"/>
  <c r="M328" i="5" s="1"/>
  <c r="M330" i="5" a="1"/>
  <c r="M330" i="5" s="1"/>
  <c r="M39" i="5" a="1"/>
  <c r="M39" i="5" s="1"/>
  <c r="M329" i="5" a="1"/>
  <c r="M329" i="5" s="1"/>
  <c r="M766" i="5" a="1"/>
  <c r="M766" i="5" s="1"/>
  <c r="M1078" i="5" a="1"/>
  <c r="M1078" i="5" s="1"/>
  <c r="M1279" i="5" a="1"/>
  <c r="M1279" i="5" s="1"/>
  <c r="M763" i="5" a="1"/>
  <c r="M763" i="5" s="1"/>
  <c r="M1079" i="5" a="1"/>
  <c r="M1079" i="5" s="1"/>
  <c r="M767" i="5" a="1"/>
  <c r="M767" i="5" s="1"/>
  <c r="M1080" i="5" a="1"/>
  <c r="M1080" i="5" s="1"/>
  <c r="M768" i="5" a="1"/>
  <c r="M768" i="5" s="1"/>
  <c r="M764" i="5" a="1"/>
  <c r="M764" i="5" s="1"/>
  <c r="M765" i="5" a="1"/>
  <c r="M765" i="5" s="1"/>
  <c r="M1280" i="5" a="1"/>
  <c r="M1280" i="5" s="1"/>
  <c r="M769" i="5" a="1"/>
  <c r="M769" i="5" s="1"/>
  <c r="M770" i="5" a="1"/>
  <c r="M770" i="5" s="1"/>
  <c r="M339" i="5" a="1"/>
  <c r="M339" i="5" s="1"/>
  <c r="M331" i="5" a="1"/>
  <c r="M331" i="5" s="1"/>
  <c r="M332" i="5" a="1"/>
  <c r="M332" i="5" s="1"/>
  <c r="M333" i="5" a="1"/>
  <c r="M333" i="5" s="1"/>
  <c r="M334" i="5" a="1"/>
  <c r="M334" i="5" s="1"/>
  <c r="M338" i="5" a="1"/>
  <c r="M338" i="5" s="1"/>
  <c r="M337" i="5" a="1"/>
  <c r="M337" i="5" s="1"/>
  <c r="M336" i="5" a="1"/>
  <c r="M336" i="5" s="1"/>
  <c r="M335" i="5" a="1"/>
  <c r="M335" i="5" s="1"/>
  <c r="M340" i="5" a="1"/>
  <c r="M340" i="5" s="1"/>
  <c r="M787" i="5" a="1"/>
  <c r="M787" i="5" s="1"/>
  <c r="M1094" i="5" a="1"/>
  <c r="M1094" i="5" s="1"/>
  <c r="M1075" i="5" a="1"/>
  <c r="M1075" i="5" s="1"/>
  <c r="M759" i="5" a="1"/>
  <c r="M759" i="5" s="1"/>
  <c r="M1076" i="5" a="1"/>
  <c r="M1076" i="5" s="1"/>
  <c r="M758" i="5" a="1"/>
  <c r="M758" i="5" s="1"/>
  <c r="M756" i="5" a="1"/>
  <c r="M756" i="5" s="1"/>
  <c r="M755" i="5" a="1"/>
  <c r="M755" i="5" s="1"/>
  <c r="M754" i="5" a="1"/>
  <c r="M754" i="5" s="1"/>
  <c r="M752" i="5" a="1"/>
  <c r="M752" i="5" s="1"/>
  <c r="M753" i="5" a="1"/>
  <c r="M753" i="5" s="1"/>
  <c r="M757" i="5" a="1"/>
  <c r="M757" i="5" s="1"/>
  <c r="M323" i="5" a="1"/>
  <c r="M323" i="5" s="1"/>
  <c r="M37" i="5" a="1"/>
  <c r="M37" i="5" s="1"/>
  <c r="M322" i="5" a="1"/>
  <c r="M322" i="5" s="1"/>
  <c r="M319" i="5" a="1"/>
  <c r="M319" i="5" s="1"/>
  <c r="M316" i="5" a="1"/>
  <c r="M316" i="5" s="1"/>
  <c r="M320" i="5" a="1"/>
  <c r="M320" i="5" s="1"/>
  <c r="M36" i="5" a="1"/>
  <c r="M36" i="5" s="1"/>
  <c r="M35" i="5" a="1"/>
  <c r="M35" i="5" s="1"/>
  <c r="M101" i="5" a="1"/>
  <c r="M101" i="5" s="1"/>
  <c r="M33" i="5" a="1"/>
  <c r="M33" i="5" s="1"/>
  <c r="M321" i="5" a="1"/>
  <c r="M321" i="5" s="1"/>
  <c r="M38" i="5" a="1"/>
  <c r="M38" i="5" s="1"/>
  <c r="M34" i="5" a="1"/>
  <c r="M34" i="5" s="1"/>
  <c r="M324" i="5" a="1"/>
  <c r="M324" i="5" s="1"/>
  <c r="M317" i="5" a="1"/>
  <c r="M317" i="5" s="1"/>
  <c r="M32" i="5" a="1"/>
  <c r="M32" i="5" s="1"/>
  <c r="M318" i="5" a="1"/>
  <c r="M318" i="5" s="1"/>
  <c r="M326" i="5" a="1"/>
  <c r="M326" i="5" s="1"/>
  <c r="M1073" i="5" a="1"/>
  <c r="M1073" i="5" s="1"/>
  <c r="M750" i="5" a="1"/>
  <c r="M750" i="5" s="1"/>
  <c r="M751" i="5" a="1"/>
  <c r="M751" i="5" s="1"/>
  <c r="M311" i="5" a="1"/>
  <c r="M311" i="5" s="1"/>
  <c r="M748" i="5" a="1"/>
  <c r="M748" i="5" s="1"/>
  <c r="M749" i="5" a="1"/>
  <c r="M749" i="5" s="1"/>
  <c r="M746" i="5" a="1"/>
  <c r="M746" i="5" s="1"/>
  <c r="M747" i="5" a="1"/>
  <c r="M747" i="5" s="1"/>
  <c r="M745" i="5" a="1"/>
  <c r="M745" i="5" s="1"/>
  <c r="M744" i="5" a="1"/>
  <c r="M744" i="5" s="1"/>
  <c r="M308" i="5" a="1"/>
  <c r="M308" i="5" s="1"/>
  <c r="M309" i="5" a="1"/>
  <c r="M309" i="5" s="1"/>
  <c r="M310" i="5" a="1"/>
  <c r="M310" i="5" s="1"/>
  <c r="M325" i="5" a="1"/>
  <c r="M325" i="5" s="1"/>
  <c r="M1069" i="5" a="1"/>
  <c r="M1069" i="5" s="1"/>
  <c r="M1271" i="5" a="1"/>
  <c r="M1271" i="5" s="1"/>
  <c r="M1068" i="5" a="1"/>
  <c r="M1068" i="5" s="1"/>
  <c r="M729" i="5" a="1"/>
  <c r="M729" i="5" s="1"/>
  <c r="M728" i="5" a="1"/>
  <c r="M728" i="5" s="1"/>
  <c r="M731" i="5" a="1"/>
  <c r="M731" i="5" s="1"/>
  <c r="M1272" i="5" a="1"/>
  <c r="M1272" i="5" s="1"/>
  <c r="M730" i="5" a="1"/>
  <c r="M730" i="5" s="1"/>
  <c r="M732" i="5" a="1"/>
  <c r="M732" i="5" s="1"/>
  <c r="M282" i="5" a="1"/>
  <c r="M282" i="5" s="1"/>
  <c r="M1319" i="5" a="1"/>
  <c r="M1319" i="5" s="1"/>
  <c r="M283" i="5" a="1"/>
  <c r="M283" i="5" s="1"/>
  <c r="M281" i="5" a="1"/>
  <c r="M281" i="5" s="1"/>
  <c r="M284" i="5" a="1"/>
  <c r="M284" i="5" s="1"/>
  <c r="M26" i="5" a="1"/>
  <c r="M26" i="5" s="1"/>
  <c r="M725" i="5" a="1"/>
  <c r="M725" i="5" s="1"/>
  <c r="M726" i="5" a="1"/>
  <c r="M726" i="5" s="1"/>
  <c r="M727" i="5" a="1"/>
  <c r="M727" i="5" s="1"/>
  <c r="M275" i="5" a="1"/>
  <c r="M275" i="5" s="1"/>
  <c r="M276" i="5" a="1"/>
  <c r="M276" i="5" s="1"/>
  <c r="M278" i="5" a="1"/>
  <c r="M278" i="5" s="1"/>
  <c r="M277" i="5" a="1"/>
  <c r="M277" i="5" s="1"/>
  <c r="M1267" i="5" a="1"/>
  <c r="M1267" i="5" s="1"/>
  <c r="M723" i="5" a="1"/>
  <c r="M723" i="5" s="1"/>
  <c r="M722" i="5" a="1"/>
  <c r="M722" i="5" s="1"/>
  <c r="M1000" i="5" a="1"/>
  <c r="M1000" i="5" s="1"/>
  <c r="M1268" i="5" a="1"/>
  <c r="M1268" i="5" s="1"/>
  <c r="M270" i="5" a="1"/>
  <c r="M270" i="5" s="1"/>
  <c r="M260" i="5" a="1"/>
  <c r="M260" i="5" s="1"/>
  <c r="M266" i="5" a="1"/>
  <c r="M266" i="5" s="1"/>
  <c r="M263" i="5" a="1"/>
  <c r="M263" i="5" s="1"/>
  <c r="M269" i="5" a="1"/>
  <c r="M269" i="5" s="1"/>
  <c r="M1062" i="5" a="1"/>
  <c r="M1062" i="5" s="1"/>
  <c r="M714" i="5" a="1"/>
  <c r="M714" i="5" s="1"/>
  <c r="M715" i="5" a="1"/>
  <c r="M715" i="5" s="1"/>
  <c r="M262" i="5" a="1"/>
  <c r="M262" i="5" s="1"/>
  <c r="M1226" i="5" a="1"/>
  <c r="M1226" i="5" s="1"/>
  <c r="M1227" i="5" a="1"/>
  <c r="M1227" i="5" s="1"/>
  <c r="M259" i="5" a="1"/>
  <c r="M259" i="5" s="1"/>
  <c r="M240" i="5" a="1"/>
  <c r="M240" i="5" s="1"/>
  <c r="M241" i="5" a="1"/>
  <c r="M241" i="5" s="1"/>
  <c r="M243" i="5" a="1"/>
  <c r="M243" i="5" s="1"/>
  <c r="M242" i="5" a="1"/>
  <c r="M242" i="5" s="1"/>
  <c r="M264" i="5" a="1"/>
  <c r="M264" i="5" s="1"/>
  <c r="M1220" i="5" a="1"/>
  <c r="M1220" i="5" s="1"/>
  <c r="M1221" i="5" a="1"/>
  <c r="M1221" i="5" s="1"/>
  <c r="M258" i="5" a="1"/>
  <c r="M258" i="5" s="1"/>
  <c r="M268" i="5" a="1"/>
  <c r="M268" i="5" s="1"/>
  <c r="M267" i="5" a="1"/>
  <c r="M267" i="5" s="1"/>
  <c r="M261" i="5" a="1"/>
  <c r="M261" i="5" s="1"/>
  <c r="M25" i="5" a="1"/>
  <c r="M25" i="5" s="1"/>
  <c r="M1066" i="5" a="1"/>
  <c r="M1066" i="5" s="1"/>
  <c r="M719" i="5" a="1"/>
  <c r="M719" i="5" s="1"/>
  <c r="M1067" i="5" a="1"/>
  <c r="M1067" i="5" s="1"/>
  <c r="M1265" i="5" a="1"/>
  <c r="M1265" i="5" s="1"/>
  <c r="M1065" i="5" a="1"/>
  <c r="M1065" i="5" s="1"/>
  <c r="M720" i="5" a="1"/>
  <c r="M720" i="5" s="1"/>
  <c r="M718" i="5" a="1"/>
  <c r="M718" i="5" s="1"/>
  <c r="M717" i="5" a="1"/>
  <c r="M717" i="5" s="1"/>
  <c r="M1266" i="5" a="1"/>
  <c r="M1266" i="5" s="1"/>
  <c r="M256" i="5" a="1"/>
  <c r="M256" i="5" s="1"/>
  <c r="M257" i="5" a="1"/>
  <c r="M257" i="5" s="1"/>
  <c r="M23" i="5" a="1"/>
  <c r="M23" i="5" s="1"/>
  <c r="M253" i="5" a="1"/>
  <c r="M253" i="5" s="1"/>
  <c r="M246" i="5" a="1"/>
  <c r="M246" i="5" s="1"/>
  <c r="M255" i="5" a="1"/>
  <c r="M255" i="5" s="1"/>
  <c r="M251" i="5" a="1"/>
  <c r="M251" i="5" s="1"/>
  <c r="M1218" i="5" a="1"/>
  <c r="M1218" i="5" s="1"/>
  <c r="M1219" i="5" a="1"/>
  <c r="M1219" i="5" s="1"/>
  <c r="M249" i="5" a="1"/>
  <c r="M249" i="5" s="1"/>
  <c r="M252" i="5" a="1"/>
  <c r="M252" i="5" s="1"/>
  <c r="M248" i="5" a="1"/>
  <c r="M248" i="5" s="1"/>
  <c r="M250" i="5" a="1"/>
  <c r="M250" i="5" s="1"/>
  <c r="M254" i="5" a="1"/>
  <c r="M254" i="5" s="1"/>
  <c r="M247" i="5" a="1"/>
  <c r="M247" i="5" s="1"/>
  <c r="M265" i="5" a="1"/>
  <c r="M265" i="5" s="1"/>
  <c r="M1222" i="5" a="1"/>
  <c r="M1222" i="5" s="1"/>
  <c r="M1223" i="5" a="1"/>
  <c r="M1223" i="5" s="1"/>
  <c r="M1224" i="5" a="1"/>
  <c r="M1224" i="5" s="1"/>
  <c r="M1225" i="5" a="1"/>
  <c r="M1225" i="5" s="1"/>
  <c r="M24" i="5" a="1"/>
  <c r="M24" i="5" s="1"/>
  <c r="M285" i="5" a="1"/>
  <c r="M285" i="5" s="1"/>
  <c r="M1200" i="5" a="1"/>
  <c r="M1200" i="5" s="1"/>
  <c r="M1199" i="5" a="1"/>
  <c r="M1199" i="5" s="1"/>
  <c r="M988" i="5" a="1"/>
  <c r="M988" i="5" s="1"/>
  <c r="M635" i="5" a="1"/>
  <c r="M635" i="5" s="1"/>
  <c r="M655" i="5" a="1"/>
  <c r="M655" i="5" s="1"/>
  <c r="M1028" i="5" a="1"/>
  <c r="M1028" i="5" s="1"/>
  <c r="M157" i="5" a="1"/>
  <c r="M157" i="5" s="1"/>
  <c r="M675" i="5" a="1"/>
  <c r="M675" i="5" s="1"/>
  <c r="M148" i="5" a="1"/>
  <c r="M148" i="5" s="1"/>
  <c r="M147" i="5" a="1"/>
  <c r="M147" i="5" s="1"/>
  <c r="M668" i="5" a="1"/>
  <c r="M668" i="5" s="1"/>
  <c r="M135" i="5" a="1"/>
  <c r="M135" i="5" s="1"/>
  <c r="M1019" i="5" a="1"/>
  <c r="M1019" i="5" s="1"/>
  <c r="M1023" i="5" a="1"/>
  <c r="M1023" i="5" s="1"/>
  <c r="M1021" i="5" a="1"/>
  <c r="M1021" i="5" s="1"/>
  <c r="M671" i="5" a="1"/>
  <c r="M671" i="5" s="1"/>
  <c r="M1022" i="5" a="1"/>
  <c r="M1022" i="5" s="1"/>
  <c r="M1020" i="5" a="1"/>
  <c r="M1020" i="5" s="1"/>
  <c r="M669" i="5" a="1"/>
  <c r="M669" i="5" s="1"/>
  <c r="M674" i="5" a="1"/>
  <c r="M674" i="5" s="1"/>
  <c r="M673" i="5" a="1"/>
  <c r="M673" i="5" s="1"/>
  <c r="M670" i="5" a="1"/>
  <c r="M670" i="5" s="1"/>
  <c r="M672" i="5" a="1"/>
  <c r="M672" i="5" s="1"/>
  <c r="M1316" i="5" a="1"/>
  <c r="M1316" i="5" s="1"/>
  <c r="M141" i="5" a="1"/>
  <c r="M141" i="5" s="1"/>
  <c r="M140" i="5" a="1"/>
  <c r="M140" i="5" s="1"/>
  <c r="M137" i="5" a="1"/>
  <c r="M137" i="5" s="1"/>
  <c r="M1215" i="5" a="1"/>
  <c r="M1215" i="5" s="1"/>
  <c r="M1216" i="5" a="1"/>
  <c r="M1216" i="5" s="1"/>
  <c r="M1217" i="5" a="1"/>
  <c r="M1217" i="5" s="1"/>
  <c r="M142" i="5" a="1"/>
  <c r="M142" i="5" s="1"/>
  <c r="M136" i="5" a="1"/>
  <c r="M136" i="5" s="1"/>
  <c r="M139" i="5" a="1"/>
  <c r="M139" i="5" s="1"/>
  <c r="M145" i="5" a="1"/>
  <c r="M145" i="5" s="1"/>
  <c r="M146" i="5" a="1"/>
  <c r="M146" i="5" s="1"/>
  <c r="M10" i="5" a="1"/>
  <c r="M10" i="5" s="1"/>
  <c r="M144" i="5" a="1"/>
  <c r="M144" i="5" s="1"/>
  <c r="M143" i="5" a="1"/>
  <c r="M143" i="5" s="1"/>
  <c r="M676" i="5" a="1"/>
  <c r="M676" i="5" s="1"/>
  <c r="M1024" i="5" a="1"/>
  <c r="M1024" i="5" s="1"/>
  <c r="M1027" i="5" a="1"/>
  <c r="M1027" i="5" s="1"/>
  <c r="M1026" i="5" a="1"/>
  <c r="M1026" i="5" s="1"/>
  <c r="M1025" i="5" a="1"/>
  <c r="M1025" i="5" s="1"/>
  <c r="M1256" i="5" a="1"/>
  <c r="M1256" i="5" s="1"/>
  <c r="M1257" i="5" a="1"/>
  <c r="M1257" i="5" s="1"/>
  <c r="M997" i="5" a="1"/>
  <c r="M997" i="5" s="1"/>
  <c r="M153" i="5" a="1"/>
  <c r="M153" i="5" s="1"/>
  <c r="M149" i="5" a="1"/>
  <c r="M149" i="5" s="1"/>
  <c r="M11" i="5" a="1"/>
  <c r="M11" i="5" s="1"/>
  <c r="M156" i="5" a="1"/>
  <c r="M156" i="5" s="1"/>
  <c r="M155" i="5" a="1"/>
  <c r="M155" i="5" s="1"/>
  <c r="M150" i="5" a="1"/>
  <c r="M150" i="5" s="1"/>
  <c r="M152" i="5" a="1"/>
  <c r="M152" i="5" s="1"/>
  <c r="M154" i="5" a="1"/>
  <c r="M154" i="5" s="1"/>
  <c r="M151" i="5" a="1"/>
  <c r="M151" i="5" s="1"/>
  <c r="M773" i="5" a="1"/>
  <c r="M773" i="5" s="1"/>
  <c r="M761" i="5" a="1"/>
  <c r="M761" i="5" s="1"/>
  <c r="L993" i="5" a="1"/>
  <c r="L993" i="5" s="1"/>
  <c r="L994" i="5" a="1"/>
  <c r="L994" i="5" s="1"/>
  <c r="L1212" i="5" a="1"/>
  <c r="L1212" i="5" s="1"/>
  <c r="L1211" i="5" a="1"/>
  <c r="L1211" i="5" s="1"/>
  <c r="L653" i="5" a="1"/>
  <c r="L653" i="5" s="1"/>
  <c r="L1321" i="5" a="1"/>
  <c r="L1321" i="5" s="1"/>
  <c r="L652" i="5" a="1"/>
  <c r="L652" i="5" s="1"/>
  <c r="L1252" i="5" a="1"/>
  <c r="L1252" i="5" s="1"/>
  <c r="L1253" i="5" a="1"/>
  <c r="L1253" i="5" s="1"/>
  <c r="L651" i="5" a="1"/>
  <c r="L651" i="5" s="1"/>
  <c r="L1210" i="5" a="1"/>
  <c r="L1210" i="5" s="1"/>
  <c r="L1060" i="5" a="1"/>
  <c r="L1060" i="5" s="1"/>
  <c r="L231" i="5" a="1"/>
  <c r="L231" i="5" s="1"/>
  <c r="L22" i="5" a="1"/>
  <c r="L22" i="5" s="1"/>
  <c r="L228" i="5" a="1"/>
  <c r="L228" i="5" s="1"/>
  <c r="L709" i="5" a="1"/>
  <c r="L709" i="5" s="1"/>
  <c r="L218" i="5" a="1"/>
  <c r="L218" i="5" s="1"/>
  <c r="L1038" i="5" a="1"/>
  <c r="L1038" i="5" s="1"/>
  <c r="L692" i="5" a="1"/>
  <c r="L692" i="5" s="1"/>
  <c r="L187" i="5" a="1"/>
  <c r="L187" i="5" s="1"/>
  <c r="L1053" i="5" a="1"/>
  <c r="L1053" i="5" s="1"/>
  <c r="L215" i="5" a="1"/>
  <c r="L215" i="5" s="1"/>
  <c r="L1029" i="5" a="1"/>
  <c r="L1029" i="5" s="1"/>
  <c r="L1030" i="5" a="1"/>
  <c r="L1030" i="5" s="1"/>
  <c r="L164" i="5" a="1"/>
  <c r="L164" i="5" s="1"/>
  <c r="L165" i="5" a="1"/>
  <c r="L165" i="5" s="1"/>
  <c r="L162" i="5" a="1"/>
  <c r="L162" i="5" s="1"/>
  <c r="L167" i="5" a="1"/>
  <c r="L167" i="5" s="1"/>
  <c r="L166" i="5" a="1"/>
  <c r="L166" i="5" s="1"/>
  <c r="L168" i="5" a="1"/>
  <c r="L168" i="5" s="1"/>
  <c r="L163" i="5" a="1"/>
  <c r="L163" i="5" s="1"/>
  <c r="L1034" i="5" a="1"/>
  <c r="L1034" i="5" s="1"/>
  <c r="L1035" i="5" a="1"/>
  <c r="L1035" i="5" s="1"/>
  <c r="L1032" i="5" a="1"/>
  <c r="L1032" i="5" s="1"/>
  <c r="L1031" i="5" a="1"/>
  <c r="L1031" i="5" s="1"/>
  <c r="L679" i="5" a="1"/>
  <c r="L679" i="5" s="1"/>
  <c r="L654" i="5" a="1"/>
  <c r="L654" i="5" s="1"/>
  <c r="L678" i="5" a="1"/>
  <c r="L678" i="5" s="1"/>
  <c r="L680" i="5" a="1"/>
  <c r="L680" i="5" s="1"/>
  <c r="L681" i="5" a="1"/>
  <c r="L681" i="5" s="1"/>
  <c r="L169" i="5" a="1"/>
  <c r="L169" i="5" s="1"/>
  <c r="L172" i="5" a="1"/>
  <c r="L172" i="5" s="1"/>
  <c r="L12" i="5" a="1"/>
  <c r="L12" i="5" s="1"/>
  <c r="L173" i="5" a="1"/>
  <c r="L173" i="5" s="1"/>
  <c r="L175" i="5" a="1"/>
  <c r="L175" i="5" s="1"/>
  <c r="L174" i="5" a="1"/>
  <c r="L174" i="5" s="1"/>
  <c r="L170" i="5" a="1"/>
  <c r="L170" i="5" s="1"/>
  <c r="L171" i="5" a="1"/>
  <c r="L171" i="5" s="1"/>
  <c r="L998" i="5" a="1"/>
  <c r="L998" i="5" s="1"/>
  <c r="L1051" i="5" a="1"/>
  <c r="L1051" i="5" s="1"/>
  <c r="L699" i="5" a="1"/>
  <c r="L699" i="5" s="1"/>
  <c r="L198" i="5" a="1"/>
  <c r="L198" i="5" s="1"/>
  <c r="L202" i="5" a="1"/>
  <c r="L202" i="5" s="1"/>
  <c r="L205" i="5" a="1"/>
  <c r="L205" i="5" s="1"/>
  <c r="L203" i="5" a="1"/>
  <c r="L203" i="5" s="1"/>
  <c r="L18" i="5" a="1"/>
  <c r="L18" i="5" s="1"/>
  <c r="L1047" i="5" a="1"/>
  <c r="L1047" i="5" s="1"/>
  <c r="L192" i="5" a="1"/>
  <c r="L192" i="5" s="1"/>
  <c r="L193" i="5" a="1"/>
  <c r="L193" i="5" s="1"/>
  <c r="L204" i="5" a="1"/>
  <c r="L204" i="5" s="1"/>
  <c r="L199" i="5" a="1"/>
  <c r="L199" i="5" s="1"/>
  <c r="L19" i="5" a="1"/>
  <c r="L19" i="5" s="1"/>
  <c r="L200" i="5" a="1"/>
  <c r="L200" i="5" s="1"/>
  <c r="L201" i="5" a="1"/>
  <c r="L201" i="5" s="1"/>
  <c r="L197" i="5" a="1"/>
  <c r="L197" i="5" s="1"/>
  <c r="L703" i="5" a="1"/>
  <c r="L703" i="5" s="1"/>
  <c r="L741" i="5" a="1"/>
  <c r="L741" i="5" s="1"/>
  <c r="L742" i="5" a="1"/>
  <c r="L742" i="5" s="1"/>
  <c r="L30" i="5" a="1"/>
  <c r="L30" i="5" s="1"/>
  <c r="L306" i="5" a="1"/>
  <c r="L306" i="5" s="1"/>
  <c r="L304" i="5" a="1"/>
  <c r="L304" i="5" s="1"/>
  <c r="L305" i="5" a="1"/>
  <c r="L305" i="5" s="1"/>
  <c r="L1071" i="5" a="1"/>
  <c r="L1071" i="5" s="1"/>
  <c r="L1070" i="5" a="1"/>
  <c r="L1070" i="5" s="1"/>
  <c r="L297" i="5" a="1"/>
  <c r="L297" i="5" s="1"/>
  <c r="L296" i="5" a="1"/>
  <c r="L296" i="5" s="1"/>
  <c r="L733" i="5" a="1"/>
  <c r="L733" i="5" s="1"/>
  <c r="L299" i="5" a="1"/>
  <c r="L299" i="5" s="1"/>
  <c r="L298" i="5" a="1"/>
  <c r="L298" i="5" s="1"/>
  <c r="L28" i="5" a="1"/>
  <c r="L28" i="5" s="1"/>
  <c r="L301" i="5" a="1"/>
  <c r="L301" i="5" s="1"/>
  <c r="L303" i="5" a="1"/>
  <c r="L303" i="5" s="1"/>
  <c r="L302" i="5" a="1"/>
  <c r="L302" i="5" s="1"/>
  <c r="L300" i="5" a="1"/>
  <c r="L300" i="5" s="1"/>
  <c r="L29" i="5" a="1"/>
  <c r="L29" i="5" s="1"/>
  <c r="L1275" i="5" a="1"/>
  <c r="L1275" i="5" s="1"/>
  <c r="L1276" i="5" a="1"/>
  <c r="L1276" i="5" s="1"/>
  <c r="L290" i="5" a="1"/>
  <c r="L290" i="5" s="1"/>
  <c r="L736" i="5" a="1"/>
  <c r="L736" i="5" s="1"/>
  <c r="L1273" i="5" a="1"/>
  <c r="L1273" i="5" s="1"/>
  <c r="L735" i="5" a="1"/>
  <c r="L735" i="5" s="1"/>
  <c r="L734" i="5" a="1"/>
  <c r="L734" i="5" s="1"/>
  <c r="L1274" i="5" a="1"/>
  <c r="L1274" i="5" s="1"/>
  <c r="L737" i="5" a="1"/>
  <c r="L737" i="5" s="1"/>
  <c r="L286" i="5" a="1"/>
  <c r="L286" i="5" s="1"/>
  <c r="L289" i="5" a="1"/>
  <c r="L289" i="5" s="1"/>
  <c r="L287" i="5" a="1"/>
  <c r="L287" i="5" s="1"/>
  <c r="L27" i="5" a="1"/>
  <c r="L27" i="5" s="1"/>
  <c r="L288" i="5" a="1"/>
  <c r="L288" i="5" s="1"/>
  <c r="L1277" i="5" a="1"/>
  <c r="L1277" i="5" s="1"/>
  <c r="L740" i="5" a="1"/>
  <c r="L740" i="5" s="1"/>
  <c r="L739" i="5" a="1"/>
  <c r="L739" i="5" s="1"/>
  <c r="L738" i="5" a="1"/>
  <c r="L738" i="5" s="1"/>
  <c r="L1278" i="5" a="1"/>
  <c r="L1278" i="5" s="1"/>
  <c r="L292" i="5" a="1"/>
  <c r="L292" i="5" s="1"/>
  <c r="L295" i="5" a="1"/>
  <c r="L295" i="5" s="1"/>
  <c r="L1228" i="5" a="1"/>
  <c r="L1228" i="5" s="1"/>
  <c r="L1229" i="5" a="1"/>
  <c r="L1229" i="5" s="1"/>
  <c r="L293" i="5" a="1"/>
  <c r="L293" i="5" s="1"/>
  <c r="L294" i="5" a="1"/>
  <c r="L294" i="5" s="1"/>
  <c r="L291" i="5" a="1"/>
  <c r="L291" i="5" s="1"/>
  <c r="L31" i="5" a="1"/>
  <c r="L31" i="5" s="1"/>
  <c r="L315" i="5" a="1"/>
  <c r="L315" i="5" s="1"/>
  <c r="L314" i="5" a="1"/>
  <c r="L314" i="5" s="1"/>
  <c r="L313" i="5" a="1"/>
  <c r="L313" i="5" s="1"/>
  <c r="L312" i="5" a="1"/>
  <c r="L312" i="5" s="1"/>
  <c r="L1072" i="5" a="1"/>
  <c r="L1072" i="5" s="1"/>
  <c r="L743" i="5" a="1"/>
  <c r="L743" i="5" s="1"/>
  <c r="L307" i="5" a="1"/>
  <c r="L307" i="5" s="1"/>
  <c r="L280" i="5" a="1"/>
  <c r="L280" i="5" s="1"/>
  <c r="L279" i="5" a="1"/>
  <c r="L279" i="5" s="1"/>
  <c r="L1269" i="5" a="1"/>
  <c r="L1269" i="5" s="1"/>
  <c r="L724" i="5" a="1"/>
  <c r="L724" i="5" s="1"/>
  <c r="L1270" i="5" a="1"/>
  <c r="L1270" i="5" s="1"/>
  <c r="L1318" i="5" a="1"/>
  <c r="L1318" i="5" s="1"/>
  <c r="L274" i="5" a="1"/>
  <c r="L274" i="5" s="1"/>
  <c r="L273" i="5" a="1"/>
  <c r="L273" i="5" s="1"/>
  <c r="L272" i="5" a="1"/>
  <c r="L272" i="5" s="1"/>
  <c r="L271" i="5" a="1"/>
  <c r="L271" i="5" s="1"/>
  <c r="L721" i="5" a="1"/>
  <c r="L721" i="5" s="1"/>
  <c r="L1064" i="5" a="1"/>
  <c r="L1064" i="5" s="1"/>
  <c r="L1063" i="5" a="1"/>
  <c r="L1063" i="5" s="1"/>
  <c r="L1263" i="5" a="1"/>
  <c r="L1263" i="5" s="1"/>
  <c r="L716" i="5" a="1"/>
  <c r="L716" i="5" s="1"/>
  <c r="L1264" i="5" a="1"/>
  <c r="L1264" i="5" s="1"/>
  <c r="L244" i="5" a="1"/>
  <c r="L244" i="5" s="1"/>
  <c r="L245" i="5" a="1"/>
  <c r="L245" i="5" s="1"/>
  <c r="L1198" i="5" a="1"/>
  <c r="L1198" i="5" s="1"/>
  <c r="L986" i="5" a="1"/>
  <c r="L986" i="5" s="1"/>
  <c r="L987" i="5" a="1"/>
  <c r="L987" i="5" s="1"/>
  <c r="L95" i="5" a="1"/>
  <c r="L95" i="5" s="1"/>
  <c r="L634" i="5" a="1"/>
  <c r="L634" i="5" s="1"/>
  <c r="L633" i="5" a="1"/>
  <c r="L633" i="5" s="1"/>
  <c r="L1197" i="5" a="1"/>
  <c r="L1197" i="5" s="1"/>
  <c r="L984" i="5" a="1"/>
  <c r="L984" i="5" s="1"/>
  <c r="L1196" i="5" a="1"/>
  <c r="L1196" i="5" s="1"/>
  <c r="L985" i="5" a="1"/>
  <c r="L985" i="5" s="1"/>
  <c r="L632" i="5" a="1"/>
  <c r="L632" i="5" s="1"/>
  <c r="L94" i="5" a="1"/>
  <c r="L94" i="5" s="1"/>
  <c r="L630" i="5" a="1"/>
  <c r="L630" i="5" s="1"/>
  <c r="L631" i="5" a="1"/>
  <c r="L631" i="5" s="1"/>
  <c r="L982" i="5" a="1"/>
  <c r="L982" i="5" s="1"/>
  <c r="L1195" i="5" a="1"/>
  <c r="L1195" i="5" s="1"/>
  <c r="L1311" i="5" a="1"/>
  <c r="L1311" i="5" s="1"/>
  <c r="L980" i="5" a="1"/>
  <c r="L980" i="5" s="1"/>
  <c r="L979" i="5" a="1"/>
  <c r="L979" i="5" s="1"/>
  <c r="L975" i="5" a="1"/>
  <c r="L975" i="5" s="1"/>
  <c r="L976" i="5" a="1"/>
  <c r="L976" i="5" s="1"/>
  <c r="L977" i="5" a="1"/>
  <c r="L977" i="5" s="1"/>
  <c r="L978" i="5" a="1"/>
  <c r="L978" i="5" s="1"/>
  <c r="L981" i="5" a="1"/>
  <c r="L981" i="5" s="1"/>
  <c r="L628" i="5" a="1"/>
  <c r="L628" i="5" s="1"/>
  <c r="L629" i="5" a="1"/>
  <c r="L629" i="5" s="1"/>
  <c r="L627" i="5" a="1"/>
  <c r="L627" i="5" s="1"/>
  <c r="L626" i="5" a="1"/>
  <c r="L626" i="5" s="1"/>
  <c r="L983" i="5" a="1"/>
  <c r="L983" i="5" s="1"/>
  <c r="L702" i="5" a="1"/>
  <c r="L702" i="5" s="1"/>
  <c r="L1052" i="5" a="1"/>
  <c r="L1052" i="5" s="1"/>
  <c r="L700" i="5" a="1"/>
  <c r="L700" i="5" s="1"/>
  <c r="L701" i="5" a="1"/>
  <c r="L701" i="5" s="1"/>
  <c r="L999" i="5" a="1"/>
  <c r="L999" i="5" s="1"/>
  <c r="L208" i="5" a="1"/>
  <c r="L208" i="5" s="1"/>
  <c r="L212" i="5" a="1"/>
  <c r="L212" i="5" s="1"/>
  <c r="L210" i="5" a="1"/>
  <c r="L210" i="5" s="1"/>
  <c r="L209" i="5" a="1"/>
  <c r="L209" i="5" s="1"/>
  <c r="L213" i="5" a="1"/>
  <c r="L213" i="5" s="1"/>
  <c r="L211" i="5" a="1"/>
  <c r="L211" i="5" s="1"/>
  <c r="L20" i="5" a="1"/>
  <c r="L20" i="5" s="1"/>
  <c r="L1050" i="5" a="1"/>
  <c r="L1050" i="5" s="1"/>
  <c r="L698" i="5" a="1"/>
  <c r="L698" i="5" s="1"/>
  <c r="L697" i="5" a="1"/>
  <c r="L697" i="5" s="1"/>
  <c r="L195" i="5" a="1"/>
  <c r="L195" i="5" s="1"/>
  <c r="L17" i="5" a="1"/>
  <c r="L17" i="5" s="1"/>
  <c r="L194" i="5" a="1"/>
  <c r="L194" i="5" s="1"/>
  <c r="L1313" i="5" a="1"/>
  <c r="L1313" i="5" s="1"/>
  <c r="L1314" i="5" a="1"/>
  <c r="L1314" i="5" s="1"/>
  <c r="L1315" i="5" a="1"/>
  <c r="L1315" i="5" s="1"/>
  <c r="L1312" i="5" a="1"/>
  <c r="L1312" i="5" s="1"/>
  <c r="L1049" i="5" a="1"/>
  <c r="L1049" i="5" s="1"/>
  <c r="L1048" i="5" a="1"/>
  <c r="L1048" i="5" s="1"/>
  <c r="L207" i="5" a="1"/>
  <c r="L207" i="5" s="1"/>
  <c r="L196" i="5" a="1"/>
  <c r="L196" i="5" s="1"/>
  <c r="L206" i="5" a="1"/>
  <c r="L206" i="5" s="1"/>
  <c r="L610" i="5" a="1"/>
  <c r="L610" i="5" s="1"/>
  <c r="L594" i="5" a="1"/>
  <c r="L594" i="5" s="1"/>
  <c r="L895" i="5" a="1"/>
  <c r="L895" i="5" s="1"/>
  <c r="L880" i="5" a="1"/>
  <c r="L880" i="5" s="1"/>
  <c r="L1160" i="5" a="1"/>
  <c r="L1160" i="5" s="1"/>
  <c r="L1159" i="5" a="1"/>
  <c r="L1159" i="5" s="1"/>
  <c r="L879" i="5" a="1"/>
  <c r="L879" i="5" s="1"/>
  <c r="L878" i="5" a="1"/>
  <c r="L878" i="5" s="1"/>
  <c r="L539" i="5" a="1"/>
  <c r="L539" i="5" s="1"/>
  <c r="L540" i="5" a="1"/>
  <c r="L540" i="5" s="1"/>
  <c r="L1176" i="5" a="1"/>
  <c r="L1176" i="5" s="1"/>
  <c r="L1175" i="5" a="1"/>
  <c r="L1175" i="5" s="1"/>
  <c r="L926" i="5" a="1"/>
  <c r="L926" i="5" s="1"/>
  <c r="L925" i="5" a="1"/>
  <c r="L925" i="5" s="1"/>
  <c r="L581" i="5" a="1"/>
  <c r="L581" i="5" s="1"/>
  <c r="L582" i="5" a="1"/>
  <c r="L582" i="5" s="1"/>
  <c r="L583" i="5" a="1"/>
  <c r="L583" i="5" s="1"/>
  <c r="L585" i="5" a="1"/>
  <c r="L585" i="5" s="1"/>
  <c r="L584" i="5" a="1"/>
  <c r="L584" i="5" s="1"/>
  <c r="L586" i="5" a="1"/>
  <c r="L586" i="5" s="1"/>
  <c r="L587" i="5" a="1"/>
  <c r="L587" i="5" s="1"/>
  <c r="L1154" i="5" a="1"/>
  <c r="L1154" i="5" s="1"/>
  <c r="L1153" i="5" a="1"/>
  <c r="L1153" i="5" s="1"/>
  <c r="L872" i="5" a="1"/>
  <c r="L872" i="5" s="1"/>
  <c r="L1152" i="5" a="1"/>
  <c r="L1152" i="5" s="1"/>
  <c r="L871" i="5" a="1"/>
  <c r="L871" i="5" s="1"/>
  <c r="L1304" i="5" a="1"/>
  <c r="L1304" i="5" s="1"/>
  <c r="L524" i="5" a="1"/>
  <c r="L524" i="5" s="1"/>
  <c r="L70" i="5" a="1"/>
  <c r="L70" i="5" s="1"/>
  <c r="L499" i="5" a="1"/>
  <c r="L499" i="5" s="1"/>
  <c r="L498" i="5" a="1"/>
  <c r="L498" i="5" s="1"/>
  <c r="L71" i="5" a="1"/>
  <c r="L71" i="5" s="1"/>
  <c r="L523" i="5" a="1"/>
  <c r="L523" i="5" s="1"/>
  <c r="L861" i="5" a="1"/>
  <c r="L861" i="5" s="1"/>
  <c r="L860" i="5" a="1"/>
  <c r="L860" i="5" s="1"/>
  <c r="L1344" i="5" a="1"/>
  <c r="L1344" i="5" s="1"/>
  <c r="L902" i="5" a="1"/>
  <c r="L902" i="5" s="1"/>
  <c r="L558" i="5" a="1"/>
  <c r="L558" i="5" s="1"/>
  <c r="L559" i="5" a="1"/>
  <c r="L559" i="5" s="1"/>
  <c r="L84" i="5" a="1"/>
  <c r="L84" i="5" s="1"/>
  <c r="L566" i="5" a="1"/>
  <c r="L566" i="5" s="1"/>
  <c r="L87" i="5" a="1"/>
  <c r="L87" i="5" s="1"/>
  <c r="L86" i="5" a="1"/>
  <c r="L86" i="5" s="1"/>
  <c r="L912" i="5" a="1"/>
  <c r="L912" i="5" s="1"/>
  <c r="L713" i="5" a="1"/>
  <c r="L713" i="5" s="1"/>
  <c r="L712" i="5" a="1"/>
  <c r="L712" i="5" s="1"/>
  <c r="L233" i="5" a="1"/>
  <c r="L233" i="5" s="1"/>
  <c r="L232" i="5" a="1"/>
  <c r="L232" i="5" s="1"/>
  <c r="L1261" i="5" a="1"/>
  <c r="L1261" i="5" s="1"/>
  <c r="L1262" i="5" a="1"/>
  <c r="L1262" i="5" s="1"/>
  <c r="L230" i="5" a="1"/>
  <c r="L230" i="5" s="1"/>
  <c r="L229" i="5" a="1"/>
  <c r="L229" i="5" s="1"/>
  <c r="L1058" i="5" a="1"/>
  <c r="L1058" i="5" s="1"/>
  <c r="L711" i="5" a="1"/>
  <c r="L711" i="5" s="1"/>
  <c r="L1057" i="5" a="1"/>
  <c r="L1057" i="5" s="1"/>
  <c r="L1056" i="5" a="1"/>
  <c r="L1056" i="5" s="1"/>
  <c r="L710" i="5" a="1"/>
  <c r="L710" i="5" s="1"/>
  <c r="L221" i="5" a="1"/>
  <c r="L221" i="5" s="1"/>
  <c r="L219" i="5" a="1"/>
  <c r="L219" i="5" s="1"/>
  <c r="L220" i="5" a="1"/>
  <c r="L220" i="5" s="1"/>
  <c r="L1059" i="5" a="1"/>
  <c r="L1059" i="5" s="1"/>
  <c r="L225" i="5" a="1"/>
  <c r="L225" i="5" s="1"/>
  <c r="L223" i="5" a="1"/>
  <c r="L223" i="5" s="1"/>
  <c r="L227" i="5" a="1"/>
  <c r="L227" i="5" s="1"/>
  <c r="L226" i="5" a="1"/>
  <c r="L226" i="5" s="1"/>
  <c r="L222" i="5" a="1"/>
  <c r="L222" i="5" s="1"/>
  <c r="L224" i="5" a="1"/>
  <c r="L224" i="5" s="1"/>
  <c r="L1046" i="5" a="1"/>
  <c r="L1046" i="5" s="1"/>
  <c r="L1044" i="5" a="1"/>
  <c r="L1044" i="5" s="1"/>
  <c r="L1045" i="5" a="1"/>
  <c r="L1045" i="5" s="1"/>
  <c r="L1042" i="5" a="1"/>
  <c r="L1042" i="5" s="1"/>
  <c r="L1043" i="5" a="1"/>
  <c r="L1043" i="5" s="1"/>
  <c r="L695" i="5" a="1"/>
  <c r="L695" i="5" s="1"/>
  <c r="L696" i="5" a="1"/>
  <c r="L696" i="5" s="1"/>
  <c r="L1317" i="5" a="1"/>
  <c r="L1317" i="5" s="1"/>
  <c r="L191" i="5" a="1"/>
  <c r="L191" i="5" s="1"/>
  <c r="L190" i="5" a="1"/>
  <c r="L190" i="5" s="1"/>
  <c r="L189" i="5" a="1"/>
  <c r="L189" i="5" s="1"/>
  <c r="L1041" i="5" a="1"/>
  <c r="L1041" i="5" s="1"/>
  <c r="L693" i="5" a="1"/>
  <c r="L693" i="5" s="1"/>
  <c r="L1040" i="5" a="1"/>
  <c r="L1040" i="5" s="1"/>
  <c r="L694" i="5" a="1"/>
  <c r="L694" i="5" s="1"/>
  <c r="L1039" i="5" a="1"/>
  <c r="L1039" i="5" s="1"/>
  <c r="L188" i="5" a="1"/>
  <c r="L188" i="5" s="1"/>
  <c r="L708" i="5" a="1"/>
  <c r="L708" i="5" s="1"/>
  <c r="L1054" i="5" a="1"/>
  <c r="L1054" i="5" s="1"/>
  <c r="L705" i="5" a="1"/>
  <c r="L705" i="5" s="1"/>
  <c r="L1055" i="5" a="1"/>
  <c r="L1055" i="5" s="1"/>
  <c r="L706" i="5" a="1"/>
  <c r="L706" i="5" s="1"/>
  <c r="L707" i="5" a="1"/>
  <c r="L707" i="5" s="1"/>
  <c r="L216" i="5" a="1"/>
  <c r="L216" i="5" s="1"/>
  <c r="L214" i="5" a="1"/>
  <c r="L214" i="5" s="1"/>
  <c r="L21" i="5" a="1"/>
  <c r="L21" i="5" s="1"/>
  <c r="L217" i="5" a="1"/>
  <c r="L217" i="5" s="1"/>
  <c r="L691" i="5" a="1"/>
  <c r="L691" i="5" s="1"/>
  <c r="L689" i="5" a="1"/>
  <c r="L689" i="5" s="1"/>
  <c r="L690" i="5" a="1"/>
  <c r="L690" i="5" s="1"/>
  <c r="L182" i="5" a="1"/>
  <c r="L182" i="5" s="1"/>
  <c r="L185" i="5" a="1"/>
  <c r="L185" i="5" s="1"/>
  <c r="L184" i="5" a="1"/>
  <c r="L184" i="5" s="1"/>
  <c r="L16" i="5" a="1"/>
  <c r="L16" i="5" s="1"/>
  <c r="L677" i="5" a="1"/>
  <c r="L677" i="5" s="1"/>
  <c r="L161" i="5" a="1"/>
  <c r="L161" i="5" s="1"/>
  <c r="L183" i="5" a="1"/>
  <c r="L183" i="5" s="1"/>
  <c r="L1037" i="5" a="1"/>
  <c r="L1037" i="5" s="1"/>
  <c r="L1036" i="5" a="1"/>
  <c r="L1036" i="5" s="1"/>
  <c r="L684" i="5" a="1"/>
  <c r="L684" i="5" s="1"/>
  <c r="L686" i="5" a="1"/>
  <c r="L686" i="5" s="1"/>
  <c r="L685" i="5" a="1"/>
  <c r="L685" i="5" s="1"/>
  <c r="L688" i="5" a="1"/>
  <c r="L688" i="5" s="1"/>
  <c r="L687" i="5" a="1"/>
  <c r="L687" i="5" s="1"/>
  <c r="L682" i="5" a="1"/>
  <c r="L682" i="5" s="1"/>
  <c r="L186" i="5" a="1"/>
  <c r="L186" i="5" s="1"/>
  <c r="L683" i="5" a="1"/>
  <c r="L683" i="5" s="1"/>
  <c r="L180" i="5" a="1"/>
  <c r="L180" i="5" s="1"/>
  <c r="L181" i="5" a="1"/>
  <c r="L181" i="5" s="1"/>
  <c r="L179" i="5" a="1"/>
  <c r="L179" i="5" s="1"/>
  <c r="L177" i="5" a="1"/>
  <c r="L177" i="5" s="1"/>
  <c r="L13" i="5" a="1"/>
  <c r="L13" i="5" s="1"/>
  <c r="L14" i="5" a="1"/>
  <c r="L14" i="5" s="1"/>
  <c r="L15" i="5" a="1"/>
  <c r="L15" i="5" s="1"/>
  <c r="L178" i="5" a="1"/>
  <c r="L178" i="5" s="1"/>
  <c r="L176" i="5" a="1"/>
  <c r="L176" i="5" s="1"/>
  <c r="L704" i="5" a="1"/>
  <c r="L704" i="5" s="1"/>
  <c r="L1204" i="5" a="1"/>
  <c r="L1204" i="5" s="1"/>
  <c r="L1209" i="5" a="1"/>
  <c r="L1209" i="5" s="1"/>
  <c r="L1203" i="5" a="1"/>
  <c r="L1203" i="5" s="1"/>
  <c r="L1206" i="5" a="1"/>
  <c r="L1206" i="5" s="1"/>
  <c r="L1205" i="5" a="1"/>
  <c r="L1205" i="5" s="1"/>
  <c r="L1207" i="5" a="1"/>
  <c r="L1207" i="5" s="1"/>
  <c r="L989" i="5" a="1"/>
  <c r="L989" i="5" s="1"/>
  <c r="L1208" i="5" a="1"/>
  <c r="L1208" i="5" s="1"/>
  <c r="L992" i="5" a="1"/>
  <c r="L992" i="5" s="1"/>
  <c r="L991" i="5" a="1"/>
  <c r="L991" i="5" s="1"/>
  <c r="L990" i="5" a="1"/>
  <c r="L990" i="5" s="1"/>
  <c r="L649" i="5" a="1"/>
  <c r="L649" i="5" s="1"/>
  <c r="L96" i="5" a="1"/>
  <c r="L96" i="5" s="1"/>
  <c r="L97" i="5" a="1"/>
  <c r="L97" i="5" s="1"/>
  <c r="L645" i="5" a="1"/>
  <c r="L645" i="5" s="1"/>
  <c r="L639" i="5" a="1"/>
  <c r="L639" i="5" s="1"/>
  <c r="L650" i="5" a="1"/>
  <c r="L650" i="5" s="1"/>
  <c r="L636" i="5" a="1"/>
  <c r="L636" i="5" s="1"/>
  <c r="L1201" i="5" a="1"/>
  <c r="L1201" i="5" s="1"/>
  <c r="L640" i="5" a="1"/>
  <c r="L640" i="5" s="1"/>
  <c r="L100" i="5" a="1"/>
  <c r="L100" i="5" s="1"/>
  <c r="L647" i="5" a="1"/>
  <c r="L647" i="5" s="1"/>
  <c r="L99" i="5" a="1"/>
  <c r="L99" i="5" s="1"/>
  <c r="L648" i="5" a="1"/>
  <c r="L648" i="5" s="1"/>
  <c r="L643" i="5" a="1"/>
  <c r="L643" i="5" s="1"/>
  <c r="L644" i="5" a="1"/>
  <c r="L644" i="5" s="1"/>
  <c r="L98" i="5" a="1"/>
  <c r="L98" i="5" s="1"/>
  <c r="L646" i="5" a="1"/>
  <c r="L646" i="5" s="1"/>
  <c r="L642" i="5" a="1"/>
  <c r="L642" i="5" s="1"/>
  <c r="L1202" i="5" a="1"/>
  <c r="L1202" i="5" s="1"/>
  <c r="L638" i="5" a="1"/>
  <c r="L638" i="5" s="1"/>
  <c r="L637" i="5" a="1"/>
  <c r="L637" i="5" s="1"/>
  <c r="L641" i="5" a="1"/>
  <c r="L641" i="5" s="1"/>
  <c r="L1125" i="5" a="1"/>
  <c r="L1125" i="5" s="1"/>
  <c r="L1128" i="5" a="1"/>
  <c r="L1128" i="5" s="1"/>
  <c r="L470" i="5" a="1"/>
  <c r="L470" i="5" s="1"/>
  <c r="L1095" i="5" a="1"/>
  <c r="L1095" i="5" s="1"/>
  <c r="L788" i="5" a="1"/>
  <c r="L788" i="5" s="1"/>
  <c r="L362" i="5" a="1"/>
  <c r="L362" i="5" s="1"/>
  <c r="L361" i="5" a="1"/>
  <c r="L361" i="5" s="1"/>
  <c r="L469" i="5" a="1"/>
  <c r="L469" i="5" s="1"/>
  <c r="L62" i="5" a="1"/>
  <c r="L62" i="5" s="1"/>
  <c r="L61" i="5" a="1"/>
  <c r="L61" i="5" s="1"/>
  <c r="L1112" i="5" a="1"/>
  <c r="L1112" i="5" s="1"/>
  <c r="L816" i="5" a="1"/>
  <c r="L816" i="5" s="1"/>
  <c r="L416" i="5" a="1"/>
  <c r="L416" i="5" s="1"/>
  <c r="L419" i="5" a="1"/>
  <c r="L419" i="5" s="1"/>
  <c r="L372" i="5" a="1"/>
  <c r="L372" i="5" s="1"/>
  <c r="L415" i="5" a="1"/>
  <c r="L415" i="5" s="1"/>
  <c r="L417" i="5" a="1"/>
  <c r="L417" i="5" s="1"/>
  <c r="L418" i="5" a="1"/>
  <c r="L418" i="5" s="1"/>
  <c r="L1106" i="5" a="1"/>
  <c r="L1106" i="5" s="1"/>
  <c r="L798" i="5" a="1"/>
  <c r="L798" i="5" s="1"/>
  <c r="L1287" i="5" a="1"/>
  <c r="L1287" i="5" s="1"/>
  <c r="L797" i="5" a="1"/>
  <c r="L797" i="5" s="1"/>
  <c r="L799" i="5" a="1"/>
  <c r="L799" i="5" s="1"/>
  <c r="L1288" i="5" a="1"/>
  <c r="L1288" i="5" s="1"/>
  <c r="L800" i="5" a="1"/>
  <c r="L800" i="5" s="1"/>
  <c r="L380" i="5" a="1"/>
  <c r="L380" i="5" s="1"/>
  <c r="L378" i="5" a="1"/>
  <c r="L378" i="5" s="1"/>
  <c r="L377" i="5" a="1"/>
  <c r="L377" i="5" s="1"/>
  <c r="L382" i="5" a="1"/>
  <c r="L382" i="5" s="1"/>
  <c r="L45" i="5" a="1"/>
  <c r="L45" i="5" s="1"/>
  <c r="L379" i="5" a="1"/>
  <c r="L379" i="5" s="1"/>
  <c r="L381" i="5" a="1"/>
  <c r="L381" i="5" s="1"/>
  <c r="L1120" i="5" a="1"/>
  <c r="L1120" i="5" s="1"/>
  <c r="L429" i="5" a="1"/>
  <c r="L429" i="5" s="1"/>
  <c r="L428" i="5" a="1"/>
  <c r="L428" i="5" s="1"/>
  <c r="L425" i="5" a="1"/>
  <c r="L425" i="5" s="1"/>
  <c r="L426" i="5" a="1"/>
  <c r="L426" i="5" s="1"/>
  <c r="L427" i="5" a="1"/>
  <c r="L427" i="5" s="1"/>
  <c r="L1193" i="5" a="1"/>
  <c r="L1193" i="5" s="1"/>
  <c r="L1194" i="5" a="1"/>
  <c r="L1194" i="5" s="1"/>
  <c r="L965" i="5" a="1"/>
  <c r="L965" i="5" s="1"/>
  <c r="L967" i="5" a="1"/>
  <c r="L967" i="5" s="1"/>
  <c r="L1189" i="5" a="1"/>
  <c r="L1189" i="5" s="1"/>
  <c r="L966" i="5" a="1"/>
  <c r="L966" i="5" s="1"/>
  <c r="L962" i="5" a="1"/>
  <c r="L962" i="5" s="1"/>
  <c r="L963" i="5" a="1"/>
  <c r="L963" i="5" s="1"/>
  <c r="L969" i="5" a="1"/>
  <c r="L969" i="5" s="1"/>
  <c r="L970" i="5" a="1"/>
  <c r="L970" i="5" s="1"/>
  <c r="L1192" i="5" a="1"/>
  <c r="L1192" i="5" s="1"/>
  <c r="L968" i="5" a="1"/>
  <c r="L968" i="5" s="1"/>
  <c r="L964" i="5" a="1"/>
  <c r="L964" i="5" s="1"/>
  <c r="L1190" i="5" a="1"/>
  <c r="L1190" i="5" s="1"/>
  <c r="L1191" i="5" a="1"/>
  <c r="L1191" i="5" s="1"/>
  <c r="L616" i="5" a="1"/>
  <c r="L616" i="5" s="1"/>
  <c r="L1188" i="5" a="1"/>
  <c r="L1188" i="5" s="1"/>
  <c r="L960" i="5" a="1"/>
  <c r="L960" i="5" s="1"/>
  <c r="L1187" i="5" a="1"/>
  <c r="L1187" i="5" s="1"/>
  <c r="L956" i="5" a="1"/>
  <c r="L956" i="5" s="1"/>
  <c r="L961" i="5" a="1"/>
  <c r="L961" i="5" s="1"/>
  <c r="L958" i="5" a="1"/>
  <c r="L958" i="5" s="1"/>
  <c r="L954" i="5" a="1"/>
  <c r="L954" i="5" s="1"/>
  <c r="L953" i="5" a="1"/>
  <c r="L953" i="5" s="1"/>
  <c r="L952" i="5" a="1"/>
  <c r="L952" i="5" s="1"/>
  <c r="L959" i="5" a="1"/>
  <c r="L959" i="5" s="1"/>
  <c r="L955" i="5" a="1"/>
  <c r="L955" i="5" s="1"/>
  <c r="L957" i="5" a="1"/>
  <c r="L957" i="5" s="1"/>
  <c r="L612" i="5" a="1"/>
  <c r="L612" i="5" s="1"/>
  <c r="L611" i="5" a="1"/>
  <c r="L611" i="5" s="1"/>
  <c r="L1185" i="5" a="1"/>
  <c r="L1185" i="5" s="1"/>
  <c r="L948" i="5" a="1"/>
  <c r="L948" i="5" s="1"/>
  <c r="L951" i="5" a="1"/>
  <c r="L951" i="5" s="1"/>
  <c r="L949" i="5" a="1"/>
  <c r="L949" i="5" s="1"/>
  <c r="L1186" i="5" a="1"/>
  <c r="L1186" i="5" s="1"/>
  <c r="L950" i="5" a="1"/>
  <c r="L950" i="5" s="1"/>
  <c r="L608" i="5" a="1"/>
  <c r="L608" i="5" s="1"/>
  <c r="L609" i="5" a="1"/>
  <c r="L609" i="5" s="1"/>
  <c r="L607" i="5" a="1"/>
  <c r="L607" i="5" s="1"/>
  <c r="L1182" i="5" a="1"/>
  <c r="L1182" i="5" s="1"/>
  <c r="L1184" i="5" a="1"/>
  <c r="L1184" i="5" s="1"/>
  <c r="L946" i="5" a="1"/>
  <c r="L946" i="5" s="1"/>
  <c r="L942" i="5" a="1"/>
  <c r="L942" i="5" s="1"/>
  <c r="L1181" i="5" a="1"/>
  <c r="L1181" i="5" s="1"/>
  <c r="L944" i="5" a="1"/>
  <c r="L944" i="5" s="1"/>
  <c r="L1179" i="5" a="1"/>
  <c r="L1179" i="5" s="1"/>
  <c r="L937" i="5" a="1"/>
  <c r="L937" i="5" s="1"/>
  <c r="L1180" i="5" a="1"/>
  <c r="L1180" i="5" s="1"/>
  <c r="L1183" i="5" a="1"/>
  <c r="L1183" i="5" s="1"/>
  <c r="L941" i="5" a="1"/>
  <c r="L941" i="5" s="1"/>
  <c r="L940" i="5" a="1"/>
  <c r="L940" i="5" s="1"/>
  <c r="L943" i="5" a="1"/>
  <c r="L943" i="5" s="1"/>
  <c r="L938" i="5" a="1"/>
  <c r="L938" i="5" s="1"/>
  <c r="L936" i="5" a="1"/>
  <c r="L936" i="5" s="1"/>
  <c r="L939" i="5" a="1"/>
  <c r="L939" i="5" s="1"/>
  <c r="L945" i="5" a="1"/>
  <c r="L945" i="5" s="1"/>
  <c r="L596" i="5" a="1"/>
  <c r="L596" i="5" s="1"/>
  <c r="L600" i="5" a="1"/>
  <c r="L600" i="5" s="1"/>
  <c r="L597" i="5" a="1"/>
  <c r="L597" i="5" s="1"/>
  <c r="L595" i="5" a="1"/>
  <c r="L595" i="5" s="1"/>
  <c r="L603" i="5" a="1"/>
  <c r="L603" i="5" s="1"/>
  <c r="L604" i="5" a="1"/>
  <c r="L604" i="5" s="1"/>
  <c r="L91" i="5" a="1"/>
  <c r="L91" i="5" s="1"/>
  <c r="L605" i="5" a="1"/>
  <c r="L605" i="5" s="1"/>
  <c r="L601" i="5" a="1"/>
  <c r="L601" i="5" s="1"/>
  <c r="L602" i="5" a="1"/>
  <c r="L602" i="5" s="1"/>
  <c r="L92" i="5" a="1"/>
  <c r="L92" i="5" s="1"/>
  <c r="L598" i="5" a="1"/>
  <c r="L598" i="5" s="1"/>
  <c r="L599" i="5" a="1"/>
  <c r="L599" i="5" s="1"/>
  <c r="L615" i="5" a="1"/>
  <c r="L615" i="5" s="1"/>
  <c r="L618" i="5" a="1"/>
  <c r="L618" i="5" s="1"/>
  <c r="L619" i="5" a="1"/>
  <c r="L619" i="5" s="1"/>
  <c r="L617" i="5" a="1"/>
  <c r="L617" i="5" s="1"/>
  <c r="L613" i="5" a="1"/>
  <c r="L613" i="5" s="1"/>
  <c r="L614" i="5" a="1"/>
  <c r="L614" i="5" s="1"/>
  <c r="L947" i="5" a="1"/>
  <c r="L947" i="5" s="1"/>
  <c r="L93" i="5" a="1"/>
  <c r="L93" i="5" s="1"/>
  <c r="L606" i="5" a="1"/>
  <c r="L606" i="5" s="1"/>
  <c r="L901" i="5" a="1"/>
  <c r="L901" i="5" s="1"/>
  <c r="L896" i="5" a="1"/>
  <c r="L896" i="5" s="1"/>
  <c r="L1164" i="5" a="1"/>
  <c r="L1164" i="5" s="1"/>
  <c r="L898" i="5" a="1"/>
  <c r="L898" i="5" s="1"/>
  <c r="L1163" i="5" a="1"/>
  <c r="L1163" i="5" s="1"/>
  <c r="L900" i="5" a="1"/>
  <c r="L900" i="5" s="1"/>
  <c r="L899" i="5" a="1"/>
  <c r="L899" i="5" s="1"/>
  <c r="L897" i="5" a="1"/>
  <c r="L897" i="5" s="1"/>
  <c r="L556" i="5" a="1"/>
  <c r="L556" i="5" s="1"/>
  <c r="L557" i="5" a="1"/>
  <c r="L557" i="5" s="1"/>
  <c r="L553" i="5" a="1"/>
  <c r="L553" i="5" s="1"/>
  <c r="L554" i="5" a="1"/>
  <c r="L554" i="5" s="1"/>
  <c r="L81" i="5" a="1"/>
  <c r="L81" i="5" s="1"/>
  <c r="L80" i="5" a="1"/>
  <c r="L80" i="5" s="1"/>
  <c r="L79" i="5" a="1"/>
  <c r="L79" i="5" s="1"/>
  <c r="L82" i="5" a="1"/>
  <c r="L82" i="5" s="1"/>
  <c r="L78" i="5" a="1"/>
  <c r="L78" i="5" s="1"/>
  <c r="L552" i="5" a="1"/>
  <c r="L552" i="5" s="1"/>
  <c r="L555" i="5" a="1"/>
  <c r="L555" i="5" s="1"/>
  <c r="L1162" i="5" a="1"/>
  <c r="L1162" i="5" s="1"/>
  <c r="L548" i="5" a="1"/>
  <c r="L548" i="5" s="1"/>
  <c r="L888" i="5" a="1"/>
  <c r="L888" i="5" s="1"/>
  <c r="L889" i="5" a="1"/>
  <c r="L889" i="5" s="1"/>
  <c r="L883" i="5" a="1"/>
  <c r="L883" i="5" s="1"/>
  <c r="L887" i="5" a="1"/>
  <c r="L887" i="5" s="1"/>
  <c r="L881" i="5" a="1"/>
  <c r="L881" i="5" s="1"/>
  <c r="L886" i="5" a="1"/>
  <c r="L886" i="5" s="1"/>
  <c r="L890" i="5" a="1"/>
  <c r="L890" i="5" s="1"/>
  <c r="L884" i="5" a="1"/>
  <c r="L884" i="5" s="1"/>
  <c r="L885" i="5" a="1"/>
  <c r="L885" i="5" s="1"/>
  <c r="L549" i="5" a="1"/>
  <c r="L549" i="5" s="1"/>
  <c r="L547" i="5" a="1"/>
  <c r="L547" i="5" s="1"/>
  <c r="L550" i="5" a="1"/>
  <c r="L550" i="5" s="1"/>
  <c r="L77" i="5" a="1"/>
  <c r="L77" i="5" s="1"/>
  <c r="L545" i="5" a="1"/>
  <c r="L545" i="5" s="1"/>
  <c r="L546" i="5" a="1"/>
  <c r="L546" i="5" s="1"/>
  <c r="L892" i="5" a="1"/>
  <c r="L892" i="5" s="1"/>
  <c r="L893" i="5" a="1"/>
  <c r="L893" i="5" s="1"/>
  <c r="L1161" i="5" a="1"/>
  <c r="L1161" i="5" s="1"/>
  <c r="L891" i="5" a="1"/>
  <c r="L891" i="5" s="1"/>
  <c r="L894" i="5" a="1"/>
  <c r="L894" i="5" s="1"/>
  <c r="L551" i="5" a="1"/>
  <c r="L551" i="5" s="1"/>
  <c r="L931" i="5" a="1"/>
  <c r="L931" i="5" s="1"/>
  <c r="L1177" i="5" a="1"/>
  <c r="L1177" i="5" s="1"/>
  <c r="L935" i="5" a="1"/>
  <c r="L935" i="5" s="1"/>
  <c r="L1309" i="5" a="1"/>
  <c r="L1309" i="5" s="1"/>
  <c r="L932" i="5" a="1"/>
  <c r="L932" i="5" s="1"/>
  <c r="L930" i="5" a="1"/>
  <c r="L930" i="5" s="1"/>
  <c r="L933" i="5" a="1"/>
  <c r="L933" i="5" s="1"/>
  <c r="L1178" i="5" a="1"/>
  <c r="L1178" i="5" s="1"/>
  <c r="L927" i="5" a="1"/>
  <c r="L927" i="5" s="1"/>
  <c r="L934" i="5" a="1"/>
  <c r="L934" i="5" s="1"/>
  <c r="L929" i="5" a="1"/>
  <c r="L929" i="5" s="1"/>
  <c r="L928" i="5" a="1"/>
  <c r="L928" i="5" s="1"/>
  <c r="L1310" i="5" a="1"/>
  <c r="L1310" i="5" s="1"/>
  <c r="L924" i="5" a="1"/>
  <c r="L924" i="5" s="1"/>
  <c r="L89" i="5" a="1"/>
  <c r="L89" i="5" s="1"/>
  <c r="L90" i="5" a="1"/>
  <c r="L90" i="5" s="1"/>
  <c r="L563" i="5" a="1"/>
  <c r="L563" i="5" s="1"/>
  <c r="L910" i="5" a="1"/>
  <c r="L910" i="5" s="1"/>
  <c r="L907" i="5" a="1"/>
  <c r="L907" i="5" s="1"/>
  <c r="L1167" i="5" a="1"/>
  <c r="L1167" i="5" s="1"/>
  <c r="L909" i="5" a="1"/>
  <c r="L909" i="5" s="1"/>
  <c r="L908" i="5" a="1"/>
  <c r="L908" i="5" s="1"/>
  <c r="L911" i="5" a="1"/>
  <c r="L911" i="5" s="1"/>
  <c r="L565" i="5" a="1"/>
  <c r="L565" i="5" s="1"/>
  <c r="L564" i="5" a="1"/>
  <c r="L564" i="5" s="1"/>
  <c r="L588" i="5" a="1"/>
  <c r="L588" i="5" s="1"/>
  <c r="L592" i="5" a="1"/>
  <c r="L592" i="5" s="1"/>
  <c r="L590" i="5" a="1"/>
  <c r="L590" i="5" s="1"/>
  <c r="L591" i="5" a="1"/>
  <c r="L591" i="5" s="1"/>
  <c r="L593" i="5" a="1"/>
  <c r="L593" i="5" s="1"/>
  <c r="L589" i="5" a="1"/>
  <c r="L589" i="5" s="1"/>
  <c r="L1158" i="5" a="1"/>
  <c r="L1158" i="5" s="1"/>
  <c r="L1157" i="5" a="1"/>
  <c r="L1157" i="5" s="1"/>
  <c r="L876" i="5" a="1"/>
  <c r="L876" i="5" s="1"/>
  <c r="L875" i="5" a="1"/>
  <c r="L875" i="5" s="1"/>
  <c r="L1156" i="5" a="1"/>
  <c r="L1156" i="5" s="1"/>
  <c r="L1155" i="5" a="1"/>
  <c r="L1155" i="5" s="1"/>
  <c r="L873" i="5" a="1"/>
  <c r="L873" i="5" s="1"/>
  <c r="L874" i="5" a="1"/>
  <c r="L874" i="5" s="1"/>
  <c r="L877" i="5" a="1"/>
  <c r="L877" i="5" s="1"/>
  <c r="L534" i="5" a="1"/>
  <c r="L534" i="5" s="1"/>
  <c r="L527" i="5" a="1"/>
  <c r="L527" i="5" s="1"/>
  <c r="L533" i="5" a="1"/>
  <c r="L533" i="5" s="1"/>
  <c r="L526" i="5" a="1"/>
  <c r="L526" i="5" s="1"/>
  <c r="L537" i="5" a="1"/>
  <c r="L537" i="5" s="1"/>
  <c r="L538" i="5" a="1"/>
  <c r="L538" i="5" s="1"/>
  <c r="L1140" i="5" a="1"/>
  <c r="L1140" i="5" s="1"/>
  <c r="L1139" i="5" a="1"/>
  <c r="L1139" i="5" s="1"/>
  <c r="L858" i="5" a="1"/>
  <c r="L858" i="5" s="1"/>
  <c r="L859" i="5" a="1"/>
  <c r="L859" i="5" s="1"/>
  <c r="L75" i="5" a="1"/>
  <c r="L75" i="5" s="1"/>
  <c r="L531" i="5" a="1"/>
  <c r="L531" i="5" s="1"/>
  <c r="L530" i="5" a="1"/>
  <c r="L530" i="5" s="1"/>
  <c r="L529" i="5" a="1"/>
  <c r="L529" i="5" s="1"/>
  <c r="L525" i="5" a="1"/>
  <c r="L525" i="5" s="1"/>
  <c r="L535" i="5" a="1"/>
  <c r="L535" i="5" s="1"/>
  <c r="L536" i="5" a="1"/>
  <c r="L536" i="5" s="1"/>
  <c r="L76" i="5" a="1"/>
  <c r="L76" i="5" s="1"/>
  <c r="L528" i="5" a="1"/>
  <c r="L528" i="5" s="1"/>
  <c r="L1138" i="5" a="1"/>
  <c r="L1138" i="5" s="1"/>
  <c r="L1147" i="5" a="1"/>
  <c r="L1147" i="5" s="1"/>
  <c r="L1146" i="5" a="1"/>
  <c r="L1146" i="5" s="1"/>
  <c r="L1150" i="5" a="1"/>
  <c r="L1150" i="5" s="1"/>
  <c r="L1148" i="5" a="1"/>
  <c r="L1148" i="5" s="1"/>
  <c r="L869" i="5" a="1"/>
  <c r="L869" i="5" s="1"/>
  <c r="L1151" i="5" a="1"/>
  <c r="L1151" i="5" s="1"/>
  <c r="L1149" i="5" a="1"/>
  <c r="L1149" i="5" s="1"/>
  <c r="L1144" i="5" a="1"/>
  <c r="L1144" i="5" s="1"/>
  <c r="L865" i="5" a="1"/>
  <c r="L865" i="5" s="1"/>
  <c r="L1142" i="5" a="1"/>
  <c r="L1142" i="5" s="1"/>
  <c r="L1145" i="5" a="1"/>
  <c r="L1145" i="5" s="1"/>
  <c r="L867" i="5" a="1"/>
  <c r="L867" i="5" s="1"/>
  <c r="L1141" i="5" a="1"/>
  <c r="L1141" i="5" s="1"/>
  <c r="L868" i="5" a="1"/>
  <c r="L868" i="5" s="1"/>
  <c r="L863" i="5" a="1"/>
  <c r="L863" i="5" s="1"/>
  <c r="L862" i="5" a="1"/>
  <c r="L862" i="5" s="1"/>
  <c r="L1143" i="5" a="1"/>
  <c r="L1143" i="5" s="1"/>
  <c r="L866" i="5" a="1"/>
  <c r="L866" i="5" s="1"/>
  <c r="L864" i="5" a="1"/>
  <c r="L864" i="5" s="1"/>
  <c r="L996" i="5" a="1"/>
  <c r="L996" i="5" s="1"/>
  <c r="L1302" i="5" a="1"/>
  <c r="L1302" i="5" s="1"/>
  <c r="L1303" i="5" a="1"/>
  <c r="L1303" i="5" s="1"/>
  <c r="L870" i="5" a="1"/>
  <c r="L870" i="5" s="1"/>
  <c r="L504" i="5" a="1"/>
  <c r="L504" i="5" s="1"/>
  <c r="L1248" i="5" a="1"/>
  <c r="L1248" i="5" s="1"/>
  <c r="L1249" i="5" a="1"/>
  <c r="L1249" i="5" s="1"/>
  <c r="L506" i="5" a="1"/>
  <c r="L506" i="5" s="1"/>
  <c r="L519" i="5" a="1"/>
  <c r="L519" i="5" s="1"/>
  <c r="L511" i="5" a="1"/>
  <c r="L511" i="5" s="1"/>
  <c r="L72" i="5" a="1"/>
  <c r="L72" i="5" s="1"/>
  <c r="L518" i="5" a="1"/>
  <c r="L518" i="5" s="1"/>
  <c r="L501" i="5" a="1"/>
  <c r="L501" i="5" s="1"/>
  <c r="L507" i="5" a="1"/>
  <c r="L507" i="5" s="1"/>
  <c r="L509" i="5" a="1"/>
  <c r="L509" i="5" s="1"/>
  <c r="L1250" i="5" a="1"/>
  <c r="L1250" i="5" s="1"/>
  <c r="L1251" i="5" a="1"/>
  <c r="L1251" i="5" s="1"/>
  <c r="L516" i="5" a="1"/>
  <c r="L516" i="5" s="1"/>
  <c r="L503" i="5" a="1"/>
  <c r="L503" i="5" s="1"/>
  <c r="L515" i="5" a="1"/>
  <c r="L515" i="5" s="1"/>
  <c r="L500" i="5" a="1"/>
  <c r="L500" i="5" s="1"/>
  <c r="L505" i="5" a="1"/>
  <c r="L505" i="5" s="1"/>
  <c r="L522" i="5" a="1"/>
  <c r="L522" i="5" s="1"/>
  <c r="L74" i="5" a="1"/>
  <c r="L74" i="5" s="1"/>
  <c r="L521" i="5" a="1"/>
  <c r="L521" i="5" s="1"/>
  <c r="L510" i="5" a="1"/>
  <c r="L510" i="5" s="1"/>
  <c r="L514" i="5" a="1"/>
  <c r="L514" i="5" s="1"/>
  <c r="L73" i="5" a="1"/>
  <c r="L73" i="5" s="1"/>
  <c r="L512" i="5" a="1"/>
  <c r="L512" i="5" s="1"/>
  <c r="L517" i="5" a="1"/>
  <c r="L517" i="5" s="1"/>
  <c r="L520" i="5" a="1"/>
  <c r="L520" i="5" s="1"/>
  <c r="L508" i="5" a="1"/>
  <c r="L508" i="5" s="1"/>
  <c r="L502" i="5" a="1"/>
  <c r="L502" i="5" s="1"/>
  <c r="L513" i="5" a="1"/>
  <c r="L513" i="5" s="1"/>
  <c r="L532" i="5" a="1"/>
  <c r="L532" i="5" s="1"/>
  <c r="L1166" i="5" a="1"/>
  <c r="L1166" i="5" s="1"/>
  <c r="L1165" i="5" a="1"/>
  <c r="L1165" i="5" s="1"/>
  <c r="L906" i="5" a="1"/>
  <c r="L906" i="5" s="1"/>
  <c r="L905" i="5" a="1"/>
  <c r="L905" i="5" s="1"/>
  <c r="L562" i="5" a="1"/>
  <c r="L562" i="5" s="1"/>
  <c r="L561" i="5" a="1"/>
  <c r="L561" i="5" s="1"/>
  <c r="L560" i="5" a="1"/>
  <c r="L560" i="5" s="1"/>
  <c r="L85" i="5" a="1"/>
  <c r="L85" i="5" s="1"/>
  <c r="L904" i="5" a="1"/>
  <c r="L904" i="5" s="1"/>
  <c r="L903" i="5" a="1"/>
  <c r="L903" i="5" s="1"/>
  <c r="L1174" i="5" a="1"/>
  <c r="L1174" i="5" s="1"/>
  <c r="L1305" i="5" a="1"/>
  <c r="L1305" i="5" s="1"/>
  <c r="L1172" i="5" a="1"/>
  <c r="L1172" i="5" s="1"/>
  <c r="L917" i="5" a="1"/>
  <c r="L917" i="5" s="1"/>
  <c r="L1171" i="5" a="1"/>
  <c r="L1171" i="5" s="1"/>
  <c r="L919" i="5" a="1"/>
  <c r="L919" i="5" s="1"/>
  <c r="L918" i="5" a="1"/>
  <c r="L918" i="5" s="1"/>
  <c r="L1306" i="5" a="1"/>
  <c r="L1306" i="5" s="1"/>
  <c r="L574" i="5" a="1"/>
  <c r="L574" i="5" s="1"/>
  <c r="L567" i="5" a="1"/>
  <c r="L567" i="5" s="1"/>
  <c r="L569" i="5" a="1"/>
  <c r="L569" i="5" s="1"/>
  <c r="L568" i="5" a="1"/>
  <c r="L568" i="5" s="1"/>
  <c r="L573" i="5" a="1"/>
  <c r="L573" i="5" s="1"/>
  <c r="L576" i="5" a="1"/>
  <c r="L576" i="5" s="1"/>
  <c r="L572" i="5" a="1"/>
  <c r="L572" i="5" s="1"/>
  <c r="L575" i="5" a="1"/>
  <c r="L575" i="5" s="1"/>
  <c r="L571" i="5" a="1"/>
  <c r="L571" i="5" s="1"/>
  <c r="L570" i="5" a="1"/>
  <c r="L570" i="5" s="1"/>
  <c r="L1170" i="5" a="1"/>
  <c r="L1170" i="5" s="1"/>
  <c r="L1169" i="5" a="1"/>
  <c r="L1169" i="5" s="1"/>
  <c r="L1168" i="5" a="1"/>
  <c r="L1168" i="5" s="1"/>
  <c r="L916" i="5" a="1"/>
  <c r="L916" i="5" s="1"/>
  <c r="L913" i="5" a="1"/>
  <c r="L913" i="5" s="1"/>
  <c r="L914" i="5" a="1"/>
  <c r="L914" i="5" s="1"/>
  <c r="L915" i="5" a="1"/>
  <c r="L915" i="5" s="1"/>
  <c r="L1003" i="5" a="1"/>
  <c r="L1003" i="5" s="1"/>
  <c r="L1173" i="5" a="1"/>
  <c r="L1173" i="5" s="1"/>
  <c r="L922" i="5" a="1"/>
  <c r="L922" i="5" s="1"/>
  <c r="L923" i="5" a="1"/>
  <c r="L923" i="5" s="1"/>
  <c r="L1307" i="5" a="1"/>
  <c r="L1307" i="5" s="1"/>
  <c r="L920" i="5" a="1"/>
  <c r="L920" i="5" s="1"/>
  <c r="L1308" i="5" a="1"/>
  <c r="L1308" i="5" s="1"/>
  <c r="L921" i="5" a="1"/>
  <c r="L921" i="5" s="1"/>
  <c r="L88" i="5" a="1"/>
  <c r="L88" i="5" s="1"/>
  <c r="L579" i="5" a="1"/>
  <c r="L579" i="5" s="1"/>
  <c r="L577" i="5" a="1"/>
  <c r="L577" i="5" s="1"/>
  <c r="L578" i="5" a="1"/>
  <c r="L578" i="5" s="1"/>
  <c r="L580" i="5" a="1"/>
  <c r="L580" i="5" s="1"/>
  <c r="L1258" i="5" a="1"/>
  <c r="L1258" i="5" s="1"/>
  <c r="L1259" i="5" a="1"/>
  <c r="L1259" i="5" s="1"/>
  <c r="L1260" i="5" a="1"/>
  <c r="L1260" i="5" s="1"/>
  <c r="L159" i="5" a="1"/>
  <c r="L159" i="5" s="1"/>
  <c r="L158" i="5" a="1"/>
  <c r="L158" i="5" s="1"/>
  <c r="L160" i="5" a="1"/>
  <c r="L160" i="5" s="1"/>
  <c r="L1061" i="5" a="1"/>
  <c r="L1061" i="5" s="1"/>
  <c r="L238" i="5" a="1"/>
  <c r="L238" i="5" s="1"/>
  <c r="L239" i="5" a="1"/>
  <c r="L239" i="5" s="1"/>
  <c r="L234" i="5" a="1"/>
  <c r="L234" i="5" s="1"/>
  <c r="L236" i="5" a="1"/>
  <c r="L236" i="5" s="1"/>
  <c r="L237" i="5" a="1"/>
  <c r="L237" i="5" s="1"/>
  <c r="L235" i="5" a="1"/>
  <c r="L235" i="5" s="1"/>
  <c r="L972" i="5" a="1"/>
  <c r="L972" i="5" s="1"/>
  <c r="L971" i="5" a="1"/>
  <c r="L971" i="5" s="1"/>
  <c r="L973" i="5" a="1"/>
  <c r="L973" i="5" s="1"/>
  <c r="L974" i="5" a="1"/>
  <c r="L974" i="5" s="1"/>
  <c r="L622" i="5" a="1"/>
  <c r="L622" i="5" s="1"/>
  <c r="L623" i="5" a="1"/>
  <c r="L623" i="5" s="1"/>
  <c r="L625" i="5" a="1"/>
  <c r="L625" i="5" s="1"/>
  <c r="L624" i="5" a="1"/>
  <c r="L624" i="5" s="1"/>
  <c r="L621" i="5" a="1"/>
  <c r="L621" i="5" s="1"/>
  <c r="L620" i="5" a="1"/>
  <c r="L620" i="5" s="1"/>
  <c r="L667" i="5" a="1"/>
  <c r="L667" i="5" s="1"/>
  <c r="L134" i="5" a="1"/>
  <c r="L134" i="5" s="1"/>
  <c r="L131" i="5" a="1"/>
  <c r="L131" i="5" s="1"/>
  <c r="L132" i="5" a="1"/>
  <c r="L132" i="5" s="1"/>
  <c r="L133" i="5" a="1"/>
  <c r="L133" i="5" s="1"/>
  <c r="L666" i="5" a="1"/>
  <c r="L666" i="5" s="1"/>
  <c r="L1018" i="5" a="1"/>
  <c r="L1018" i="5" s="1"/>
  <c r="L9" i="5" a="1"/>
  <c r="L9" i="5" s="1"/>
  <c r="L661" i="5" a="1"/>
  <c r="L661" i="5" s="1"/>
  <c r="L662" i="5" a="1"/>
  <c r="L662" i="5" s="1"/>
  <c r="L1254" i="5" a="1"/>
  <c r="L1254" i="5" s="1"/>
  <c r="L1255" i="5" a="1"/>
  <c r="L1255" i="5" s="1"/>
  <c r="L115" i="5" a="1"/>
  <c r="L115" i="5" s="1"/>
  <c r="L995" i="5" a="1"/>
  <c r="L995" i="5" s="1"/>
  <c r="L111" i="5" a="1"/>
  <c r="L111" i="5" s="1"/>
  <c r="L112" i="5" a="1"/>
  <c r="L112" i="5" s="1"/>
  <c r="L114" i="5" a="1"/>
  <c r="L114" i="5" s="1"/>
  <c r="L6" i="5" a="1"/>
  <c r="L6" i="5" s="1"/>
  <c r="L110" i="5" a="1"/>
  <c r="L110" i="5" s="1"/>
  <c r="L113" i="5" a="1"/>
  <c r="L113" i="5" s="1"/>
  <c r="L660" i="5" a="1"/>
  <c r="L660" i="5" s="1"/>
  <c r="L1008" i="5" a="1"/>
  <c r="L1008" i="5" s="1"/>
  <c r="L1009" i="5" a="1"/>
  <c r="L1009" i="5" s="1"/>
  <c r="L1007" i="5" a="1"/>
  <c r="L1007" i="5" s="1"/>
  <c r="L1010" i="5" a="1"/>
  <c r="L1010" i="5" s="1"/>
  <c r="L1017" i="5" a="1"/>
  <c r="L1017" i="5" s="1"/>
  <c r="L1016" i="5" a="1"/>
  <c r="L1016" i="5" s="1"/>
  <c r="L665" i="5" a="1"/>
  <c r="L665" i="5" s="1"/>
  <c r="L7" i="5" a="1"/>
  <c r="L7" i="5" s="1"/>
  <c r="L126" i="5" a="1"/>
  <c r="L126" i="5" s="1"/>
  <c r="L8" i="5" a="1"/>
  <c r="L8" i="5" s="1"/>
  <c r="L663" i="5" a="1"/>
  <c r="L663" i="5" s="1"/>
  <c r="L1012" i="5" a="1"/>
  <c r="L1012" i="5" s="1"/>
  <c r="L119" i="5" a="1"/>
  <c r="L119" i="5" s="1"/>
  <c r="L120" i="5" a="1"/>
  <c r="L120" i="5" s="1"/>
  <c r="L121" i="5" a="1"/>
  <c r="L121" i="5" s="1"/>
  <c r="L118" i="5" a="1"/>
  <c r="L118" i="5" s="1"/>
  <c r="L117" i="5" a="1"/>
  <c r="L117" i="5" s="1"/>
  <c r="L128" i="5" a="1"/>
  <c r="L128" i="5" s="1"/>
  <c r="L129" i="5" a="1"/>
  <c r="L129" i="5" s="1"/>
  <c r="L130" i="5" a="1"/>
  <c r="L130" i="5" s="1"/>
  <c r="L127" i="5" a="1"/>
  <c r="L127" i="5" s="1"/>
  <c r="L1015" i="5" a="1"/>
  <c r="L1015" i="5" s="1"/>
  <c r="L125" i="5" a="1"/>
  <c r="L125" i="5" s="1"/>
  <c r="L659" i="5" a="1"/>
  <c r="L659" i="5" s="1"/>
  <c r="L108" i="5" a="1"/>
  <c r="L108" i="5" s="1"/>
  <c r="L656" i="5" a="1"/>
  <c r="L656" i="5" s="1"/>
  <c r="L657" i="5" a="1"/>
  <c r="L657" i="5" s="1"/>
  <c r="L658" i="5" a="1"/>
  <c r="L658" i="5" s="1"/>
  <c r="L103" i="5" a="1"/>
  <c r="L103" i="5" s="1"/>
  <c r="L3" i="5" a="1"/>
  <c r="L3" i="5" s="1"/>
  <c r="L105" i="5" a="1"/>
  <c r="L105" i="5" s="1"/>
  <c r="L4" i="5" a="1"/>
  <c r="L4" i="5" s="1"/>
  <c r="L107" i="5" a="1"/>
  <c r="L107" i="5" s="1"/>
  <c r="L5" i="5" a="1"/>
  <c r="L5" i="5" s="1"/>
  <c r="L106" i="5" a="1"/>
  <c r="L106" i="5" s="1"/>
  <c r="L104" i="5" a="1"/>
  <c r="L104" i="5" s="1"/>
  <c r="L1011" i="5" a="1"/>
  <c r="L1011" i="5" s="1"/>
  <c r="L116" i="5" a="1"/>
  <c r="L116" i="5" s="1"/>
  <c r="L124" i="5" a="1"/>
  <c r="L124" i="5" s="1"/>
  <c r="L1014" i="5" a="1"/>
  <c r="L1014" i="5" s="1"/>
  <c r="L1013" i="5" a="1"/>
  <c r="L1013" i="5" s="1"/>
  <c r="L122" i="5" a="1"/>
  <c r="L122" i="5" s="1"/>
  <c r="L123" i="5" a="1"/>
  <c r="L123" i="5" s="1"/>
  <c r="L664" i="5" a="1"/>
  <c r="L664" i="5" s="1"/>
  <c r="L1137" i="5" a="1"/>
  <c r="L1137" i="5" s="1"/>
  <c r="L854" i="5" a="1"/>
  <c r="L854" i="5" s="1"/>
  <c r="L855" i="5" a="1"/>
  <c r="L855" i="5" s="1"/>
  <c r="L856" i="5" a="1"/>
  <c r="L856" i="5" s="1"/>
  <c r="L857" i="5" a="1"/>
  <c r="L857" i="5" s="1"/>
  <c r="L1136" i="5" a="1"/>
  <c r="L1136" i="5" s="1"/>
  <c r="L853" i="5" a="1"/>
  <c r="L853" i="5" s="1"/>
  <c r="L493" i="5" a="1"/>
  <c r="L493" i="5" s="1"/>
  <c r="L495" i="5" a="1"/>
  <c r="L495" i="5" s="1"/>
  <c r="L492" i="5" a="1"/>
  <c r="L492" i="5" s="1"/>
  <c r="L494" i="5" a="1"/>
  <c r="L494" i="5" s="1"/>
  <c r="L497" i="5" a="1"/>
  <c r="L497" i="5" s="1"/>
  <c r="L496" i="5" a="1"/>
  <c r="L496" i="5" s="1"/>
  <c r="L69" i="5" a="1"/>
  <c r="L69" i="5" s="1"/>
  <c r="L851" i="5" a="1"/>
  <c r="L851" i="5" s="1"/>
  <c r="L852" i="5" a="1"/>
  <c r="L852" i="5" s="1"/>
  <c r="L488" i="5" a="1"/>
  <c r="L488" i="5" s="1"/>
  <c r="L66" i="5" a="1"/>
  <c r="L66" i="5" s="1"/>
  <c r="L489" i="5" a="1"/>
  <c r="L489" i="5" s="1"/>
  <c r="L491" i="5" a="1"/>
  <c r="L491" i="5" s="1"/>
  <c r="L490" i="5" a="1"/>
  <c r="L490" i="5" s="1"/>
  <c r="L486" i="5" a="1"/>
  <c r="L486" i="5" s="1"/>
  <c r="L487" i="5" a="1"/>
  <c r="L487" i="5" s="1"/>
  <c r="L67" i="5" a="1"/>
  <c r="L67" i="5" s="1"/>
  <c r="L68" i="5" a="1"/>
  <c r="L68" i="5" s="1"/>
  <c r="L849" i="5" a="1"/>
  <c r="L849" i="5" s="1"/>
  <c r="L850" i="5" a="1"/>
  <c r="L850" i="5" s="1"/>
  <c r="L1006" i="5" a="1"/>
  <c r="L1006" i="5" s="1"/>
  <c r="L102" i="5" a="1"/>
  <c r="L102" i="5" s="1"/>
  <c r="L485" i="5" a="1"/>
  <c r="L485" i="5" s="1"/>
  <c r="L1091" i="5" a="1"/>
  <c r="L1091" i="5" s="1"/>
  <c r="L1092" i="5" a="1"/>
  <c r="L1092" i="5" s="1"/>
  <c r="L1089" i="5" a="1"/>
  <c r="L1089" i="5" s="1"/>
  <c r="L1090" i="5" a="1"/>
  <c r="L1090" i="5" s="1"/>
  <c r="L780" i="5" a="1"/>
  <c r="L780" i="5" s="1"/>
  <c r="L1088" i="5" a="1"/>
  <c r="L1088" i="5" s="1"/>
  <c r="L784" i="5" a="1"/>
  <c r="L784" i="5" s="1"/>
  <c r="L785" i="5" a="1"/>
  <c r="L785" i="5" s="1"/>
  <c r="L781" i="5" a="1"/>
  <c r="L781" i="5" s="1"/>
  <c r="L782" i="5" a="1"/>
  <c r="L782" i="5" s="1"/>
  <c r="L783" i="5" a="1"/>
  <c r="L783" i="5" s="1"/>
  <c r="L786" i="5" a="1"/>
  <c r="L786" i="5" s="1"/>
  <c r="L1005" i="5" a="1"/>
  <c r="L1005" i="5" s="1"/>
  <c r="L1093" i="5" a="1"/>
  <c r="L1093" i="5" s="1"/>
  <c r="L353" i="5" a="1"/>
  <c r="L353" i="5" s="1"/>
  <c r="L356" i="5" a="1"/>
  <c r="L356" i="5" s="1"/>
  <c r="L352" i="5" a="1"/>
  <c r="L352" i="5" s="1"/>
  <c r="L357" i="5" a="1"/>
  <c r="L357" i="5" s="1"/>
  <c r="L360" i="5" a="1"/>
  <c r="L360" i="5" s="1"/>
  <c r="L359" i="5" a="1"/>
  <c r="L359" i="5" s="1"/>
  <c r="L358" i="5" a="1"/>
  <c r="L358" i="5" s="1"/>
  <c r="L355" i="5" a="1"/>
  <c r="L355" i="5" s="1"/>
  <c r="L1232" i="5" a="1"/>
  <c r="L1232" i="5" s="1"/>
  <c r="L1233" i="5" a="1"/>
  <c r="L1233" i="5" s="1"/>
  <c r="L1234" i="5" a="1"/>
  <c r="L1234" i="5" s="1"/>
  <c r="L1230" i="5" a="1"/>
  <c r="L1230" i="5" s="1"/>
  <c r="L1231" i="5" a="1"/>
  <c r="L1231" i="5" s="1"/>
  <c r="L354" i="5" a="1"/>
  <c r="L354" i="5" s="1"/>
  <c r="L1235" i="5" a="1"/>
  <c r="L1235" i="5" s="1"/>
  <c r="L1213" i="5" a="1"/>
  <c r="L1213" i="5" s="1"/>
  <c r="L1236" i="5" a="1"/>
  <c r="L1236" i="5" s="1"/>
  <c r="L1237" i="5" a="1"/>
  <c r="L1237" i="5" s="1"/>
  <c r="L41" i="5" a="1"/>
  <c r="L41" i="5" s="1"/>
  <c r="L779" i="5" a="1"/>
  <c r="L779" i="5" s="1"/>
  <c r="L1086" i="5" a="1"/>
  <c r="L1086" i="5" s="1"/>
  <c r="L1085" i="5" a="1"/>
  <c r="L1085" i="5" s="1"/>
  <c r="L1087" i="5" a="1"/>
  <c r="L1087" i="5" s="1"/>
  <c r="L350" i="5" a="1"/>
  <c r="L350" i="5" s="1"/>
  <c r="L351" i="5" a="1"/>
  <c r="L351" i="5" s="1"/>
  <c r="L1083" i="5" a="1"/>
  <c r="L1083" i="5" s="1"/>
  <c r="L1082" i="5" a="1"/>
  <c r="L1082" i="5" s="1"/>
  <c r="L1081" i="5" a="1"/>
  <c r="L1081" i="5" s="1"/>
  <c r="L774" i="5" a="1"/>
  <c r="L774" i="5" s="1"/>
  <c r="L778" i="5" a="1"/>
  <c r="L778" i="5" s="1"/>
  <c r="L777" i="5" a="1"/>
  <c r="L777" i="5" s="1"/>
  <c r="L776" i="5" a="1"/>
  <c r="L776" i="5" s="1"/>
  <c r="L775" i="5" a="1"/>
  <c r="L775" i="5" s="1"/>
  <c r="L341" i="5" a="1"/>
  <c r="L341" i="5" s="1"/>
  <c r="L348" i="5" a="1"/>
  <c r="L348" i="5" s="1"/>
  <c r="L343" i="5" a="1"/>
  <c r="L343" i="5" s="1"/>
  <c r="L349" i="5" a="1"/>
  <c r="L349" i="5" s="1"/>
  <c r="L40" i="5" a="1"/>
  <c r="L40" i="5" s="1"/>
  <c r="L342" i="5" a="1"/>
  <c r="L342" i="5" s="1"/>
  <c r="L344" i="5" a="1"/>
  <c r="L344" i="5" s="1"/>
  <c r="L346" i="5" a="1"/>
  <c r="L346" i="5" s="1"/>
  <c r="L347" i="5" a="1"/>
  <c r="L347" i="5" s="1"/>
  <c r="L1084" i="5" a="1"/>
  <c r="L1084" i="5" s="1"/>
  <c r="L833" i="5" a="1"/>
  <c r="L833" i="5" s="1"/>
  <c r="L835" i="5" a="1"/>
  <c r="L835" i="5" s="1"/>
  <c r="L1297" i="5" a="1"/>
  <c r="L1297" i="5" s="1"/>
  <c r="L834" i="5" a="1"/>
  <c r="L834" i="5" s="1"/>
  <c r="L1298" i="5" a="1"/>
  <c r="L1298" i="5" s="1"/>
  <c r="L465" i="5" a="1"/>
  <c r="L465" i="5" s="1"/>
  <c r="L463" i="5" a="1"/>
  <c r="L463" i="5" s="1"/>
  <c r="L832" i="5" a="1"/>
  <c r="L832" i="5" s="1"/>
  <c r="L1241" i="5" a="1"/>
  <c r="L1241" i="5" s="1"/>
  <c r="L1242" i="5" a="1"/>
  <c r="L1242" i="5" s="1"/>
  <c r="L461" i="5" a="1"/>
  <c r="L461" i="5" s="1"/>
  <c r="L462" i="5" a="1"/>
  <c r="L462" i="5" s="1"/>
  <c r="L464" i="5" a="1"/>
  <c r="L464" i="5" s="1"/>
  <c r="L467" i="5" a="1"/>
  <c r="L467" i="5" s="1"/>
  <c r="L466" i="5" a="1"/>
  <c r="L466" i="5" s="1"/>
  <c r="L1132" i="5" a="1"/>
  <c r="L1132" i="5" s="1"/>
  <c r="L848" i="5" a="1"/>
  <c r="L848" i="5" s="1"/>
  <c r="L1131" i="5" a="1"/>
  <c r="L1131" i="5" s="1"/>
  <c r="L1134" i="5" a="1"/>
  <c r="L1134" i="5" s="1"/>
  <c r="L1130" i="5" a="1"/>
  <c r="L1130" i="5" s="1"/>
  <c r="L844" i="5" a="1"/>
  <c r="L844" i="5" s="1"/>
  <c r="L838" i="5" a="1"/>
  <c r="L838" i="5" s="1"/>
  <c r="L842" i="5" a="1"/>
  <c r="L842" i="5" s="1"/>
  <c r="L1133" i="5" a="1"/>
  <c r="L1133" i="5" s="1"/>
  <c r="L1129" i="5" a="1"/>
  <c r="L1129" i="5" s="1"/>
  <c r="L847" i="5" a="1"/>
  <c r="L847" i="5" s="1"/>
  <c r="L845" i="5" a="1"/>
  <c r="L845" i="5" s="1"/>
  <c r="L839" i="5" a="1"/>
  <c r="L839" i="5" s="1"/>
  <c r="L846" i="5" a="1"/>
  <c r="L846" i="5" s="1"/>
  <c r="L841" i="5" a="1"/>
  <c r="L841" i="5" s="1"/>
  <c r="L840" i="5" a="1"/>
  <c r="L840" i="5" s="1"/>
  <c r="L837" i="5" a="1"/>
  <c r="L837" i="5" s="1"/>
  <c r="L843" i="5" a="1"/>
  <c r="L843" i="5" s="1"/>
  <c r="L1300" i="5" a="1"/>
  <c r="L1300" i="5" s="1"/>
  <c r="L1002" i="5" a="1"/>
  <c r="L1002" i="5" s="1"/>
  <c r="L1135" i="5" a="1"/>
  <c r="L1135" i="5" s="1"/>
  <c r="L479" i="5" a="1"/>
  <c r="L479" i="5" s="1"/>
  <c r="L472" i="5" a="1"/>
  <c r="L472" i="5" s="1"/>
  <c r="L473" i="5" a="1"/>
  <c r="L473" i="5" s="1"/>
  <c r="L484" i="5" a="1"/>
  <c r="L484" i="5" s="1"/>
  <c r="L483" i="5" a="1"/>
  <c r="L483" i="5" s="1"/>
  <c r="L478" i="5" a="1"/>
  <c r="L478" i="5" s="1"/>
  <c r="L474" i="5" a="1"/>
  <c r="L474" i="5" s="1"/>
  <c r="L1245" i="5" a="1"/>
  <c r="L1245" i="5" s="1"/>
  <c r="L1246" i="5" a="1"/>
  <c r="L1246" i="5" s="1"/>
  <c r="L1247" i="5" a="1"/>
  <c r="L1247" i="5" s="1"/>
  <c r="L64" i="5" a="1"/>
  <c r="L64" i="5" s="1"/>
  <c r="L63" i="5" a="1"/>
  <c r="L63" i="5" s="1"/>
  <c r="L480" i="5" a="1"/>
  <c r="L480" i="5" s="1"/>
  <c r="L65" i="5" a="1"/>
  <c r="L65" i="5" s="1"/>
  <c r="L475" i="5" a="1"/>
  <c r="L475" i="5" s="1"/>
  <c r="L42" i="5" a="1"/>
  <c r="L42" i="5" s="1"/>
  <c r="L793" i="5" a="1"/>
  <c r="L793" i="5" s="1"/>
  <c r="L1099" i="5" a="1"/>
  <c r="L1099" i="5" s="1"/>
  <c r="L1283" i="5" a="1"/>
  <c r="L1283" i="5" s="1"/>
  <c r="L1098" i="5" a="1"/>
  <c r="L1098" i="5" s="1"/>
  <c r="L1097" i="5" a="1"/>
  <c r="L1097" i="5" s="1"/>
  <c r="L1096" i="5" a="1"/>
  <c r="L1096" i="5" s="1"/>
  <c r="L790" i="5" a="1"/>
  <c r="L790" i="5" s="1"/>
  <c r="L789" i="5" a="1"/>
  <c r="L789" i="5" s="1"/>
  <c r="L791" i="5" a="1"/>
  <c r="L791" i="5" s="1"/>
  <c r="L792" i="5" a="1"/>
  <c r="L792" i="5" s="1"/>
  <c r="L1284" i="5" a="1"/>
  <c r="L1284" i="5" s="1"/>
  <c r="L43" i="5" a="1"/>
  <c r="L43" i="5" s="1"/>
  <c r="L368" i="5" a="1"/>
  <c r="L368" i="5" s="1"/>
  <c r="L363" i="5" a="1"/>
  <c r="L363" i="5" s="1"/>
  <c r="L364" i="5" a="1"/>
  <c r="L364" i="5" s="1"/>
  <c r="L366" i="5" a="1"/>
  <c r="L366" i="5" s="1"/>
  <c r="L367" i="5" a="1"/>
  <c r="L367" i="5" s="1"/>
  <c r="L369" i="5" a="1"/>
  <c r="L369" i="5" s="1"/>
  <c r="L44" i="5" a="1"/>
  <c r="L44" i="5" s="1"/>
  <c r="L370" i="5" a="1"/>
  <c r="L370" i="5" s="1"/>
  <c r="L365" i="5" a="1"/>
  <c r="L365" i="5" s="1"/>
  <c r="L371" i="5" a="1"/>
  <c r="L371" i="5" s="1"/>
  <c r="L482" i="5" a="1"/>
  <c r="L482" i="5" s="1"/>
  <c r="L1243" i="5" a="1"/>
  <c r="L1243" i="5" s="1"/>
  <c r="L1244" i="5" a="1"/>
  <c r="L1244" i="5" s="1"/>
  <c r="L481" i="5" a="1"/>
  <c r="L481" i="5" s="1"/>
  <c r="L477" i="5" a="1"/>
  <c r="L477" i="5" s="1"/>
  <c r="L471" i="5" a="1"/>
  <c r="L471" i="5" s="1"/>
  <c r="L476" i="5" a="1"/>
  <c r="L476" i="5" s="1"/>
  <c r="L1127" i="5" a="1"/>
  <c r="L1127" i="5" s="1"/>
  <c r="L1126" i="5" a="1"/>
  <c r="L1126" i="5" s="1"/>
  <c r="L836" i="5" a="1"/>
  <c r="L836" i="5" s="1"/>
  <c r="L468" i="5" a="1"/>
  <c r="L468" i="5" s="1"/>
  <c r="L1118" i="5" a="1"/>
  <c r="L1118" i="5" s="1"/>
  <c r="L1117" i="5" a="1"/>
  <c r="L1117" i="5" s="1"/>
  <c r="L1115" i="5" a="1"/>
  <c r="L1115" i="5" s="1"/>
  <c r="L1114" i="5" a="1"/>
  <c r="L1114" i="5" s="1"/>
  <c r="L819" i="5" a="1"/>
  <c r="L819" i="5" s="1"/>
  <c r="L1113" i="5" a="1"/>
  <c r="L1113" i="5" s="1"/>
  <c r="L817" i="5" a="1"/>
  <c r="L817" i="5" s="1"/>
  <c r="L818" i="5" a="1"/>
  <c r="L818" i="5" s="1"/>
  <c r="L1116" i="5" a="1"/>
  <c r="L1116" i="5" s="1"/>
  <c r="L421" i="5" a="1"/>
  <c r="L421" i="5" s="1"/>
  <c r="L420" i="5" a="1"/>
  <c r="L420" i="5" s="1"/>
  <c r="L1105" i="5" a="1"/>
  <c r="L1105" i="5" s="1"/>
  <c r="L1104" i="5" a="1"/>
  <c r="L1104" i="5" s="1"/>
  <c r="L796" i="5" a="1"/>
  <c r="L796" i="5" s="1"/>
  <c r="L1102" i="5" a="1"/>
  <c r="L1102" i="5" s="1"/>
  <c r="L1285" i="5" a="1"/>
  <c r="L1285" i="5" s="1"/>
  <c r="L1101" i="5" a="1"/>
  <c r="L1101" i="5" s="1"/>
  <c r="L1103" i="5" a="1"/>
  <c r="L1103" i="5" s="1"/>
  <c r="L795" i="5" a="1"/>
  <c r="L795" i="5" s="1"/>
  <c r="L1100" i="5" a="1"/>
  <c r="L1100" i="5" s="1"/>
  <c r="L794" i="5" a="1"/>
  <c r="L794" i="5" s="1"/>
  <c r="L1286" i="5" a="1"/>
  <c r="L1286" i="5" s="1"/>
  <c r="L376" i="5" a="1"/>
  <c r="L376" i="5" s="1"/>
  <c r="L375" i="5" a="1"/>
  <c r="L375" i="5" s="1"/>
  <c r="L373" i="5" a="1"/>
  <c r="L373" i="5" s="1"/>
  <c r="L374" i="5" a="1"/>
  <c r="L374" i="5" s="1"/>
  <c r="L807" i="5" a="1"/>
  <c r="L807" i="5" s="1"/>
  <c r="L811" i="5" a="1"/>
  <c r="L811" i="5" s="1"/>
  <c r="L1291" i="5" a="1"/>
  <c r="L1291" i="5" s="1"/>
  <c r="L815" i="5" a="1"/>
  <c r="L815" i="5" s="1"/>
  <c r="L1109" i="5" a="1"/>
  <c r="L1109" i="5" s="1"/>
  <c r="L814" i="5" a="1"/>
  <c r="L814" i="5" s="1"/>
  <c r="L812" i="5" a="1"/>
  <c r="L812" i="5" s="1"/>
  <c r="L809" i="5" a="1"/>
  <c r="L809" i="5" s="1"/>
  <c r="L803" i="5" a="1"/>
  <c r="L803" i="5" s="1"/>
  <c r="L1111" i="5" a="1"/>
  <c r="L1111" i="5" s="1"/>
  <c r="L1289" i="5" a="1"/>
  <c r="L1289" i="5" s="1"/>
  <c r="L1107" i="5" a="1"/>
  <c r="L1107" i="5" s="1"/>
  <c r="L813" i="5" a="1"/>
  <c r="L813" i="5" s="1"/>
  <c r="L805" i="5" a="1"/>
  <c r="L805" i="5" s="1"/>
  <c r="L804" i="5" a="1"/>
  <c r="L804" i="5" s="1"/>
  <c r="L802" i="5" a="1"/>
  <c r="L802" i="5" s="1"/>
  <c r="L1108" i="5" a="1"/>
  <c r="L1108" i="5" s="1"/>
  <c r="L801" i="5" a="1"/>
  <c r="L801" i="5" s="1"/>
  <c r="L806" i="5" a="1"/>
  <c r="L806" i="5" s="1"/>
  <c r="L808" i="5" a="1"/>
  <c r="L808" i="5" s="1"/>
  <c r="L810" i="5" a="1"/>
  <c r="L810" i="5" s="1"/>
  <c r="L1290" i="5" a="1"/>
  <c r="L1290" i="5" s="1"/>
  <c r="L1292" i="5" a="1"/>
  <c r="L1292" i="5" s="1"/>
  <c r="L398" i="5" a="1"/>
  <c r="L398" i="5" s="1"/>
  <c r="L51" i="5" a="1"/>
  <c r="L51" i="5" s="1"/>
  <c r="L408" i="5" a="1"/>
  <c r="L408" i="5" s="1"/>
  <c r="L395" i="5" a="1"/>
  <c r="L395" i="5" s="1"/>
  <c r="L53" i="5" a="1"/>
  <c r="L53" i="5" s="1"/>
  <c r="L383" i="5" a="1"/>
  <c r="L383" i="5" s="1"/>
  <c r="L49" i="5" a="1"/>
  <c r="L49" i="5" s="1"/>
  <c r="L399" i="5" a="1"/>
  <c r="L399" i="5" s="1"/>
  <c r="L414" i="5" a="1"/>
  <c r="L414" i="5" s="1"/>
  <c r="L1320" i="5" a="1"/>
  <c r="L1320" i="5" s="1"/>
  <c r="L386" i="5" a="1"/>
  <c r="L386" i="5" s="1"/>
  <c r="L387" i="5" a="1"/>
  <c r="L387" i="5" s="1"/>
  <c r="L397" i="5" a="1"/>
  <c r="L397" i="5" s="1"/>
  <c r="L407" i="5" a="1"/>
  <c r="L407" i="5" s="1"/>
  <c r="L47" i="5" a="1"/>
  <c r="L47" i="5" s="1"/>
  <c r="L46" i="5" a="1"/>
  <c r="L46" i="5" s="1"/>
  <c r="L403" i="5" a="1"/>
  <c r="L403" i="5" s="1"/>
  <c r="L388" i="5" a="1"/>
  <c r="L388" i="5" s="1"/>
  <c r="L55" i="5" a="1"/>
  <c r="L55" i="5" s="1"/>
  <c r="L392" i="5" a="1"/>
  <c r="L392" i="5" s="1"/>
  <c r="L385" i="5" a="1"/>
  <c r="L385" i="5" s="1"/>
  <c r="L413" i="5" a="1"/>
  <c r="L413" i="5" s="1"/>
  <c r="L405" i="5" a="1"/>
  <c r="L405" i="5" s="1"/>
  <c r="L412" i="5" a="1"/>
  <c r="L412" i="5" s="1"/>
  <c r="L52" i="5" a="1"/>
  <c r="L52" i="5" s="1"/>
  <c r="L389" i="5" a="1"/>
  <c r="L389" i="5" s="1"/>
  <c r="L391" i="5" a="1"/>
  <c r="L391" i="5" s="1"/>
  <c r="L406" i="5" a="1"/>
  <c r="L406" i="5" s="1"/>
  <c r="L394" i="5" a="1"/>
  <c r="L394" i="5" s="1"/>
  <c r="L396" i="5" a="1"/>
  <c r="L396" i="5" s="1"/>
  <c r="L56" i="5" a="1"/>
  <c r="L56" i="5" s="1"/>
  <c r="L410" i="5" a="1"/>
  <c r="L410" i="5" s="1"/>
  <c r="L54" i="5" a="1"/>
  <c r="L54" i="5" s="1"/>
  <c r="L411" i="5" a="1"/>
  <c r="L411" i="5" s="1"/>
  <c r="L404" i="5" a="1"/>
  <c r="L404" i="5" s="1"/>
  <c r="L400" i="5" a="1"/>
  <c r="L400" i="5" s="1"/>
  <c r="L384" i="5" a="1"/>
  <c r="L384" i="5" s="1"/>
  <c r="L401" i="5" a="1"/>
  <c r="L401" i="5" s="1"/>
  <c r="L393" i="5" a="1"/>
  <c r="L393" i="5" s="1"/>
  <c r="L402" i="5" a="1"/>
  <c r="L402" i="5" s="1"/>
  <c r="L409" i="5" a="1"/>
  <c r="L409" i="5" s="1"/>
  <c r="L390" i="5" a="1"/>
  <c r="L390" i="5" s="1"/>
  <c r="L48" i="5" a="1"/>
  <c r="L48" i="5" s="1"/>
  <c r="L1124" i="5" a="1"/>
  <c r="L1124" i="5" s="1"/>
  <c r="L830" i="5" a="1"/>
  <c r="L830" i="5" s="1"/>
  <c r="L831" i="5" a="1"/>
  <c r="L831" i="5" s="1"/>
  <c r="L829" i="5" a="1"/>
  <c r="L829" i="5" s="1"/>
  <c r="L1295" i="5" a="1"/>
  <c r="L1295" i="5" s="1"/>
  <c r="L1296" i="5" a="1"/>
  <c r="L1296" i="5" s="1"/>
  <c r="L450" i="5" a="1"/>
  <c r="L450" i="5" s="1"/>
  <c r="L59" i="5" a="1"/>
  <c r="L59" i="5" s="1"/>
  <c r="L449" i="5" a="1"/>
  <c r="L449" i="5" s="1"/>
  <c r="L460" i="5" a="1"/>
  <c r="L460" i="5" s="1"/>
  <c r="L458" i="5" a="1"/>
  <c r="L458" i="5" s="1"/>
  <c r="L456" i="5" a="1"/>
  <c r="L456" i="5" s="1"/>
  <c r="L457" i="5" a="1"/>
  <c r="L457" i="5" s="1"/>
  <c r="L822" i="5" a="1"/>
  <c r="L822" i="5" s="1"/>
  <c r="L424" i="5" a="1"/>
  <c r="L424" i="5" s="1"/>
  <c r="L820" i="5" a="1"/>
  <c r="L820" i="5" s="1"/>
  <c r="L422" i="5" a="1"/>
  <c r="L422" i="5" s="1"/>
  <c r="L423" i="5" a="1"/>
  <c r="L423" i="5" s="1"/>
  <c r="L447" i="5" a="1"/>
  <c r="L447" i="5" s="1"/>
  <c r="L448" i="5" a="1"/>
  <c r="L448" i="5" s="1"/>
  <c r="L452" i="5" a="1"/>
  <c r="L452" i="5" s="1"/>
  <c r="L454" i="5" a="1"/>
  <c r="L454" i="5" s="1"/>
  <c r="L60" i="5" a="1"/>
  <c r="L60" i="5" s="1"/>
  <c r="L455" i="5" a="1"/>
  <c r="L455" i="5" s="1"/>
  <c r="L453" i="5" a="1"/>
  <c r="L453" i="5" s="1"/>
  <c r="L446" i="5" a="1"/>
  <c r="L446" i="5" s="1"/>
  <c r="L451" i="5" a="1"/>
  <c r="L451" i="5" s="1"/>
  <c r="L1119" i="5" a="1"/>
  <c r="L1119" i="5" s="1"/>
  <c r="L821" i="5" a="1"/>
  <c r="L821" i="5" s="1"/>
  <c r="L1123" i="5" a="1"/>
  <c r="L1123" i="5" s="1"/>
  <c r="L825" i="5" a="1"/>
  <c r="L825" i="5" s="1"/>
  <c r="L1001" i="5" a="1"/>
  <c r="L1001" i="5" s="1"/>
  <c r="L826" i="5" a="1"/>
  <c r="L826" i="5" s="1"/>
  <c r="L1121" i="5" a="1"/>
  <c r="L1121" i="5" s="1"/>
  <c r="L823" i="5" a="1"/>
  <c r="L823" i="5" s="1"/>
  <c r="L1122" i="5" a="1"/>
  <c r="L1122" i="5" s="1"/>
  <c r="L824" i="5" a="1"/>
  <c r="L824" i="5" s="1"/>
  <c r="L445" i="5" a="1"/>
  <c r="L445" i="5" s="1"/>
  <c r="L1293" i="5" a="1"/>
  <c r="L1293" i="5" s="1"/>
  <c r="L1294" i="5" a="1"/>
  <c r="L1294" i="5" s="1"/>
  <c r="L827" i="5" a="1"/>
  <c r="L827" i="5" s="1"/>
  <c r="L828" i="5" a="1"/>
  <c r="L828" i="5" s="1"/>
  <c r="L433" i="5" a="1"/>
  <c r="L433" i="5" s="1"/>
  <c r="L443" i="5" a="1"/>
  <c r="L443" i="5" s="1"/>
  <c r="L1238" i="5" a="1"/>
  <c r="L1238" i="5" s="1"/>
  <c r="L1239" i="5" a="1"/>
  <c r="L1239" i="5" s="1"/>
  <c r="L1240" i="5" a="1"/>
  <c r="L1240" i="5" s="1"/>
  <c r="L444" i="5" a="1"/>
  <c r="L444" i="5" s="1"/>
  <c r="L432" i="5" a="1"/>
  <c r="L432" i="5" s="1"/>
  <c r="L438" i="5" a="1"/>
  <c r="L438" i="5" s="1"/>
  <c r="L436" i="5" a="1"/>
  <c r="L436" i="5" s="1"/>
  <c r="L437" i="5" a="1"/>
  <c r="L437" i="5" s="1"/>
  <c r="L430" i="5" a="1"/>
  <c r="L430" i="5" s="1"/>
  <c r="L442" i="5" a="1"/>
  <c r="L442" i="5" s="1"/>
  <c r="L439" i="5" a="1"/>
  <c r="L439" i="5" s="1"/>
  <c r="L431" i="5" a="1"/>
  <c r="L431" i="5" s="1"/>
  <c r="L58" i="5" a="1"/>
  <c r="L58" i="5" s="1"/>
  <c r="L440" i="5" a="1"/>
  <c r="L440" i="5" s="1"/>
  <c r="L434" i="5" a="1"/>
  <c r="L434" i="5" s="1"/>
  <c r="L435" i="5" a="1"/>
  <c r="L435" i="5" s="1"/>
  <c r="L441" i="5" a="1"/>
  <c r="L441" i="5" s="1"/>
  <c r="L57" i="5" a="1"/>
  <c r="L57" i="5" s="1"/>
  <c r="L771" i="5" a="1"/>
  <c r="L771" i="5" s="1"/>
  <c r="L1281" i="5" a="1"/>
  <c r="L1281" i="5" s="1"/>
  <c r="L1282" i="5" a="1"/>
  <c r="L1282" i="5" s="1"/>
  <c r="L772" i="5" a="1"/>
  <c r="L772" i="5" s="1"/>
  <c r="L762" i="5" a="1"/>
  <c r="L762" i="5" s="1"/>
  <c r="L1077" i="5" a="1"/>
  <c r="L1077" i="5" s="1"/>
  <c r="L760" i="5" a="1"/>
  <c r="L760" i="5" s="1"/>
  <c r="L327" i="5" a="1"/>
  <c r="L327" i="5" s="1"/>
  <c r="L328" i="5" a="1"/>
  <c r="L328" i="5" s="1"/>
  <c r="L330" i="5" a="1"/>
  <c r="L330" i="5" s="1"/>
  <c r="L39" i="5" a="1"/>
  <c r="L39" i="5" s="1"/>
  <c r="L329" i="5" a="1"/>
  <c r="L329" i="5" s="1"/>
  <c r="L766" i="5" a="1"/>
  <c r="L766" i="5" s="1"/>
  <c r="L1078" i="5" a="1"/>
  <c r="L1078" i="5" s="1"/>
  <c r="L1279" i="5" a="1"/>
  <c r="L1279" i="5" s="1"/>
  <c r="L763" i="5" a="1"/>
  <c r="L763" i="5" s="1"/>
  <c r="L1079" i="5" a="1"/>
  <c r="L1079" i="5" s="1"/>
  <c r="L767" i="5" a="1"/>
  <c r="L767" i="5" s="1"/>
  <c r="L1080" i="5" a="1"/>
  <c r="L1080" i="5" s="1"/>
  <c r="L768" i="5" a="1"/>
  <c r="L768" i="5" s="1"/>
  <c r="L764" i="5" a="1"/>
  <c r="L764" i="5" s="1"/>
  <c r="L765" i="5" a="1"/>
  <c r="L765" i="5" s="1"/>
  <c r="L1280" i="5" a="1"/>
  <c r="L1280" i="5" s="1"/>
  <c r="L769" i="5" a="1"/>
  <c r="L769" i="5" s="1"/>
  <c r="L770" i="5" a="1"/>
  <c r="L770" i="5" s="1"/>
  <c r="L339" i="5" a="1"/>
  <c r="L339" i="5" s="1"/>
  <c r="L331" i="5" a="1"/>
  <c r="L331" i="5" s="1"/>
  <c r="L332" i="5" a="1"/>
  <c r="L332" i="5" s="1"/>
  <c r="L333" i="5" a="1"/>
  <c r="L333" i="5" s="1"/>
  <c r="L334" i="5" a="1"/>
  <c r="L334" i="5" s="1"/>
  <c r="L338" i="5" a="1"/>
  <c r="L338" i="5" s="1"/>
  <c r="L337" i="5" a="1"/>
  <c r="L337" i="5" s="1"/>
  <c r="L336" i="5" a="1"/>
  <c r="L336" i="5" s="1"/>
  <c r="L335" i="5" a="1"/>
  <c r="L335" i="5" s="1"/>
  <c r="L340" i="5" a="1"/>
  <c r="L340" i="5" s="1"/>
  <c r="L787" i="5" a="1"/>
  <c r="L787" i="5" s="1"/>
  <c r="L1094" i="5" a="1"/>
  <c r="L1094" i="5" s="1"/>
  <c r="L1075" i="5" a="1"/>
  <c r="L1075" i="5" s="1"/>
  <c r="L759" i="5" a="1"/>
  <c r="L759" i="5" s="1"/>
  <c r="L1076" i="5" a="1"/>
  <c r="L1076" i="5" s="1"/>
  <c r="L758" i="5" a="1"/>
  <c r="L758" i="5" s="1"/>
  <c r="L756" i="5" a="1"/>
  <c r="L756" i="5" s="1"/>
  <c r="L755" i="5" a="1"/>
  <c r="L755" i="5" s="1"/>
  <c r="L754" i="5" a="1"/>
  <c r="L754" i="5" s="1"/>
  <c r="L752" i="5" a="1"/>
  <c r="L752" i="5" s="1"/>
  <c r="L753" i="5" a="1"/>
  <c r="L753" i="5" s="1"/>
  <c r="L757" i="5" a="1"/>
  <c r="L757" i="5" s="1"/>
  <c r="L323" i="5" a="1"/>
  <c r="L323" i="5" s="1"/>
  <c r="L37" i="5" a="1"/>
  <c r="L37" i="5" s="1"/>
  <c r="L322" i="5" a="1"/>
  <c r="L322" i="5" s="1"/>
  <c r="L319" i="5" a="1"/>
  <c r="L319" i="5" s="1"/>
  <c r="L316" i="5" a="1"/>
  <c r="L316" i="5" s="1"/>
  <c r="L320" i="5" a="1"/>
  <c r="L320" i="5" s="1"/>
  <c r="L36" i="5" a="1"/>
  <c r="L36" i="5" s="1"/>
  <c r="L35" i="5" a="1"/>
  <c r="L35" i="5" s="1"/>
  <c r="L101" i="5" a="1"/>
  <c r="L101" i="5" s="1"/>
  <c r="L33" i="5" a="1"/>
  <c r="L33" i="5" s="1"/>
  <c r="L321" i="5" a="1"/>
  <c r="L321" i="5" s="1"/>
  <c r="L38" i="5" a="1"/>
  <c r="L38" i="5" s="1"/>
  <c r="L34" i="5" a="1"/>
  <c r="L34" i="5" s="1"/>
  <c r="L324" i="5" a="1"/>
  <c r="L324" i="5" s="1"/>
  <c r="L317" i="5" a="1"/>
  <c r="L317" i="5" s="1"/>
  <c r="L32" i="5" a="1"/>
  <c r="L32" i="5" s="1"/>
  <c r="L318" i="5" a="1"/>
  <c r="L318" i="5" s="1"/>
  <c r="L326" i="5" a="1"/>
  <c r="L326" i="5" s="1"/>
  <c r="L1073" i="5" a="1"/>
  <c r="L1073" i="5" s="1"/>
  <c r="L750" i="5" a="1"/>
  <c r="L750" i="5" s="1"/>
  <c r="L751" i="5" a="1"/>
  <c r="L751" i="5" s="1"/>
  <c r="L311" i="5" a="1"/>
  <c r="L311" i="5" s="1"/>
  <c r="L748" i="5" a="1"/>
  <c r="L748" i="5" s="1"/>
  <c r="L749" i="5" a="1"/>
  <c r="L749" i="5" s="1"/>
  <c r="L746" i="5" a="1"/>
  <c r="L746" i="5" s="1"/>
  <c r="L747" i="5" a="1"/>
  <c r="L747" i="5" s="1"/>
  <c r="L745" i="5" a="1"/>
  <c r="L745" i="5" s="1"/>
  <c r="L744" i="5" a="1"/>
  <c r="L744" i="5" s="1"/>
  <c r="L308" i="5" a="1"/>
  <c r="L308" i="5" s="1"/>
  <c r="L309" i="5" a="1"/>
  <c r="L309" i="5" s="1"/>
  <c r="L310" i="5" a="1"/>
  <c r="L310" i="5" s="1"/>
  <c r="L325" i="5" a="1"/>
  <c r="L325" i="5" s="1"/>
  <c r="L1069" i="5" a="1"/>
  <c r="L1069" i="5" s="1"/>
  <c r="L1271" i="5" a="1"/>
  <c r="L1271" i="5" s="1"/>
  <c r="L1068" i="5" a="1"/>
  <c r="L1068" i="5" s="1"/>
  <c r="L729" i="5" a="1"/>
  <c r="L729" i="5" s="1"/>
  <c r="L728" i="5" a="1"/>
  <c r="L728" i="5" s="1"/>
  <c r="L731" i="5" a="1"/>
  <c r="L731" i="5" s="1"/>
  <c r="L1272" i="5" a="1"/>
  <c r="L1272" i="5" s="1"/>
  <c r="L730" i="5" a="1"/>
  <c r="L730" i="5" s="1"/>
  <c r="L732" i="5" a="1"/>
  <c r="L732" i="5" s="1"/>
  <c r="L282" i="5" a="1"/>
  <c r="L282" i="5" s="1"/>
  <c r="L1319" i="5" a="1"/>
  <c r="L1319" i="5" s="1"/>
  <c r="L283" i="5" a="1"/>
  <c r="L283" i="5" s="1"/>
  <c r="L281" i="5" a="1"/>
  <c r="L281" i="5" s="1"/>
  <c r="L284" i="5" a="1"/>
  <c r="L284" i="5" s="1"/>
  <c r="L26" i="5" a="1"/>
  <c r="L26" i="5" s="1"/>
  <c r="L725" i="5" a="1"/>
  <c r="L725" i="5" s="1"/>
  <c r="L726" i="5" a="1"/>
  <c r="L726" i="5" s="1"/>
  <c r="L727" i="5" a="1"/>
  <c r="L727" i="5" s="1"/>
  <c r="L275" i="5" a="1"/>
  <c r="L275" i="5" s="1"/>
  <c r="L276" i="5" a="1"/>
  <c r="L276" i="5" s="1"/>
  <c r="L278" i="5" a="1"/>
  <c r="L278" i="5" s="1"/>
  <c r="L277" i="5" a="1"/>
  <c r="L277" i="5" s="1"/>
  <c r="L1267" i="5" a="1"/>
  <c r="L1267" i="5" s="1"/>
  <c r="L723" i="5" a="1"/>
  <c r="L723" i="5" s="1"/>
  <c r="L722" i="5" a="1"/>
  <c r="L722" i="5" s="1"/>
  <c r="L1000" i="5" a="1"/>
  <c r="L1000" i="5" s="1"/>
  <c r="L1268" i="5" a="1"/>
  <c r="L1268" i="5" s="1"/>
  <c r="L270" i="5" a="1"/>
  <c r="L270" i="5" s="1"/>
  <c r="L260" i="5" a="1"/>
  <c r="L260" i="5" s="1"/>
  <c r="L266" i="5" a="1"/>
  <c r="L266" i="5" s="1"/>
  <c r="L263" i="5" a="1"/>
  <c r="L263" i="5" s="1"/>
  <c r="L269" i="5" a="1"/>
  <c r="L269" i="5" s="1"/>
  <c r="L1062" i="5" a="1"/>
  <c r="L1062" i="5" s="1"/>
  <c r="L714" i="5" a="1"/>
  <c r="L714" i="5" s="1"/>
  <c r="L715" i="5" a="1"/>
  <c r="L715" i="5" s="1"/>
  <c r="L262" i="5" a="1"/>
  <c r="L262" i="5" s="1"/>
  <c r="L1226" i="5" a="1"/>
  <c r="L1226" i="5" s="1"/>
  <c r="L1227" i="5" a="1"/>
  <c r="L1227" i="5" s="1"/>
  <c r="L259" i="5" a="1"/>
  <c r="L259" i="5" s="1"/>
  <c r="L240" i="5" a="1"/>
  <c r="L240" i="5" s="1"/>
  <c r="L241" i="5" a="1"/>
  <c r="L241" i="5" s="1"/>
  <c r="L243" i="5" a="1"/>
  <c r="L243" i="5" s="1"/>
  <c r="L242" i="5" a="1"/>
  <c r="L242" i="5" s="1"/>
  <c r="L264" i="5" a="1"/>
  <c r="L264" i="5" s="1"/>
  <c r="L1220" i="5" a="1"/>
  <c r="L1220" i="5" s="1"/>
  <c r="L1221" i="5" a="1"/>
  <c r="L1221" i="5" s="1"/>
  <c r="L258" i="5" a="1"/>
  <c r="L258" i="5" s="1"/>
  <c r="L268" i="5" a="1"/>
  <c r="L268" i="5" s="1"/>
  <c r="L267" i="5" a="1"/>
  <c r="L267" i="5" s="1"/>
  <c r="L261" i="5" a="1"/>
  <c r="L261" i="5" s="1"/>
  <c r="L25" i="5" a="1"/>
  <c r="L25" i="5" s="1"/>
  <c r="L1066" i="5" a="1"/>
  <c r="L1066" i="5" s="1"/>
  <c r="L719" i="5" a="1"/>
  <c r="L719" i="5" s="1"/>
  <c r="L1067" i="5" a="1"/>
  <c r="L1067" i="5" s="1"/>
  <c r="L1265" i="5" a="1"/>
  <c r="L1265" i="5" s="1"/>
  <c r="L1065" i="5" a="1"/>
  <c r="L1065" i="5" s="1"/>
  <c r="L720" i="5" a="1"/>
  <c r="L720" i="5" s="1"/>
  <c r="L718" i="5" a="1"/>
  <c r="L718" i="5" s="1"/>
  <c r="L717" i="5" a="1"/>
  <c r="L717" i="5" s="1"/>
  <c r="L1266" i="5" a="1"/>
  <c r="L1266" i="5" s="1"/>
  <c r="L256" i="5" a="1"/>
  <c r="L256" i="5" s="1"/>
  <c r="L257" i="5" a="1"/>
  <c r="L257" i="5" s="1"/>
  <c r="L23" i="5" a="1"/>
  <c r="L23" i="5" s="1"/>
  <c r="L253" i="5" a="1"/>
  <c r="L253" i="5" s="1"/>
  <c r="L246" i="5" a="1"/>
  <c r="L246" i="5" s="1"/>
  <c r="L255" i="5" a="1"/>
  <c r="L255" i="5" s="1"/>
  <c r="L251" i="5" a="1"/>
  <c r="L251" i="5" s="1"/>
  <c r="L1218" i="5" a="1"/>
  <c r="L1218" i="5" s="1"/>
  <c r="L1219" i="5" a="1"/>
  <c r="L1219" i="5" s="1"/>
  <c r="L249" i="5" a="1"/>
  <c r="L249" i="5" s="1"/>
  <c r="L252" i="5" a="1"/>
  <c r="L252" i="5" s="1"/>
  <c r="L248" i="5" a="1"/>
  <c r="L248" i="5" s="1"/>
  <c r="L250" i="5" a="1"/>
  <c r="L250" i="5" s="1"/>
  <c r="L254" i="5" a="1"/>
  <c r="L254" i="5" s="1"/>
  <c r="L247" i="5" a="1"/>
  <c r="L247" i="5" s="1"/>
  <c r="L265" i="5" a="1"/>
  <c r="L265" i="5" s="1"/>
  <c r="L1222" i="5" a="1"/>
  <c r="L1222" i="5" s="1"/>
  <c r="L1223" i="5" a="1"/>
  <c r="L1223" i="5" s="1"/>
  <c r="L1224" i="5" a="1"/>
  <c r="L1224" i="5" s="1"/>
  <c r="L1225" i="5" a="1"/>
  <c r="L1225" i="5" s="1"/>
  <c r="L24" i="5" a="1"/>
  <c r="L24" i="5" s="1"/>
  <c r="L285" i="5" a="1"/>
  <c r="L285" i="5" s="1"/>
  <c r="L1200" i="5" a="1"/>
  <c r="L1200" i="5" s="1"/>
  <c r="L1199" i="5" a="1"/>
  <c r="L1199" i="5" s="1"/>
  <c r="L988" i="5" a="1"/>
  <c r="L988" i="5" s="1"/>
  <c r="L635" i="5" a="1"/>
  <c r="L635" i="5" s="1"/>
  <c r="L655" i="5" a="1"/>
  <c r="L655" i="5" s="1"/>
  <c r="L1028" i="5" a="1"/>
  <c r="L1028" i="5" s="1"/>
  <c r="L157" i="5" a="1"/>
  <c r="L157" i="5" s="1"/>
  <c r="L675" i="5" a="1"/>
  <c r="L675" i="5" s="1"/>
  <c r="L148" i="5" a="1"/>
  <c r="L148" i="5" s="1"/>
  <c r="L147" i="5" a="1"/>
  <c r="L147" i="5" s="1"/>
  <c r="L668" i="5" a="1"/>
  <c r="L668" i="5" s="1"/>
  <c r="L135" i="5" a="1"/>
  <c r="L135" i="5" s="1"/>
  <c r="L1019" i="5" a="1"/>
  <c r="L1019" i="5" s="1"/>
  <c r="L1023" i="5" a="1"/>
  <c r="L1023" i="5" s="1"/>
  <c r="L1021" i="5" a="1"/>
  <c r="L1021" i="5" s="1"/>
  <c r="L671" i="5" a="1"/>
  <c r="L671" i="5" s="1"/>
  <c r="L1022" i="5" a="1"/>
  <c r="L1022" i="5" s="1"/>
  <c r="L1020" i="5" a="1"/>
  <c r="L1020" i="5" s="1"/>
  <c r="L669" i="5" a="1"/>
  <c r="L669" i="5" s="1"/>
  <c r="L674" i="5" a="1"/>
  <c r="L674" i="5" s="1"/>
  <c r="L673" i="5" a="1"/>
  <c r="L673" i="5" s="1"/>
  <c r="L670" i="5" a="1"/>
  <c r="L670" i="5" s="1"/>
  <c r="L672" i="5" a="1"/>
  <c r="L672" i="5" s="1"/>
  <c r="L1316" i="5" a="1"/>
  <c r="L1316" i="5" s="1"/>
  <c r="L141" i="5" a="1"/>
  <c r="L141" i="5" s="1"/>
  <c r="L140" i="5" a="1"/>
  <c r="L140" i="5" s="1"/>
  <c r="L137" i="5" a="1"/>
  <c r="L137" i="5" s="1"/>
  <c r="L1215" i="5" a="1"/>
  <c r="L1215" i="5" s="1"/>
  <c r="L1216" i="5" a="1"/>
  <c r="L1216" i="5" s="1"/>
  <c r="L1217" i="5" a="1"/>
  <c r="L1217" i="5" s="1"/>
  <c r="L142" i="5" a="1"/>
  <c r="L142" i="5" s="1"/>
  <c r="L136" i="5" a="1"/>
  <c r="L136" i="5" s="1"/>
  <c r="L139" i="5" a="1"/>
  <c r="L139" i="5" s="1"/>
  <c r="L145" i="5" a="1"/>
  <c r="L145" i="5" s="1"/>
  <c r="L146" i="5" a="1"/>
  <c r="L146" i="5" s="1"/>
  <c r="L10" i="5" a="1"/>
  <c r="L10" i="5" s="1"/>
  <c r="L144" i="5" a="1"/>
  <c r="L144" i="5" s="1"/>
  <c r="L143" i="5" a="1"/>
  <c r="L143" i="5" s="1"/>
  <c r="L676" i="5" a="1"/>
  <c r="L676" i="5" s="1"/>
  <c r="L1024" i="5" a="1"/>
  <c r="L1024" i="5" s="1"/>
  <c r="L1027" i="5" a="1"/>
  <c r="L1027" i="5" s="1"/>
  <c r="L1026" i="5" a="1"/>
  <c r="L1026" i="5" s="1"/>
  <c r="L1025" i="5" a="1"/>
  <c r="L1025" i="5" s="1"/>
  <c r="L1256" i="5" a="1"/>
  <c r="L1256" i="5" s="1"/>
  <c r="L1257" i="5" a="1"/>
  <c r="L1257" i="5" s="1"/>
  <c r="L997" i="5" a="1"/>
  <c r="L997" i="5" s="1"/>
  <c r="L153" i="5" a="1"/>
  <c r="L153" i="5" s="1"/>
  <c r="L149" i="5" a="1"/>
  <c r="L149" i="5" s="1"/>
  <c r="L11" i="5" a="1"/>
  <c r="L11" i="5" s="1"/>
  <c r="L156" i="5" a="1"/>
  <c r="L156" i="5" s="1"/>
  <c r="L155" i="5" a="1"/>
  <c r="L155" i="5" s="1"/>
  <c r="L150" i="5" a="1"/>
  <c r="L150" i="5" s="1"/>
  <c r="L152" i="5" a="1"/>
  <c r="L152" i="5" s="1"/>
  <c r="L154" i="5" a="1"/>
  <c r="L154" i="5" s="1"/>
  <c r="L151" i="5" a="1"/>
  <c r="L151" i="5" s="1"/>
  <c r="L773" i="5" a="1"/>
  <c r="L773" i="5" s="1"/>
  <c r="L761" i="5" a="1"/>
  <c r="L761" i="5" s="1"/>
  <c r="K993" i="5"/>
  <c r="K994" i="5"/>
  <c r="K1212" i="5"/>
  <c r="K1211" i="5"/>
  <c r="K653" i="5"/>
  <c r="K1321" i="5"/>
  <c r="K652" i="5"/>
  <c r="K1252" i="5"/>
  <c r="K1253" i="5"/>
  <c r="K651" i="5"/>
  <c r="K1210" i="5"/>
  <c r="K1060" i="5"/>
  <c r="K231" i="5"/>
  <c r="K22" i="5"/>
  <c r="K228" i="5"/>
  <c r="K709" i="5"/>
  <c r="K218" i="5"/>
  <c r="K1038" i="5"/>
  <c r="K692" i="5"/>
  <c r="K187" i="5"/>
  <c r="K1053" i="5"/>
  <c r="K215" i="5"/>
  <c r="K1029" i="5"/>
  <c r="K1030" i="5"/>
  <c r="K164" i="5"/>
  <c r="K165" i="5"/>
  <c r="K162" i="5"/>
  <c r="K167" i="5"/>
  <c r="K166" i="5"/>
  <c r="K168" i="5"/>
  <c r="K163" i="5"/>
  <c r="K1034" i="5"/>
  <c r="K1035" i="5"/>
  <c r="K1032" i="5"/>
  <c r="K1031" i="5"/>
  <c r="K679" i="5"/>
  <c r="K654" i="5"/>
  <c r="K678" i="5"/>
  <c r="K680" i="5"/>
  <c r="K681" i="5"/>
  <c r="K169" i="5"/>
  <c r="K172" i="5"/>
  <c r="K12" i="5"/>
  <c r="K173" i="5"/>
  <c r="K175" i="5"/>
  <c r="K174" i="5"/>
  <c r="K170" i="5"/>
  <c r="K171" i="5"/>
  <c r="K998" i="5"/>
  <c r="K1051" i="5"/>
  <c r="K699" i="5"/>
  <c r="K198" i="5"/>
  <c r="K202" i="5"/>
  <c r="K205" i="5"/>
  <c r="K203" i="5"/>
  <c r="K18" i="5"/>
  <c r="K1047" i="5"/>
  <c r="K192" i="5"/>
  <c r="K193" i="5"/>
  <c r="K204" i="5"/>
  <c r="K199" i="5"/>
  <c r="K19" i="5"/>
  <c r="K200" i="5"/>
  <c r="K201" i="5"/>
  <c r="K197" i="5"/>
  <c r="K703" i="5"/>
  <c r="K741" i="5"/>
  <c r="K742" i="5"/>
  <c r="K30" i="5"/>
  <c r="K306" i="5"/>
  <c r="K304" i="5"/>
  <c r="K305" i="5"/>
  <c r="K1071" i="5"/>
  <c r="K1070" i="5"/>
  <c r="K297" i="5"/>
  <c r="K296" i="5"/>
  <c r="K733" i="5"/>
  <c r="K299" i="5"/>
  <c r="K298" i="5"/>
  <c r="K28" i="5"/>
  <c r="K301" i="5"/>
  <c r="K303" i="5"/>
  <c r="K302" i="5"/>
  <c r="K300" i="5"/>
  <c r="K29" i="5"/>
  <c r="K1275" i="5"/>
  <c r="K1276" i="5"/>
  <c r="K290" i="5"/>
  <c r="K736" i="5"/>
  <c r="K1273" i="5"/>
  <c r="K735" i="5"/>
  <c r="K734" i="5"/>
  <c r="K1274" i="5"/>
  <c r="K737" i="5"/>
  <c r="K286" i="5"/>
  <c r="K289" i="5"/>
  <c r="K287" i="5"/>
  <c r="K27" i="5"/>
  <c r="K288" i="5"/>
  <c r="K1277" i="5"/>
  <c r="K740" i="5"/>
  <c r="K739" i="5"/>
  <c r="K738" i="5"/>
  <c r="K1278" i="5"/>
  <c r="K292" i="5"/>
  <c r="K295" i="5"/>
  <c r="K1228" i="5"/>
  <c r="K1229" i="5"/>
  <c r="K293" i="5"/>
  <c r="K294" i="5"/>
  <c r="K291" i="5"/>
  <c r="K31" i="5"/>
  <c r="K315" i="5"/>
  <c r="K314" i="5"/>
  <c r="K313" i="5"/>
  <c r="K312" i="5"/>
  <c r="K1072" i="5"/>
  <c r="K743" i="5"/>
  <c r="K307" i="5"/>
  <c r="K280" i="5"/>
  <c r="K279" i="5"/>
  <c r="K1269" i="5"/>
  <c r="K724" i="5"/>
  <c r="K1270" i="5"/>
  <c r="K1318" i="5"/>
  <c r="K274" i="5"/>
  <c r="K273" i="5"/>
  <c r="K272" i="5"/>
  <c r="K271" i="5"/>
  <c r="K721" i="5"/>
  <c r="K1064" i="5"/>
  <c r="K1063" i="5"/>
  <c r="K1263" i="5"/>
  <c r="K716" i="5"/>
  <c r="K1264" i="5"/>
  <c r="K244" i="5"/>
  <c r="K245" i="5"/>
  <c r="K1198" i="5"/>
  <c r="K986" i="5"/>
  <c r="K987" i="5"/>
  <c r="K95" i="5"/>
  <c r="K634" i="5"/>
  <c r="K633" i="5"/>
  <c r="K1197" i="5"/>
  <c r="K984" i="5"/>
  <c r="K1196" i="5"/>
  <c r="K985" i="5"/>
  <c r="K632" i="5"/>
  <c r="K94" i="5"/>
  <c r="K630" i="5"/>
  <c r="K631" i="5"/>
  <c r="K982" i="5"/>
  <c r="K1195" i="5"/>
  <c r="K1311" i="5"/>
  <c r="K980" i="5"/>
  <c r="K979" i="5"/>
  <c r="K975" i="5"/>
  <c r="K976" i="5"/>
  <c r="K977" i="5"/>
  <c r="K978" i="5"/>
  <c r="K981" i="5"/>
  <c r="K628" i="5"/>
  <c r="K629" i="5"/>
  <c r="K627" i="5"/>
  <c r="K626" i="5"/>
  <c r="K983" i="5"/>
  <c r="K702" i="5"/>
  <c r="K1052" i="5"/>
  <c r="K700" i="5"/>
  <c r="K701" i="5"/>
  <c r="K999" i="5"/>
  <c r="K208" i="5"/>
  <c r="K212" i="5"/>
  <c r="K210" i="5"/>
  <c r="K209" i="5"/>
  <c r="K213" i="5"/>
  <c r="K211" i="5"/>
  <c r="K20" i="5"/>
  <c r="K1050" i="5"/>
  <c r="K698" i="5"/>
  <c r="K697" i="5"/>
  <c r="K195" i="5"/>
  <c r="K17" i="5"/>
  <c r="K194" i="5"/>
  <c r="K1313" i="5"/>
  <c r="K1314" i="5"/>
  <c r="K1315" i="5"/>
  <c r="K1312" i="5"/>
  <c r="K1049" i="5"/>
  <c r="K1048" i="5"/>
  <c r="K207" i="5"/>
  <c r="K196" i="5"/>
  <c r="K206" i="5"/>
  <c r="K610" i="5"/>
  <c r="K594" i="5"/>
  <c r="K895" i="5"/>
  <c r="K880" i="5"/>
  <c r="K1160" i="5"/>
  <c r="K1159" i="5"/>
  <c r="K879" i="5"/>
  <c r="K878" i="5"/>
  <c r="K539" i="5"/>
  <c r="K540" i="5"/>
  <c r="K1176" i="5"/>
  <c r="K1175" i="5"/>
  <c r="K926" i="5"/>
  <c r="K925" i="5"/>
  <c r="K581" i="5"/>
  <c r="K582" i="5"/>
  <c r="K583" i="5"/>
  <c r="K585" i="5"/>
  <c r="K584" i="5"/>
  <c r="K586" i="5"/>
  <c r="K587" i="5"/>
  <c r="K1154" i="5"/>
  <c r="K1153" i="5"/>
  <c r="K872" i="5"/>
  <c r="K1152" i="5"/>
  <c r="K871" i="5"/>
  <c r="K1304" i="5"/>
  <c r="K524" i="5"/>
  <c r="K70" i="5"/>
  <c r="K499" i="5"/>
  <c r="K498" i="5"/>
  <c r="K71" i="5"/>
  <c r="K523" i="5"/>
  <c r="K861" i="5"/>
  <c r="K860" i="5"/>
  <c r="K1344" i="5"/>
  <c r="K902" i="5"/>
  <c r="K558" i="5"/>
  <c r="K559" i="5"/>
  <c r="K84" i="5"/>
  <c r="K566" i="5"/>
  <c r="K87" i="5"/>
  <c r="K86" i="5"/>
  <c r="K912" i="5"/>
  <c r="K713" i="5"/>
  <c r="K712" i="5"/>
  <c r="K233" i="5"/>
  <c r="K232" i="5"/>
  <c r="K1261" i="5"/>
  <c r="K1262" i="5"/>
  <c r="K230" i="5"/>
  <c r="K229" i="5"/>
  <c r="K1058" i="5"/>
  <c r="K711" i="5"/>
  <c r="K1057" i="5"/>
  <c r="K1056" i="5"/>
  <c r="K710" i="5"/>
  <c r="K221" i="5"/>
  <c r="K219" i="5"/>
  <c r="K220" i="5"/>
  <c r="K1059" i="5"/>
  <c r="K225" i="5"/>
  <c r="K223" i="5"/>
  <c r="K227" i="5"/>
  <c r="K226" i="5"/>
  <c r="K222" i="5"/>
  <c r="K224" i="5"/>
  <c r="K1046" i="5"/>
  <c r="K1044" i="5"/>
  <c r="K1045" i="5"/>
  <c r="K1042" i="5"/>
  <c r="K1043" i="5"/>
  <c r="K695" i="5"/>
  <c r="K696" i="5"/>
  <c r="K1317" i="5"/>
  <c r="K191" i="5"/>
  <c r="K190" i="5"/>
  <c r="K189" i="5"/>
  <c r="K1041" i="5"/>
  <c r="K693" i="5"/>
  <c r="K1040" i="5"/>
  <c r="K694" i="5"/>
  <c r="K1039" i="5"/>
  <c r="K188" i="5"/>
  <c r="K708" i="5"/>
  <c r="K1054" i="5"/>
  <c r="K705" i="5"/>
  <c r="K1055" i="5"/>
  <c r="K706" i="5"/>
  <c r="K707" i="5"/>
  <c r="K216" i="5"/>
  <c r="K214" i="5"/>
  <c r="K21" i="5"/>
  <c r="K217" i="5"/>
  <c r="K691" i="5"/>
  <c r="K689" i="5"/>
  <c r="K690" i="5"/>
  <c r="K182" i="5"/>
  <c r="K185" i="5"/>
  <c r="K184" i="5"/>
  <c r="K16" i="5"/>
  <c r="K677" i="5"/>
  <c r="K161" i="5"/>
  <c r="K183" i="5"/>
  <c r="K1037" i="5"/>
  <c r="K1036" i="5"/>
  <c r="K684" i="5"/>
  <c r="K686" i="5"/>
  <c r="K685" i="5"/>
  <c r="K688" i="5"/>
  <c r="K687" i="5"/>
  <c r="K682" i="5"/>
  <c r="K186" i="5"/>
  <c r="K683" i="5"/>
  <c r="K180" i="5"/>
  <c r="K181" i="5"/>
  <c r="K179" i="5"/>
  <c r="K177" i="5"/>
  <c r="K13" i="5"/>
  <c r="K14" i="5"/>
  <c r="K15" i="5"/>
  <c r="K178" i="5"/>
  <c r="K176" i="5"/>
  <c r="K704" i="5"/>
  <c r="K1204" i="5"/>
  <c r="K1209" i="5"/>
  <c r="K1203" i="5"/>
  <c r="K1206" i="5"/>
  <c r="K1205" i="5"/>
  <c r="K1207" i="5"/>
  <c r="K989" i="5"/>
  <c r="K1208" i="5"/>
  <c r="K992" i="5"/>
  <c r="K991" i="5"/>
  <c r="K990" i="5"/>
  <c r="K649" i="5"/>
  <c r="K96" i="5"/>
  <c r="K97" i="5"/>
  <c r="K645" i="5"/>
  <c r="K639" i="5"/>
  <c r="K650" i="5"/>
  <c r="K636" i="5"/>
  <c r="K1201" i="5"/>
  <c r="K640" i="5"/>
  <c r="K100" i="5"/>
  <c r="K647" i="5"/>
  <c r="K99" i="5"/>
  <c r="K648" i="5"/>
  <c r="K643" i="5"/>
  <c r="K644" i="5"/>
  <c r="K98" i="5"/>
  <c r="K646" i="5"/>
  <c r="K642" i="5"/>
  <c r="K1202" i="5"/>
  <c r="K638" i="5"/>
  <c r="K637" i="5"/>
  <c r="K641" i="5"/>
  <c r="K1125" i="5"/>
  <c r="K1128" i="5"/>
  <c r="K470" i="5"/>
  <c r="K1095" i="5"/>
  <c r="K788" i="5"/>
  <c r="K362" i="5"/>
  <c r="K361" i="5"/>
  <c r="K469" i="5"/>
  <c r="K62" i="5"/>
  <c r="K61" i="5"/>
  <c r="K1112" i="5"/>
  <c r="K816" i="5"/>
  <c r="K416" i="5"/>
  <c r="K419" i="5"/>
  <c r="K372" i="5"/>
  <c r="K415" i="5"/>
  <c r="K417" i="5"/>
  <c r="K418" i="5"/>
  <c r="K1106" i="5"/>
  <c r="K798" i="5"/>
  <c r="K1287" i="5"/>
  <c r="K797" i="5"/>
  <c r="K799" i="5"/>
  <c r="K1288" i="5"/>
  <c r="K800" i="5"/>
  <c r="K380" i="5"/>
  <c r="K378" i="5"/>
  <c r="K377" i="5"/>
  <c r="K382" i="5"/>
  <c r="K45" i="5"/>
  <c r="K379" i="5"/>
  <c r="K381" i="5"/>
  <c r="K1120" i="5"/>
  <c r="K429" i="5"/>
  <c r="K428" i="5"/>
  <c r="K425" i="5"/>
  <c r="K426" i="5"/>
  <c r="K427" i="5"/>
  <c r="K1193" i="5"/>
  <c r="K1194" i="5"/>
  <c r="K965" i="5"/>
  <c r="K967" i="5"/>
  <c r="K1189" i="5"/>
  <c r="K966" i="5"/>
  <c r="K962" i="5"/>
  <c r="K963" i="5"/>
  <c r="K969" i="5"/>
  <c r="K970" i="5"/>
  <c r="K1192" i="5"/>
  <c r="K968" i="5"/>
  <c r="K964" i="5"/>
  <c r="K1190" i="5"/>
  <c r="K1191" i="5"/>
  <c r="K616" i="5"/>
  <c r="K1188" i="5"/>
  <c r="K960" i="5"/>
  <c r="K1187" i="5"/>
  <c r="K956" i="5"/>
  <c r="K961" i="5"/>
  <c r="K958" i="5"/>
  <c r="K954" i="5"/>
  <c r="K953" i="5"/>
  <c r="K952" i="5"/>
  <c r="K959" i="5"/>
  <c r="K955" i="5"/>
  <c r="K957" i="5"/>
  <c r="K612" i="5"/>
  <c r="K611" i="5"/>
  <c r="K1185" i="5"/>
  <c r="K948" i="5"/>
  <c r="K951" i="5"/>
  <c r="K949" i="5"/>
  <c r="K1186" i="5"/>
  <c r="K950" i="5"/>
  <c r="K608" i="5"/>
  <c r="K609" i="5"/>
  <c r="K607" i="5"/>
  <c r="K1182" i="5"/>
  <c r="K1184" i="5"/>
  <c r="K946" i="5"/>
  <c r="K942" i="5"/>
  <c r="K1181" i="5"/>
  <c r="K944" i="5"/>
  <c r="K1179" i="5"/>
  <c r="K937" i="5"/>
  <c r="K1180" i="5"/>
  <c r="K1183" i="5"/>
  <c r="K941" i="5"/>
  <c r="K940" i="5"/>
  <c r="K943" i="5"/>
  <c r="K938" i="5"/>
  <c r="K936" i="5"/>
  <c r="K939" i="5"/>
  <c r="K945" i="5"/>
  <c r="K596" i="5"/>
  <c r="K600" i="5"/>
  <c r="K597" i="5"/>
  <c r="K595" i="5"/>
  <c r="K603" i="5"/>
  <c r="K604" i="5"/>
  <c r="K91" i="5"/>
  <c r="K605" i="5"/>
  <c r="K601" i="5"/>
  <c r="K602" i="5"/>
  <c r="K92" i="5"/>
  <c r="K598" i="5"/>
  <c r="K599" i="5"/>
  <c r="K615" i="5"/>
  <c r="K618" i="5"/>
  <c r="K619" i="5"/>
  <c r="K617" i="5"/>
  <c r="K613" i="5"/>
  <c r="K614" i="5"/>
  <c r="K947" i="5"/>
  <c r="K93" i="5"/>
  <c r="K606" i="5"/>
  <c r="K901" i="5"/>
  <c r="K896" i="5"/>
  <c r="K1164" i="5"/>
  <c r="K898" i="5"/>
  <c r="K1163" i="5"/>
  <c r="K900" i="5"/>
  <c r="K899" i="5"/>
  <c r="K897" i="5"/>
  <c r="K556" i="5"/>
  <c r="K557" i="5"/>
  <c r="K553" i="5"/>
  <c r="K554" i="5"/>
  <c r="K81" i="5"/>
  <c r="K80" i="5"/>
  <c r="K79" i="5"/>
  <c r="K82" i="5"/>
  <c r="K78" i="5"/>
  <c r="K552" i="5"/>
  <c r="K555" i="5"/>
  <c r="K1162" i="5"/>
  <c r="K548" i="5"/>
  <c r="K888" i="5"/>
  <c r="K889" i="5"/>
  <c r="K883" i="5"/>
  <c r="K887" i="5"/>
  <c r="K881" i="5"/>
  <c r="K886" i="5"/>
  <c r="K890" i="5"/>
  <c r="K884" i="5"/>
  <c r="K885" i="5"/>
  <c r="K549" i="5"/>
  <c r="K547" i="5"/>
  <c r="K550" i="5"/>
  <c r="K77" i="5"/>
  <c r="K545" i="5"/>
  <c r="K546" i="5"/>
  <c r="K892" i="5"/>
  <c r="K893" i="5"/>
  <c r="K1161" i="5"/>
  <c r="K891" i="5"/>
  <c r="K894" i="5"/>
  <c r="K551" i="5"/>
  <c r="K931" i="5"/>
  <c r="K1177" i="5"/>
  <c r="K935" i="5"/>
  <c r="K1309" i="5"/>
  <c r="K932" i="5"/>
  <c r="K930" i="5"/>
  <c r="K933" i="5"/>
  <c r="K1178" i="5"/>
  <c r="K927" i="5"/>
  <c r="K934" i="5"/>
  <c r="K929" i="5"/>
  <c r="K928" i="5"/>
  <c r="K1310" i="5"/>
  <c r="K924" i="5"/>
  <c r="K89" i="5"/>
  <c r="K90" i="5"/>
  <c r="K563" i="5"/>
  <c r="K910" i="5"/>
  <c r="K907" i="5"/>
  <c r="K1167" i="5"/>
  <c r="K909" i="5"/>
  <c r="K908" i="5"/>
  <c r="K911" i="5"/>
  <c r="K565" i="5"/>
  <c r="K564" i="5"/>
  <c r="K588" i="5"/>
  <c r="K592" i="5"/>
  <c r="K590" i="5"/>
  <c r="K591" i="5"/>
  <c r="K593" i="5"/>
  <c r="K589" i="5"/>
  <c r="K1158" i="5"/>
  <c r="K1157" i="5"/>
  <c r="K876" i="5"/>
  <c r="K875" i="5"/>
  <c r="K1156" i="5"/>
  <c r="K1155" i="5"/>
  <c r="K873" i="5"/>
  <c r="K874" i="5"/>
  <c r="K877" i="5"/>
  <c r="K534" i="5"/>
  <c r="K527" i="5"/>
  <c r="K533" i="5"/>
  <c r="K526" i="5"/>
  <c r="K537" i="5"/>
  <c r="K538" i="5"/>
  <c r="K1140" i="5"/>
  <c r="K1139" i="5"/>
  <c r="K858" i="5"/>
  <c r="K859" i="5"/>
  <c r="K75" i="5"/>
  <c r="K531" i="5"/>
  <c r="K530" i="5"/>
  <c r="K529" i="5"/>
  <c r="K525" i="5"/>
  <c r="K535" i="5"/>
  <c r="K536" i="5"/>
  <c r="K76" i="5"/>
  <c r="K528" i="5"/>
  <c r="K1138" i="5"/>
  <c r="K1147" i="5"/>
  <c r="K1146" i="5"/>
  <c r="K1150" i="5"/>
  <c r="K1148" i="5"/>
  <c r="K869" i="5"/>
  <c r="K1151" i="5"/>
  <c r="K1149" i="5"/>
  <c r="K1144" i="5"/>
  <c r="K865" i="5"/>
  <c r="K1142" i="5"/>
  <c r="K1145" i="5"/>
  <c r="K867" i="5"/>
  <c r="K1141" i="5"/>
  <c r="K868" i="5"/>
  <c r="K863" i="5"/>
  <c r="K862" i="5"/>
  <c r="K1143" i="5"/>
  <c r="K866" i="5"/>
  <c r="K864" i="5"/>
  <c r="K996" i="5"/>
  <c r="K1302" i="5"/>
  <c r="K1303" i="5"/>
  <c r="K870" i="5"/>
  <c r="K504" i="5"/>
  <c r="K1248" i="5"/>
  <c r="K1249" i="5"/>
  <c r="K506" i="5"/>
  <c r="K519" i="5"/>
  <c r="K511" i="5"/>
  <c r="K72" i="5"/>
  <c r="K518" i="5"/>
  <c r="K501" i="5"/>
  <c r="K507" i="5"/>
  <c r="K509" i="5"/>
  <c r="K1250" i="5"/>
  <c r="K1251" i="5"/>
  <c r="K516" i="5"/>
  <c r="K503" i="5"/>
  <c r="K515" i="5"/>
  <c r="K500" i="5"/>
  <c r="K505" i="5"/>
  <c r="K522" i="5"/>
  <c r="K74" i="5"/>
  <c r="K521" i="5"/>
  <c r="K510" i="5"/>
  <c r="K514" i="5"/>
  <c r="K73" i="5"/>
  <c r="K512" i="5"/>
  <c r="K517" i="5"/>
  <c r="K520" i="5"/>
  <c r="K508" i="5"/>
  <c r="K502" i="5"/>
  <c r="K513" i="5"/>
  <c r="K532" i="5"/>
  <c r="K1166" i="5"/>
  <c r="K1165" i="5"/>
  <c r="K906" i="5"/>
  <c r="K905" i="5"/>
  <c r="K562" i="5"/>
  <c r="K561" i="5"/>
  <c r="K560" i="5"/>
  <c r="K85" i="5"/>
  <c r="K904" i="5"/>
  <c r="K903" i="5"/>
  <c r="K1174" i="5"/>
  <c r="K1305" i="5"/>
  <c r="K1172" i="5"/>
  <c r="K917" i="5"/>
  <c r="K1171" i="5"/>
  <c r="K919" i="5"/>
  <c r="K918" i="5"/>
  <c r="K1306" i="5"/>
  <c r="K574" i="5"/>
  <c r="K567" i="5"/>
  <c r="K569" i="5"/>
  <c r="K568" i="5"/>
  <c r="K573" i="5"/>
  <c r="K576" i="5"/>
  <c r="K572" i="5"/>
  <c r="K575" i="5"/>
  <c r="K571" i="5"/>
  <c r="K570" i="5"/>
  <c r="K1170" i="5"/>
  <c r="K1169" i="5"/>
  <c r="K1168" i="5"/>
  <c r="K916" i="5"/>
  <c r="K913" i="5"/>
  <c r="K914" i="5"/>
  <c r="K915" i="5"/>
  <c r="K1003" i="5"/>
  <c r="K1173" i="5"/>
  <c r="K922" i="5"/>
  <c r="K923" i="5"/>
  <c r="K1307" i="5"/>
  <c r="K920" i="5"/>
  <c r="K1308" i="5"/>
  <c r="K921" i="5"/>
  <c r="K88" i="5"/>
  <c r="K579" i="5"/>
  <c r="K577" i="5"/>
  <c r="K578" i="5"/>
  <c r="K580" i="5"/>
  <c r="K1258" i="5"/>
  <c r="K1259" i="5"/>
  <c r="K1260" i="5"/>
  <c r="K159" i="5"/>
  <c r="K158" i="5"/>
  <c r="K160" i="5"/>
  <c r="K1061" i="5"/>
  <c r="K238" i="5"/>
  <c r="K239" i="5"/>
  <c r="K234" i="5"/>
  <c r="K236" i="5"/>
  <c r="K237" i="5"/>
  <c r="K235" i="5"/>
  <c r="K972" i="5"/>
  <c r="K971" i="5"/>
  <c r="K973" i="5"/>
  <c r="K974" i="5"/>
  <c r="K622" i="5"/>
  <c r="K623" i="5"/>
  <c r="K625" i="5"/>
  <c r="K624" i="5"/>
  <c r="K621" i="5"/>
  <c r="K620" i="5"/>
  <c r="K667" i="5"/>
  <c r="K134" i="5"/>
  <c r="K131" i="5"/>
  <c r="K132" i="5"/>
  <c r="K133" i="5"/>
  <c r="K666" i="5"/>
  <c r="K1018" i="5"/>
  <c r="K9" i="5"/>
  <c r="K661" i="5"/>
  <c r="K662" i="5"/>
  <c r="K1254" i="5"/>
  <c r="K1255" i="5"/>
  <c r="K115" i="5"/>
  <c r="K995" i="5"/>
  <c r="K111" i="5"/>
  <c r="K112" i="5"/>
  <c r="K114" i="5"/>
  <c r="K6" i="5"/>
  <c r="K110" i="5"/>
  <c r="K113" i="5"/>
  <c r="K660" i="5"/>
  <c r="K1008" i="5"/>
  <c r="K1009" i="5"/>
  <c r="K1007" i="5"/>
  <c r="K1010" i="5"/>
  <c r="K1017" i="5"/>
  <c r="K1016" i="5"/>
  <c r="K665" i="5"/>
  <c r="K7" i="5"/>
  <c r="K126" i="5"/>
  <c r="K8" i="5"/>
  <c r="K663" i="5"/>
  <c r="K1012" i="5"/>
  <c r="K119" i="5"/>
  <c r="K120" i="5"/>
  <c r="K121" i="5"/>
  <c r="K118" i="5"/>
  <c r="K117" i="5"/>
  <c r="K128" i="5"/>
  <c r="K129" i="5"/>
  <c r="K130" i="5"/>
  <c r="K127" i="5"/>
  <c r="K1015" i="5"/>
  <c r="K125" i="5"/>
  <c r="K659" i="5"/>
  <c r="K108" i="5"/>
  <c r="K656" i="5"/>
  <c r="K657" i="5"/>
  <c r="K658" i="5"/>
  <c r="K103" i="5"/>
  <c r="K3" i="5"/>
  <c r="K105" i="5"/>
  <c r="K4" i="5"/>
  <c r="K107" i="5"/>
  <c r="K5" i="5"/>
  <c r="K106" i="5"/>
  <c r="K104" i="5"/>
  <c r="K1011" i="5"/>
  <c r="K116" i="5"/>
  <c r="K124" i="5"/>
  <c r="K1014" i="5"/>
  <c r="K1013" i="5"/>
  <c r="K122" i="5"/>
  <c r="K123" i="5"/>
  <c r="K664" i="5"/>
  <c r="K1137" i="5"/>
  <c r="K854" i="5"/>
  <c r="K855" i="5"/>
  <c r="K856" i="5"/>
  <c r="K857" i="5"/>
  <c r="K1136" i="5"/>
  <c r="K853" i="5"/>
  <c r="K493" i="5"/>
  <c r="K495" i="5"/>
  <c r="K492" i="5"/>
  <c r="K494" i="5"/>
  <c r="K497" i="5"/>
  <c r="K496" i="5"/>
  <c r="K69" i="5"/>
  <c r="K851" i="5"/>
  <c r="K852" i="5"/>
  <c r="K488" i="5"/>
  <c r="K66" i="5"/>
  <c r="K489" i="5"/>
  <c r="K491" i="5"/>
  <c r="K490" i="5"/>
  <c r="K486" i="5"/>
  <c r="K487" i="5"/>
  <c r="K67" i="5"/>
  <c r="K68" i="5"/>
  <c r="K849" i="5"/>
  <c r="K850" i="5"/>
  <c r="K1006" i="5"/>
  <c r="K102" i="5"/>
  <c r="K485" i="5"/>
  <c r="K1091" i="5"/>
  <c r="K1092" i="5"/>
  <c r="K1089" i="5"/>
  <c r="K1090" i="5"/>
  <c r="K780" i="5"/>
  <c r="K1088" i="5"/>
  <c r="K784" i="5"/>
  <c r="K785" i="5"/>
  <c r="K781" i="5"/>
  <c r="K782" i="5"/>
  <c r="K783" i="5"/>
  <c r="K786" i="5"/>
  <c r="K1005" i="5"/>
  <c r="K1093" i="5"/>
  <c r="K353" i="5"/>
  <c r="K356" i="5"/>
  <c r="K352" i="5"/>
  <c r="K357" i="5"/>
  <c r="K360" i="5"/>
  <c r="K359" i="5"/>
  <c r="K358" i="5"/>
  <c r="K355" i="5"/>
  <c r="K1232" i="5"/>
  <c r="K1233" i="5"/>
  <c r="K1234" i="5"/>
  <c r="K1230" i="5"/>
  <c r="K1231" i="5"/>
  <c r="K354" i="5"/>
  <c r="K1235" i="5"/>
  <c r="K1213" i="5"/>
  <c r="K1236" i="5"/>
  <c r="K1237" i="5"/>
  <c r="K41" i="5"/>
  <c r="K779" i="5"/>
  <c r="K1086" i="5"/>
  <c r="K1085" i="5"/>
  <c r="K1087" i="5"/>
  <c r="K350" i="5"/>
  <c r="K351" i="5"/>
  <c r="K1083" i="5"/>
  <c r="K1082" i="5"/>
  <c r="K1081" i="5"/>
  <c r="K774" i="5"/>
  <c r="K778" i="5"/>
  <c r="K777" i="5"/>
  <c r="K776" i="5"/>
  <c r="K775" i="5"/>
  <c r="K341" i="5"/>
  <c r="K348" i="5"/>
  <c r="K343" i="5"/>
  <c r="K349" i="5"/>
  <c r="K40" i="5"/>
  <c r="K342" i="5"/>
  <c r="K344" i="5"/>
  <c r="K346" i="5"/>
  <c r="K347" i="5"/>
  <c r="K1084" i="5"/>
  <c r="K833" i="5"/>
  <c r="K835" i="5"/>
  <c r="K1297" i="5"/>
  <c r="K834" i="5"/>
  <c r="K1298" i="5"/>
  <c r="K465" i="5"/>
  <c r="K463" i="5"/>
  <c r="K832" i="5"/>
  <c r="K1241" i="5"/>
  <c r="K1242" i="5"/>
  <c r="K461" i="5"/>
  <c r="K462" i="5"/>
  <c r="K464" i="5"/>
  <c r="K467" i="5"/>
  <c r="K466" i="5"/>
  <c r="K1132" i="5"/>
  <c r="K848" i="5"/>
  <c r="K1131" i="5"/>
  <c r="K1134" i="5"/>
  <c r="K1130" i="5"/>
  <c r="K844" i="5"/>
  <c r="K838" i="5"/>
  <c r="K842" i="5"/>
  <c r="K1133" i="5"/>
  <c r="K1129" i="5"/>
  <c r="K847" i="5"/>
  <c r="K845" i="5"/>
  <c r="K839" i="5"/>
  <c r="K846" i="5"/>
  <c r="K841" i="5"/>
  <c r="K840" i="5"/>
  <c r="K837" i="5"/>
  <c r="K843" i="5"/>
  <c r="K1300" i="5"/>
  <c r="K1002" i="5"/>
  <c r="K1135" i="5"/>
  <c r="K479" i="5"/>
  <c r="K472" i="5"/>
  <c r="K473" i="5"/>
  <c r="K484" i="5"/>
  <c r="K483" i="5"/>
  <c r="K478" i="5"/>
  <c r="K474" i="5"/>
  <c r="K1245" i="5"/>
  <c r="K1246" i="5"/>
  <c r="K1247" i="5"/>
  <c r="K64" i="5"/>
  <c r="K63" i="5"/>
  <c r="K480" i="5"/>
  <c r="K65" i="5"/>
  <c r="K475" i="5"/>
  <c r="K42" i="5"/>
  <c r="K793" i="5"/>
  <c r="K1099" i="5"/>
  <c r="K1283" i="5"/>
  <c r="K1098" i="5"/>
  <c r="K1097" i="5"/>
  <c r="K1096" i="5"/>
  <c r="K790" i="5"/>
  <c r="K789" i="5"/>
  <c r="K791" i="5"/>
  <c r="K792" i="5"/>
  <c r="K1284" i="5"/>
  <c r="K43" i="5"/>
  <c r="K368" i="5"/>
  <c r="K363" i="5"/>
  <c r="K364" i="5"/>
  <c r="K366" i="5"/>
  <c r="K367" i="5"/>
  <c r="K369" i="5"/>
  <c r="K44" i="5"/>
  <c r="K370" i="5"/>
  <c r="K365" i="5"/>
  <c r="K371" i="5"/>
  <c r="K482" i="5"/>
  <c r="K1243" i="5"/>
  <c r="K1244" i="5"/>
  <c r="K481" i="5"/>
  <c r="K477" i="5"/>
  <c r="K471" i="5"/>
  <c r="K476" i="5"/>
  <c r="K1127" i="5"/>
  <c r="K1126" i="5"/>
  <c r="K836" i="5"/>
  <c r="K468" i="5"/>
  <c r="K1118" i="5"/>
  <c r="K1117" i="5"/>
  <c r="K1115" i="5"/>
  <c r="K1114" i="5"/>
  <c r="K819" i="5"/>
  <c r="K1113" i="5"/>
  <c r="K817" i="5"/>
  <c r="K818" i="5"/>
  <c r="K1116" i="5"/>
  <c r="K421" i="5"/>
  <c r="K420" i="5"/>
  <c r="K1105" i="5"/>
  <c r="K1104" i="5"/>
  <c r="K796" i="5"/>
  <c r="K1102" i="5"/>
  <c r="K1285" i="5"/>
  <c r="K1101" i="5"/>
  <c r="K1103" i="5"/>
  <c r="K795" i="5"/>
  <c r="K1100" i="5"/>
  <c r="K794" i="5"/>
  <c r="K1286" i="5"/>
  <c r="K376" i="5"/>
  <c r="K375" i="5"/>
  <c r="K373" i="5"/>
  <c r="K374" i="5"/>
  <c r="K807" i="5"/>
  <c r="K811" i="5"/>
  <c r="K1291" i="5"/>
  <c r="K815" i="5"/>
  <c r="K1109" i="5"/>
  <c r="K814" i="5"/>
  <c r="K812" i="5"/>
  <c r="K809" i="5"/>
  <c r="K803" i="5"/>
  <c r="K1111" i="5"/>
  <c r="K1289" i="5"/>
  <c r="K1107" i="5"/>
  <c r="K813" i="5"/>
  <c r="K805" i="5"/>
  <c r="K804" i="5"/>
  <c r="K802" i="5"/>
  <c r="K1108" i="5"/>
  <c r="K801" i="5"/>
  <c r="K806" i="5"/>
  <c r="K808" i="5"/>
  <c r="K810" i="5"/>
  <c r="K1290" i="5"/>
  <c r="K1292" i="5"/>
  <c r="K398" i="5"/>
  <c r="K51" i="5"/>
  <c r="K408" i="5"/>
  <c r="K395" i="5"/>
  <c r="K53" i="5"/>
  <c r="K383" i="5"/>
  <c r="K49" i="5"/>
  <c r="K399" i="5"/>
  <c r="K414" i="5"/>
  <c r="K1320" i="5"/>
  <c r="K386" i="5"/>
  <c r="K387" i="5"/>
  <c r="K397" i="5"/>
  <c r="K407" i="5"/>
  <c r="K47" i="5"/>
  <c r="K46" i="5"/>
  <c r="K403" i="5"/>
  <c r="K388" i="5"/>
  <c r="K55" i="5"/>
  <c r="K392" i="5"/>
  <c r="K385" i="5"/>
  <c r="K413" i="5"/>
  <c r="K405" i="5"/>
  <c r="K412" i="5"/>
  <c r="K52" i="5"/>
  <c r="K389" i="5"/>
  <c r="K391" i="5"/>
  <c r="K406" i="5"/>
  <c r="K394" i="5"/>
  <c r="K396" i="5"/>
  <c r="K56" i="5"/>
  <c r="K410" i="5"/>
  <c r="K54" i="5"/>
  <c r="K411" i="5"/>
  <c r="K404" i="5"/>
  <c r="K400" i="5"/>
  <c r="K384" i="5"/>
  <c r="K401" i="5"/>
  <c r="K393" i="5"/>
  <c r="K402" i="5"/>
  <c r="K409" i="5"/>
  <c r="K390" i="5"/>
  <c r="K48" i="5"/>
  <c r="K1124" i="5"/>
  <c r="K830" i="5"/>
  <c r="K831" i="5"/>
  <c r="K829" i="5"/>
  <c r="K1295" i="5"/>
  <c r="K1296" i="5"/>
  <c r="K450" i="5"/>
  <c r="K59" i="5"/>
  <c r="K449" i="5"/>
  <c r="K460" i="5"/>
  <c r="K458" i="5"/>
  <c r="K456" i="5"/>
  <c r="K457" i="5"/>
  <c r="K822" i="5"/>
  <c r="K424" i="5"/>
  <c r="K820" i="5"/>
  <c r="K422" i="5"/>
  <c r="K423" i="5"/>
  <c r="K447" i="5"/>
  <c r="K448" i="5"/>
  <c r="K452" i="5"/>
  <c r="K454" i="5"/>
  <c r="K60" i="5"/>
  <c r="K455" i="5"/>
  <c r="K453" i="5"/>
  <c r="K446" i="5"/>
  <c r="K451" i="5"/>
  <c r="K1119" i="5"/>
  <c r="K821" i="5"/>
  <c r="K1123" i="5"/>
  <c r="K825" i="5"/>
  <c r="K1001" i="5"/>
  <c r="K826" i="5"/>
  <c r="K1121" i="5"/>
  <c r="K823" i="5"/>
  <c r="K1122" i="5"/>
  <c r="K824" i="5"/>
  <c r="K445" i="5"/>
  <c r="K1293" i="5"/>
  <c r="K1294" i="5"/>
  <c r="K827" i="5"/>
  <c r="K828" i="5"/>
  <c r="K433" i="5"/>
  <c r="K443" i="5"/>
  <c r="K1238" i="5"/>
  <c r="K1239" i="5"/>
  <c r="K1240" i="5"/>
  <c r="K444" i="5"/>
  <c r="K432" i="5"/>
  <c r="K438" i="5"/>
  <c r="K436" i="5"/>
  <c r="K437" i="5"/>
  <c r="K430" i="5"/>
  <c r="K442" i="5"/>
  <c r="K439" i="5"/>
  <c r="K431" i="5"/>
  <c r="K58" i="5"/>
  <c r="K440" i="5"/>
  <c r="K434" i="5"/>
  <c r="K435" i="5"/>
  <c r="K441" i="5"/>
  <c r="K57" i="5"/>
  <c r="K771" i="5"/>
  <c r="K1281" i="5"/>
  <c r="K1282" i="5"/>
  <c r="K772" i="5"/>
  <c r="K762" i="5"/>
  <c r="K1077" i="5"/>
  <c r="K760" i="5"/>
  <c r="K327" i="5"/>
  <c r="K328" i="5"/>
  <c r="K330" i="5"/>
  <c r="K39" i="5"/>
  <c r="K329" i="5"/>
  <c r="K766" i="5"/>
  <c r="K1078" i="5"/>
  <c r="K1279" i="5"/>
  <c r="K763" i="5"/>
  <c r="K1079" i="5"/>
  <c r="K767" i="5"/>
  <c r="K1080" i="5"/>
  <c r="K768" i="5"/>
  <c r="K764" i="5"/>
  <c r="K765" i="5"/>
  <c r="K1280" i="5"/>
  <c r="K769" i="5"/>
  <c r="K770" i="5"/>
  <c r="K339" i="5"/>
  <c r="K331" i="5"/>
  <c r="K332" i="5"/>
  <c r="K333" i="5"/>
  <c r="K334" i="5"/>
  <c r="K338" i="5"/>
  <c r="K337" i="5"/>
  <c r="K336" i="5"/>
  <c r="K335" i="5"/>
  <c r="K340" i="5"/>
  <c r="K787" i="5"/>
  <c r="K1094" i="5"/>
  <c r="K1075" i="5"/>
  <c r="K759" i="5"/>
  <c r="K1076" i="5"/>
  <c r="K758" i="5"/>
  <c r="K756" i="5"/>
  <c r="K755" i="5"/>
  <c r="K754" i="5"/>
  <c r="K752" i="5"/>
  <c r="K753" i="5"/>
  <c r="K757" i="5"/>
  <c r="K323" i="5"/>
  <c r="K37" i="5"/>
  <c r="K322" i="5"/>
  <c r="K319" i="5"/>
  <c r="K316" i="5"/>
  <c r="K320" i="5"/>
  <c r="K36" i="5"/>
  <c r="K35" i="5"/>
  <c r="K101" i="5"/>
  <c r="K33" i="5"/>
  <c r="K321" i="5"/>
  <c r="K38" i="5"/>
  <c r="K34" i="5"/>
  <c r="K324" i="5"/>
  <c r="K317" i="5"/>
  <c r="K32" i="5"/>
  <c r="K318" i="5"/>
  <c r="K326" i="5"/>
  <c r="K1073" i="5"/>
  <c r="K750" i="5"/>
  <c r="K751" i="5"/>
  <c r="K311" i="5"/>
  <c r="K748" i="5"/>
  <c r="K749" i="5"/>
  <c r="K746" i="5"/>
  <c r="K747" i="5"/>
  <c r="K745" i="5"/>
  <c r="K744" i="5"/>
  <c r="K308" i="5"/>
  <c r="K309" i="5"/>
  <c r="K310" i="5"/>
  <c r="K325" i="5"/>
  <c r="K1069" i="5"/>
  <c r="K1271" i="5"/>
  <c r="K1068" i="5"/>
  <c r="K729" i="5"/>
  <c r="K728" i="5"/>
  <c r="K731" i="5"/>
  <c r="K1272" i="5"/>
  <c r="K730" i="5"/>
  <c r="K732" i="5"/>
  <c r="K282" i="5"/>
  <c r="K1319" i="5"/>
  <c r="K283" i="5"/>
  <c r="K281" i="5"/>
  <c r="K284" i="5"/>
  <c r="K26" i="5"/>
  <c r="K725" i="5"/>
  <c r="K726" i="5"/>
  <c r="K727" i="5"/>
  <c r="K275" i="5"/>
  <c r="K276" i="5"/>
  <c r="K278" i="5"/>
  <c r="K277" i="5"/>
  <c r="K1267" i="5"/>
  <c r="K723" i="5"/>
  <c r="K722" i="5"/>
  <c r="K1000" i="5"/>
  <c r="K1268" i="5"/>
  <c r="K270" i="5"/>
  <c r="K260" i="5"/>
  <c r="K266" i="5"/>
  <c r="K263" i="5"/>
  <c r="K269" i="5"/>
  <c r="K1062" i="5"/>
  <c r="K714" i="5"/>
  <c r="K715" i="5"/>
  <c r="K262" i="5"/>
  <c r="K1226" i="5"/>
  <c r="K1227" i="5"/>
  <c r="K259" i="5"/>
  <c r="K240" i="5"/>
  <c r="K241" i="5"/>
  <c r="K243" i="5"/>
  <c r="K242" i="5"/>
  <c r="K264" i="5"/>
  <c r="K1220" i="5"/>
  <c r="K1221" i="5"/>
  <c r="K258" i="5"/>
  <c r="K268" i="5"/>
  <c r="K267" i="5"/>
  <c r="K261" i="5"/>
  <c r="K25" i="5"/>
  <c r="K1066" i="5"/>
  <c r="K719" i="5"/>
  <c r="K1067" i="5"/>
  <c r="K1265" i="5"/>
  <c r="K1065" i="5"/>
  <c r="K720" i="5"/>
  <c r="K718" i="5"/>
  <c r="K717" i="5"/>
  <c r="K1266" i="5"/>
  <c r="K256" i="5"/>
  <c r="K257" i="5"/>
  <c r="K23" i="5"/>
  <c r="K253" i="5"/>
  <c r="K246" i="5"/>
  <c r="K255" i="5"/>
  <c r="K251" i="5"/>
  <c r="K1218" i="5"/>
  <c r="K1219" i="5"/>
  <c r="K249" i="5"/>
  <c r="K252" i="5"/>
  <c r="K248" i="5"/>
  <c r="K250" i="5"/>
  <c r="K254" i="5"/>
  <c r="K247" i="5"/>
  <c r="K265" i="5"/>
  <c r="K1222" i="5"/>
  <c r="K1223" i="5"/>
  <c r="K1224" i="5"/>
  <c r="K1225" i="5"/>
  <c r="K24" i="5"/>
  <c r="K285" i="5"/>
  <c r="K1200" i="5"/>
  <c r="K1199" i="5"/>
  <c r="K988" i="5"/>
  <c r="K635" i="5"/>
  <c r="K655" i="5"/>
  <c r="K1028" i="5"/>
  <c r="K157" i="5"/>
  <c r="K675" i="5"/>
  <c r="K148" i="5"/>
  <c r="K147" i="5"/>
  <c r="K668" i="5"/>
  <c r="K135" i="5"/>
  <c r="K1019" i="5"/>
  <c r="K1023" i="5"/>
  <c r="K1021" i="5"/>
  <c r="K671" i="5"/>
  <c r="K1022" i="5"/>
  <c r="K1020" i="5"/>
  <c r="K669" i="5"/>
  <c r="K674" i="5"/>
  <c r="K673" i="5"/>
  <c r="K670" i="5"/>
  <c r="K672" i="5"/>
  <c r="K1316" i="5"/>
  <c r="K141" i="5"/>
  <c r="K140" i="5"/>
  <c r="K137" i="5"/>
  <c r="K1215" i="5"/>
  <c r="K1216" i="5"/>
  <c r="K1217" i="5"/>
  <c r="K142" i="5"/>
  <c r="K136" i="5"/>
  <c r="K139" i="5"/>
  <c r="K145" i="5"/>
  <c r="K146" i="5"/>
  <c r="K10" i="5"/>
  <c r="K144" i="5"/>
  <c r="K143" i="5"/>
  <c r="K676" i="5"/>
  <c r="K1024" i="5"/>
  <c r="K1027" i="5"/>
  <c r="K1026" i="5"/>
  <c r="K1025" i="5"/>
  <c r="K1256" i="5"/>
  <c r="K1257" i="5"/>
  <c r="K997" i="5"/>
  <c r="K153" i="5"/>
  <c r="K149" i="5"/>
  <c r="K11" i="5"/>
  <c r="K156" i="5"/>
  <c r="K155" i="5"/>
  <c r="K150" i="5"/>
  <c r="K152" i="5"/>
  <c r="K154" i="5"/>
  <c r="K151" i="5"/>
  <c r="K773" i="5"/>
  <c r="K761" i="5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F128" i="4"/>
  <c r="F129" i="4"/>
  <c r="F130" i="4"/>
  <c r="F131" i="4"/>
  <c r="F678" i="2"/>
  <c r="F1111" i="2"/>
  <c r="F1112" i="2"/>
  <c r="F1113" i="2"/>
  <c r="F1114" i="2"/>
  <c r="F1115" i="2"/>
  <c r="F1116" i="2"/>
  <c r="F133" i="4" s="1"/>
  <c r="F1117" i="2"/>
  <c r="F134" i="4" s="1"/>
  <c r="F1118" i="2"/>
  <c r="F135" i="4" s="1"/>
  <c r="F1119" i="2"/>
  <c r="F1120" i="2"/>
  <c r="F1121" i="2"/>
  <c r="F1122" i="2"/>
  <c r="F1123" i="2"/>
  <c r="F1124" i="2"/>
  <c r="F141" i="4" s="1"/>
  <c r="F1125" i="2"/>
  <c r="F142" i="4" s="1"/>
  <c r="F1126" i="2"/>
  <c r="F143" i="4" s="1"/>
  <c r="F1127" i="2"/>
  <c r="F1128" i="2"/>
  <c r="F1129" i="2"/>
  <c r="F1130" i="2"/>
  <c r="F1131" i="2"/>
  <c r="F1132" i="2"/>
  <c r="F149" i="4" s="1"/>
  <c r="F1133" i="2"/>
  <c r="F150" i="4" s="1"/>
  <c r="F1134" i="2"/>
  <c r="F151" i="4" s="1"/>
  <c r="F1135" i="2"/>
  <c r="F1136" i="2"/>
  <c r="F1137" i="2"/>
  <c r="F1138" i="2"/>
  <c r="F1139" i="2"/>
  <c r="F1140" i="2"/>
  <c r="F157" i="4" s="1"/>
  <c r="F1141" i="2"/>
  <c r="F158" i="4" s="1"/>
  <c r="F1142" i="2"/>
  <c r="F159" i="4" s="1"/>
  <c r="F1143" i="2"/>
  <c r="F1144" i="2"/>
  <c r="F1145" i="2"/>
  <c r="F1146" i="2"/>
  <c r="F1147" i="2"/>
  <c r="F1148" i="2"/>
  <c r="F165" i="4" s="1"/>
  <c r="F1149" i="2"/>
  <c r="F166" i="4" s="1"/>
  <c r="F1150" i="2"/>
  <c r="F167" i="4" s="1"/>
  <c r="F1151" i="2"/>
  <c r="F1152" i="2"/>
  <c r="F1153" i="2"/>
  <c r="F1154" i="2"/>
  <c r="F1155" i="2"/>
  <c r="F1156" i="2"/>
  <c r="F173" i="4" s="1"/>
  <c r="F1157" i="2"/>
  <c r="F174" i="4" s="1"/>
  <c r="F1158" i="2"/>
  <c r="F175" i="4" s="1"/>
  <c r="F1159" i="2"/>
  <c r="F1160" i="2"/>
  <c r="F1161" i="2"/>
  <c r="F1162" i="2"/>
  <c r="F1163" i="2"/>
  <c r="F1164" i="2"/>
  <c r="F181" i="4" s="1"/>
  <c r="F1165" i="2"/>
  <c r="F182" i="4" s="1"/>
  <c r="F1166" i="2"/>
  <c r="F183" i="4" s="1"/>
  <c r="F1167" i="2"/>
  <c r="F1168" i="2"/>
  <c r="F1169" i="2"/>
  <c r="F1170" i="2"/>
  <c r="F1171" i="2"/>
  <c r="F188" i="4" s="1"/>
  <c r="F1172" i="2"/>
  <c r="F189" i="4" s="1"/>
  <c r="F1173" i="2"/>
  <c r="F190" i="4" s="1"/>
  <c r="F1174" i="2"/>
  <c r="F1175" i="2"/>
  <c r="F1176" i="2"/>
  <c r="F1177" i="2"/>
  <c r="F1178" i="2"/>
  <c r="F1179" i="2"/>
  <c r="F196" i="4" s="1"/>
  <c r="F1180" i="2"/>
  <c r="F197" i="4" s="1"/>
  <c r="F1181" i="2"/>
  <c r="F198" i="4" s="1"/>
  <c r="F1182" i="2"/>
  <c r="F199" i="4" s="1"/>
  <c r="F1183" i="2"/>
  <c r="F1184" i="2"/>
  <c r="F1185" i="2"/>
  <c r="F1186" i="2"/>
  <c r="F1187" i="2"/>
  <c r="F204" i="4" s="1"/>
  <c r="F1188" i="2"/>
  <c r="F205" i="4" s="1"/>
  <c r="F1189" i="2"/>
  <c r="F206" i="4" s="1"/>
  <c r="F1190" i="2"/>
  <c r="F207" i="4" s="1"/>
  <c r="F1191" i="2"/>
  <c r="F1192" i="2"/>
  <c r="F1193" i="2"/>
  <c r="F1194" i="2"/>
  <c r="F1195" i="2"/>
  <c r="F212" i="4" s="1"/>
  <c r="F1196" i="2"/>
  <c r="F213" i="4" s="1"/>
  <c r="F1197" i="2"/>
  <c r="F214" i="4" s="1"/>
  <c r="F896" i="2"/>
  <c r="F215" i="4" s="1"/>
  <c r="F50" i="2"/>
  <c r="F1032" i="2"/>
  <c r="F58" i="2"/>
  <c r="F218" i="4" s="1"/>
  <c r="F130" i="2"/>
  <c r="F524" i="2"/>
  <c r="F898" i="2"/>
  <c r="F526" i="2"/>
  <c r="F248" i="2"/>
  <c r="F135" i="2"/>
  <c r="F748" i="2"/>
  <c r="F848" i="2"/>
  <c r="F219" i="4"/>
  <c r="Q1332" i="5" l="1" a="1"/>
  <c r="Q1332" i="5" s="1"/>
  <c r="Q1327" i="5" a="1"/>
  <c r="Q1327" i="5" s="1"/>
  <c r="Q1336" i="5" a="1"/>
  <c r="Q1336" i="5" s="1"/>
  <c r="Q1337" i="5" a="1"/>
  <c r="Q1337" i="5" s="1"/>
  <c r="Q1338" i="5" a="1"/>
  <c r="Q1338" i="5" s="1"/>
  <c r="Q1335" i="5" a="1"/>
  <c r="Q1335" i="5" s="1"/>
  <c r="Q1340" i="5" a="1"/>
  <c r="Q1340" i="5" s="1"/>
  <c r="Q1328" i="5" a="1"/>
  <c r="Q1328" i="5" s="1"/>
  <c r="Q1341" i="5" a="1"/>
  <c r="Q1341" i="5" s="1"/>
  <c r="Q1343" i="5" a="1"/>
  <c r="Q1343" i="5" s="1"/>
  <c r="Q1347" i="5" a="1"/>
  <c r="Q1347" i="5" s="1"/>
  <c r="Q1330" i="5" a="1"/>
  <c r="Q1330" i="5" s="1"/>
  <c r="Q1326" i="5" a="1"/>
  <c r="Q1326" i="5" s="1"/>
  <c r="Q1325" i="5" a="1"/>
  <c r="Q1325" i="5" s="1"/>
  <c r="Q1349" i="5" a="1"/>
  <c r="Q1349" i="5" s="1"/>
  <c r="Q1334" i="5" a="1"/>
  <c r="Q1334" i="5" s="1"/>
  <c r="Q1339" i="5" a="1"/>
  <c r="Q1339" i="5" s="1"/>
  <c r="Q1348" i="5" a="1"/>
  <c r="Q1348" i="5" s="1"/>
  <c r="Q1345" i="5" a="1"/>
  <c r="Q1345" i="5" s="1"/>
  <c r="Q1346" i="5" a="1"/>
  <c r="Q1346" i="5" s="1"/>
  <c r="Q1331" i="5" a="1"/>
  <c r="Q1331" i="5" s="1"/>
  <c r="Q1329" i="5" a="1"/>
  <c r="Q1329" i="5" s="1"/>
  <c r="Q1342" i="5" a="1"/>
  <c r="Q1342" i="5" s="1"/>
  <c r="Q1333" i="5" a="1"/>
  <c r="Q1333" i="5" s="1"/>
  <c r="Q1323" i="5" a="1"/>
  <c r="Q1323" i="5" s="1"/>
  <c r="Q1322" i="5" a="1"/>
  <c r="Q1322" i="5" s="1"/>
  <c r="Q1033" i="5" a="1"/>
  <c r="Q1033" i="5" s="1"/>
  <c r="Q1299" i="5" a="1"/>
  <c r="Q1299" i="5" s="1"/>
  <c r="Q1324" i="5" a="1"/>
  <c r="Q1324" i="5" s="1"/>
  <c r="N699" i="5" a="1"/>
  <c r="N699" i="5" s="1"/>
  <c r="F191" i="4"/>
  <c r="F180" i="4"/>
  <c r="F172" i="4"/>
  <c r="F164" i="4"/>
  <c r="F156" i="4"/>
  <c r="F148" i="4"/>
  <c r="F140" i="4"/>
  <c r="F209" i="4"/>
  <c r="F201" i="4"/>
  <c r="F193" i="4"/>
  <c r="F185" i="4"/>
  <c r="F177" i="4"/>
  <c r="F169" i="4"/>
  <c r="F161" i="4"/>
  <c r="F153" i="4"/>
  <c r="F145" i="4"/>
  <c r="F137" i="4"/>
  <c r="F208" i="4"/>
  <c r="F200" i="4"/>
  <c r="F192" i="4"/>
  <c r="F184" i="4"/>
  <c r="F176" i="4"/>
  <c r="F168" i="4"/>
  <c r="F160" i="4"/>
  <c r="F152" i="4"/>
  <c r="F144" i="4"/>
  <c r="F136" i="4"/>
  <c r="F211" i="4"/>
  <c r="F203" i="4"/>
  <c r="F195" i="4"/>
  <c r="F187" i="4"/>
  <c r="F179" i="4"/>
  <c r="F171" i="4"/>
  <c r="F163" i="4"/>
  <c r="F155" i="4"/>
  <c r="F147" i="4"/>
  <c r="F139" i="4"/>
  <c r="F210" i="4"/>
  <c r="F202" i="4"/>
  <c r="F194" i="4"/>
  <c r="F186" i="4"/>
  <c r="F178" i="4"/>
  <c r="F170" i="4"/>
  <c r="F162" i="4"/>
  <c r="F154" i="4"/>
  <c r="F146" i="4"/>
  <c r="F138" i="4"/>
  <c r="N950" i="5" a="1"/>
  <c r="N950" i="5" s="1"/>
  <c r="N956" i="5" a="1"/>
  <c r="N956" i="5" s="1"/>
  <c r="N967" i="5" a="1"/>
  <c r="N967" i="5" s="1"/>
  <c r="N990" i="5" a="1"/>
  <c r="N990" i="5" s="1"/>
  <c r="N872" i="5" a="1"/>
  <c r="N872" i="5" s="1"/>
  <c r="N724" i="5" a="1"/>
  <c r="N724" i="5" s="1"/>
  <c r="N742" i="5" a="1"/>
  <c r="N742" i="5" s="1"/>
  <c r="N964" i="5" a="1"/>
  <c r="N964" i="5" s="1"/>
  <c r="N689" i="5" a="1"/>
  <c r="N689" i="5" s="1"/>
  <c r="N680" i="5" a="1"/>
  <c r="N680" i="5" s="1"/>
  <c r="Q152" i="5" a="1"/>
  <c r="Q152" i="5" s="1"/>
  <c r="Q1257" i="5" a="1"/>
  <c r="Q1257" i="5" s="1"/>
  <c r="Q144" i="5" a="1"/>
  <c r="Q144" i="5" s="1"/>
  <c r="Q1216" i="5" a="1"/>
  <c r="Q1216" i="5" s="1"/>
  <c r="Q1019" i="5" a="1"/>
  <c r="Q1019" i="5" s="1"/>
  <c r="Q655" i="5" a="1"/>
  <c r="Q655" i="5" s="1"/>
  <c r="Q1224" i="5" a="1"/>
  <c r="Q1224" i="5" s="1"/>
  <c r="Q252" i="5" a="1"/>
  <c r="Q252" i="5" s="1"/>
  <c r="Q23" i="5" a="1"/>
  <c r="Q23" i="5" s="1"/>
  <c r="Q1265" i="5" a="1"/>
  <c r="Q1265" i="5" s="1"/>
  <c r="Q258" i="5" a="1"/>
  <c r="Q258" i="5" s="1"/>
  <c r="Q259" i="5" a="1"/>
  <c r="Q259" i="5" s="1"/>
  <c r="Q263" i="5" a="1"/>
  <c r="Q263" i="5" s="1"/>
  <c r="Q1267" i="5" a="1"/>
  <c r="Q1267" i="5" s="1"/>
  <c r="Q26" i="5" a="1"/>
  <c r="Q26" i="5" s="1"/>
  <c r="Q1272" i="5" a="1"/>
  <c r="Q1272" i="5" s="1"/>
  <c r="Q325" i="5" a="1"/>
  <c r="Q325" i="5" s="1"/>
  <c r="Q749" i="5" a="1"/>
  <c r="Q749" i="5" s="1"/>
  <c r="Q32" i="5" a="1"/>
  <c r="Q32" i="5" s="1"/>
  <c r="Q35" i="5" a="1"/>
  <c r="Q35" i="5" s="1"/>
  <c r="Q1076" i="5" a="1"/>
  <c r="Q1076" i="5" s="1"/>
  <c r="Q337" i="5" a="1"/>
  <c r="Q337" i="5" s="1"/>
  <c r="Q763" i="5" a="1"/>
  <c r="Q763" i="5" s="1"/>
  <c r="Q327" i="5" a="1"/>
  <c r="Q327" i="5" s="1"/>
  <c r="Q57" i="5" a="1"/>
  <c r="Q57" i="5" s="1"/>
  <c r="Q442" i="5" a="1"/>
  <c r="Q442" i="5" s="1"/>
  <c r="Q1239" i="5" a="1"/>
  <c r="Q1239" i="5" s="1"/>
  <c r="Q445" i="5" a="1"/>
  <c r="Q445" i="5" s="1"/>
  <c r="Q825" i="5" a="1"/>
  <c r="Q825" i="5" s="1"/>
  <c r="Q60" i="5" a="1"/>
  <c r="Q60" i="5" s="1"/>
  <c r="Q424" i="5" a="1"/>
  <c r="Q424" i="5" s="1"/>
  <c r="Q150" i="5" a="1"/>
  <c r="Q150" i="5" s="1"/>
  <c r="Q1256" i="5" a="1"/>
  <c r="Q1256" i="5" s="1"/>
  <c r="Q10" i="5" a="1"/>
  <c r="Q10" i="5" s="1"/>
  <c r="Q1215" i="5" a="1"/>
  <c r="Q1215" i="5" s="1"/>
  <c r="Q674" i="5" a="1"/>
  <c r="Q674" i="5" s="1"/>
  <c r="Q155" i="5" a="1"/>
  <c r="Q155" i="5" s="1"/>
  <c r="Q1025" i="5" a="1"/>
  <c r="Q1025" i="5" s="1"/>
  <c r="Q146" i="5" a="1"/>
  <c r="Q146" i="5" s="1"/>
  <c r="Q137" i="5" a="1"/>
  <c r="Q137" i="5" s="1"/>
  <c r="Q669" i="5" a="1"/>
  <c r="Q669" i="5" s="1"/>
  <c r="Q668" i="5" a="1"/>
  <c r="Q668" i="5" s="1"/>
  <c r="Q988" i="5" a="1"/>
  <c r="Q988" i="5" s="1"/>
  <c r="Q1222" i="5" a="1"/>
  <c r="Q1222" i="5" s="1"/>
  <c r="Q1219" i="5" a="1"/>
  <c r="Q1219" i="5" s="1"/>
  <c r="Q256" i="5" a="1"/>
  <c r="Q256" i="5" s="1"/>
  <c r="Q1220" i="5" a="1"/>
  <c r="Q1220" i="5" s="1"/>
  <c r="Q1226" i="5" a="1"/>
  <c r="Q1226" i="5" s="1"/>
  <c r="Q260" i="5" a="1"/>
  <c r="Q260" i="5" s="1"/>
  <c r="Q278" i="5" a="1"/>
  <c r="Q278" i="5" s="1"/>
  <c r="Q281" i="5" a="1"/>
  <c r="Q281" i="5" s="1"/>
  <c r="Q728" i="5" a="1"/>
  <c r="Q728" i="5" s="1"/>
  <c r="Q309" i="5" a="1"/>
  <c r="Q309" i="5" s="1"/>
  <c r="Q311" i="5" a="1"/>
  <c r="Q311" i="5" s="1"/>
  <c r="Q324" i="5" a="1"/>
  <c r="Q324" i="5" s="1"/>
  <c r="Q320" i="5" a="1"/>
  <c r="Q320" i="5" s="1"/>
  <c r="Q753" i="5" a="1"/>
  <c r="Q753" i="5" s="1"/>
  <c r="Q1075" i="5" a="1"/>
  <c r="Q1075" i="5" s="1"/>
  <c r="Q334" i="5" a="1"/>
  <c r="Q334" i="5" s="1"/>
  <c r="Q765" i="5" a="1"/>
  <c r="Q765" i="5" s="1"/>
  <c r="Q1078" i="5" a="1"/>
  <c r="Q1078" i="5" s="1"/>
  <c r="Q1077" i="5" a="1"/>
  <c r="Q1077" i="5" s="1"/>
  <c r="Q435" i="5" a="1"/>
  <c r="Q435" i="5" s="1"/>
  <c r="Q437" i="5" a="1"/>
  <c r="Q437" i="5" s="1"/>
  <c r="Q443" i="5" a="1"/>
  <c r="Q443" i="5" s="1"/>
  <c r="Q824" i="5" a="1"/>
  <c r="Q824" i="5" s="1"/>
  <c r="Q821" i="5" a="1"/>
  <c r="Q821" i="5" s="1"/>
  <c r="Q452" i="5" a="1"/>
  <c r="Q452" i="5" s="1"/>
  <c r="Q457" i="5" a="1"/>
  <c r="Q457" i="5" s="1"/>
  <c r="Q1295" i="5" a="1"/>
  <c r="Q1295" i="5" s="1"/>
  <c r="Q402" i="5" a="1"/>
  <c r="Q402" i="5" s="1"/>
  <c r="Q410" i="5" a="1"/>
  <c r="Q410" i="5" s="1"/>
  <c r="Q412" i="5" a="1"/>
  <c r="Q412" i="5" s="1"/>
  <c r="Q46" i="5" a="1"/>
  <c r="Q46" i="5" s="1"/>
  <c r="Q399" i="5" a="1"/>
  <c r="Q399" i="5" s="1"/>
  <c r="Q1292" i="5" a="1"/>
  <c r="Q1292" i="5" s="1"/>
  <c r="Q804" i="5" a="1"/>
  <c r="Q804" i="5" s="1"/>
  <c r="Q812" i="5" a="1"/>
  <c r="Q812" i="5" s="1"/>
  <c r="Q373" i="5" a="1"/>
  <c r="Q373" i="5" s="1"/>
  <c r="Q1101" i="5" a="1"/>
  <c r="Q1101" i="5" s="1"/>
  <c r="Q1116" i="5" a="1"/>
  <c r="Q1116" i="5" s="1"/>
  <c r="Q1118" i="5" a="1"/>
  <c r="Q1118" i="5" s="1"/>
  <c r="Q481" i="5" a="1"/>
  <c r="Q481" i="5" s="1"/>
  <c r="Q369" i="5" a="1"/>
  <c r="Q369" i="5" s="1"/>
  <c r="Q1283" i="5" a="1"/>
  <c r="Q1283" i="5" s="1"/>
  <c r="Q64" i="5" a="1"/>
  <c r="Q64" i="5" s="1"/>
  <c r="Q473" i="5" a="1"/>
  <c r="Q473" i="5" s="1"/>
  <c r="Q837" i="5" a="1"/>
  <c r="Q837" i="5" s="1"/>
  <c r="Q1133" i="5" a="1"/>
  <c r="Q1133" i="5" s="1"/>
  <c r="Q1132" i="5" a="1"/>
  <c r="Q1132" i="5" s="1"/>
  <c r="Q832" i="5" a="1"/>
  <c r="Q832" i="5" s="1"/>
  <c r="Q1084" i="5" a="1"/>
  <c r="Q1084" i="5" s="1"/>
  <c r="Q348" i="5" a="1"/>
  <c r="Q348" i="5" s="1"/>
  <c r="Q1082" i="5" a="1"/>
  <c r="Q1082" i="5" s="1"/>
  <c r="Q41" i="5" a="1"/>
  <c r="Q41" i="5" s="1"/>
  <c r="Q1234" i="5" a="1"/>
  <c r="Q1234" i="5" s="1"/>
  <c r="Q352" i="5" a="1"/>
  <c r="Q352" i="5" s="1"/>
  <c r="Q781" i="5" a="1"/>
  <c r="Q781" i="5" s="1"/>
  <c r="Q1091" i="5" a="1"/>
  <c r="Q1091" i="5" s="1"/>
  <c r="Q487" i="5" a="1"/>
  <c r="Q487" i="5" s="1"/>
  <c r="Q851" i="5" a="1"/>
  <c r="Q851" i="5" s="1"/>
  <c r="Q853" i="5" a="1"/>
  <c r="Q853" i="5" s="1"/>
  <c r="Q123" i="5" a="1"/>
  <c r="Q123" i="5" s="1"/>
  <c r="Q104" i="5" a="1"/>
  <c r="Q104" i="5" s="1"/>
  <c r="Q658" i="5" a="1"/>
  <c r="Q658" i="5" s="1"/>
  <c r="Q130" i="5" a="1"/>
  <c r="Q130" i="5" s="1"/>
  <c r="Q1012" i="5" a="1"/>
  <c r="Q1012" i="5" s="1"/>
  <c r="Q1017" i="5" a="1"/>
  <c r="Q1017" i="5" s="1"/>
  <c r="Q6" i="5" a="1"/>
  <c r="Q6" i="5" s="1"/>
  <c r="Q622" i="5" a="1"/>
  <c r="Q622" i="5" s="1"/>
  <c r="Q234" i="5" a="1"/>
  <c r="Q234" i="5" s="1"/>
  <c r="Q1260" i="5" a="1"/>
  <c r="Q1260" i="5" s="1"/>
  <c r="Q921" i="5" a="1"/>
  <c r="Q921" i="5" s="1"/>
  <c r="Q915" i="5" a="1"/>
  <c r="Q915" i="5" s="1"/>
  <c r="Q571" i="5" a="1"/>
  <c r="Q571" i="5" s="1"/>
  <c r="Q574" i="5" a="1"/>
  <c r="Q574" i="5" s="1"/>
  <c r="Q1174" i="5" a="1"/>
  <c r="Q1174" i="5" s="1"/>
  <c r="Q906" i="5" a="1"/>
  <c r="Q906" i="5" s="1"/>
  <c r="Q517" i="5" a="1"/>
  <c r="Q517" i="5" s="1"/>
  <c r="Q505" i="5" a="1"/>
  <c r="Q505" i="5" s="1"/>
  <c r="Q507" i="5" a="1"/>
  <c r="Q507" i="5" s="1"/>
  <c r="Q1248" i="5" a="1"/>
  <c r="Q1248" i="5" s="1"/>
  <c r="Q1143" i="5" a="1"/>
  <c r="Q1143" i="5" s="1"/>
  <c r="Q865" i="5" a="1"/>
  <c r="Q865" i="5" s="1"/>
  <c r="Q1147" i="5" a="1"/>
  <c r="Q1147" i="5" s="1"/>
  <c r="Q530" i="5" a="1"/>
  <c r="Q530" i="5" s="1"/>
  <c r="Q537" i="5" a="1"/>
  <c r="Q537" i="5" s="1"/>
  <c r="Q1155" i="5" a="1"/>
  <c r="Q1155" i="5" s="1"/>
  <c r="Q591" i="5" a="1"/>
  <c r="Q591" i="5" s="1"/>
  <c r="Q909" i="5" a="1"/>
  <c r="Q909" i="5" s="1"/>
  <c r="Q1310" i="5" a="1"/>
  <c r="Q1310" i="5" s="1"/>
  <c r="Q932" i="5" a="1"/>
  <c r="Q932" i="5" s="1"/>
  <c r="Q1161" i="5" a="1"/>
  <c r="Q1161" i="5" s="1"/>
  <c r="Q549" i="5" a="1"/>
  <c r="Q549" i="5" s="1"/>
  <c r="Q889" i="5" a="1"/>
  <c r="Q889" i="5" s="1"/>
  <c r="Q82" i="5" a="1"/>
  <c r="Q82" i="5" s="1"/>
  <c r="Q618" i="5" a="1"/>
  <c r="Q618" i="5" s="1"/>
  <c r="Q91" i="5" a="1"/>
  <c r="Q91" i="5" s="1"/>
  <c r="Q156" i="5" a="1"/>
  <c r="Q156" i="5" s="1"/>
  <c r="Q1026" i="5" a="1"/>
  <c r="Q1026" i="5" s="1"/>
  <c r="Q145" i="5" a="1"/>
  <c r="Q145" i="5" s="1"/>
  <c r="Q140" i="5" a="1"/>
  <c r="Q140" i="5" s="1"/>
  <c r="Q1020" i="5" a="1"/>
  <c r="Q1020" i="5" s="1"/>
  <c r="Q147" i="5" a="1"/>
  <c r="Q147" i="5" s="1"/>
  <c r="Q1199" i="5" a="1"/>
  <c r="Q1199" i="5" s="1"/>
  <c r="Q265" i="5" a="1"/>
  <c r="Q265" i="5" s="1"/>
  <c r="Q1218" i="5" a="1"/>
  <c r="Q1218" i="5" s="1"/>
  <c r="Q1266" i="5" a="1"/>
  <c r="Q1266" i="5" s="1"/>
  <c r="Q1066" i="5" a="1"/>
  <c r="Q1066" i="5" s="1"/>
  <c r="Q264" i="5" a="1"/>
  <c r="Q264" i="5" s="1"/>
  <c r="Q262" i="5" a="1"/>
  <c r="Q262" i="5" s="1"/>
  <c r="Q270" i="5" a="1"/>
  <c r="Q270" i="5" s="1"/>
  <c r="Q276" i="5" a="1"/>
  <c r="Q276" i="5" s="1"/>
  <c r="Q283" i="5" a="1"/>
  <c r="Q283" i="5" s="1"/>
  <c r="Q308" i="5" a="1"/>
  <c r="Q308" i="5" s="1"/>
  <c r="Q751" i="5" a="1"/>
  <c r="Q751" i="5" s="1"/>
  <c r="Q34" i="5" a="1"/>
  <c r="Q34" i="5" s="1"/>
  <c r="Q316" i="5" a="1"/>
  <c r="Q316" i="5" s="1"/>
  <c r="Q752" i="5" a="1"/>
  <c r="Q752" i="5" s="1"/>
  <c r="Q1094" i="5" a="1"/>
  <c r="Q1094" i="5" s="1"/>
  <c r="Q333" i="5" a="1"/>
  <c r="Q333" i="5" s="1"/>
  <c r="Q764" i="5" a="1"/>
  <c r="Q764" i="5" s="1"/>
  <c r="Q766" i="5" a="1"/>
  <c r="Q766" i="5" s="1"/>
  <c r="Q762" i="5" a="1"/>
  <c r="Q762" i="5" s="1"/>
  <c r="Q434" i="5" a="1"/>
  <c r="Q434" i="5" s="1"/>
  <c r="Q436" i="5" a="1"/>
  <c r="Q436" i="5" s="1"/>
  <c r="Q433" i="5" a="1"/>
  <c r="Q433" i="5" s="1"/>
  <c r="Q1122" i="5" a="1"/>
  <c r="Q1122" i="5" s="1"/>
  <c r="Q1119" i="5" a="1"/>
  <c r="Q1119" i="5" s="1"/>
  <c r="Q448" i="5" a="1"/>
  <c r="Q448" i="5" s="1"/>
  <c r="Q456" i="5" a="1"/>
  <c r="Q456" i="5" s="1"/>
  <c r="Q393" i="5" a="1"/>
  <c r="Q393" i="5" s="1"/>
  <c r="Q56" i="5" a="1"/>
  <c r="Q56" i="5" s="1"/>
  <c r="Q405" i="5" a="1"/>
  <c r="Q405" i="5" s="1"/>
  <c r="Q47" i="5" a="1"/>
  <c r="Q47" i="5" s="1"/>
  <c r="Q49" i="5" a="1"/>
  <c r="Q49" i="5" s="1"/>
  <c r="Q1290" i="5" a="1"/>
  <c r="Q1290" i="5" s="1"/>
  <c r="Q805" i="5" a="1"/>
  <c r="Q805" i="5" s="1"/>
  <c r="Q375" i="5" a="1"/>
  <c r="Q375" i="5" s="1"/>
  <c r="Q1285" i="5" a="1"/>
  <c r="Q1285" i="5" s="1"/>
  <c r="Q818" i="5" a="1"/>
  <c r="Q818" i="5" s="1"/>
  <c r="Q468" i="5" a="1"/>
  <c r="Q468" i="5" s="1"/>
  <c r="Q1244" i="5" a="1"/>
  <c r="Q1244" i="5" s="1"/>
  <c r="Q367" i="5" a="1"/>
  <c r="Q367" i="5" s="1"/>
  <c r="Q1099" i="5" a="1"/>
  <c r="Q1099" i="5" s="1"/>
  <c r="Q1247" i="5" a="1"/>
  <c r="Q1247" i="5" s="1"/>
  <c r="Q472" i="5" a="1"/>
  <c r="Q472" i="5" s="1"/>
  <c r="Q840" i="5" a="1"/>
  <c r="Q840" i="5" s="1"/>
  <c r="Q842" i="5" a="1"/>
  <c r="Q842" i="5" s="1"/>
  <c r="Q466" i="5" a="1"/>
  <c r="Q466" i="5" s="1"/>
  <c r="Q463" i="5" a="1"/>
  <c r="Q463" i="5" s="1"/>
  <c r="Q347" i="5" a="1"/>
  <c r="Q347" i="5" s="1"/>
  <c r="Q341" i="5" a="1"/>
  <c r="Q341" i="5" s="1"/>
  <c r="Q1083" i="5" a="1"/>
  <c r="Q1083" i="5" s="1"/>
  <c r="Q1237" i="5" a="1"/>
  <c r="Q1237" i="5" s="1"/>
  <c r="Q1233" i="5" a="1"/>
  <c r="Q1233" i="5" s="1"/>
  <c r="Q356" i="5" a="1"/>
  <c r="Q356" i="5" s="1"/>
  <c r="Q785" i="5" a="1"/>
  <c r="Q785" i="5" s="1"/>
  <c r="Q485" i="5" a="1"/>
  <c r="Q485" i="5" s="1"/>
  <c r="Q486" i="5" a="1"/>
  <c r="Q486" i="5" s="1"/>
  <c r="Q69" i="5" a="1"/>
  <c r="Q69" i="5" s="1"/>
  <c r="Q1136" i="5" a="1"/>
  <c r="Q1136" i="5" s="1"/>
  <c r="Q122" i="5" a="1"/>
  <c r="Q122" i="5" s="1"/>
  <c r="Q106" i="5" a="1"/>
  <c r="Q106" i="5" s="1"/>
  <c r="Q657" i="5" a="1"/>
  <c r="Q657" i="5" s="1"/>
  <c r="Q129" i="5" a="1"/>
  <c r="Q129" i="5" s="1"/>
  <c r="Q663" i="5" a="1"/>
  <c r="Q663" i="5" s="1"/>
  <c r="Q1010" i="5" a="1"/>
  <c r="Q1010" i="5" s="1"/>
  <c r="Q114" i="5" a="1"/>
  <c r="Q114" i="5" s="1"/>
  <c r="N761" i="5" a="1"/>
  <c r="N761" i="5" s="1"/>
  <c r="N11" i="5" a="1"/>
  <c r="N11" i="5" s="1"/>
  <c r="Q11" i="5" a="1"/>
  <c r="Q11" i="5" s="1"/>
  <c r="N1027" i="5" a="1"/>
  <c r="N1027" i="5" s="1"/>
  <c r="Q1027" i="5" a="1"/>
  <c r="Q1027" i="5" s="1"/>
  <c r="N139" i="5" a="1"/>
  <c r="N139" i="5" s="1"/>
  <c r="Q139" i="5" a="1"/>
  <c r="Q139" i="5" s="1"/>
  <c r="N141" i="5" a="1"/>
  <c r="N141" i="5" s="1"/>
  <c r="Q141" i="5" a="1"/>
  <c r="Q141" i="5" s="1"/>
  <c r="N1022" i="5" a="1"/>
  <c r="N1022" i="5" s="1"/>
  <c r="Q1022" i="5" a="1"/>
  <c r="Q1022" i="5" s="1"/>
  <c r="N148" i="5" a="1"/>
  <c r="N148" i="5" s="1"/>
  <c r="Q148" i="5" a="1"/>
  <c r="Q148" i="5" s="1"/>
  <c r="N1200" i="5" a="1"/>
  <c r="N1200" i="5" s="1"/>
  <c r="Q1200" i="5" a="1"/>
  <c r="Q1200" i="5" s="1"/>
  <c r="N247" i="5" a="1"/>
  <c r="N247" i="5" s="1"/>
  <c r="Q247" i="5" a="1"/>
  <c r="Q247" i="5" s="1"/>
  <c r="N251" i="5" a="1"/>
  <c r="N251" i="5" s="1"/>
  <c r="Q251" i="5" a="1"/>
  <c r="Q251" i="5" s="1"/>
  <c r="N717" i="5" a="1"/>
  <c r="N717" i="5" s="1"/>
  <c r="Q717" i="5" a="1"/>
  <c r="Q717" i="5" s="1"/>
  <c r="N25" i="5" a="1"/>
  <c r="N25" i="5" s="1"/>
  <c r="Q25" i="5" a="1"/>
  <c r="Q25" i="5" s="1"/>
  <c r="N242" i="5" a="1"/>
  <c r="N242" i="5" s="1"/>
  <c r="Q242" i="5" a="1"/>
  <c r="Q242" i="5" s="1"/>
  <c r="N715" i="5" a="1"/>
  <c r="N715" i="5" s="1"/>
  <c r="Q715" i="5" a="1"/>
  <c r="Q715" i="5" s="1"/>
  <c r="N1268" i="5" a="1"/>
  <c r="N1268" i="5" s="1"/>
  <c r="Q1268" i="5" a="1"/>
  <c r="Q1268" i="5" s="1"/>
  <c r="N275" i="5" a="1"/>
  <c r="N275" i="5" s="1"/>
  <c r="Q275" i="5" a="1"/>
  <c r="Q275" i="5" s="1"/>
  <c r="N1319" i="5" a="1"/>
  <c r="N1319" i="5" s="1"/>
  <c r="Q1319" i="5" a="1"/>
  <c r="Q1319" i="5" s="1"/>
  <c r="N729" i="5" a="1"/>
  <c r="N729" i="5" s="1"/>
  <c r="Q450" i="5" a="1"/>
  <c r="Q450" i="5" s="1"/>
  <c r="Q390" i="5" a="1"/>
  <c r="Q390" i="5" s="1"/>
  <c r="Q411" i="5" a="1"/>
  <c r="Q411" i="5" s="1"/>
  <c r="Q389" i="5" a="1"/>
  <c r="Q389" i="5" s="1"/>
  <c r="Q388" i="5" a="1"/>
  <c r="Q388" i="5" s="1"/>
  <c r="Q1320" i="5" a="1"/>
  <c r="Q1320" i="5" s="1"/>
  <c r="Q51" i="5" a="1"/>
  <c r="Q51" i="5" s="1"/>
  <c r="Q1108" i="5" a="1"/>
  <c r="Q1108" i="5" s="1"/>
  <c r="Q803" i="5" a="1"/>
  <c r="Q803" i="5" s="1"/>
  <c r="Q807" i="5" a="1"/>
  <c r="Q807" i="5" s="1"/>
  <c r="Q795" i="5" a="1"/>
  <c r="Q795" i="5" s="1"/>
  <c r="Q420" i="5" a="1"/>
  <c r="Q420" i="5" s="1"/>
  <c r="Q1115" i="5" a="1"/>
  <c r="Q1115" i="5" s="1"/>
  <c r="Q471" i="5" a="1"/>
  <c r="Q471" i="5" s="1"/>
  <c r="Q370" i="5" a="1"/>
  <c r="Q370" i="5" s="1"/>
  <c r="Q43" i="5" a="1"/>
  <c r="Q43" i="5" s="1"/>
  <c r="Q1097" i="5" a="1"/>
  <c r="Q1097" i="5" s="1"/>
  <c r="Q480" i="5" a="1"/>
  <c r="Q480" i="5" s="1"/>
  <c r="Q483" i="5" a="1"/>
  <c r="Q483" i="5" s="1"/>
  <c r="Q847" i="5" a="1"/>
  <c r="Q847" i="5" s="1"/>
  <c r="Q1131" i="5" a="1"/>
  <c r="Q1131" i="5" s="1"/>
  <c r="Q1242" i="5" a="1"/>
  <c r="Q1242" i="5" s="1"/>
  <c r="Q349" i="5" a="1"/>
  <c r="Q349" i="5" s="1"/>
  <c r="Q774" i="5" a="1"/>
  <c r="Q774" i="5" s="1"/>
  <c r="Q1086" i="5" a="1"/>
  <c r="Q1086" i="5" s="1"/>
  <c r="Q1231" i="5" a="1"/>
  <c r="Q1231" i="5" s="1"/>
  <c r="Q360" i="5" a="1"/>
  <c r="Q360" i="5" s="1"/>
  <c r="Q783" i="5" a="1"/>
  <c r="Q783" i="5" s="1"/>
  <c r="Q1089" i="5" a="1"/>
  <c r="Q1089" i="5" s="1"/>
  <c r="Q68" i="5" a="1"/>
  <c r="Q68" i="5" s="1"/>
  <c r="Q488" i="5" a="1"/>
  <c r="Q488" i="5" s="1"/>
  <c r="Q495" i="5" a="1"/>
  <c r="Q495" i="5" s="1"/>
  <c r="Q1137" i="5" a="1"/>
  <c r="Q1137" i="5" s="1"/>
  <c r="Q116" i="5" a="1"/>
  <c r="Q116" i="5" s="1"/>
  <c r="Q3" i="5" a="1"/>
  <c r="Q3" i="5" s="1"/>
  <c r="Q1015" i="5" a="1"/>
  <c r="Q1015" i="5" s="1"/>
  <c r="Q120" i="5" a="1"/>
  <c r="Q120" i="5" s="1"/>
  <c r="Q113" i="5" a="1"/>
  <c r="Q113" i="5" s="1"/>
  <c r="Q1255" i="5" a="1"/>
  <c r="Q1255" i="5" s="1"/>
  <c r="Q132" i="5" a="1"/>
  <c r="Q132" i="5" s="1"/>
  <c r="Q625" i="5" a="1"/>
  <c r="Q625" i="5" s="1"/>
  <c r="Q237" i="5" a="1"/>
  <c r="Q237" i="5" s="1"/>
  <c r="Q158" i="5" a="1"/>
  <c r="Q158" i="5" s="1"/>
  <c r="Q579" i="5" a="1"/>
  <c r="Q579" i="5" s="1"/>
  <c r="Q1173" i="5" a="1"/>
  <c r="Q1173" i="5" s="1"/>
  <c r="Q1170" i="5" a="1"/>
  <c r="Q1170" i="5" s="1"/>
  <c r="Q569" i="5" a="1"/>
  <c r="Q569" i="5" s="1"/>
  <c r="Q1172" i="5" a="1"/>
  <c r="Q1172" i="5" s="1"/>
  <c r="Q562" i="5" a="1"/>
  <c r="Q562" i="5" s="1"/>
  <c r="Q508" i="5" a="1"/>
  <c r="Q508" i="5" s="1"/>
  <c r="Q74" i="5" a="1"/>
  <c r="Q74" i="5" s="1"/>
  <c r="Q1250" i="5" a="1"/>
  <c r="Q1250" i="5" s="1"/>
  <c r="Q506" i="5" a="1"/>
  <c r="Q506" i="5" s="1"/>
  <c r="Q864" i="5" a="1"/>
  <c r="Q864" i="5" s="1"/>
  <c r="Q1145" i="5" a="1"/>
  <c r="Q1145" i="5" s="1"/>
  <c r="Q1150" i="5" a="1"/>
  <c r="Q1150" i="5" s="1"/>
  <c r="Q525" i="5" a="1"/>
  <c r="Q525" i="5" s="1"/>
  <c r="Q1140" i="5" a="1"/>
  <c r="Q1140" i="5" s="1"/>
  <c r="Q589" i="5" a="1"/>
  <c r="Q589" i="5" s="1"/>
  <c r="Q89" i="5" a="1"/>
  <c r="Q89" i="5" s="1"/>
  <c r="Q894" i="5" a="1"/>
  <c r="Q894" i="5" s="1"/>
  <c r="Q550" i="5" a="1"/>
  <c r="Q550" i="5" s="1"/>
  <c r="Q887" i="5" a="1"/>
  <c r="Q887" i="5" s="1"/>
  <c r="Q552" i="5" a="1"/>
  <c r="Q552" i="5" s="1"/>
  <c r="Q557" i="5" a="1"/>
  <c r="Q557" i="5" s="1"/>
  <c r="Q1164" i="5" a="1"/>
  <c r="Q1164" i="5" s="1"/>
  <c r="Q617" i="5" a="1"/>
  <c r="Q617" i="5" s="1"/>
  <c r="Q601" i="5" a="1"/>
  <c r="Q601" i="5" s="1"/>
  <c r="Q596" i="5" a="1"/>
  <c r="Q596" i="5" s="1"/>
  <c r="Q1183" i="5" a="1"/>
  <c r="Q1183" i="5" s="1"/>
  <c r="Q1184" i="5" a="1"/>
  <c r="Q1184" i="5" s="1"/>
  <c r="Q952" i="5" a="1"/>
  <c r="Q952" i="5" s="1"/>
  <c r="Q1188" i="5" a="1"/>
  <c r="Q1188" i="5" s="1"/>
  <c r="Q969" i="5" a="1"/>
  <c r="Q969" i="5" s="1"/>
  <c r="Q1193" i="5" a="1"/>
  <c r="Q1193" i="5" s="1"/>
  <c r="Q379" i="5" a="1"/>
  <c r="Q379" i="5" s="1"/>
  <c r="Q799" i="5" a="1"/>
  <c r="Q799" i="5" s="1"/>
  <c r="Q372" i="5" a="1"/>
  <c r="Q372" i="5" s="1"/>
  <c r="Q135" i="5" a="1"/>
  <c r="Q135" i="5" s="1"/>
  <c r="Q635" i="5" a="1"/>
  <c r="Q635" i="5" s="1"/>
  <c r="Q1223" i="5" a="1"/>
  <c r="Q1223" i="5" s="1"/>
  <c r="Q249" i="5" a="1"/>
  <c r="Q249" i="5" s="1"/>
  <c r="Q257" i="5" a="1"/>
  <c r="Q257" i="5" s="1"/>
  <c r="Q1067" i="5" a="1"/>
  <c r="Q1067" i="5" s="1"/>
  <c r="Q1221" i="5" a="1"/>
  <c r="Q1221" i="5" s="1"/>
  <c r="Q1227" i="5" a="1"/>
  <c r="Q1227" i="5" s="1"/>
  <c r="Q266" i="5" a="1"/>
  <c r="Q266" i="5" s="1"/>
  <c r="Q277" i="5" a="1"/>
  <c r="Q277" i="5" s="1"/>
  <c r="Q284" i="5" a="1"/>
  <c r="Q284" i="5" s="1"/>
  <c r="Q731" i="5" a="1"/>
  <c r="Q731" i="5" s="1"/>
  <c r="Q310" i="5" a="1"/>
  <c r="Q310" i="5" s="1"/>
  <c r="Q748" i="5" a="1"/>
  <c r="Q748" i="5" s="1"/>
  <c r="Q317" i="5" a="1"/>
  <c r="Q317" i="5" s="1"/>
  <c r="Q36" i="5" a="1"/>
  <c r="Q36" i="5" s="1"/>
  <c r="Q759" i="5" a="1"/>
  <c r="Q759" i="5" s="1"/>
  <c r="Q338" i="5" a="1"/>
  <c r="Q338" i="5" s="1"/>
  <c r="Q1280" i="5" a="1"/>
  <c r="Q1280" i="5" s="1"/>
  <c r="Q1279" i="5" a="1"/>
  <c r="Q1279" i="5" s="1"/>
  <c r="Q441" i="5" a="1"/>
  <c r="Q441" i="5" s="1"/>
  <c r="Q430" i="5" a="1"/>
  <c r="Q430" i="5" s="1"/>
  <c r="Q1238" i="5" a="1"/>
  <c r="Q1238" i="5" s="1"/>
  <c r="Q1123" i="5" a="1"/>
  <c r="Q1123" i="5" s="1"/>
  <c r="Q454" i="5" a="1"/>
  <c r="Q454" i="5" s="1"/>
  <c r="Q822" i="5" a="1"/>
  <c r="Q822" i="5" s="1"/>
  <c r="Q1296" i="5" a="1"/>
  <c r="Q1296" i="5" s="1"/>
  <c r="Q409" i="5" a="1"/>
  <c r="Q409" i="5" s="1"/>
  <c r="Q54" i="5" a="1"/>
  <c r="Q54" i="5" s="1"/>
  <c r="Q52" i="5" a="1"/>
  <c r="Q52" i="5" s="1"/>
  <c r="Q403" i="5" a="1"/>
  <c r="Q403" i="5" s="1"/>
  <c r="Q414" i="5" a="1"/>
  <c r="Q414" i="5" s="1"/>
  <c r="Q398" i="5" a="1"/>
  <c r="Q398" i="5" s="1"/>
  <c r="Q802" i="5" a="1"/>
  <c r="Q802" i="5" s="1"/>
  <c r="Q374" i="5" a="1"/>
  <c r="Q374" i="5" s="1"/>
  <c r="Q1103" i="5" a="1"/>
  <c r="Q1103" i="5" s="1"/>
  <c r="Q421" i="5" a="1"/>
  <c r="Q421" i="5" s="1"/>
  <c r="Q1117" i="5" a="1"/>
  <c r="Q1117" i="5" s="1"/>
  <c r="Q477" i="5" a="1"/>
  <c r="Q477" i="5" s="1"/>
  <c r="Q44" i="5" a="1"/>
  <c r="Q44" i="5" s="1"/>
  <c r="Q1284" i="5" a="1"/>
  <c r="Q1284" i="5" s="1"/>
  <c r="Q1098" i="5" a="1"/>
  <c r="Q1098" i="5" s="1"/>
  <c r="Q63" i="5" a="1"/>
  <c r="Q63" i="5" s="1"/>
  <c r="Q484" i="5" a="1"/>
  <c r="Q484" i="5" s="1"/>
  <c r="Q1129" i="5" a="1"/>
  <c r="Q1129" i="5" s="1"/>
  <c r="Q848" i="5" a="1"/>
  <c r="Q848" i="5" s="1"/>
  <c r="Q1241" i="5" a="1"/>
  <c r="Q1241" i="5" s="1"/>
  <c r="Q833" i="5" a="1"/>
  <c r="Q833" i="5" s="1"/>
  <c r="Q343" i="5" a="1"/>
  <c r="Q343" i="5" s="1"/>
  <c r="Q1081" i="5" a="1"/>
  <c r="Q1081" i="5" s="1"/>
  <c r="Q779" i="5" a="1"/>
  <c r="Q779" i="5" s="1"/>
  <c r="Q1230" i="5" a="1"/>
  <c r="Q1230" i="5" s="1"/>
  <c r="Q357" i="5" a="1"/>
  <c r="Q357" i="5" s="1"/>
  <c r="Q782" i="5" a="1"/>
  <c r="Q782" i="5" s="1"/>
  <c r="Q1092" i="5" a="1"/>
  <c r="Q1092" i="5" s="1"/>
  <c r="Q67" i="5" a="1"/>
  <c r="Q67" i="5" s="1"/>
  <c r="Q493" i="5" a="1"/>
  <c r="Q493" i="5" s="1"/>
  <c r="Q664" i="5" a="1"/>
  <c r="Q664" i="5" s="1"/>
  <c r="Q1011" i="5" a="1"/>
  <c r="Q1011" i="5" s="1"/>
  <c r="Q103" i="5" a="1"/>
  <c r="Q103" i="5" s="1"/>
  <c r="Q127" i="5" a="1"/>
  <c r="Q127" i="5" s="1"/>
  <c r="Q119" i="5" a="1"/>
  <c r="Q119" i="5" s="1"/>
  <c r="Q1016" i="5" a="1"/>
  <c r="Q1016" i="5" s="1"/>
  <c r="Q110" i="5" a="1"/>
  <c r="Q110" i="5" s="1"/>
  <c r="Q1254" i="5" a="1"/>
  <c r="Q1254" i="5" s="1"/>
  <c r="Q131" i="5" a="1"/>
  <c r="Q131" i="5" s="1"/>
  <c r="Q623" i="5" a="1"/>
  <c r="Q623" i="5" s="1"/>
  <c r="Q236" i="5" a="1"/>
  <c r="Q236" i="5" s="1"/>
  <c r="Q159" i="5" a="1"/>
  <c r="Q159" i="5" s="1"/>
  <c r="Q88" i="5" a="1"/>
  <c r="Q88" i="5" s="1"/>
  <c r="Q1003" i="5" a="1"/>
  <c r="Q1003" i="5" s="1"/>
  <c r="Q570" i="5" a="1"/>
  <c r="Q570" i="5" s="1"/>
  <c r="Q567" i="5" a="1"/>
  <c r="Q567" i="5" s="1"/>
  <c r="Q1305" i="5" a="1"/>
  <c r="Q1305" i="5" s="1"/>
  <c r="Q905" i="5" a="1"/>
  <c r="Q905" i="5" s="1"/>
  <c r="Q520" i="5" a="1"/>
  <c r="Q520" i="5" s="1"/>
  <c r="Q522" i="5" a="1"/>
  <c r="Q522" i="5" s="1"/>
  <c r="Q509" i="5" a="1"/>
  <c r="Q509" i="5" s="1"/>
  <c r="Q607" i="5" a="1"/>
  <c r="Q607" i="5" s="1"/>
  <c r="Q1185" i="5" a="1"/>
  <c r="Q1185" i="5" s="1"/>
  <c r="Q954" i="5" a="1"/>
  <c r="Q954" i="5" s="1"/>
  <c r="Q1191" i="5" a="1"/>
  <c r="Q1191" i="5" s="1"/>
  <c r="Q962" i="5" a="1"/>
  <c r="Q962" i="5" s="1"/>
  <c r="Q426" i="5" a="1"/>
  <c r="Q426" i="5" s="1"/>
  <c r="Q382" i="5" a="1"/>
  <c r="Q382" i="5" s="1"/>
  <c r="Q1287" i="5" a="1"/>
  <c r="Q1287" i="5" s="1"/>
  <c r="Q416" i="5" a="1"/>
  <c r="Q416" i="5" s="1"/>
  <c r="Q1202" i="5" a="1"/>
  <c r="Q1202" i="5" s="1"/>
  <c r="Q647" i="5" a="1"/>
  <c r="Q647" i="5" s="1"/>
  <c r="Q97" i="5" a="1"/>
  <c r="Q97" i="5" s="1"/>
  <c r="Q1207" i="5" a="1"/>
  <c r="Q1207" i="5" s="1"/>
  <c r="Q178" i="5" a="1"/>
  <c r="Q178" i="5" s="1"/>
  <c r="Q683" i="5" a="1"/>
  <c r="Q683" i="5" s="1"/>
  <c r="Q1036" i="5" a="1"/>
  <c r="Q1036" i="5" s="1"/>
  <c r="Q182" i="5" a="1"/>
  <c r="Q182" i="5" s="1"/>
  <c r="Q694" i="5" a="1"/>
  <c r="Q694" i="5" s="1"/>
  <c r="Q696" i="5" a="1"/>
  <c r="Q696" i="5" s="1"/>
  <c r="Q222" i="5" a="1"/>
  <c r="Q222" i="5" s="1"/>
  <c r="Q221" i="5" a="1"/>
  <c r="Q221" i="5" s="1"/>
  <c r="Q1262" i="5" a="1"/>
  <c r="Q1262" i="5" s="1"/>
  <c r="Q87" i="5" a="1"/>
  <c r="Q87" i="5" s="1"/>
  <c r="Q861" i="5" a="1"/>
  <c r="Q861" i="5" s="1"/>
  <c r="Q1304" i="5" a="1"/>
  <c r="Q1304" i="5" s="1"/>
  <c r="Q584" i="5" a="1"/>
  <c r="Q584" i="5" s="1"/>
  <c r="Q1176" i="5" a="1"/>
  <c r="Q1176" i="5" s="1"/>
  <c r="Q895" i="5" a="1"/>
  <c r="Q895" i="5" s="1"/>
  <c r="Q1312" i="5" a="1"/>
  <c r="Q1312" i="5" s="1"/>
  <c r="Q212" i="5" a="1"/>
  <c r="Q212" i="5" s="1"/>
  <c r="Q626" i="5" a="1"/>
  <c r="Q626" i="5" s="1"/>
  <c r="Q630" i="5" a="1"/>
  <c r="Q630" i="5" s="1"/>
  <c r="Q634" i="5" a="1"/>
  <c r="Q634" i="5" s="1"/>
  <c r="Q716" i="5" a="1"/>
  <c r="Q716" i="5" s="1"/>
  <c r="Q274" i="5" a="1"/>
  <c r="Q274" i="5" s="1"/>
  <c r="Q294" i="5" a="1"/>
  <c r="Q294" i="5" s="1"/>
  <c r="Q739" i="5" a="1"/>
  <c r="Q739" i="5" s="1"/>
  <c r="Q1276" i="5" a="1"/>
  <c r="Q1276" i="5" s="1"/>
  <c r="Q298" i="5" a="1"/>
  <c r="Q298" i="5" s="1"/>
  <c r="Q304" i="5" a="1"/>
  <c r="Q304" i="5" s="1"/>
  <c r="Q200" i="5" a="1"/>
  <c r="Q200" i="5" s="1"/>
  <c r="Q203" i="5" a="1"/>
  <c r="Q203" i="5" s="1"/>
  <c r="Q998" i="5" a="1"/>
  <c r="Q998" i="5" s="1"/>
  <c r="Q169" i="5" a="1"/>
  <c r="Q169" i="5" s="1"/>
  <c r="Q1035" i="5" a="1"/>
  <c r="Q1035" i="5" s="1"/>
  <c r="Q164" i="5" a="1"/>
  <c r="Q164" i="5" s="1"/>
  <c r="Q218" i="5" a="1"/>
  <c r="Q218" i="5" s="1"/>
  <c r="Q1253" i="5" a="1"/>
  <c r="Q1253" i="5" s="1"/>
  <c r="Q993" i="5" a="1"/>
  <c r="Q993" i="5" s="1"/>
  <c r="Q661" i="5" a="1"/>
  <c r="Q661" i="5" s="1"/>
  <c r="Q134" i="5" a="1"/>
  <c r="Q134" i="5" s="1"/>
  <c r="Q239" i="5" a="1"/>
  <c r="Q239" i="5" s="1"/>
  <c r="Q1259" i="5" a="1"/>
  <c r="Q1259" i="5" s="1"/>
  <c r="Q1308" i="5" a="1"/>
  <c r="Q1308" i="5" s="1"/>
  <c r="Q914" i="5" a="1"/>
  <c r="Q914" i="5" s="1"/>
  <c r="Q575" i="5" a="1"/>
  <c r="Q575" i="5" s="1"/>
  <c r="Q1306" i="5" a="1"/>
  <c r="Q1306" i="5" s="1"/>
  <c r="Q903" i="5" a="1"/>
  <c r="Q903" i="5" s="1"/>
  <c r="Q1165" i="5" a="1"/>
  <c r="Q1165" i="5" s="1"/>
  <c r="Q512" i="5" a="1"/>
  <c r="Q512" i="5" s="1"/>
  <c r="Q500" i="5" a="1"/>
  <c r="Q500" i="5" s="1"/>
  <c r="Q501" i="5" a="1"/>
  <c r="Q501" i="5" s="1"/>
  <c r="Q504" i="5" a="1"/>
  <c r="Q504" i="5" s="1"/>
  <c r="Q862" i="5" a="1"/>
  <c r="Q862" i="5" s="1"/>
  <c r="Q1144" i="5" a="1"/>
  <c r="Q1144" i="5" s="1"/>
  <c r="Q1138" i="5" a="1"/>
  <c r="Q1138" i="5" s="1"/>
  <c r="Q531" i="5" a="1"/>
  <c r="Q531" i="5" s="1"/>
  <c r="Q526" i="5" a="1"/>
  <c r="Q526" i="5" s="1"/>
  <c r="Q1156" i="5" a="1"/>
  <c r="Q1156" i="5" s="1"/>
  <c r="Q590" i="5" a="1"/>
  <c r="Q590" i="5" s="1"/>
  <c r="Q1167" i="5" a="1"/>
  <c r="Q1167" i="5" s="1"/>
  <c r="Q1309" i="5" a="1"/>
  <c r="Q1309" i="5" s="1"/>
  <c r="Q893" i="5" a="1"/>
  <c r="Q893" i="5" s="1"/>
  <c r="Q888" i="5" a="1"/>
  <c r="Q888" i="5" s="1"/>
  <c r="Q79" i="5" a="1"/>
  <c r="Q79" i="5" s="1"/>
  <c r="Q606" i="5" a="1"/>
  <c r="Q606" i="5" s="1"/>
  <c r="Q615" i="5" a="1"/>
  <c r="Q615" i="5" s="1"/>
  <c r="Q604" i="5" a="1"/>
  <c r="Q604" i="5" s="1"/>
  <c r="Q1179" i="5" a="1"/>
  <c r="Q1179" i="5" s="1"/>
  <c r="Q609" i="5" a="1"/>
  <c r="Q609" i="5" s="1"/>
  <c r="Q611" i="5" a="1"/>
  <c r="Q611" i="5" s="1"/>
  <c r="Q958" i="5" a="1"/>
  <c r="Q958" i="5" s="1"/>
  <c r="Q1190" i="5" a="1"/>
  <c r="Q1190" i="5" s="1"/>
  <c r="Q966" i="5" a="1"/>
  <c r="Q966" i="5" s="1"/>
  <c r="Q425" i="5" a="1"/>
  <c r="Q425" i="5" s="1"/>
  <c r="Q377" i="5" a="1"/>
  <c r="Q377" i="5" s="1"/>
  <c r="Q798" i="5" a="1"/>
  <c r="Q798" i="5" s="1"/>
  <c r="Q1095" i="5" a="1"/>
  <c r="Q1095" i="5" s="1"/>
  <c r="Q642" i="5" a="1"/>
  <c r="Q642" i="5" s="1"/>
  <c r="Q100" i="5" a="1"/>
  <c r="Q100" i="5" s="1"/>
  <c r="Q96" i="5" a="1"/>
  <c r="Q96" i="5" s="1"/>
  <c r="Q1205" i="5" a="1"/>
  <c r="Q1205" i="5" s="1"/>
  <c r="Q15" i="5" a="1"/>
  <c r="Q15" i="5" s="1"/>
  <c r="Q186" i="5" a="1"/>
  <c r="Q186" i="5" s="1"/>
  <c r="Q1037" i="5" a="1"/>
  <c r="Q1037" i="5" s="1"/>
  <c r="Q690" i="5" a="1"/>
  <c r="Q690" i="5" s="1"/>
  <c r="Q706" i="5" a="1"/>
  <c r="Q706" i="5" s="1"/>
  <c r="Q1040" i="5" a="1"/>
  <c r="Q1040" i="5" s="1"/>
  <c r="Q695" i="5" a="1"/>
  <c r="Q695" i="5" s="1"/>
  <c r="Q226" i="5" a="1"/>
  <c r="Q226" i="5" s="1"/>
  <c r="Q710" i="5" a="1"/>
  <c r="Q710" i="5" s="1"/>
  <c r="Q1261" i="5" a="1"/>
  <c r="Q1261" i="5" s="1"/>
  <c r="Q566" i="5" a="1"/>
  <c r="Q566" i="5" s="1"/>
  <c r="Q523" i="5" a="1"/>
  <c r="Q523" i="5" s="1"/>
  <c r="Q871" i="5" a="1"/>
  <c r="Q871" i="5" s="1"/>
  <c r="Q585" i="5" a="1"/>
  <c r="Q585" i="5" s="1"/>
  <c r="Q540" i="5" a="1"/>
  <c r="Q540" i="5" s="1"/>
  <c r="Q594" i="5" a="1"/>
  <c r="Q594" i="5" s="1"/>
  <c r="Q1315" i="5" a="1"/>
  <c r="Q1315" i="5" s="1"/>
  <c r="Q698" i="5" a="1"/>
  <c r="Q698" i="5" s="1"/>
  <c r="Q208" i="5" a="1"/>
  <c r="Q208" i="5" s="1"/>
  <c r="Q627" i="5" a="1"/>
  <c r="Q627" i="5" s="1"/>
  <c r="Q975" i="5" a="1"/>
  <c r="Q975" i="5" s="1"/>
  <c r="Q94" i="5" a="1"/>
  <c r="Q94" i="5" s="1"/>
  <c r="Q95" i="5" a="1"/>
  <c r="Q95" i="5" s="1"/>
  <c r="Q1263" i="5" a="1"/>
  <c r="Q1263" i="5" s="1"/>
  <c r="Q1318" i="5" a="1"/>
  <c r="Q1318" i="5" s="1"/>
  <c r="Q1072" i="5" a="1"/>
  <c r="Q1072" i="5" s="1"/>
  <c r="Q293" i="5" a="1"/>
  <c r="Q293" i="5" s="1"/>
  <c r="Q740" i="5" a="1"/>
  <c r="Q740" i="5" s="1"/>
  <c r="Q1275" i="5" a="1"/>
  <c r="Q1275" i="5" s="1"/>
  <c r="Q299" i="5" a="1"/>
  <c r="Q299" i="5" s="1"/>
  <c r="Q306" i="5" a="1"/>
  <c r="Q306" i="5" s="1"/>
  <c r="Q19" i="5" a="1"/>
  <c r="Q19" i="5" s="1"/>
  <c r="Q205" i="5" a="1"/>
  <c r="Q205" i="5" s="1"/>
  <c r="Q171" i="5" a="1"/>
  <c r="Q171" i="5" s="1"/>
  <c r="Q681" i="5" a="1"/>
  <c r="Q681" i="5" s="1"/>
  <c r="Q1034" i="5" a="1"/>
  <c r="Q1034" i="5" s="1"/>
  <c r="Q1030" i="5" a="1"/>
  <c r="Q1030" i="5" s="1"/>
  <c r="Q1252" i="5" a="1"/>
  <c r="Q1252" i="5" s="1"/>
  <c r="N744" i="5" a="1"/>
  <c r="N744" i="5" s="1"/>
  <c r="N750" i="5" a="1"/>
  <c r="N750" i="5" s="1"/>
  <c r="Q750" i="5" a="1"/>
  <c r="Q750" i="5" s="1"/>
  <c r="N38" i="5" a="1"/>
  <c r="N38" i="5" s="1"/>
  <c r="Q38" i="5" a="1"/>
  <c r="Q38" i="5" s="1"/>
  <c r="N319" i="5" a="1"/>
  <c r="N319" i="5" s="1"/>
  <c r="Q319" i="5" a="1"/>
  <c r="Q319" i="5" s="1"/>
  <c r="N754" i="5" a="1"/>
  <c r="N754" i="5" s="1"/>
  <c r="Q754" i="5" a="1"/>
  <c r="Q754" i="5" s="1"/>
  <c r="N787" i="5" a="1"/>
  <c r="N787" i="5" s="1"/>
  <c r="Q787" i="5" a="1"/>
  <c r="Q787" i="5" s="1"/>
  <c r="N332" i="5" a="1"/>
  <c r="N332" i="5" s="1"/>
  <c r="Q332" i="5" a="1"/>
  <c r="Q332" i="5" s="1"/>
  <c r="N768" i="5" a="1"/>
  <c r="N768" i="5" s="1"/>
  <c r="Q768" i="5" a="1"/>
  <c r="Q768" i="5" s="1"/>
  <c r="N329" i="5" a="1"/>
  <c r="N329" i="5" s="1"/>
  <c r="Q329" i="5" a="1"/>
  <c r="Q329" i="5" s="1"/>
  <c r="N772" i="5" a="1"/>
  <c r="N772" i="5" s="1"/>
  <c r="N440" i="5" a="1"/>
  <c r="N440" i="5" s="1"/>
  <c r="Q440" i="5" a="1"/>
  <c r="Q440" i="5" s="1"/>
  <c r="N438" i="5" a="1"/>
  <c r="N438" i="5" s="1"/>
  <c r="Q438" i="5" a="1"/>
  <c r="Q438" i="5" s="1"/>
  <c r="N828" i="5" a="1"/>
  <c r="N828" i="5" s="1"/>
  <c r="N823" i="5" a="1"/>
  <c r="N823" i="5" s="1"/>
  <c r="N451" i="5" a="1"/>
  <c r="N451" i="5" s="1"/>
  <c r="Q451" i="5" a="1"/>
  <c r="Q451" i="5" s="1"/>
  <c r="N447" i="5" a="1"/>
  <c r="N447" i="5" s="1"/>
  <c r="Q447" i="5" a="1"/>
  <c r="Q447" i="5" s="1"/>
  <c r="N458" i="5" a="1"/>
  <c r="N458" i="5" s="1"/>
  <c r="Q458" i="5" a="1"/>
  <c r="Q458" i="5" s="1"/>
  <c r="N831" i="5" a="1"/>
  <c r="N831" i="5" s="1"/>
  <c r="Q831" i="5" a="1"/>
  <c r="Q831" i="5" s="1"/>
  <c r="N401" i="5" a="1"/>
  <c r="N401" i="5" s="1"/>
  <c r="Q401" i="5" a="1"/>
  <c r="Q401" i="5" s="1"/>
  <c r="N396" i="5" a="1"/>
  <c r="N396" i="5" s="1"/>
  <c r="Q396" i="5" a="1"/>
  <c r="Q396" i="5" s="1"/>
  <c r="N413" i="5" a="1"/>
  <c r="N413" i="5" s="1"/>
  <c r="Q413" i="5" a="1"/>
  <c r="Q413" i="5" s="1"/>
  <c r="N407" i="5" a="1"/>
  <c r="N407" i="5" s="1"/>
  <c r="Q407" i="5" a="1"/>
  <c r="Q407" i="5" s="1"/>
  <c r="N383" i="5" a="1"/>
  <c r="N383" i="5" s="1"/>
  <c r="Q383" i="5" a="1"/>
  <c r="Q383" i="5" s="1"/>
  <c r="N810" i="5" a="1"/>
  <c r="N810" i="5" s="1"/>
  <c r="Q810" i="5" a="1"/>
  <c r="Q810" i="5" s="1"/>
  <c r="N813" i="5" a="1"/>
  <c r="N813" i="5" s="1"/>
  <c r="Q813" i="5" a="1"/>
  <c r="Q813" i="5" s="1"/>
  <c r="N1109" i="5" a="1"/>
  <c r="N1109" i="5" s="1"/>
  <c r="Q1109" i="5" a="1"/>
  <c r="Q1109" i="5" s="1"/>
  <c r="N376" i="5" a="1"/>
  <c r="N376" i="5" s="1"/>
  <c r="Q376" i="5" a="1"/>
  <c r="Q376" i="5" s="1"/>
  <c r="N1102" i="5" a="1"/>
  <c r="N1102" i="5" s="1"/>
  <c r="Q1102" i="5" a="1"/>
  <c r="Q1102" i="5" s="1"/>
  <c r="N817" i="5" a="1"/>
  <c r="N817" i="5" s="1"/>
  <c r="Q817" i="5" a="1"/>
  <c r="Q817" i="5" s="1"/>
  <c r="N836" i="5" a="1"/>
  <c r="N836" i="5" s="1"/>
  <c r="N1243" i="5" a="1"/>
  <c r="N1243" i="5" s="1"/>
  <c r="Q1243" i="5" a="1"/>
  <c r="Q1243" i="5" s="1"/>
  <c r="N366" i="5" a="1"/>
  <c r="N366" i="5" s="1"/>
  <c r="Q366" i="5" a="1"/>
  <c r="Q366" i="5" s="1"/>
  <c r="N791" i="5" a="1"/>
  <c r="N791" i="5" s="1"/>
  <c r="Q791" i="5" a="1"/>
  <c r="Q791" i="5" s="1"/>
  <c r="N793" i="5" a="1"/>
  <c r="N793" i="5" s="1"/>
  <c r="N1246" i="5" a="1"/>
  <c r="N1246" i="5" s="1"/>
  <c r="Q1246" i="5" a="1"/>
  <c r="Q1246" i="5" s="1"/>
  <c r="N479" i="5" a="1"/>
  <c r="N479" i="5" s="1"/>
  <c r="Q479" i="5" a="1"/>
  <c r="Q479" i="5" s="1"/>
  <c r="N841" i="5" a="1"/>
  <c r="N841" i="5" s="1"/>
  <c r="Q841" i="5" a="1"/>
  <c r="Q841" i="5" s="1"/>
  <c r="N838" i="5" a="1"/>
  <c r="N838" i="5" s="1"/>
  <c r="Q838" i="5" a="1"/>
  <c r="Q838" i="5" s="1"/>
  <c r="N467" i="5" a="1"/>
  <c r="N467" i="5" s="1"/>
  <c r="Q467" i="5" a="1"/>
  <c r="Q467" i="5" s="1"/>
  <c r="N465" i="5" a="1"/>
  <c r="N465" i="5" s="1"/>
  <c r="Q465" i="5" a="1"/>
  <c r="Q465" i="5" s="1"/>
  <c r="N346" i="5" a="1"/>
  <c r="N346" i="5" s="1"/>
  <c r="Q346" i="5" a="1"/>
  <c r="Q346" i="5" s="1"/>
  <c r="N775" i="5" a="1"/>
  <c r="N775" i="5" s="1"/>
  <c r="Q775" i="5" a="1"/>
  <c r="Q775" i="5" s="1"/>
  <c r="N351" i="5" a="1"/>
  <c r="N351" i="5" s="1"/>
  <c r="Q351" i="5" a="1"/>
  <c r="Q351" i="5" s="1"/>
  <c r="N1236" i="5" a="1"/>
  <c r="N1236" i="5" s="1"/>
  <c r="Q1236" i="5" a="1"/>
  <c r="Q1236" i="5" s="1"/>
  <c r="N1232" i="5" a="1"/>
  <c r="N1232" i="5" s="1"/>
  <c r="Q1232" i="5" a="1"/>
  <c r="Q1232" i="5" s="1"/>
  <c r="N353" i="5" a="1"/>
  <c r="N353" i="5" s="1"/>
  <c r="Q353" i="5" a="1"/>
  <c r="Q353" i="5" s="1"/>
  <c r="N784" i="5" a="1"/>
  <c r="N784" i="5" s="1"/>
  <c r="Q784" i="5" a="1"/>
  <c r="Q784" i="5" s="1"/>
  <c r="N102" i="5" a="1"/>
  <c r="N102" i="5" s="1"/>
  <c r="Q102" i="5" a="1"/>
  <c r="Q102" i="5" s="1"/>
  <c r="N490" i="5" a="1"/>
  <c r="N490" i="5" s="1"/>
  <c r="Q490" i="5" a="1"/>
  <c r="Q490" i="5" s="1"/>
  <c r="N496" i="5" a="1"/>
  <c r="N496" i="5" s="1"/>
  <c r="Q496" i="5" a="1"/>
  <c r="Q496" i="5" s="1"/>
  <c r="N857" i="5" a="1"/>
  <c r="N857" i="5" s="1"/>
  <c r="N1013" i="5" a="1"/>
  <c r="N1013" i="5" s="1"/>
  <c r="Q1013" i="5" a="1"/>
  <c r="Q1013" i="5" s="1"/>
  <c r="N5" i="5" a="1"/>
  <c r="N5" i="5" s="1"/>
  <c r="Q5" i="5" a="1"/>
  <c r="Q5" i="5" s="1"/>
  <c r="N656" i="5" a="1"/>
  <c r="N656" i="5" s="1"/>
  <c r="Q656" i="5" a="1"/>
  <c r="Q656" i="5" s="1"/>
  <c r="N128" i="5" a="1"/>
  <c r="N128" i="5" s="1"/>
  <c r="Q128" i="5" a="1"/>
  <c r="Q128" i="5" s="1"/>
  <c r="N8" i="5" a="1"/>
  <c r="N8" i="5" s="1"/>
  <c r="Q8" i="5" a="1"/>
  <c r="Q8" i="5" s="1"/>
  <c r="N1007" i="5" a="1"/>
  <c r="N1007" i="5" s="1"/>
  <c r="Q1007" i="5" a="1"/>
  <c r="Q1007" i="5" s="1"/>
  <c r="N112" i="5" a="1"/>
  <c r="N112" i="5" s="1"/>
  <c r="Q112" i="5" a="1"/>
  <c r="Q112" i="5" s="1"/>
  <c r="N9" i="5" a="1"/>
  <c r="N9" i="5" s="1"/>
  <c r="Q9" i="5" a="1"/>
  <c r="Q9" i="5" s="1"/>
  <c r="N667" i="5" a="1"/>
  <c r="N667" i="5" s="1"/>
  <c r="Q667" i="5" a="1"/>
  <c r="Q667" i="5" s="1"/>
  <c r="N973" i="5" a="1"/>
  <c r="N973" i="5" s="1"/>
  <c r="N238" i="5" a="1"/>
  <c r="N238" i="5" s="1"/>
  <c r="Q238" i="5" a="1"/>
  <c r="Q238" i="5" s="1"/>
  <c r="N1258" i="5" a="1"/>
  <c r="N1258" i="5" s="1"/>
  <c r="Q1258" i="5" a="1"/>
  <c r="Q1258" i="5" s="1"/>
  <c r="N920" i="5" a="1"/>
  <c r="N920" i="5" s="1"/>
  <c r="Q920" i="5" a="1"/>
  <c r="Q920" i="5" s="1"/>
  <c r="N913" i="5" a="1"/>
  <c r="N913" i="5" s="1"/>
  <c r="Q913" i="5" a="1"/>
  <c r="Q913" i="5" s="1"/>
  <c r="N572" i="5" a="1"/>
  <c r="N572" i="5" s="1"/>
  <c r="Q572" i="5" a="1"/>
  <c r="Q572" i="5" s="1"/>
  <c r="N918" i="5" a="1"/>
  <c r="N918" i="5" s="1"/>
  <c r="Q918" i="5" a="1"/>
  <c r="Q918" i="5" s="1"/>
  <c r="N904" i="5" a="1"/>
  <c r="N904" i="5" s="1"/>
  <c r="Q904" i="5" a="1"/>
  <c r="Q904" i="5" s="1"/>
  <c r="N1166" i="5" a="1"/>
  <c r="N1166" i="5" s="1"/>
  <c r="Q1166" i="5" a="1"/>
  <c r="Q1166" i="5" s="1"/>
  <c r="N73" i="5" a="1"/>
  <c r="N73" i="5" s="1"/>
  <c r="Q73" i="5" a="1"/>
  <c r="Q73" i="5" s="1"/>
  <c r="N515" i="5" a="1"/>
  <c r="N515" i="5" s="1"/>
  <c r="Q515" i="5" a="1"/>
  <c r="Q515" i="5" s="1"/>
  <c r="N518" i="5" a="1"/>
  <c r="N518" i="5" s="1"/>
  <c r="Q518" i="5" a="1"/>
  <c r="Q518" i="5" s="1"/>
  <c r="N870" i="5" a="1"/>
  <c r="N870" i="5" s="1"/>
  <c r="N863" i="5" a="1"/>
  <c r="N863" i="5" s="1"/>
  <c r="Q863" i="5" a="1"/>
  <c r="Q863" i="5" s="1"/>
  <c r="N1149" i="5" a="1"/>
  <c r="N1149" i="5" s="1"/>
  <c r="Q1149" i="5" a="1"/>
  <c r="Q1149" i="5" s="1"/>
  <c r="N528" i="5" a="1"/>
  <c r="N528" i="5" s="1"/>
  <c r="Q528" i="5" a="1"/>
  <c r="Q528" i="5" s="1"/>
  <c r="N75" i="5" a="1"/>
  <c r="N75" i="5" s="1"/>
  <c r="Q75" i="5" a="1"/>
  <c r="Q75" i="5" s="1"/>
  <c r="N533" i="5" a="1"/>
  <c r="N533" i="5" s="1"/>
  <c r="Q533" i="5" a="1"/>
  <c r="Q533" i="5" s="1"/>
  <c r="N875" i="5" a="1"/>
  <c r="N875" i="5" s="1"/>
  <c r="N592" i="5" a="1"/>
  <c r="N592" i="5" s="1"/>
  <c r="Q592" i="5" a="1"/>
  <c r="Q592" i="5" s="1"/>
  <c r="N907" i="5" a="1"/>
  <c r="N907" i="5" s="1"/>
  <c r="Q907" i="5" a="1"/>
  <c r="Q907" i="5" s="1"/>
  <c r="N929" i="5" a="1"/>
  <c r="N929" i="5" s="1"/>
  <c r="Q929" i="5" a="1"/>
  <c r="Q929" i="5" s="1"/>
  <c r="N935" i="5" a="1"/>
  <c r="N935" i="5" s="1"/>
  <c r="N892" i="5" a="1"/>
  <c r="N892" i="5" s="1"/>
  <c r="Q892" i="5" a="1"/>
  <c r="Q892" i="5" s="1"/>
  <c r="N884" i="5" a="1"/>
  <c r="N884" i="5" s="1"/>
  <c r="N80" i="5" a="1"/>
  <c r="N80" i="5" s="1"/>
  <c r="Q80" i="5" a="1"/>
  <c r="Q80" i="5" s="1"/>
  <c r="N899" i="5" a="1"/>
  <c r="N899" i="5" s="1"/>
  <c r="Q899" i="5" a="1"/>
  <c r="Q899" i="5" s="1"/>
  <c r="N93" i="5" a="1"/>
  <c r="N93" i="5" s="1"/>
  <c r="Q93" i="5" a="1"/>
  <c r="Q93" i="5" s="1"/>
  <c r="N599" i="5" a="1"/>
  <c r="N599" i="5" s="1"/>
  <c r="Q599" i="5" a="1"/>
  <c r="Q599" i="5" s="1"/>
  <c r="N603" i="5" a="1"/>
  <c r="N603" i="5" s="1"/>
  <c r="Q603" i="5" a="1"/>
  <c r="Q603" i="5" s="1"/>
  <c r="N938" i="5" a="1"/>
  <c r="N938" i="5" s="1"/>
  <c r="Q938" i="5" a="1"/>
  <c r="Q938" i="5" s="1"/>
  <c r="N944" i="5" a="1"/>
  <c r="N944" i="5" s="1"/>
  <c r="Q944" i="5" a="1"/>
  <c r="Q944" i="5" s="1"/>
  <c r="N608" i="5" a="1"/>
  <c r="N608" i="5" s="1"/>
  <c r="Q608" i="5" a="1"/>
  <c r="Q608" i="5" s="1"/>
  <c r="N612" i="5" a="1"/>
  <c r="N612" i="5" s="1"/>
  <c r="Q612" i="5" a="1"/>
  <c r="Q612" i="5" s="1"/>
  <c r="N961" i="5" a="1"/>
  <c r="N961" i="5" s="1"/>
  <c r="Q961" i="5" a="1"/>
  <c r="Q961" i="5" s="1"/>
  <c r="N1189" i="5" a="1"/>
  <c r="N1189" i="5" s="1"/>
  <c r="Q1189" i="5" a="1"/>
  <c r="Q1189" i="5" s="1"/>
  <c r="N428" i="5" a="1"/>
  <c r="N428" i="5" s="1"/>
  <c r="Q428" i="5" a="1"/>
  <c r="Q428" i="5" s="1"/>
  <c r="N773" i="5" a="1"/>
  <c r="N773" i="5" s="1"/>
  <c r="Q773" i="5" a="1"/>
  <c r="Q773" i="5" s="1"/>
  <c r="N149" i="5" a="1"/>
  <c r="N149" i="5" s="1"/>
  <c r="Q149" i="5" a="1"/>
  <c r="Q149" i="5" s="1"/>
  <c r="N1024" i="5" a="1"/>
  <c r="N1024" i="5" s="1"/>
  <c r="Q1024" i="5" a="1"/>
  <c r="Q1024" i="5" s="1"/>
  <c r="N136" i="5" a="1"/>
  <c r="N136" i="5" s="1"/>
  <c r="Q136" i="5" a="1"/>
  <c r="Q136" i="5" s="1"/>
  <c r="N1316" i="5" a="1"/>
  <c r="N1316" i="5" s="1"/>
  <c r="Q1316" i="5" a="1"/>
  <c r="Q1316" i="5" s="1"/>
  <c r="N671" i="5" a="1"/>
  <c r="N671" i="5" s="1"/>
  <c r="Q671" i="5" a="1"/>
  <c r="Q671" i="5" s="1"/>
  <c r="N675" i="5" a="1"/>
  <c r="N675" i="5" s="1"/>
  <c r="Q675" i="5" a="1"/>
  <c r="Q675" i="5" s="1"/>
  <c r="N285" i="5" a="1"/>
  <c r="N285" i="5" s="1"/>
  <c r="Q285" i="5" a="1"/>
  <c r="Q285" i="5" s="1"/>
  <c r="N254" i="5" a="1"/>
  <c r="N254" i="5" s="1"/>
  <c r="Q254" i="5" a="1"/>
  <c r="Q254" i="5" s="1"/>
  <c r="N255" i="5" a="1"/>
  <c r="N255" i="5" s="1"/>
  <c r="Q255" i="5" a="1"/>
  <c r="Q255" i="5" s="1"/>
  <c r="N718" i="5" a="1"/>
  <c r="N718" i="5" s="1"/>
  <c r="Q718" i="5" a="1"/>
  <c r="Q718" i="5" s="1"/>
  <c r="N261" i="5" a="1"/>
  <c r="N261" i="5" s="1"/>
  <c r="Q261" i="5" a="1"/>
  <c r="Q261" i="5" s="1"/>
  <c r="N243" i="5" a="1"/>
  <c r="N243" i="5" s="1"/>
  <c r="Q243" i="5" a="1"/>
  <c r="Q243" i="5" s="1"/>
  <c r="N714" i="5" a="1"/>
  <c r="N714" i="5" s="1"/>
  <c r="N1000" i="5" a="1"/>
  <c r="N1000" i="5" s="1"/>
  <c r="Q1000" i="5" a="1"/>
  <c r="Q1000" i="5" s="1"/>
  <c r="N727" i="5" a="1"/>
  <c r="N727" i="5" s="1"/>
  <c r="N282" i="5" a="1"/>
  <c r="N282" i="5" s="1"/>
  <c r="Q282" i="5" a="1"/>
  <c r="Q282" i="5" s="1"/>
  <c r="N1068" i="5" a="1"/>
  <c r="N1068" i="5" s="1"/>
  <c r="Q1068" i="5" a="1"/>
  <c r="Q1068" i="5" s="1"/>
  <c r="N745" i="5" a="1"/>
  <c r="N745" i="5" s="1"/>
  <c r="Q745" i="5" a="1"/>
  <c r="Q745" i="5" s="1"/>
  <c r="N1073" i="5" a="1"/>
  <c r="N1073" i="5" s="1"/>
  <c r="Q1073" i="5" a="1"/>
  <c r="Q1073" i="5" s="1"/>
  <c r="N321" i="5" a="1"/>
  <c r="N321" i="5" s="1"/>
  <c r="Q321" i="5" a="1"/>
  <c r="Q321" i="5" s="1"/>
  <c r="N322" i="5" a="1"/>
  <c r="N322" i="5" s="1"/>
  <c r="Q322" i="5" a="1"/>
  <c r="Q322" i="5" s="1"/>
  <c r="N755" i="5" a="1"/>
  <c r="N755" i="5" s="1"/>
  <c r="Q755" i="5" a="1"/>
  <c r="Q755" i="5" s="1"/>
  <c r="N340" i="5" a="1"/>
  <c r="N340" i="5" s="1"/>
  <c r="Q340" i="5" a="1"/>
  <c r="Q340" i="5" s="1"/>
  <c r="N331" i="5" a="1"/>
  <c r="N331" i="5" s="1"/>
  <c r="Q331" i="5" a="1"/>
  <c r="Q331" i="5" s="1"/>
  <c r="N1080" i="5" a="1"/>
  <c r="N1080" i="5" s="1"/>
  <c r="Q1080" i="5" a="1"/>
  <c r="Q1080" i="5" s="1"/>
  <c r="N39" i="5" a="1"/>
  <c r="N39" i="5" s="1"/>
  <c r="Q39" i="5" a="1"/>
  <c r="Q39" i="5" s="1"/>
  <c r="N1282" i="5" a="1"/>
  <c r="N1282" i="5" s="1"/>
  <c r="Q1282" i="5" a="1"/>
  <c r="Q1282" i="5" s="1"/>
  <c r="N58" i="5" a="1"/>
  <c r="N58" i="5" s="1"/>
  <c r="Q58" i="5" a="1"/>
  <c r="Q58" i="5" s="1"/>
  <c r="N432" i="5" a="1"/>
  <c r="N432" i="5" s="1"/>
  <c r="Q432" i="5" a="1"/>
  <c r="Q432" i="5" s="1"/>
  <c r="N827" i="5" a="1"/>
  <c r="N827" i="5" s="1"/>
  <c r="Q827" i="5" a="1"/>
  <c r="Q827" i="5" s="1"/>
  <c r="N1121" i="5" a="1"/>
  <c r="N1121" i="5" s="1"/>
  <c r="Q1121" i="5" a="1"/>
  <c r="Q1121" i="5" s="1"/>
  <c r="N446" i="5" a="1"/>
  <c r="N446" i="5" s="1"/>
  <c r="Q446" i="5" a="1"/>
  <c r="Q446" i="5" s="1"/>
  <c r="N423" i="5" a="1"/>
  <c r="N423" i="5" s="1"/>
  <c r="Q423" i="5" a="1"/>
  <c r="Q423" i="5" s="1"/>
  <c r="N460" i="5" a="1"/>
  <c r="N460" i="5" s="1"/>
  <c r="Q460" i="5" a="1"/>
  <c r="Q460" i="5" s="1"/>
  <c r="N830" i="5" a="1"/>
  <c r="N830" i="5" s="1"/>
  <c r="Q830" i="5" a="1"/>
  <c r="Q830" i="5" s="1"/>
  <c r="N384" i="5" a="1"/>
  <c r="N384" i="5" s="1"/>
  <c r="Q384" i="5" a="1"/>
  <c r="Q384" i="5" s="1"/>
  <c r="N394" i="5" a="1"/>
  <c r="N394" i="5" s="1"/>
  <c r="Q394" i="5" a="1"/>
  <c r="Q394" i="5" s="1"/>
  <c r="N385" i="5" a="1"/>
  <c r="N385" i="5" s="1"/>
  <c r="Q385" i="5" a="1"/>
  <c r="Q385" i="5" s="1"/>
  <c r="N397" i="5" a="1"/>
  <c r="N397" i="5" s="1"/>
  <c r="Q397" i="5" a="1"/>
  <c r="Q397" i="5" s="1"/>
  <c r="N53" i="5" a="1"/>
  <c r="N53" i="5" s="1"/>
  <c r="Q53" i="5" a="1"/>
  <c r="Q53" i="5" s="1"/>
  <c r="N808" i="5" a="1"/>
  <c r="N808" i="5" s="1"/>
  <c r="N1107" i="5" a="1"/>
  <c r="N1107" i="5" s="1"/>
  <c r="Q1107" i="5" a="1"/>
  <c r="Q1107" i="5" s="1"/>
  <c r="N815" i="5" a="1"/>
  <c r="N815" i="5" s="1"/>
  <c r="N1286" i="5" a="1"/>
  <c r="N1286" i="5" s="1"/>
  <c r="Q1286" i="5" a="1"/>
  <c r="Q1286" i="5" s="1"/>
  <c r="N796" i="5" a="1"/>
  <c r="N796" i="5" s="1"/>
  <c r="Q796" i="5" a="1"/>
  <c r="Q796" i="5" s="1"/>
  <c r="N1113" i="5" a="1"/>
  <c r="N1113" i="5" s="1"/>
  <c r="Q1113" i="5" a="1"/>
  <c r="Q1113" i="5" s="1"/>
  <c r="N1126" i="5" a="1"/>
  <c r="N1126" i="5" s="1"/>
  <c r="Q1126" i="5" a="1"/>
  <c r="Q1126" i="5" s="1"/>
  <c r="N482" i="5" a="1"/>
  <c r="N482" i="5" s="1"/>
  <c r="Q482" i="5" a="1"/>
  <c r="Q482" i="5" s="1"/>
  <c r="N364" i="5" a="1"/>
  <c r="N364" i="5" s="1"/>
  <c r="Q364" i="5" a="1"/>
  <c r="Q364" i="5" s="1"/>
  <c r="N789" i="5" a="1"/>
  <c r="N789" i="5" s="1"/>
  <c r="Q789" i="5" a="1"/>
  <c r="Q789" i="5" s="1"/>
  <c r="N42" i="5" a="1"/>
  <c r="N42" i="5" s="1"/>
  <c r="Q42" i="5" a="1"/>
  <c r="Q42" i="5" s="1"/>
  <c r="N1245" i="5" a="1"/>
  <c r="N1245" i="5" s="1"/>
  <c r="Q1245" i="5" a="1"/>
  <c r="Q1245" i="5" s="1"/>
  <c r="N1135" i="5" a="1"/>
  <c r="N1135" i="5" s="1"/>
  <c r="Q1135" i="5" a="1"/>
  <c r="Q1135" i="5" s="1"/>
  <c r="N846" i="5" a="1"/>
  <c r="N846" i="5" s="1"/>
  <c r="Q846" i="5" a="1"/>
  <c r="Q846" i="5" s="1"/>
  <c r="N844" i="5" a="1"/>
  <c r="N844" i="5" s="1"/>
  <c r="Q844" i="5" a="1"/>
  <c r="Q844" i="5" s="1"/>
  <c r="N464" i="5" a="1"/>
  <c r="N464" i="5" s="1"/>
  <c r="Q464" i="5" a="1"/>
  <c r="Q464" i="5" s="1"/>
  <c r="N1298" i="5" a="1"/>
  <c r="N1298" i="5" s="1"/>
  <c r="Q1298" i="5" a="1"/>
  <c r="Q1298" i="5" s="1"/>
  <c r="N344" i="5" a="1"/>
  <c r="N344" i="5" s="1"/>
  <c r="Q344" i="5" a="1"/>
  <c r="Q344" i="5" s="1"/>
  <c r="N776" i="5" a="1"/>
  <c r="N776" i="5" s="1"/>
  <c r="Q776" i="5" a="1"/>
  <c r="Q776" i="5" s="1"/>
  <c r="N350" i="5" a="1"/>
  <c r="N350" i="5" s="1"/>
  <c r="Q350" i="5" a="1"/>
  <c r="Q350" i="5" s="1"/>
  <c r="N1213" i="5" a="1"/>
  <c r="N1213" i="5" s="1"/>
  <c r="Q1213" i="5" a="1"/>
  <c r="Q1213" i="5" s="1"/>
  <c r="N355" i="5" a="1"/>
  <c r="N355" i="5" s="1"/>
  <c r="Q355" i="5" a="1"/>
  <c r="Q355" i="5" s="1"/>
  <c r="N1093" i="5" a="1"/>
  <c r="N1093" i="5" s="1"/>
  <c r="Q1093" i="5" a="1"/>
  <c r="Q1093" i="5" s="1"/>
  <c r="N1088" i="5" a="1"/>
  <c r="N1088" i="5" s="1"/>
  <c r="Q1088" i="5" a="1"/>
  <c r="Q1088" i="5" s="1"/>
  <c r="N1006" i="5" a="1"/>
  <c r="N1006" i="5" s="1"/>
  <c r="Q1006" i="5" a="1"/>
  <c r="Q1006" i="5" s="1"/>
  <c r="N491" i="5" a="1"/>
  <c r="N491" i="5" s="1"/>
  <c r="Q491" i="5" a="1"/>
  <c r="Q491" i="5" s="1"/>
  <c r="N497" i="5" a="1"/>
  <c r="N497" i="5" s="1"/>
  <c r="Q497" i="5" a="1"/>
  <c r="Q497" i="5" s="1"/>
  <c r="N856" i="5" a="1"/>
  <c r="N856" i="5" s="1"/>
  <c r="Q856" i="5" a="1"/>
  <c r="Q856" i="5" s="1"/>
  <c r="N1014" i="5" a="1"/>
  <c r="N1014" i="5" s="1"/>
  <c r="Q1014" i="5" a="1"/>
  <c r="Q1014" i="5" s="1"/>
  <c r="N107" i="5" a="1"/>
  <c r="N107" i="5" s="1"/>
  <c r="Q107" i="5" a="1"/>
  <c r="Q107" i="5" s="1"/>
  <c r="N108" i="5" a="1"/>
  <c r="N108" i="5" s="1"/>
  <c r="Q108" i="5" a="1"/>
  <c r="Q108" i="5" s="1"/>
  <c r="N117" i="5" a="1"/>
  <c r="N117" i="5" s="1"/>
  <c r="Q117" i="5" a="1"/>
  <c r="Q117" i="5" s="1"/>
  <c r="N126" i="5" a="1"/>
  <c r="N126" i="5" s="1"/>
  <c r="Q126" i="5" a="1"/>
  <c r="Q126" i="5" s="1"/>
  <c r="N1009" i="5" a="1"/>
  <c r="N1009" i="5" s="1"/>
  <c r="Q1009" i="5" a="1"/>
  <c r="Q1009" i="5" s="1"/>
  <c r="N111" i="5" a="1"/>
  <c r="N111" i="5" s="1"/>
  <c r="Q111" i="5" a="1"/>
  <c r="Q111" i="5" s="1"/>
  <c r="N1018" i="5" a="1"/>
  <c r="N1018" i="5" s="1"/>
  <c r="Q1018" i="5" a="1"/>
  <c r="Q1018" i="5" s="1"/>
  <c r="Q543" i="5" a="1"/>
  <c r="Q543" i="5" s="1"/>
  <c r="Q1074" i="5" a="1"/>
  <c r="Q1074" i="5" s="1"/>
  <c r="Q544" i="5" a="1"/>
  <c r="Q544" i="5" s="1"/>
  <c r="Q345" i="5" a="1"/>
  <c r="Q345" i="5" s="1"/>
  <c r="Q542" i="5" a="1"/>
  <c r="Q542" i="5" s="1"/>
  <c r="Q459" i="5" a="1"/>
  <c r="Q459" i="5" s="1"/>
  <c r="Q1110" i="5" a="1"/>
  <c r="Q1110" i="5" s="1"/>
  <c r="Q1004" i="5" a="1"/>
  <c r="Q1004" i="5" s="1"/>
  <c r="Q138" i="5" a="1"/>
  <c r="Q138" i="5" s="1"/>
  <c r="Q50" i="5" a="1"/>
  <c r="Q50" i="5" s="1"/>
  <c r="Q83" i="5" a="1"/>
  <c r="Q83" i="5" s="1"/>
  <c r="Q1301" i="5" a="1"/>
  <c r="Q1301" i="5" s="1"/>
  <c r="Q541" i="5" a="1"/>
  <c r="Q541" i="5" s="1"/>
  <c r="Q1214" i="5" a="1"/>
  <c r="Q1214" i="5" s="1"/>
  <c r="Q109" i="5" a="1"/>
  <c r="Q109" i="5" s="1"/>
  <c r="Q151" i="5" a="1"/>
  <c r="Q151" i="5" s="1"/>
  <c r="Q153" i="5" a="1"/>
  <c r="Q153" i="5" s="1"/>
  <c r="Q676" i="5" a="1"/>
  <c r="Q676" i="5" s="1"/>
  <c r="Q142" i="5" a="1"/>
  <c r="Q142" i="5" s="1"/>
  <c r="Q672" i="5" a="1"/>
  <c r="Q672" i="5" s="1"/>
  <c r="Q1021" i="5" a="1"/>
  <c r="Q1021" i="5" s="1"/>
  <c r="Q157" i="5" a="1"/>
  <c r="Q157" i="5" s="1"/>
  <c r="Q24" i="5" a="1"/>
  <c r="Q24" i="5" s="1"/>
  <c r="Q250" i="5" a="1"/>
  <c r="Q250" i="5" s="1"/>
  <c r="Q246" i="5" a="1"/>
  <c r="Q246" i="5" s="1"/>
  <c r="Q720" i="5" a="1"/>
  <c r="Q720" i="5" s="1"/>
  <c r="Q267" i="5" a="1"/>
  <c r="Q267" i="5" s="1"/>
  <c r="Q241" i="5" a="1"/>
  <c r="Q241" i="5" s="1"/>
  <c r="Q1062" i="5" a="1"/>
  <c r="Q1062" i="5" s="1"/>
  <c r="Q722" i="5" a="1"/>
  <c r="Q722" i="5" s="1"/>
  <c r="Q726" i="5" a="1"/>
  <c r="Q726" i="5" s="1"/>
  <c r="Q1271" i="5" a="1"/>
  <c r="Q1271" i="5" s="1"/>
  <c r="Q747" i="5" a="1"/>
  <c r="Q747" i="5" s="1"/>
  <c r="Q326" i="5" a="1"/>
  <c r="Q326" i="5" s="1"/>
  <c r="Q33" i="5" a="1"/>
  <c r="Q33" i="5" s="1"/>
  <c r="Q37" i="5" a="1"/>
  <c r="Q37" i="5" s="1"/>
  <c r="Q756" i="5" a="1"/>
  <c r="Q756" i="5" s="1"/>
  <c r="Q335" i="5" a="1"/>
  <c r="Q335" i="5" s="1"/>
  <c r="Q339" i="5" a="1"/>
  <c r="Q339" i="5" s="1"/>
  <c r="Q330" i="5" a="1"/>
  <c r="Q330" i="5" s="1"/>
  <c r="Q1281" i="5" a="1"/>
  <c r="Q1281" i="5" s="1"/>
  <c r="Q431" i="5" a="1"/>
  <c r="Q431" i="5" s="1"/>
  <c r="Q444" i="5" a="1"/>
  <c r="Q444" i="5" s="1"/>
  <c r="Q1294" i="5" a="1"/>
  <c r="Q1294" i="5" s="1"/>
  <c r="Q453" i="5" a="1"/>
  <c r="Q453" i="5" s="1"/>
  <c r="Q422" i="5" a="1"/>
  <c r="Q422" i="5" s="1"/>
  <c r="Q449" i="5" a="1"/>
  <c r="Q449" i="5" s="1"/>
  <c r="Q1124" i="5" a="1"/>
  <c r="Q1124" i="5" s="1"/>
  <c r="Q400" i="5" a="1"/>
  <c r="Q400" i="5" s="1"/>
  <c r="Q406" i="5" a="1"/>
  <c r="Q406" i="5" s="1"/>
  <c r="Q392" i="5" a="1"/>
  <c r="Q392" i="5" s="1"/>
  <c r="Q387" i="5" a="1"/>
  <c r="Q387" i="5" s="1"/>
  <c r="Q395" i="5" a="1"/>
  <c r="Q395" i="5" s="1"/>
  <c r="Q1289" i="5" a="1"/>
  <c r="Q1289" i="5" s="1"/>
  <c r="Q1291" i="5" a="1"/>
  <c r="Q1291" i="5" s="1"/>
  <c r="Q794" i="5" a="1"/>
  <c r="Q794" i="5" s="1"/>
  <c r="Q1104" i="5" a="1"/>
  <c r="Q1104" i="5" s="1"/>
  <c r="Q1127" i="5" a="1"/>
  <c r="Q1127" i="5" s="1"/>
  <c r="Q371" i="5" a="1"/>
  <c r="Q371" i="5" s="1"/>
  <c r="Q363" i="5" a="1"/>
  <c r="Q363" i="5" s="1"/>
  <c r="Q790" i="5" a="1"/>
  <c r="Q790" i="5" s="1"/>
  <c r="Q475" i="5" a="1"/>
  <c r="Q475" i="5" s="1"/>
  <c r="Q474" i="5" a="1"/>
  <c r="Q474" i="5" s="1"/>
  <c r="Q1002" i="5" a="1"/>
  <c r="Q1002" i="5" s="1"/>
  <c r="Q839" i="5" a="1"/>
  <c r="Q839" i="5" s="1"/>
  <c r="Q1130" i="5" a="1"/>
  <c r="Q1130" i="5" s="1"/>
  <c r="Q462" i="5" a="1"/>
  <c r="Q462" i="5" s="1"/>
  <c r="Q834" i="5" a="1"/>
  <c r="Q834" i="5" s="1"/>
  <c r="Q342" i="5" a="1"/>
  <c r="Q342" i="5" s="1"/>
  <c r="Q777" i="5" a="1"/>
  <c r="Q777" i="5" s="1"/>
  <c r="Q1087" i="5" a="1"/>
  <c r="Q1087" i="5" s="1"/>
  <c r="Q1235" i="5" a="1"/>
  <c r="Q1235" i="5" s="1"/>
  <c r="Q358" i="5" a="1"/>
  <c r="Q358" i="5" s="1"/>
  <c r="Q1005" i="5" a="1"/>
  <c r="Q1005" i="5" s="1"/>
  <c r="Q780" i="5" a="1"/>
  <c r="Q780" i="5" s="1"/>
  <c r="Q489" i="5" a="1"/>
  <c r="Q489" i="5" s="1"/>
  <c r="Q494" i="5" a="1"/>
  <c r="Q494" i="5" s="1"/>
  <c r="Q855" i="5" a="1"/>
  <c r="Q855" i="5" s="1"/>
  <c r="Q124" i="5" a="1"/>
  <c r="Q124" i="5" s="1"/>
  <c r="Q4" i="5" a="1"/>
  <c r="Q4" i="5" s="1"/>
  <c r="Q118" i="5" a="1"/>
  <c r="Q118" i="5" s="1"/>
  <c r="Q7" i="5" a="1"/>
  <c r="Q7" i="5" s="1"/>
  <c r="Q1008" i="5" a="1"/>
  <c r="Q1008" i="5" s="1"/>
  <c r="Q995" i="5" a="1"/>
  <c r="Q995" i="5" s="1"/>
  <c r="Q666" i="5" a="1"/>
  <c r="Q666" i="5" s="1"/>
  <c r="Q154" i="5" a="1"/>
  <c r="Q154" i="5" s="1"/>
  <c r="Q997" i="5" a="1"/>
  <c r="Q997" i="5" s="1"/>
  <c r="Q143" i="5" a="1"/>
  <c r="Q143" i="5" s="1"/>
  <c r="Q1217" i="5" a="1"/>
  <c r="Q1217" i="5" s="1"/>
  <c r="Q1023" i="5" a="1"/>
  <c r="Q1023" i="5" s="1"/>
  <c r="Q1028" i="5" a="1"/>
  <c r="Q1028" i="5" s="1"/>
  <c r="Q1225" i="5" a="1"/>
  <c r="Q1225" i="5" s="1"/>
  <c r="Q248" i="5" a="1"/>
  <c r="Q248" i="5" s="1"/>
  <c r="Q253" i="5" a="1"/>
  <c r="Q253" i="5" s="1"/>
  <c r="Q1065" i="5" a="1"/>
  <c r="Q1065" i="5" s="1"/>
  <c r="Q268" i="5" a="1"/>
  <c r="Q268" i="5" s="1"/>
  <c r="Q240" i="5" a="1"/>
  <c r="Q240" i="5" s="1"/>
  <c r="Q269" i="5" a="1"/>
  <c r="Q269" i="5" s="1"/>
  <c r="Q723" i="5" a="1"/>
  <c r="Q723" i="5" s="1"/>
  <c r="Q725" i="5" a="1"/>
  <c r="Q725" i="5" s="1"/>
  <c r="Q1069" i="5" a="1"/>
  <c r="Q1069" i="5" s="1"/>
  <c r="Q746" i="5" a="1"/>
  <c r="Q746" i="5" s="1"/>
  <c r="Q318" i="5" a="1"/>
  <c r="Q318" i="5" s="1"/>
  <c r="Q101" i="5" a="1"/>
  <c r="Q101" i="5" s="1"/>
  <c r="Q323" i="5" a="1"/>
  <c r="Q323" i="5" s="1"/>
  <c r="Q758" i="5" a="1"/>
  <c r="Q758" i="5" s="1"/>
  <c r="Q336" i="5" a="1"/>
  <c r="Q336" i="5" s="1"/>
  <c r="Q1079" i="5" a="1"/>
  <c r="Q1079" i="5" s="1"/>
  <c r="Q328" i="5" a="1"/>
  <c r="Q328" i="5" s="1"/>
  <c r="Q771" i="5" a="1"/>
  <c r="Q771" i="5" s="1"/>
  <c r="Q439" i="5" a="1"/>
  <c r="Q439" i="5" s="1"/>
  <c r="Q1240" i="5" a="1"/>
  <c r="Q1240" i="5" s="1"/>
  <c r="Q1293" i="5" a="1"/>
  <c r="Q1293" i="5" s="1"/>
  <c r="Q1001" i="5" a="1"/>
  <c r="Q1001" i="5" s="1"/>
  <c r="Q455" i="5" a="1"/>
  <c r="Q455" i="5" s="1"/>
  <c r="Q820" i="5" a="1"/>
  <c r="Q820" i="5" s="1"/>
  <c r="Q59" i="5" a="1"/>
  <c r="Q59" i="5" s="1"/>
  <c r="Q48" i="5" a="1"/>
  <c r="Q48" i="5" s="1"/>
  <c r="Q404" i="5" a="1"/>
  <c r="Q404" i="5" s="1"/>
  <c r="Q391" i="5" a="1"/>
  <c r="Q391" i="5" s="1"/>
  <c r="Q55" i="5" a="1"/>
  <c r="Q55" i="5" s="1"/>
  <c r="Q386" i="5" a="1"/>
  <c r="Q386" i="5" s="1"/>
  <c r="Q408" i="5" a="1"/>
  <c r="Q408" i="5" s="1"/>
  <c r="Q801" i="5" a="1"/>
  <c r="Q801" i="5" s="1"/>
  <c r="Q1111" i="5" a="1"/>
  <c r="Q1111" i="5" s="1"/>
  <c r="Q811" i="5" a="1"/>
  <c r="Q811" i="5" s="1"/>
  <c r="Q1100" i="5" a="1"/>
  <c r="Q1100" i="5" s="1"/>
  <c r="Q1105" i="5" a="1"/>
  <c r="Q1105" i="5" s="1"/>
  <c r="Q1114" i="5" a="1"/>
  <c r="Q1114" i="5" s="1"/>
  <c r="Q476" i="5" a="1"/>
  <c r="Q476" i="5" s="1"/>
  <c r="Q365" i="5" a="1"/>
  <c r="Q365" i="5" s="1"/>
  <c r="Q368" i="5" a="1"/>
  <c r="Q368" i="5" s="1"/>
  <c r="Q1096" i="5" a="1"/>
  <c r="Q1096" i="5" s="1"/>
  <c r="Q65" i="5" a="1"/>
  <c r="Q65" i="5" s="1"/>
  <c r="Q478" i="5" a="1"/>
  <c r="Q478" i="5" s="1"/>
  <c r="Q1300" i="5" a="1"/>
  <c r="Q1300" i="5" s="1"/>
  <c r="Q845" i="5" a="1"/>
  <c r="Q845" i="5" s="1"/>
  <c r="Q1134" i="5" a="1"/>
  <c r="Q1134" i="5" s="1"/>
  <c r="Q461" i="5" a="1"/>
  <c r="Q461" i="5" s="1"/>
  <c r="Q1297" i="5" a="1"/>
  <c r="Q1297" i="5" s="1"/>
  <c r="Q40" i="5" a="1"/>
  <c r="Q40" i="5" s="1"/>
  <c r="Q1085" i="5" a="1"/>
  <c r="Q1085" i="5" s="1"/>
  <c r="Q354" i="5" a="1"/>
  <c r="Q354" i="5" s="1"/>
  <c r="Q359" i="5" a="1"/>
  <c r="Q359" i="5" s="1"/>
  <c r="Q1090" i="5" a="1"/>
  <c r="Q1090" i="5" s="1"/>
  <c r="Q849" i="5" a="1"/>
  <c r="Q849" i="5" s="1"/>
  <c r="Q66" i="5" a="1"/>
  <c r="Q66" i="5" s="1"/>
  <c r="Q492" i="5" a="1"/>
  <c r="Q492" i="5" s="1"/>
  <c r="Q854" i="5" a="1"/>
  <c r="Q854" i="5" s="1"/>
  <c r="Q105" i="5" a="1"/>
  <c r="Q105" i="5" s="1"/>
  <c r="Q125" i="5" a="1"/>
  <c r="Q125" i="5" s="1"/>
  <c r="Q121" i="5" a="1"/>
  <c r="Q121" i="5" s="1"/>
  <c r="Q660" i="5" a="1"/>
  <c r="Q660" i="5" s="1"/>
  <c r="Q115" i="5" a="1"/>
  <c r="Q115" i="5" s="1"/>
  <c r="Q133" i="5" a="1"/>
  <c r="Q133" i="5" s="1"/>
  <c r="Q624" i="5" a="1"/>
  <c r="Q624" i="5" s="1"/>
  <c r="Q235" i="5" a="1"/>
  <c r="Q235" i="5" s="1"/>
  <c r="Q361" i="5" a="1"/>
  <c r="Q361" i="5" s="1"/>
  <c r="Q637" i="5" a="1"/>
  <c r="Q637" i="5" s="1"/>
  <c r="Q648" i="5" a="1"/>
  <c r="Q648" i="5" s="1"/>
  <c r="Q639" i="5" a="1"/>
  <c r="Q639" i="5" s="1"/>
  <c r="Q1208" i="5" a="1"/>
  <c r="Q1208" i="5" s="1"/>
  <c r="Q704" i="5" a="1"/>
  <c r="Q704" i="5" s="1"/>
  <c r="Q181" i="5" a="1"/>
  <c r="Q181" i="5" s="1"/>
  <c r="Q184" i="5" a="1"/>
  <c r="Q184" i="5" s="1"/>
  <c r="Q214" i="5" a="1"/>
  <c r="Q214" i="5" s="1"/>
  <c r="Q188" i="5" a="1"/>
  <c r="Q188" i="5" s="1"/>
  <c r="Q191" i="5" a="1"/>
  <c r="Q191" i="5" s="1"/>
  <c r="Q1046" i="5" a="1"/>
  <c r="Q1046" i="5" s="1"/>
  <c r="Q220" i="5" a="1"/>
  <c r="Q220" i="5" s="1"/>
  <c r="Q229" i="5" a="1"/>
  <c r="Q229" i="5" s="1"/>
  <c r="Q912" i="5" a="1"/>
  <c r="Q912" i="5" s="1"/>
  <c r="Q524" i="5" a="1"/>
  <c r="Q524" i="5" s="1"/>
  <c r="Q587" i="5" a="1"/>
  <c r="Q587" i="5" s="1"/>
  <c r="Q926" i="5" a="1"/>
  <c r="Q926" i="5" s="1"/>
  <c r="Q1160" i="5" a="1"/>
  <c r="Q1160" i="5" s="1"/>
  <c r="Q1048" i="5" a="1"/>
  <c r="Q1048" i="5" s="1"/>
  <c r="Q17" i="5" a="1"/>
  <c r="Q17" i="5" s="1"/>
  <c r="Q209" i="5" a="1"/>
  <c r="Q209" i="5" s="1"/>
  <c r="Q702" i="5" a="1"/>
  <c r="Q702" i="5" s="1"/>
  <c r="Q982" i="5" a="1"/>
  <c r="Q982" i="5" s="1"/>
  <c r="Q1197" i="5" a="1"/>
  <c r="Q1197" i="5" s="1"/>
  <c r="Q244" i="5" a="1"/>
  <c r="Q244" i="5" s="1"/>
  <c r="Q272" i="5" a="1"/>
  <c r="Q272" i="5" s="1"/>
  <c r="Q280" i="5" a="1"/>
  <c r="Q280" i="5" s="1"/>
  <c r="Q31" i="5" a="1"/>
  <c r="Q31" i="5" s="1"/>
  <c r="Q1278" i="5" a="1"/>
  <c r="Q1278" i="5" s="1"/>
  <c r="Q289" i="5" a="1"/>
  <c r="Q289" i="5" s="1"/>
  <c r="Q736" i="5" a="1"/>
  <c r="Q736" i="5" s="1"/>
  <c r="Q301" i="5" a="1"/>
  <c r="Q301" i="5" s="1"/>
  <c r="Q1071" i="5" a="1"/>
  <c r="Q1071" i="5" s="1"/>
  <c r="Q197" i="5" a="1"/>
  <c r="Q197" i="5" s="1"/>
  <c r="Q1047" i="5" a="1"/>
  <c r="Q1047" i="5" s="1"/>
  <c r="Q12" i="5" a="1"/>
  <c r="Q12" i="5" s="1"/>
  <c r="Q1031" i="5" a="1"/>
  <c r="Q1031" i="5" s="1"/>
  <c r="Q162" i="5" a="1"/>
  <c r="Q162" i="5" s="1"/>
  <c r="Q692" i="5" a="1"/>
  <c r="Q692" i="5" s="1"/>
  <c r="Q1210" i="5" a="1"/>
  <c r="Q1210" i="5" s="1"/>
  <c r="Q1212" i="5" a="1"/>
  <c r="Q1212" i="5" s="1"/>
  <c r="Q1249" i="5" a="1"/>
  <c r="Q1249" i="5" s="1"/>
  <c r="Q866" i="5" a="1"/>
  <c r="Q866" i="5" s="1"/>
  <c r="Q1142" i="5" a="1"/>
  <c r="Q1142" i="5" s="1"/>
  <c r="Q1146" i="5" a="1"/>
  <c r="Q1146" i="5" s="1"/>
  <c r="Q529" i="5" a="1"/>
  <c r="Q529" i="5" s="1"/>
  <c r="Q538" i="5" a="1"/>
  <c r="Q538" i="5" s="1"/>
  <c r="Q873" i="5" a="1"/>
  <c r="Q873" i="5" s="1"/>
  <c r="Q593" i="5" a="1"/>
  <c r="Q593" i="5" s="1"/>
  <c r="Q908" i="5" a="1"/>
  <c r="Q908" i="5" s="1"/>
  <c r="Q924" i="5" a="1"/>
  <c r="Q924" i="5" s="1"/>
  <c r="Q930" i="5" a="1"/>
  <c r="Q930" i="5" s="1"/>
  <c r="Q891" i="5" a="1"/>
  <c r="Q891" i="5" s="1"/>
  <c r="Q547" i="5" a="1"/>
  <c r="Q547" i="5" s="1"/>
  <c r="Q883" i="5" a="1"/>
  <c r="Q883" i="5" s="1"/>
  <c r="Q78" i="5" a="1"/>
  <c r="Q78" i="5" s="1"/>
  <c r="Q556" i="5" a="1"/>
  <c r="Q556" i="5" s="1"/>
  <c r="Q896" i="5" a="1"/>
  <c r="Q896" i="5" s="1"/>
  <c r="Q619" i="5" a="1"/>
  <c r="Q619" i="5" s="1"/>
  <c r="Q605" i="5" a="1"/>
  <c r="Q605" i="5" s="1"/>
  <c r="Q1180" i="5" a="1"/>
  <c r="Q1180" i="5" s="1"/>
  <c r="Q1182" i="5" a="1"/>
  <c r="Q1182" i="5" s="1"/>
  <c r="Q948" i="5" a="1"/>
  <c r="Q948" i="5" s="1"/>
  <c r="Q953" i="5" a="1"/>
  <c r="Q953" i="5" s="1"/>
  <c r="Q616" i="5" a="1"/>
  <c r="Q616" i="5" s="1"/>
  <c r="Q963" i="5" a="1"/>
  <c r="Q963" i="5" s="1"/>
  <c r="Q427" i="5" a="1"/>
  <c r="Q427" i="5" s="1"/>
  <c r="Q45" i="5" a="1"/>
  <c r="Q45" i="5" s="1"/>
  <c r="Q419" i="5" a="1"/>
  <c r="Q419" i="5" s="1"/>
  <c r="Q362" i="5" a="1"/>
  <c r="Q362" i="5" s="1"/>
  <c r="Q638" i="5" a="1"/>
  <c r="Q638" i="5" s="1"/>
  <c r="Q99" i="5" a="1"/>
  <c r="Q99" i="5" s="1"/>
  <c r="Q645" i="5" a="1"/>
  <c r="Q645" i="5" s="1"/>
  <c r="Q989" i="5" a="1"/>
  <c r="Q989" i="5" s="1"/>
  <c r="Q176" i="5" a="1"/>
  <c r="Q176" i="5" s="1"/>
  <c r="Q180" i="5" a="1"/>
  <c r="Q180" i="5" s="1"/>
  <c r="Q684" i="5" a="1"/>
  <c r="Q684" i="5" s="1"/>
  <c r="Q185" i="5" a="1"/>
  <c r="Q185" i="5" s="1"/>
  <c r="Q216" i="5" a="1"/>
  <c r="Q216" i="5" s="1"/>
  <c r="Q1039" i="5" a="1"/>
  <c r="Q1039" i="5" s="1"/>
  <c r="Q1317" i="5" a="1"/>
  <c r="Q1317" i="5" s="1"/>
  <c r="Q224" i="5" a="1"/>
  <c r="Q224" i="5" s="1"/>
  <c r="Q219" i="5" a="1"/>
  <c r="Q219" i="5" s="1"/>
  <c r="Q230" i="5" a="1"/>
  <c r="Q230" i="5" s="1"/>
  <c r="Q86" i="5" a="1"/>
  <c r="Q86" i="5" s="1"/>
  <c r="Q860" i="5" a="1"/>
  <c r="Q860" i="5" s="1"/>
  <c r="Q586" i="5" a="1"/>
  <c r="Q586" i="5" s="1"/>
  <c r="Q1175" i="5" a="1"/>
  <c r="Q1175" i="5" s="1"/>
  <c r="Q880" i="5" a="1"/>
  <c r="Q880" i="5" s="1"/>
  <c r="Q1049" i="5" a="1"/>
  <c r="Q1049" i="5" s="1"/>
  <c r="Q195" i="5" a="1"/>
  <c r="Q195" i="5" s="1"/>
  <c r="Q210" i="5" a="1"/>
  <c r="Q210" i="5" s="1"/>
  <c r="Q983" i="5" a="1"/>
  <c r="Q983" i="5" s="1"/>
  <c r="Q976" i="5" a="1"/>
  <c r="Q976" i="5" s="1"/>
  <c r="Q631" i="5" a="1"/>
  <c r="Q631" i="5" s="1"/>
  <c r="Q633" i="5" a="1"/>
  <c r="Q633" i="5" s="1"/>
  <c r="Q1264" i="5" a="1"/>
  <c r="Q1264" i="5" s="1"/>
  <c r="Q273" i="5" a="1"/>
  <c r="Q273" i="5" s="1"/>
  <c r="Q307" i="5" a="1"/>
  <c r="Q307" i="5" s="1"/>
  <c r="Q291" i="5" a="1"/>
  <c r="Q291" i="5" s="1"/>
  <c r="Q738" i="5" a="1"/>
  <c r="Q738" i="5" s="1"/>
  <c r="Q286" i="5" a="1"/>
  <c r="Q286" i="5" s="1"/>
  <c r="Q290" i="5" a="1"/>
  <c r="Q290" i="5" s="1"/>
  <c r="Q28" i="5" a="1"/>
  <c r="Q28" i="5" s="1"/>
  <c r="Q305" i="5" a="1"/>
  <c r="Q305" i="5" s="1"/>
  <c r="Q201" i="5" a="1"/>
  <c r="Q201" i="5" s="1"/>
  <c r="Q18" i="5" a="1"/>
  <c r="Q18" i="5" s="1"/>
  <c r="Q1051" i="5" a="1"/>
  <c r="Q1051" i="5" s="1"/>
  <c r="Q172" i="5" a="1"/>
  <c r="Q172" i="5" s="1"/>
  <c r="Q1032" i="5" a="1"/>
  <c r="Q1032" i="5" s="1"/>
  <c r="Q165" i="5" a="1"/>
  <c r="Q165" i="5" s="1"/>
  <c r="Q1038" i="5" a="1"/>
  <c r="Q1038" i="5" s="1"/>
  <c r="Q651" i="5" a="1"/>
  <c r="Q651" i="5" s="1"/>
  <c r="Q994" i="5" a="1"/>
  <c r="Q994" i="5" s="1"/>
  <c r="N378" i="5" a="1"/>
  <c r="N378" i="5" s="1"/>
  <c r="Q378" i="5" a="1"/>
  <c r="Q378" i="5" s="1"/>
  <c r="N1106" i="5" a="1"/>
  <c r="N1106" i="5" s="1"/>
  <c r="Q1106" i="5" a="1"/>
  <c r="Q1106" i="5" s="1"/>
  <c r="N1112" i="5" a="1"/>
  <c r="N1112" i="5" s="1"/>
  <c r="Q1112" i="5" a="1"/>
  <c r="Q1112" i="5" s="1"/>
  <c r="N470" i="5" a="1"/>
  <c r="N470" i="5" s="1"/>
  <c r="Q470" i="5" a="1"/>
  <c r="Q470" i="5" s="1"/>
  <c r="N646" i="5" a="1"/>
  <c r="N646" i="5" s="1"/>
  <c r="Q646" i="5" a="1"/>
  <c r="Q646" i="5" s="1"/>
  <c r="N640" i="5" a="1"/>
  <c r="N640" i="5" s="1"/>
  <c r="Q640" i="5" a="1"/>
  <c r="Q640" i="5" s="1"/>
  <c r="N649" i="5" a="1"/>
  <c r="N649" i="5" s="1"/>
  <c r="Q649" i="5" a="1"/>
  <c r="Q649" i="5" s="1"/>
  <c r="N1206" i="5" a="1"/>
  <c r="N1206" i="5" s="1"/>
  <c r="Q1206" i="5" a="1"/>
  <c r="Q1206" i="5" s="1"/>
  <c r="N14" i="5" a="1"/>
  <c r="N14" i="5" s="1"/>
  <c r="Q14" i="5" a="1"/>
  <c r="Q14" i="5" s="1"/>
  <c r="N682" i="5" a="1"/>
  <c r="N682" i="5" s="1"/>
  <c r="Q682" i="5" a="1"/>
  <c r="Q682" i="5" s="1"/>
  <c r="N183" i="5" a="1"/>
  <c r="N183" i="5" s="1"/>
  <c r="Q183" i="5" a="1"/>
  <c r="Q183" i="5" s="1"/>
  <c r="N1055" i="5" a="1"/>
  <c r="N1055" i="5" s="1"/>
  <c r="Q1055" i="5" a="1"/>
  <c r="Q1055" i="5" s="1"/>
  <c r="N693" i="5" a="1"/>
  <c r="N693" i="5" s="1"/>
  <c r="Q693" i="5" a="1"/>
  <c r="Q693" i="5" s="1"/>
  <c r="N1043" i="5" a="1"/>
  <c r="N1043" i="5" s="1"/>
  <c r="Q1043" i="5" a="1"/>
  <c r="Q1043" i="5" s="1"/>
  <c r="N227" i="5" a="1"/>
  <c r="N227" i="5" s="1"/>
  <c r="Q227" i="5" a="1"/>
  <c r="Q227" i="5" s="1"/>
  <c r="N1056" i="5" a="1"/>
  <c r="N1056" i="5" s="1"/>
  <c r="Q1056" i="5" a="1"/>
  <c r="Q1056" i="5" s="1"/>
  <c r="N232" i="5" a="1"/>
  <c r="N232" i="5" s="1"/>
  <c r="Q232" i="5" a="1"/>
  <c r="Q232" i="5" s="1"/>
  <c r="N84" i="5" a="1"/>
  <c r="N84" i="5" s="1"/>
  <c r="Q84" i="5" a="1"/>
  <c r="Q84" i="5" s="1"/>
  <c r="N71" i="5" a="1"/>
  <c r="N71" i="5" s="1"/>
  <c r="Q71" i="5" a="1"/>
  <c r="Q71" i="5" s="1"/>
  <c r="N1152" i="5" a="1"/>
  <c r="N1152" i="5" s="1"/>
  <c r="Q1152" i="5" a="1"/>
  <c r="Q1152" i="5" s="1"/>
  <c r="N583" i="5" a="1"/>
  <c r="N583" i="5" s="1"/>
  <c r="Q583" i="5" a="1"/>
  <c r="Q583" i="5" s="1"/>
  <c r="N539" i="5" a="1"/>
  <c r="N539" i="5" s="1"/>
  <c r="Q539" i="5" a="1"/>
  <c r="Q539" i="5" s="1"/>
  <c r="N610" i="5" a="1"/>
  <c r="N610" i="5" s="1"/>
  <c r="Q610" i="5" a="1"/>
  <c r="Q610" i="5" s="1"/>
  <c r="N1050" i="5" a="1"/>
  <c r="N1050" i="5" s="1"/>
  <c r="Q1050" i="5" a="1"/>
  <c r="Q1050" i="5" s="1"/>
  <c r="N999" i="5" a="1"/>
  <c r="N999" i="5" s="1"/>
  <c r="Q999" i="5" a="1"/>
  <c r="Q999" i="5" s="1"/>
  <c r="N629" i="5" a="1"/>
  <c r="N629" i="5" s="1"/>
  <c r="Q629" i="5" a="1"/>
  <c r="Q629" i="5" s="1"/>
  <c r="N979" i="5" a="1"/>
  <c r="N979" i="5" s="1"/>
  <c r="Q979" i="5" a="1"/>
  <c r="Q979" i="5" s="1"/>
  <c r="N632" i="5" a="1"/>
  <c r="N632" i="5" s="1"/>
  <c r="Q632" i="5" a="1"/>
  <c r="Q632" i="5" s="1"/>
  <c r="N987" i="5" a="1"/>
  <c r="N987" i="5" s="1"/>
  <c r="Q987" i="5" a="1"/>
  <c r="Q987" i="5" s="1"/>
  <c r="N1063" i="5" a="1"/>
  <c r="N1063" i="5" s="1"/>
  <c r="Q1063" i="5" a="1"/>
  <c r="Q1063" i="5" s="1"/>
  <c r="N1270" i="5" a="1"/>
  <c r="N1270" i="5" s="1"/>
  <c r="Q1270" i="5" a="1"/>
  <c r="Q1270" i="5" s="1"/>
  <c r="N312" i="5" a="1"/>
  <c r="N312" i="5" s="1"/>
  <c r="Q312" i="5" a="1"/>
  <c r="Q312" i="5" s="1"/>
  <c r="N1229" i="5" a="1"/>
  <c r="N1229" i="5" s="1"/>
  <c r="Q1229" i="5" a="1"/>
  <c r="Q1229" i="5" s="1"/>
  <c r="N1277" i="5" a="1"/>
  <c r="N1277" i="5" s="1"/>
  <c r="Q1277" i="5" a="1"/>
  <c r="Q1277" i="5" s="1"/>
  <c r="N1274" i="5" a="1"/>
  <c r="N1274" i="5" s="1"/>
  <c r="Q1274" i="5" a="1"/>
  <c r="Q1274" i="5" s="1"/>
  <c r="N29" i="5" a="1"/>
  <c r="N29" i="5" s="1"/>
  <c r="Q29" i="5" a="1"/>
  <c r="Q29" i="5" s="1"/>
  <c r="N733" i="5" a="1"/>
  <c r="N733" i="5" s="1"/>
  <c r="Q733" i="5" a="1"/>
  <c r="Q733" i="5" s="1"/>
  <c r="N30" i="5" a="1"/>
  <c r="N30" i="5" s="1"/>
  <c r="Q30" i="5" a="1"/>
  <c r="Q30" i="5" s="1"/>
  <c r="N199" i="5" a="1"/>
  <c r="N199" i="5" s="1"/>
  <c r="Q199" i="5" a="1"/>
  <c r="Q199" i="5" s="1"/>
  <c r="N202" i="5" a="1"/>
  <c r="N202" i="5" s="1"/>
  <c r="Q202" i="5" a="1"/>
  <c r="Q202" i="5" s="1"/>
  <c r="N170" i="5" a="1"/>
  <c r="N170" i="5" s="1"/>
  <c r="Q170" i="5" a="1"/>
  <c r="Q170" i="5" s="1"/>
  <c r="N163" i="5" a="1"/>
  <c r="N163" i="5" s="1"/>
  <c r="Q163" i="5" a="1"/>
  <c r="Q163" i="5" s="1"/>
  <c r="N1029" i="5" a="1"/>
  <c r="N1029" i="5" s="1"/>
  <c r="Q1029" i="5" a="1"/>
  <c r="Q1029" i="5" s="1"/>
  <c r="N228" i="5" a="1"/>
  <c r="N228" i="5" s="1"/>
  <c r="Q228" i="5" a="1"/>
  <c r="Q228" i="5" s="1"/>
  <c r="N652" i="5" a="1"/>
  <c r="N652" i="5" s="1"/>
  <c r="Q652" i="5" a="1"/>
  <c r="Q652" i="5" s="1"/>
  <c r="N620" i="5" a="1"/>
  <c r="N620" i="5" s="1"/>
  <c r="Q620" i="5" a="1"/>
  <c r="Q620" i="5" s="1"/>
  <c r="N971" i="5" a="1"/>
  <c r="N971" i="5" s="1"/>
  <c r="Q971" i="5" a="1"/>
  <c r="Q971" i="5" s="1"/>
  <c r="N1061" i="5" a="1"/>
  <c r="N1061" i="5" s="1"/>
  <c r="Q1061" i="5" a="1"/>
  <c r="Q1061" i="5" s="1"/>
  <c r="N580" i="5" a="1"/>
  <c r="N580" i="5" s="1"/>
  <c r="Q580" i="5" a="1"/>
  <c r="Q580" i="5" s="1"/>
  <c r="N1307" i="5" a="1"/>
  <c r="N1307" i="5" s="1"/>
  <c r="Q1307" i="5" a="1"/>
  <c r="Q1307" i="5" s="1"/>
  <c r="N916" i="5" a="1"/>
  <c r="N916" i="5" s="1"/>
  <c r="Q916" i="5" a="1"/>
  <c r="Q916" i="5" s="1"/>
  <c r="N576" i="5" a="1"/>
  <c r="N576" i="5" s="1"/>
  <c r="Q576" i="5" a="1"/>
  <c r="Q576" i="5" s="1"/>
  <c r="N919" i="5" a="1"/>
  <c r="N919" i="5" s="1"/>
  <c r="N85" i="5" a="1"/>
  <c r="N85" i="5" s="1"/>
  <c r="Q85" i="5" a="1"/>
  <c r="Q85" i="5" s="1"/>
  <c r="N532" i="5" a="1"/>
  <c r="N532" i="5" s="1"/>
  <c r="Q532" i="5" a="1"/>
  <c r="Q532" i="5" s="1"/>
  <c r="N514" i="5" a="1"/>
  <c r="N514" i="5" s="1"/>
  <c r="Q514" i="5" a="1"/>
  <c r="Q514" i="5" s="1"/>
  <c r="N503" i="5" a="1"/>
  <c r="N503" i="5" s="1"/>
  <c r="Q503" i="5" a="1"/>
  <c r="Q503" i="5" s="1"/>
  <c r="N72" i="5" a="1"/>
  <c r="N72" i="5" s="1"/>
  <c r="Q72" i="5" a="1"/>
  <c r="Q72" i="5" s="1"/>
  <c r="N1303" i="5" a="1"/>
  <c r="N1303" i="5" s="1"/>
  <c r="Q1303" i="5" a="1"/>
  <c r="Q1303" i="5" s="1"/>
  <c r="N868" i="5" a="1"/>
  <c r="N868" i="5" s="1"/>
  <c r="Q868" i="5" a="1"/>
  <c r="Q868" i="5" s="1"/>
  <c r="N1151" i="5" a="1"/>
  <c r="N1151" i="5" s="1"/>
  <c r="Q1151" i="5" a="1"/>
  <c r="Q1151" i="5" s="1"/>
  <c r="N76" i="5" a="1"/>
  <c r="N76" i="5" s="1"/>
  <c r="Q76" i="5" a="1"/>
  <c r="Q76" i="5" s="1"/>
  <c r="N859" i="5" a="1"/>
  <c r="N859" i="5" s="1"/>
  <c r="Q859" i="5" a="1"/>
  <c r="Q859" i="5" s="1"/>
  <c r="N527" i="5" a="1"/>
  <c r="N527" i="5" s="1"/>
  <c r="Q527" i="5" a="1"/>
  <c r="Q527" i="5" s="1"/>
  <c r="N876" i="5" a="1"/>
  <c r="N876" i="5" s="1"/>
  <c r="N588" i="5" a="1"/>
  <c r="N588" i="5" s="1"/>
  <c r="Q588" i="5" a="1"/>
  <c r="Q588" i="5" s="1"/>
  <c r="N910" i="5" a="1"/>
  <c r="N910" i="5" s="1"/>
  <c r="Q910" i="5" a="1"/>
  <c r="Q910" i="5" s="1"/>
  <c r="N934" i="5" a="1"/>
  <c r="N934" i="5" s="1"/>
  <c r="Q934" i="5" a="1"/>
  <c r="Q934" i="5" s="1"/>
  <c r="N1177" i="5" a="1"/>
  <c r="N1177" i="5" s="1"/>
  <c r="Q1177" i="5" a="1"/>
  <c r="Q1177" i="5" s="1"/>
  <c r="N546" i="5" a="1"/>
  <c r="N546" i="5" s="1"/>
  <c r="Q546" i="5" a="1"/>
  <c r="Q546" i="5" s="1"/>
  <c r="N890" i="5" a="1"/>
  <c r="N890" i="5" s="1"/>
  <c r="Q890" i="5" a="1"/>
  <c r="Q890" i="5" s="1"/>
  <c r="N548" i="5" a="1"/>
  <c r="N548" i="5" s="1"/>
  <c r="Q548" i="5" a="1"/>
  <c r="Q548" i="5" s="1"/>
  <c r="N81" i="5" a="1"/>
  <c r="N81" i="5" s="1"/>
  <c r="Q81" i="5" a="1"/>
  <c r="Q81" i="5" s="1"/>
  <c r="N900" i="5" a="1"/>
  <c r="N900" i="5" s="1"/>
  <c r="Q900" i="5" a="1"/>
  <c r="Q900" i="5" s="1"/>
  <c r="N947" i="5" a="1"/>
  <c r="N947" i="5" s="1"/>
  <c r="N598" i="5" a="1"/>
  <c r="N598" i="5" s="1"/>
  <c r="Q598" i="5" a="1"/>
  <c r="Q598" i="5" s="1"/>
  <c r="N595" i="5" a="1"/>
  <c r="N595" i="5" s="1"/>
  <c r="Q595" i="5" a="1"/>
  <c r="Q595" i="5" s="1"/>
  <c r="N943" i="5" a="1"/>
  <c r="N943" i="5" s="1"/>
  <c r="Q943" i="5" a="1"/>
  <c r="Q943" i="5" s="1"/>
  <c r="N1181" i="5" a="1"/>
  <c r="N1181" i="5" s="1"/>
  <c r="Q1181" i="5" a="1"/>
  <c r="Q1181" i="5" s="1"/>
  <c r="N957" i="5" a="1"/>
  <c r="N957" i="5" s="1"/>
  <c r="Q957" i="5" a="1"/>
  <c r="Q957" i="5" s="1"/>
  <c r="N968" i="5" a="1"/>
  <c r="N968" i="5" s="1"/>
  <c r="Q968" i="5" a="1"/>
  <c r="Q968" i="5" s="1"/>
  <c r="N429" i="5" a="1"/>
  <c r="N429" i="5" s="1"/>
  <c r="Q429" i="5" a="1"/>
  <c r="Q429" i="5" s="1"/>
  <c r="N380" i="5" a="1"/>
  <c r="N380" i="5" s="1"/>
  <c r="Q380" i="5" a="1"/>
  <c r="Q380" i="5" s="1"/>
  <c r="N418" i="5" a="1"/>
  <c r="N418" i="5" s="1"/>
  <c r="Q418" i="5" a="1"/>
  <c r="Q418" i="5" s="1"/>
  <c r="N61" i="5" a="1"/>
  <c r="N61" i="5" s="1"/>
  <c r="Q61" i="5" a="1"/>
  <c r="Q61" i="5" s="1"/>
  <c r="N1128" i="5" a="1"/>
  <c r="N1128" i="5" s="1"/>
  <c r="Q1128" i="5" a="1"/>
  <c r="Q1128" i="5" s="1"/>
  <c r="N98" i="5" a="1"/>
  <c r="N98" i="5" s="1"/>
  <c r="Q98" i="5" a="1"/>
  <c r="Q98" i="5" s="1"/>
  <c r="N1201" i="5" a="1"/>
  <c r="N1201" i="5" s="1"/>
  <c r="Q1201" i="5" a="1"/>
  <c r="Q1201" i="5" s="1"/>
  <c r="N1203" i="5" a="1"/>
  <c r="N1203" i="5" s="1"/>
  <c r="Q1203" i="5" a="1"/>
  <c r="Q1203" i="5" s="1"/>
  <c r="N13" i="5" a="1"/>
  <c r="N13" i="5" s="1"/>
  <c r="Q13" i="5" a="1"/>
  <c r="Q13" i="5" s="1"/>
  <c r="N687" i="5" a="1"/>
  <c r="N687" i="5" s="1"/>
  <c r="Q687" i="5" a="1"/>
  <c r="Q687" i="5" s="1"/>
  <c r="N161" i="5" a="1"/>
  <c r="N161" i="5" s="1"/>
  <c r="Q161" i="5" a="1"/>
  <c r="Q161" i="5" s="1"/>
  <c r="N691" i="5" a="1"/>
  <c r="N691" i="5" s="1"/>
  <c r="Q691" i="5" a="1"/>
  <c r="Q691" i="5" s="1"/>
  <c r="N705" i="5" a="1"/>
  <c r="N705" i="5" s="1"/>
  <c r="Q705" i="5" a="1"/>
  <c r="Q705" i="5" s="1"/>
  <c r="N1041" i="5" a="1"/>
  <c r="N1041" i="5" s="1"/>
  <c r="Q1041" i="5" a="1"/>
  <c r="Q1041" i="5" s="1"/>
  <c r="N1042" i="5" a="1"/>
  <c r="N1042" i="5" s="1"/>
  <c r="Q1042" i="5" a="1"/>
  <c r="Q1042" i="5" s="1"/>
  <c r="N223" i="5" a="1"/>
  <c r="N223" i="5" s="1"/>
  <c r="Q223" i="5" a="1"/>
  <c r="Q223" i="5" s="1"/>
  <c r="N1057" i="5" a="1"/>
  <c r="N1057" i="5" s="1"/>
  <c r="Q1057" i="5" a="1"/>
  <c r="Q1057" i="5" s="1"/>
  <c r="N233" i="5" a="1"/>
  <c r="N233" i="5" s="1"/>
  <c r="Q233" i="5" a="1"/>
  <c r="Q233" i="5" s="1"/>
  <c r="N559" i="5" a="1"/>
  <c r="N559" i="5" s="1"/>
  <c r="Q559" i="5" a="1"/>
  <c r="Q559" i="5" s="1"/>
  <c r="N498" i="5" a="1"/>
  <c r="N498" i="5" s="1"/>
  <c r="Q498" i="5" a="1"/>
  <c r="Q498" i="5" s="1"/>
  <c r="N582" i="5" a="1"/>
  <c r="N582" i="5" s="1"/>
  <c r="Q582" i="5" a="1"/>
  <c r="Q582" i="5" s="1"/>
  <c r="N878" i="5" a="1"/>
  <c r="N878" i="5" s="1"/>
  <c r="Q878" i="5" a="1"/>
  <c r="Q878" i="5" s="1"/>
  <c r="N206" i="5" a="1"/>
  <c r="N206" i="5" s="1"/>
  <c r="Q206" i="5" a="1"/>
  <c r="Q206" i="5" s="1"/>
  <c r="N1314" i="5" a="1"/>
  <c r="N1314" i="5" s="1"/>
  <c r="Q1314" i="5" a="1"/>
  <c r="Q1314" i="5" s="1"/>
  <c r="N20" i="5" a="1"/>
  <c r="N20" i="5" s="1"/>
  <c r="Q20" i="5" a="1"/>
  <c r="Q20" i="5" s="1"/>
  <c r="N701" i="5" a="1"/>
  <c r="N701" i="5" s="1"/>
  <c r="Q701" i="5" a="1"/>
  <c r="Q701" i="5" s="1"/>
  <c r="N628" i="5" a="1"/>
  <c r="N628" i="5" s="1"/>
  <c r="Q628" i="5" a="1"/>
  <c r="Q628" i="5" s="1"/>
  <c r="N980" i="5" a="1"/>
  <c r="N980" i="5" s="1"/>
  <c r="Q980" i="5" a="1"/>
  <c r="Q980" i="5" s="1"/>
  <c r="N985" i="5" a="1"/>
  <c r="N985" i="5" s="1"/>
  <c r="Q985" i="5" a="1"/>
  <c r="Q985" i="5" s="1"/>
  <c r="N986" i="5" a="1"/>
  <c r="N986" i="5" s="1"/>
  <c r="Q986" i="5" a="1"/>
  <c r="Q986" i="5" s="1"/>
  <c r="N1064" i="5" a="1"/>
  <c r="N1064" i="5" s="1"/>
  <c r="Q1064" i="5" a="1"/>
  <c r="Q1064" i="5" s="1"/>
  <c r="N313" i="5" a="1"/>
  <c r="N313" i="5" s="1"/>
  <c r="Q313" i="5" a="1"/>
  <c r="Q313" i="5" s="1"/>
  <c r="N1228" i="5" a="1"/>
  <c r="N1228" i="5" s="1"/>
  <c r="Q1228" i="5" a="1"/>
  <c r="Q1228" i="5" s="1"/>
  <c r="N288" i="5" a="1"/>
  <c r="N288" i="5" s="1"/>
  <c r="Q288" i="5" a="1"/>
  <c r="Q288" i="5" s="1"/>
  <c r="N734" i="5" a="1"/>
  <c r="N734" i="5" s="1"/>
  <c r="Q734" i="5" a="1"/>
  <c r="Q734" i="5" s="1"/>
  <c r="N300" i="5" a="1"/>
  <c r="N300" i="5" s="1"/>
  <c r="Q300" i="5" a="1"/>
  <c r="Q300" i="5" s="1"/>
  <c r="N296" i="5" a="1"/>
  <c r="N296" i="5" s="1"/>
  <c r="Q296" i="5" a="1"/>
  <c r="Q296" i="5" s="1"/>
  <c r="N204" i="5" a="1"/>
  <c r="N204" i="5" s="1"/>
  <c r="Q204" i="5" a="1"/>
  <c r="Q204" i="5" s="1"/>
  <c r="N198" i="5" a="1"/>
  <c r="N198" i="5" s="1"/>
  <c r="Q198" i="5" a="1"/>
  <c r="Q198" i="5" s="1"/>
  <c r="N174" i="5" a="1"/>
  <c r="N174" i="5" s="1"/>
  <c r="Q174" i="5" a="1"/>
  <c r="Q174" i="5" s="1"/>
  <c r="N678" i="5" a="1"/>
  <c r="N678" i="5" s="1"/>
  <c r="Q678" i="5" a="1"/>
  <c r="Q678" i="5" s="1"/>
  <c r="N168" i="5" a="1"/>
  <c r="N168" i="5" s="1"/>
  <c r="Q168" i="5" a="1"/>
  <c r="Q168" i="5" s="1"/>
  <c r="N215" i="5" a="1"/>
  <c r="N215" i="5" s="1"/>
  <c r="Q215" i="5" a="1"/>
  <c r="Q215" i="5" s="1"/>
  <c r="N22" i="5" a="1"/>
  <c r="N22" i="5" s="1"/>
  <c r="Q22" i="5" a="1"/>
  <c r="Q22" i="5" s="1"/>
  <c r="N1321" i="5" a="1"/>
  <c r="N1321" i="5" s="1"/>
  <c r="Q1321" i="5" a="1"/>
  <c r="Q1321" i="5" s="1"/>
  <c r="Q621" i="5" a="1"/>
  <c r="Q621" i="5" s="1"/>
  <c r="Q972" i="5" a="1"/>
  <c r="Q972" i="5" s="1"/>
  <c r="Q160" i="5" a="1"/>
  <c r="Q160" i="5" s="1"/>
  <c r="Q578" i="5" a="1"/>
  <c r="Q578" i="5" s="1"/>
  <c r="Q923" i="5" a="1"/>
  <c r="Q923" i="5" s="1"/>
  <c r="Q1168" i="5" a="1"/>
  <c r="Q1168" i="5" s="1"/>
  <c r="Q573" i="5" a="1"/>
  <c r="Q573" i="5" s="1"/>
  <c r="Q1171" i="5" a="1"/>
  <c r="Q1171" i="5" s="1"/>
  <c r="Q560" i="5" a="1"/>
  <c r="Q560" i="5" s="1"/>
  <c r="Q513" i="5" a="1"/>
  <c r="Q513" i="5" s="1"/>
  <c r="Q510" i="5" a="1"/>
  <c r="Q510" i="5" s="1"/>
  <c r="Q516" i="5" a="1"/>
  <c r="Q516" i="5" s="1"/>
  <c r="Q511" i="5" a="1"/>
  <c r="Q511" i="5" s="1"/>
  <c r="Q1302" i="5" a="1"/>
  <c r="Q1302" i="5" s="1"/>
  <c r="Q1141" i="5" a="1"/>
  <c r="Q1141" i="5" s="1"/>
  <c r="Q869" i="5" a="1"/>
  <c r="Q869" i="5" s="1"/>
  <c r="Q536" i="5" a="1"/>
  <c r="Q536" i="5" s="1"/>
  <c r="Q858" i="5" a="1"/>
  <c r="Q858" i="5" s="1"/>
  <c r="Q534" i="5" a="1"/>
  <c r="Q534" i="5" s="1"/>
  <c r="Q1157" i="5" a="1"/>
  <c r="Q1157" i="5" s="1"/>
  <c r="Q564" i="5" a="1"/>
  <c r="Q564" i="5" s="1"/>
  <c r="Q563" i="5" a="1"/>
  <c r="Q563" i="5" s="1"/>
  <c r="Q927" i="5" a="1"/>
  <c r="Q927" i="5" s="1"/>
  <c r="Q931" i="5" a="1"/>
  <c r="Q931" i="5" s="1"/>
  <c r="Q545" i="5" a="1"/>
  <c r="Q545" i="5" s="1"/>
  <c r="Q886" i="5" a="1"/>
  <c r="Q886" i="5" s="1"/>
  <c r="Q1162" i="5" a="1"/>
  <c r="Q1162" i="5" s="1"/>
  <c r="Q554" i="5" a="1"/>
  <c r="Q554" i="5" s="1"/>
  <c r="Q1163" i="5" a="1"/>
  <c r="Q1163" i="5" s="1"/>
  <c r="Q614" i="5" a="1"/>
  <c r="Q614" i="5" s="1"/>
  <c r="Q92" i="5" a="1"/>
  <c r="Q92" i="5" s="1"/>
  <c r="Q597" i="5" a="1"/>
  <c r="Q597" i="5" s="1"/>
  <c r="Q940" i="5" a="1"/>
  <c r="Q940" i="5" s="1"/>
  <c r="Q942" i="5" a="1"/>
  <c r="Q942" i="5" s="1"/>
  <c r="Q1186" i="5" a="1"/>
  <c r="Q1186" i="5" s="1"/>
  <c r="Q1187" i="5" a="1"/>
  <c r="Q1187" i="5" s="1"/>
  <c r="Q1192" i="5" a="1"/>
  <c r="Q1192" i="5" s="1"/>
  <c r="Q965" i="5" a="1"/>
  <c r="Q965" i="5" s="1"/>
  <c r="Q1120" i="5" a="1"/>
  <c r="Q1120" i="5" s="1"/>
  <c r="Q417" i="5" a="1"/>
  <c r="Q417" i="5" s="1"/>
  <c r="Q62" i="5" a="1"/>
  <c r="Q62" i="5" s="1"/>
  <c r="Q1125" i="5" a="1"/>
  <c r="Q1125" i="5" s="1"/>
  <c r="Q644" i="5" a="1"/>
  <c r="Q644" i="5" s="1"/>
  <c r="Q636" i="5" a="1"/>
  <c r="Q636" i="5" s="1"/>
  <c r="Q991" i="5" a="1"/>
  <c r="Q991" i="5" s="1"/>
  <c r="Q1209" i="5" a="1"/>
  <c r="Q1209" i="5" s="1"/>
  <c r="Q177" i="5" a="1"/>
  <c r="Q177" i="5" s="1"/>
  <c r="Q688" i="5" a="1"/>
  <c r="Q688" i="5" s="1"/>
  <c r="Q217" i="5" a="1"/>
  <c r="Q217" i="5" s="1"/>
  <c r="Q1054" i="5" a="1"/>
  <c r="Q1054" i="5" s="1"/>
  <c r="Q189" i="5" a="1"/>
  <c r="Q189" i="5" s="1"/>
  <c r="Q1045" i="5" a="1"/>
  <c r="Q1045" i="5" s="1"/>
  <c r="Q225" i="5" a="1"/>
  <c r="Q225" i="5" s="1"/>
  <c r="Q712" i="5" a="1"/>
  <c r="Q712" i="5" s="1"/>
  <c r="Q558" i="5" a="1"/>
  <c r="Q558" i="5" s="1"/>
  <c r="Q499" i="5" a="1"/>
  <c r="Q499" i="5" s="1"/>
  <c r="Q1153" i="5" a="1"/>
  <c r="Q1153" i="5" s="1"/>
  <c r="Q581" i="5" a="1"/>
  <c r="Q581" i="5" s="1"/>
  <c r="Q879" i="5" a="1"/>
  <c r="Q879" i="5" s="1"/>
  <c r="Q196" i="5" a="1"/>
  <c r="Q196" i="5" s="1"/>
  <c r="Q1313" i="5" a="1"/>
  <c r="Q1313" i="5" s="1"/>
  <c r="Q211" i="5" a="1"/>
  <c r="Q211" i="5" s="1"/>
  <c r="Q700" i="5" a="1"/>
  <c r="Q700" i="5" s="1"/>
  <c r="Q981" i="5" a="1"/>
  <c r="Q981" i="5" s="1"/>
  <c r="Q1311" i="5" a="1"/>
  <c r="Q1311" i="5" s="1"/>
  <c r="Q1196" i="5" a="1"/>
  <c r="Q1196" i="5" s="1"/>
  <c r="Q1198" i="5" a="1"/>
  <c r="Q1198" i="5" s="1"/>
  <c r="Q1269" i="5" a="1"/>
  <c r="Q1269" i="5" s="1"/>
  <c r="Q314" i="5" a="1"/>
  <c r="Q314" i="5" s="1"/>
  <c r="Q295" i="5" a="1"/>
  <c r="Q295" i="5" s="1"/>
  <c r="Q27" i="5" a="1"/>
  <c r="Q27" i="5" s="1"/>
  <c r="Q302" i="5" a="1"/>
  <c r="Q302" i="5" s="1"/>
  <c r="Q297" i="5" a="1"/>
  <c r="Q297" i="5" s="1"/>
  <c r="Q741" i="5" a="1"/>
  <c r="Q741" i="5" s="1"/>
  <c r="Q193" i="5" a="1"/>
  <c r="Q193" i="5" s="1"/>
  <c r="N175" i="5" a="1"/>
  <c r="N175" i="5" s="1"/>
  <c r="Q175" i="5" a="1"/>
  <c r="Q175" i="5" s="1"/>
  <c r="N654" i="5" a="1"/>
  <c r="N654" i="5" s="1"/>
  <c r="Q654" i="5" a="1"/>
  <c r="Q654" i="5" s="1"/>
  <c r="N166" i="5" a="1"/>
  <c r="N166" i="5" s="1"/>
  <c r="Q166" i="5" a="1"/>
  <c r="Q166" i="5" s="1"/>
  <c r="N1053" i="5" a="1"/>
  <c r="N1053" i="5" s="1"/>
  <c r="Q1053" i="5" a="1"/>
  <c r="Q1053" i="5" s="1"/>
  <c r="N231" i="5" a="1"/>
  <c r="N231" i="5" s="1"/>
  <c r="Q231" i="5" a="1"/>
  <c r="Q231" i="5" s="1"/>
  <c r="N653" i="5" a="1"/>
  <c r="N653" i="5" s="1"/>
  <c r="Q653" i="5" a="1"/>
  <c r="Q653" i="5" s="1"/>
  <c r="Q577" i="5" a="1"/>
  <c r="Q577" i="5" s="1"/>
  <c r="Q922" i="5" a="1"/>
  <c r="Q922" i="5" s="1"/>
  <c r="Q1169" i="5" a="1"/>
  <c r="Q1169" i="5" s="1"/>
  <c r="Q568" i="5" a="1"/>
  <c r="Q568" i="5" s="1"/>
  <c r="Q561" i="5" a="1"/>
  <c r="Q561" i="5" s="1"/>
  <c r="Q502" i="5" a="1"/>
  <c r="Q502" i="5" s="1"/>
  <c r="Q521" i="5" a="1"/>
  <c r="Q521" i="5" s="1"/>
  <c r="Q1251" i="5" a="1"/>
  <c r="Q1251" i="5" s="1"/>
  <c r="Q519" i="5" a="1"/>
  <c r="Q519" i="5" s="1"/>
  <c r="Q996" i="5" a="1"/>
  <c r="Q996" i="5" s="1"/>
  <c r="Q867" i="5" a="1"/>
  <c r="Q867" i="5" s="1"/>
  <c r="Q1148" i="5" a="1"/>
  <c r="Q1148" i="5" s="1"/>
  <c r="Q535" i="5" a="1"/>
  <c r="Q535" i="5" s="1"/>
  <c r="Q1139" i="5" a="1"/>
  <c r="Q1139" i="5" s="1"/>
  <c r="Q1158" i="5" a="1"/>
  <c r="Q1158" i="5" s="1"/>
  <c r="Q565" i="5" a="1"/>
  <c r="Q565" i="5" s="1"/>
  <c r="Q90" i="5" a="1"/>
  <c r="Q90" i="5" s="1"/>
  <c r="Q1178" i="5" a="1"/>
  <c r="Q1178" i="5" s="1"/>
  <c r="Q551" i="5" a="1"/>
  <c r="Q551" i="5" s="1"/>
  <c r="Q77" i="5" a="1"/>
  <c r="Q77" i="5" s="1"/>
  <c r="Q881" i="5" a="1"/>
  <c r="Q881" i="5" s="1"/>
  <c r="Q555" i="5" a="1"/>
  <c r="Q555" i="5" s="1"/>
  <c r="Q553" i="5" a="1"/>
  <c r="Q553" i="5" s="1"/>
  <c r="Q613" i="5" a="1"/>
  <c r="Q613" i="5" s="1"/>
  <c r="Q602" i="5" a="1"/>
  <c r="Q602" i="5" s="1"/>
  <c r="Q600" i="5" a="1"/>
  <c r="Q600" i="5" s="1"/>
  <c r="Q941" i="5" a="1"/>
  <c r="Q941" i="5" s="1"/>
  <c r="Q946" i="5" a="1"/>
  <c r="Q946" i="5" s="1"/>
  <c r="Q949" i="5" a="1"/>
  <c r="Q949" i="5" s="1"/>
  <c r="Q959" i="5" a="1"/>
  <c r="Q959" i="5" s="1"/>
  <c r="Q960" i="5" a="1"/>
  <c r="Q960" i="5" s="1"/>
  <c r="Q970" i="5" a="1"/>
  <c r="Q970" i="5" s="1"/>
  <c r="Q1194" i="5" a="1"/>
  <c r="Q1194" i="5" s="1"/>
  <c r="Q381" i="5" a="1"/>
  <c r="Q381" i="5" s="1"/>
  <c r="Q1288" i="5" a="1"/>
  <c r="Q1288" i="5" s="1"/>
  <c r="Q415" i="5" a="1"/>
  <c r="Q415" i="5" s="1"/>
  <c r="Q469" i="5" a="1"/>
  <c r="Q469" i="5" s="1"/>
  <c r="Q641" i="5" a="1"/>
  <c r="Q641" i="5" s="1"/>
  <c r="Q643" i="5" a="1"/>
  <c r="Q643" i="5" s="1"/>
  <c r="Q650" i="5" a="1"/>
  <c r="Q650" i="5" s="1"/>
  <c r="Q992" i="5" a="1"/>
  <c r="Q992" i="5" s="1"/>
  <c r="Q1204" i="5" a="1"/>
  <c r="Q1204" i="5" s="1"/>
  <c r="Q179" i="5" a="1"/>
  <c r="Q179" i="5" s="1"/>
  <c r="Q685" i="5" a="1"/>
  <c r="Q685" i="5" s="1"/>
  <c r="Q16" i="5" a="1"/>
  <c r="Q16" i="5" s="1"/>
  <c r="Q21" i="5" a="1"/>
  <c r="Q21" i="5" s="1"/>
  <c r="Q708" i="5" a="1"/>
  <c r="Q708" i="5" s="1"/>
  <c r="Q190" i="5" a="1"/>
  <c r="Q190" i="5" s="1"/>
  <c r="Q1044" i="5" a="1"/>
  <c r="Q1044" i="5" s="1"/>
  <c r="Q1059" i="5" a="1"/>
  <c r="Q1059" i="5" s="1"/>
  <c r="Q1058" i="5" a="1"/>
  <c r="Q1058" i="5" s="1"/>
  <c r="Q713" i="5" a="1"/>
  <c r="Q713" i="5" s="1"/>
  <c r="Q70" i="5" a="1"/>
  <c r="Q70" i="5" s="1"/>
  <c r="Q1154" i="5" a="1"/>
  <c r="Q1154" i="5" s="1"/>
  <c r="Q925" i="5" a="1"/>
  <c r="Q925" i="5" s="1"/>
  <c r="Q1159" i="5" a="1"/>
  <c r="Q1159" i="5" s="1"/>
  <c r="Q207" i="5" a="1"/>
  <c r="Q207" i="5" s="1"/>
  <c r="Q194" i="5" a="1"/>
  <c r="Q194" i="5" s="1"/>
  <c r="Q213" i="5" a="1"/>
  <c r="Q213" i="5" s="1"/>
  <c r="Q1052" i="5" a="1"/>
  <c r="Q1052" i="5" s="1"/>
  <c r="Q978" i="5" a="1"/>
  <c r="Q978" i="5" s="1"/>
  <c r="Q1195" i="5" a="1"/>
  <c r="Q1195" i="5" s="1"/>
  <c r="Q984" i="5" a="1"/>
  <c r="Q984" i="5" s="1"/>
  <c r="Q245" i="5" a="1"/>
  <c r="Q245" i="5" s="1"/>
  <c r="Q271" i="5" a="1"/>
  <c r="Q271" i="5" s="1"/>
  <c r="Q279" i="5" a="1"/>
  <c r="Q279" i="5" s="1"/>
  <c r="Q315" i="5" a="1"/>
  <c r="Q315" i="5" s="1"/>
  <c r="Q292" i="5" a="1"/>
  <c r="Q292" i="5" s="1"/>
  <c r="Q287" i="5" a="1"/>
  <c r="Q287" i="5" s="1"/>
  <c r="Q1273" i="5" a="1"/>
  <c r="Q1273" i="5" s="1"/>
  <c r="Q303" i="5" a="1"/>
  <c r="Q303" i="5" s="1"/>
  <c r="Q1070" i="5" a="1"/>
  <c r="Q1070" i="5" s="1"/>
  <c r="Q703" i="5" a="1"/>
  <c r="Q703" i="5" s="1"/>
  <c r="Q192" i="5" a="1"/>
  <c r="Q192" i="5" s="1"/>
  <c r="Q173" i="5" a="1"/>
  <c r="Q173" i="5" s="1"/>
  <c r="Q679" i="5" a="1"/>
  <c r="Q679" i="5" s="1"/>
  <c r="Q167" i="5" a="1"/>
  <c r="Q167" i="5" s="1"/>
  <c r="Q187" i="5" a="1"/>
  <c r="Q187" i="5" s="1"/>
  <c r="Q1060" i="5" a="1"/>
  <c r="Q1060" i="5" s="1"/>
  <c r="Q1211" i="5" a="1"/>
  <c r="Q1211" i="5" s="1"/>
  <c r="N151" i="5" a="1"/>
  <c r="N151" i="5" s="1"/>
  <c r="N153" i="5" a="1"/>
  <c r="N153" i="5" s="1"/>
  <c r="N676" i="5" a="1"/>
  <c r="N676" i="5" s="1"/>
  <c r="N142" i="5" a="1"/>
  <c r="N142" i="5" s="1"/>
  <c r="N672" i="5" a="1"/>
  <c r="N672" i="5" s="1"/>
  <c r="N1021" i="5" a="1"/>
  <c r="N1021" i="5" s="1"/>
  <c r="N157" i="5" a="1"/>
  <c r="N157" i="5" s="1"/>
  <c r="N24" i="5" a="1"/>
  <c r="N24" i="5" s="1"/>
  <c r="N250" i="5" a="1"/>
  <c r="N250" i="5" s="1"/>
  <c r="N246" i="5" a="1"/>
  <c r="N246" i="5" s="1"/>
  <c r="N720" i="5" a="1"/>
  <c r="N720" i="5" s="1"/>
  <c r="N267" i="5" a="1"/>
  <c r="N267" i="5" s="1"/>
  <c r="N241" i="5" a="1"/>
  <c r="N241" i="5" s="1"/>
  <c r="N1062" i="5" a="1"/>
  <c r="N1062" i="5" s="1"/>
  <c r="N722" i="5" a="1"/>
  <c r="N722" i="5" s="1"/>
  <c r="N726" i="5" a="1"/>
  <c r="N726" i="5" s="1"/>
  <c r="N732" i="5" a="1"/>
  <c r="N732" i="5" s="1"/>
  <c r="N1271" i="5" a="1"/>
  <c r="N1271" i="5" s="1"/>
  <c r="N747" i="5" a="1"/>
  <c r="N747" i="5" s="1"/>
  <c r="N326" i="5" a="1"/>
  <c r="N326" i="5" s="1"/>
  <c r="N33" i="5" a="1"/>
  <c r="N33" i="5" s="1"/>
  <c r="N37" i="5" a="1"/>
  <c r="N37" i="5" s="1"/>
  <c r="N756" i="5" a="1"/>
  <c r="N756" i="5" s="1"/>
  <c r="N335" i="5" a="1"/>
  <c r="N335" i="5" s="1"/>
  <c r="N339" i="5" a="1"/>
  <c r="N339" i="5" s="1"/>
  <c r="N767" i="5" a="1"/>
  <c r="N767" i="5" s="1"/>
  <c r="N330" i="5" a="1"/>
  <c r="N330" i="5" s="1"/>
  <c r="N1281" i="5" a="1"/>
  <c r="N1281" i="5" s="1"/>
  <c r="N431" i="5" a="1"/>
  <c r="N431" i="5" s="1"/>
  <c r="N444" i="5" a="1"/>
  <c r="N444" i="5" s="1"/>
  <c r="N1294" i="5" a="1"/>
  <c r="N1294" i="5" s="1"/>
  <c r="N826" i="5" a="1"/>
  <c r="N826" i="5" s="1"/>
  <c r="N453" i="5" a="1"/>
  <c r="N453" i="5" s="1"/>
  <c r="N422" i="5" a="1"/>
  <c r="N422" i="5" s="1"/>
  <c r="N449" i="5" a="1"/>
  <c r="N449" i="5" s="1"/>
  <c r="N1124" i="5" a="1"/>
  <c r="N1124" i="5" s="1"/>
  <c r="N400" i="5" a="1"/>
  <c r="N400" i="5" s="1"/>
  <c r="N406" i="5" a="1"/>
  <c r="N406" i="5" s="1"/>
  <c r="N392" i="5" a="1"/>
  <c r="N392" i="5" s="1"/>
  <c r="N387" i="5" a="1"/>
  <c r="N387" i="5" s="1"/>
  <c r="N395" i="5" a="1"/>
  <c r="N395" i="5" s="1"/>
  <c r="N806" i="5" a="1"/>
  <c r="N806" i="5" s="1"/>
  <c r="N1289" i="5" a="1"/>
  <c r="N1289" i="5" s="1"/>
  <c r="N1291" i="5" a="1"/>
  <c r="N1291" i="5" s="1"/>
  <c r="N794" i="5" a="1"/>
  <c r="N794" i="5" s="1"/>
  <c r="N1104" i="5" a="1"/>
  <c r="N1104" i="5" s="1"/>
  <c r="N819" i="5" a="1"/>
  <c r="N819" i="5" s="1"/>
  <c r="N1127" i="5" a="1"/>
  <c r="N1127" i="5" s="1"/>
  <c r="N371" i="5" a="1"/>
  <c r="N371" i="5" s="1"/>
  <c r="N363" i="5" a="1"/>
  <c r="N363" i="5" s="1"/>
  <c r="N790" i="5" a="1"/>
  <c r="N790" i="5" s="1"/>
  <c r="N475" i="5" a="1"/>
  <c r="N475" i="5" s="1"/>
  <c r="N474" i="5" a="1"/>
  <c r="N474" i="5" s="1"/>
  <c r="N1002" i="5" a="1"/>
  <c r="N1002" i="5" s="1"/>
  <c r="N839" i="5" a="1"/>
  <c r="N839" i="5" s="1"/>
  <c r="N1130" i="5" a="1"/>
  <c r="N1130" i="5" s="1"/>
  <c r="N462" i="5" a="1"/>
  <c r="N462" i="5" s="1"/>
  <c r="N834" i="5" a="1"/>
  <c r="N834" i="5" s="1"/>
  <c r="N342" i="5" a="1"/>
  <c r="N342" i="5" s="1"/>
  <c r="N777" i="5" a="1"/>
  <c r="N777" i="5" s="1"/>
  <c r="N1087" i="5" a="1"/>
  <c r="N1087" i="5" s="1"/>
  <c r="N1235" i="5" a="1"/>
  <c r="N1235" i="5" s="1"/>
  <c r="N358" i="5" a="1"/>
  <c r="N358" i="5" s="1"/>
  <c r="N1005" i="5" a="1"/>
  <c r="N1005" i="5" s="1"/>
  <c r="N780" i="5" a="1"/>
  <c r="N780" i="5" s="1"/>
  <c r="N850" i="5" a="1"/>
  <c r="N850" i="5" s="1"/>
  <c r="N489" i="5" a="1"/>
  <c r="N489" i="5" s="1"/>
  <c r="N494" i="5" a="1"/>
  <c r="N494" i="5" s="1"/>
  <c r="N855" i="5" a="1"/>
  <c r="N855" i="5" s="1"/>
  <c r="N124" i="5" a="1"/>
  <c r="N124" i="5" s="1"/>
  <c r="N4" i="5" a="1"/>
  <c r="N4" i="5" s="1"/>
  <c r="N659" i="5" a="1"/>
  <c r="N659" i="5" s="1"/>
  <c r="N118" i="5" a="1"/>
  <c r="N118" i="5" s="1"/>
  <c r="N7" i="5" a="1"/>
  <c r="N7" i="5" s="1"/>
  <c r="N1008" i="5" a="1"/>
  <c r="N1008" i="5" s="1"/>
  <c r="N995" i="5" a="1"/>
  <c r="N995" i="5" s="1"/>
  <c r="N666" i="5" a="1"/>
  <c r="N666" i="5" s="1"/>
  <c r="N621" i="5" a="1"/>
  <c r="N621" i="5" s="1"/>
  <c r="N972" i="5" a="1"/>
  <c r="N972" i="5" s="1"/>
  <c r="N160" i="5" a="1"/>
  <c r="N160" i="5" s="1"/>
  <c r="N578" i="5" a="1"/>
  <c r="N578" i="5" s="1"/>
  <c r="N923" i="5" a="1"/>
  <c r="N923" i="5" s="1"/>
  <c r="N1168" i="5" a="1"/>
  <c r="N1168" i="5" s="1"/>
  <c r="N573" i="5" a="1"/>
  <c r="N573" i="5" s="1"/>
  <c r="N1171" i="5" a="1"/>
  <c r="N1171" i="5" s="1"/>
  <c r="N560" i="5" a="1"/>
  <c r="N560" i="5" s="1"/>
  <c r="N513" i="5" a="1"/>
  <c r="N513" i="5" s="1"/>
  <c r="N510" i="5" a="1"/>
  <c r="N510" i="5" s="1"/>
  <c r="N516" i="5" a="1"/>
  <c r="N516" i="5" s="1"/>
  <c r="N511" i="5" a="1"/>
  <c r="N511" i="5" s="1"/>
  <c r="N1302" i="5" a="1"/>
  <c r="N1302" i="5" s="1"/>
  <c r="N1141" i="5" a="1"/>
  <c r="N1141" i="5" s="1"/>
  <c r="N869" i="5" a="1"/>
  <c r="N869" i="5" s="1"/>
  <c r="N536" i="5" a="1"/>
  <c r="N536" i="5" s="1"/>
  <c r="N858" i="5" a="1"/>
  <c r="N858" i="5" s="1"/>
  <c r="N534" i="5" a="1"/>
  <c r="N534" i="5" s="1"/>
  <c r="N1157" i="5" a="1"/>
  <c r="N1157" i="5" s="1"/>
  <c r="N564" i="5" a="1"/>
  <c r="N564" i="5" s="1"/>
  <c r="N563" i="5" a="1"/>
  <c r="N563" i="5" s="1"/>
  <c r="N927" i="5" a="1"/>
  <c r="N927" i="5" s="1"/>
  <c r="N931" i="5" a="1"/>
  <c r="N931" i="5" s="1"/>
  <c r="N545" i="5" a="1"/>
  <c r="N545" i="5" s="1"/>
  <c r="N886" i="5" a="1"/>
  <c r="N886" i="5" s="1"/>
  <c r="N1162" i="5" a="1"/>
  <c r="N1162" i="5" s="1"/>
  <c r="N554" i="5" a="1"/>
  <c r="N554" i="5" s="1"/>
  <c r="N1163" i="5" a="1"/>
  <c r="N1163" i="5" s="1"/>
  <c r="N614" i="5" a="1"/>
  <c r="N614" i="5" s="1"/>
  <c r="N92" i="5" a="1"/>
  <c r="N92" i="5" s="1"/>
  <c r="N597" i="5" a="1"/>
  <c r="N597" i="5" s="1"/>
  <c r="N940" i="5" a="1"/>
  <c r="N940" i="5" s="1"/>
  <c r="N942" i="5" a="1"/>
  <c r="N942" i="5" s="1"/>
  <c r="N1186" i="5" a="1"/>
  <c r="N1186" i="5" s="1"/>
  <c r="N955" i="5" a="1"/>
  <c r="N955" i="5" s="1"/>
  <c r="N1187" i="5" a="1"/>
  <c r="N1187" i="5" s="1"/>
  <c r="N1192" i="5" a="1"/>
  <c r="N1192" i="5" s="1"/>
  <c r="N965" i="5" a="1"/>
  <c r="N965" i="5" s="1"/>
  <c r="N1120" i="5" a="1"/>
  <c r="N1120" i="5" s="1"/>
  <c r="N800" i="5" a="1"/>
  <c r="N800" i="5" s="1"/>
  <c r="N417" i="5" a="1"/>
  <c r="N417" i="5" s="1"/>
  <c r="N62" i="5" a="1"/>
  <c r="N62" i="5" s="1"/>
  <c r="N1125" i="5" a="1"/>
  <c r="N1125" i="5" s="1"/>
  <c r="N644" i="5" a="1"/>
  <c r="N644" i="5" s="1"/>
  <c r="N636" i="5" a="1"/>
  <c r="N636" i="5" s="1"/>
  <c r="N991" i="5" a="1"/>
  <c r="N991" i="5" s="1"/>
  <c r="N1209" i="5" a="1"/>
  <c r="N1209" i="5" s="1"/>
  <c r="N177" i="5" a="1"/>
  <c r="N177" i="5" s="1"/>
  <c r="N688" i="5" a="1"/>
  <c r="N688" i="5" s="1"/>
  <c r="N677" i="5" a="1"/>
  <c r="N677" i="5" s="1"/>
  <c r="N217" i="5" a="1"/>
  <c r="N217" i="5" s="1"/>
  <c r="N1054" i="5" a="1"/>
  <c r="N1054" i="5" s="1"/>
  <c r="N189" i="5" a="1"/>
  <c r="N189" i="5" s="1"/>
  <c r="N1045" i="5" a="1"/>
  <c r="N1045" i="5" s="1"/>
  <c r="N225" i="5" a="1"/>
  <c r="N225" i="5" s="1"/>
  <c r="N711" i="5" a="1"/>
  <c r="N711" i="5" s="1"/>
  <c r="N712" i="5" a="1"/>
  <c r="N712" i="5" s="1"/>
  <c r="N558" i="5" a="1"/>
  <c r="N558" i="5" s="1"/>
  <c r="N499" i="5" a="1"/>
  <c r="N499" i="5" s="1"/>
  <c r="N1153" i="5" a="1"/>
  <c r="N1153" i="5" s="1"/>
  <c r="N581" i="5" a="1"/>
  <c r="N581" i="5" s="1"/>
  <c r="N879" i="5" a="1"/>
  <c r="N879" i="5" s="1"/>
  <c r="N196" i="5" a="1"/>
  <c r="N196" i="5" s="1"/>
  <c r="N1313" i="5" a="1"/>
  <c r="N1313" i="5" s="1"/>
  <c r="N211" i="5" a="1"/>
  <c r="N211" i="5" s="1"/>
  <c r="N700" i="5" a="1"/>
  <c r="N700" i="5" s="1"/>
  <c r="N981" i="5" a="1"/>
  <c r="N981" i="5" s="1"/>
  <c r="N1311" i="5" a="1"/>
  <c r="N1311" i="5" s="1"/>
  <c r="N1196" i="5" a="1"/>
  <c r="N1196" i="5" s="1"/>
  <c r="N1198" i="5" a="1"/>
  <c r="N1198" i="5" s="1"/>
  <c r="N721" i="5" a="1"/>
  <c r="N721" i="5" s="1"/>
  <c r="N1269" i="5" a="1"/>
  <c r="N1269" i="5" s="1"/>
  <c r="N314" i="5" a="1"/>
  <c r="N314" i="5" s="1"/>
  <c r="N152" i="5" a="1"/>
  <c r="N152" i="5" s="1"/>
  <c r="N1257" i="5" a="1"/>
  <c r="N1257" i="5" s="1"/>
  <c r="N144" i="5" a="1"/>
  <c r="N144" i="5" s="1"/>
  <c r="N1216" i="5" a="1"/>
  <c r="N1216" i="5" s="1"/>
  <c r="N673" i="5" a="1"/>
  <c r="N673" i="5" s="1"/>
  <c r="N1019" i="5" a="1"/>
  <c r="N1019" i="5" s="1"/>
  <c r="N655" i="5" a="1"/>
  <c r="N655" i="5" s="1"/>
  <c r="N1224" i="5" a="1"/>
  <c r="N1224" i="5" s="1"/>
  <c r="N252" i="5" a="1"/>
  <c r="N252" i="5" s="1"/>
  <c r="N23" i="5" a="1"/>
  <c r="N23" i="5" s="1"/>
  <c r="N1265" i="5" a="1"/>
  <c r="N1265" i="5" s="1"/>
  <c r="N258" i="5" a="1"/>
  <c r="N258" i="5" s="1"/>
  <c r="N259" i="5" a="1"/>
  <c r="N259" i="5" s="1"/>
  <c r="N263" i="5" a="1"/>
  <c r="N263" i="5" s="1"/>
  <c r="N1267" i="5" a="1"/>
  <c r="N1267" i="5" s="1"/>
  <c r="N26" i="5" a="1"/>
  <c r="N26" i="5" s="1"/>
  <c r="N1272" i="5" a="1"/>
  <c r="N1272" i="5" s="1"/>
  <c r="N325" i="5" a="1"/>
  <c r="N325" i="5" s="1"/>
  <c r="N749" i="5" a="1"/>
  <c r="N749" i="5" s="1"/>
  <c r="N32" i="5" a="1"/>
  <c r="N32" i="5" s="1"/>
  <c r="N35" i="5" a="1"/>
  <c r="N35" i="5" s="1"/>
  <c r="N757" i="5" a="1"/>
  <c r="N757" i="5" s="1"/>
  <c r="N1076" i="5" a="1"/>
  <c r="N1076" i="5" s="1"/>
  <c r="N337" i="5" a="1"/>
  <c r="N337" i="5" s="1"/>
  <c r="N769" i="5" a="1"/>
  <c r="N769" i="5" s="1"/>
  <c r="N763" i="5" a="1"/>
  <c r="N763" i="5" s="1"/>
  <c r="N327" i="5" a="1"/>
  <c r="N327" i="5" s="1"/>
  <c r="N57" i="5" a="1"/>
  <c r="N57" i="5" s="1"/>
  <c r="N442" i="5" a="1"/>
  <c r="N442" i="5" s="1"/>
  <c r="N1239" i="5" a="1"/>
  <c r="N1239" i="5" s="1"/>
  <c r="N445" i="5" a="1"/>
  <c r="N445" i="5" s="1"/>
  <c r="N825" i="5" a="1"/>
  <c r="N825" i="5" s="1"/>
  <c r="N60" i="5" a="1"/>
  <c r="N60" i="5" s="1"/>
  <c r="N424" i="5" a="1"/>
  <c r="N424" i="5" s="1"/>
  <c r="N450" i="5" a="1"/>
  <c r="N450" i="5" s="1"/>
  <c r="N390" i="5" a="1"/>
  <c r="N390" i="5" s="1"/>
  <c r="N411" i="5" a="1"/>
  <c r="N411" i="5" s="1"/>
  <c r="N389" i="5" a="1"/>
  <c r="N389" i="5" s="1"/>
  <c r="N388" i="5" a="1"/>
  <c r="N388" i="5" s="1"/>
  <c r="N1320" i="5" a="1"/>
  <c r="N1320" i="5" s="1"/>
  <c r="N51" i="5" a="1"/>
  <c r="N51" i="5" s="1"/>
  <c r="N1108" i="5" a="1"/>
  <c r="N1108" i="5" s="1"/>
  <c r="N803" i="5" a="1"/>
  <c r="N803" i="5" s="1"/>
  <c r="N807" i="5" a="1"/>
  <c r="N807" i="5" s="1"/>
  <c r="N795" i="5" a="1"/>
  <c r="N795" i="5" s="1"/>
  <c r="N420" i="5" a="1"/>
  <c r="N420" i="5" s="1"/>
  <c r="N1115" i="5" a="1"/>
  <c r="N1115" i="5" s="1"/>
  <c r="N471" i="5" a="1"/>
  <c r="N471" i="5" s="1"/>
  <c r="N370" i="5" a="1"/>
  <c r="N370" i="5" s="1"/>
  <c r="N43" i="5" a="1"/>
  <c r="N43" i="5" s="1"/>
  <c r="N1097" i="5" a="1"/>
  <c r="N1097" i="5" s="1"/>
  <c r="N480" i="5" a="1"/>
  <c r="N480" i="5" s="1"/>
  <c r="N483" i="5" a="1"/>
  <c r="N483" i="5" s="1"/>
  <c r="N847" i="5" a="1"/>
  <c r="N847" i="5" s="1"/>
  <c r="N1131" i="5" a="1"/>
  <c r="N1131" i="5" s="1"/>
  <c r="N1242" i="5" a="1"/>
  <c r="N1242" i="5" s="1"/>
  <c r="N835" i="5" a="1"/>
  <c r="N835" i="5" s="1"/>
  <c r="N349" i="5" a="1"/>
  <c r="N349" i="5" s="1"/>
  <c r="N774" i="5" a="1"/>
  <c r="N774" i="5" s="1"/>
  <c r="N1086" i="5" a="1"/>
  <c r="N1086" i="5" s="1"/>
  <c r="N1231" i="5" a="1"/>
  <c r="N1231" i="5" s="1"/>
  <c r="N360" i="5" a="1"/>
  <c r="N360" i="5" s="1"/>
  <c r="N783" i="5" a="1"/>
  <c r="N783" i="5" s="1"/>
  <c r="N1089" i="5" a="1"/>
  <c r="N1089" i="5" s="1"/>
  <c r="N68" i="5" a="1"/>
  <c r="N68" i="5" s="1"/>
  <c r="N488" i="5" a="1"/>
  <c r="N488" i="5" s="1"/>
  <c r="N495" i="5" a="1"/>
  <c r="N495" i="5" s="1"/>
  <c r="N1137" i="5" a="1"/>
  <c r="N1137" i="5" s="1"/>
  <c r="N116" i="5" a="1"/>
  <c r="N116" i="5" s="1"/>
  <c r="N3" i="5" a="1"/>
  <c r="N3" i="5" s="1"/>
  <c r="N1015" i="5" a="1"/>
  <c r="N1015" i="5" s="1"/>
  <c r="N120" i="5" a="1"/>
  <c r="N120" i="5" s="1"/>
  <c r="N113" i="5" a="1"/>
  <c r="N113" i="5" s="1"/>
  <c r="N1255" i="5" a="1"/>
  <c r="N1255" i="5" s="1"/>
  <c r="N132" i="5" a="1"/>
  <c r="N132" i="5" s="1"/>
  <c r="N625" i="5" a="1"/>
  <c r="N625" i="5" s="1"/>
  <c r="N237" i="5" a="1"/>
  <c r="N237" i="5" s="1"/>
  <c r="N158" i="5" a="1"/>
  <c r="N158" i="5" s="1"/>
  <c r="N579" i="5" a="1"/>
  <c r="N579" i="5" s="1"/>
  <c r="N1173" i="5" a="1"/>
  <c r="N1173" i="5" s="1"/>
  <c r="N155" i="5" a="1"/>
  <c r="N155" i="5" s="1"/>
  <c r="N1025" i="5" a="1"/>
  <c r="N1025" i="5" s="1"/>
  <c r="N146" i="5" a="1"/>
  <c r="N146" i="5" s="1"/>
  <c r="N137" i="5" a="1"/>
  <c r="N137" i="5" s="1"/>
  <c r="N669" i="5" a="1"/>
  <c r="N669" i="5" s="1"/>
  <c r="N988" i="5" a="1"/>
  <c r="N988" i="5" s="1"/>
  <c r="N1222" i="5" a="1"/>
  <c r="N1222" i="5" s="1"/>
  <c r="N1219" i="5" a="1"/>
  <c r="N1219" i="5" s="1"/>
  <c r="N256" i="5" a="1"/>
  <c r="N256" i="5" s="1"/>
  <c r="N719" i="5" a="1"/>
  <c r="N719" i="5" s="1"/>
  <c r="N1220" i="5" a="1"/>
  <c r="N1220" i="5" s="1"/>
  <c r="N1226" i="5" a="1"/>
  <c r="N1226" i="5" s="1"/>
  <c r="N260" i="5" a="1"/>
  <c r="N260" i="5" s="1"/>
  <c r="N278" i="5" a="1"/>
  <c r="N278" i="5" s="1"/>
  <c r="N281" i="5" a="1"/>
  <c r="N281" i="5" s="1"/>
  <c r="N728" i="5" a="1"/>
  <c r="N728" i="5" s="1"/>
  <c r="N309" i="5" a="1"/>
  <c r="N309" i="5" s="1"/>
  <c r="N311" i="5" a="1"/>
  <c r="N311" i="5" s="1"/>
  <c r="N324" i="5" a="1"/>
  <c r="N324" i="5" s="1"/>
  <c r="N320" i="5" a="1"/>
  <c r="N320" i="5" s="1"/>
  <c r="N753" i="5" a="1"/>
  <c r="N753" i="5" s="1"/>
  <c r="N1075" i="5" a="1"/>
  <c r="N1075" i="5" s="1"/>
  <c r="N334" i="5" a="1"/>
  <c r="N334" i="5" s="1"/>
  <c r="N765" i="5" a="1"/>
  <c r="N765" i="5" s="1"/>
  <c r="N1078" i="5" a="1"/>
  <c r="N1078" i="5" s="1"/>
  <c r="N1077" i="5" a="1"/>
  <c r="N1077" i="5" s="1"/>
  <c r="N435" i="5" a="1"/>
  <c r="N435" i="5" s="1"/>
  <c r="N437" i="5" a="1"/>
  <c r="N437" i="5" s="1"/>
  <c r="N443" i="5" a="1"/>
  <c r="N443" i="5" s="1"/>
  <c r="N824" i="5" a="1"/>
  <c r="N824" i="5" s="1"/>
  <c r="N821" i="5" a="1"/>
  <c r="N821" i="5" s="1"/>
  <c r="N452" i="5" a="1"/>
  <c r="N452" i="5" s="1"/>
  <c r="N457" i="5" a="1"/>
  <c r="N457" i="5" s="1"/>
  <c r="N1295" i="5" a="1"/>
  <c r="N1295" i="5" s="1"/>
  <c r="N402" i="5" a="1"/>
  <c r="N402" i="5" s="1"/>
  <c r="N410" i="5" a="1"/>
  <c r="N410" i="5" s="1"/>
  <c r="N412" i="5" a="1"/>
  <c r="N412" i="5" s="1"/>
  <c r="N46" i="5" a="1"/>
  <c r="N46" i="5" s="1"/>
  <c r="N399" i="5" a="1"/>
  <c r="N399" i="5" s="1"/>
  <c r="N1292" i="5" a="1"/>
  <c r="N1292" i="5" s="1"/>
  <c r="N804" i="5" a="1"/>
  <c r="N804" i="5" s="1"/>
  <c r="N812" i="5" a="1"/>
  <c r="N812" i="5" s="1"/>
  <c r="N373" i="5" a="1"/>
  <c r="N373" i="5" s="1"/>
  <c r="N1101" i="5" a="1"/>
  <c r="N1101" i="5" s="1"/>
  <c r="N1116" i="5" a="1"/>
  <c r="N1116" i="5" s="1"/>
  <c r="N1118" i="5" a="1"/>
  <c r="N1118" i="5" s="1"/>
  <c r="N481" i="5" a="1"/>
  <c r="N481" i="5" s="1"/>
  <c r="N369" i="5" a="1"/>
  <c r="N369" i="5" s="1"/>
  <c r="N792" i="5" a="1"/>
  <c r="N792" i="5" s="1"/>
  <c r="N1283" i="5" a="1"/>
  <c r="N1283" i="5" s="1"/>
  <c r="N64" i="5" a="1"/>
  <c r="N64" i="5" s="1"/>
  <c r="N473" i="5" a="1"/>
  <c r="N473" i="5" s="1"/>
  <c r="N837" i="5" a="1"/>
  <c r="N837" i="5" s="1"/>
  <c r="N1133" i="5" a="1"/>
  <c r="N1133" i="5" s="1"/>
  <c r="N1132" i="5" a="1"/>
  <c r="N1132" i="5" s="1"/>
  <c r="N832" i="5" a="1"/>
  <c r="N832" i="5" s="1"/>
  <c r="N1084" i="5" a="1"/>
  <c r="N1084" i="5" s="1"/>
  <c r="N348" i="5" a="1"/>
  <c r="N348" i="5" s="1"/>
  <c r="N1082" i="5" a="1"/>
  <c r="N1082" i="5" s="1"/>
  <c r="N41" i="5" a="1"/>
  <c r="N41" i="5" s="1"/>
  <c r="N1234" i="5" a="1"/>
  <c r="N1234" i="5" s="1"/>
  <c r="N352" i="5" a="1"/>
  <c r="N352" i="5" s="1"/>
  <c r="N781" i="5" a="1"/>
  <c r="N781" i="5" s="1"/>
  <c r="N1091" i="5" a="1"/>
  <c r="N1091" i="5" s="1"/>
  <c r="N487" i="5" a="1"/>
  <c r="N487" i="5" s="1"/>
  <c r="N851" i="5" a="1"/>
  <c r="N851" i="5" s="1"/>
  <c r="N853" i="5" a="1"/>
  <c r="N853" i="5" s="1"/>
  <c r="N123" i="5" a="1"/>
  <c r="N123" i="5" s="1"/>
  <c r="N104" i="5" a="1"/>
  <c r="N104" i="5" s="1"/>
  <c r="N658" i="5" a="1"/>
  <c r="N658" i="5" s="1"/>
  <c r="N130" i="5" a="1"/>
  <c r="N130" i="5" s="1"/>
  <c r="N1012" i="5" a="1"/>
  <c r="N1012" i="5" s="1"/>
  <c r="N1017" i="5" a="1"/>
  <c r="N1017" i="5" s="1"/>
  <c r="N6" i="5" a="1"/>
  <c r="N6" i="5" s="1"/>
  <c r="N662" i="5" a="1"/>
  <c r="N662" i="5" s="1"/>
  <c r="N622" i="5" a="1"/>
  <c r="N622" i="5" s="1"/>
  <c r="N234" i="5" a="1"/>
  <c r="N234" i="5" s="1"/>
  <c r="N1260" i="5" a="1"/>
  <c r="N1260" i="5" s="1"/>
  <c r="N668" i="5" a="1"/>
  <c r="N668" i="5" s="1"/>
  <c r="N1170" i="5" a="1"/>
  <c r="N1170" i="5" s="1"/>
  <c r="N569" i="5" a="1"/>
  <c r="N569" i="5" s="1"/>
  <c r="N1172" i="5" a="1"/>
  <c r="N1172" i="5" s="1"/>
  <c r="N562" i="5" a="1"/>
  <c r="N562" i="5" s="1"/>
  <c r="N508" i="5" a="1"/>
  <c r="N508" i="5" s="1"/>
  <c r="N74" i="5" a="1"/>
  <c r="N74" i="5" s="1"/>
  <c r="N1250" i="5" a="1"/>
  <c r="N1250" i="5" s="1"/>
  <c r="N506" i="5" a="1"/>
  <c r="N506" i="5" s="1"/>
  <c r="N864" i="5" a="1"/>
  <c r="N864" i="5" s="1"/>
  <c r="N1145" i="5" a="1"/>
  <c r="N1145" i="5" s="1"/>
  <c r="N1150" i="5" a="1"/>
  <c r="N1150" i="5" s="1"/>
  <c r="N525" i="5" a="1"/>
  <c r="N525" i="5" s="1"/>
  <c r="N1140" i="5" a="1"/>
  <c r="N1140" i="5" s="1"/>
  <c r="N874" i="5" a="1"/>
  <c r="N874" i="5" s="1"/>
  <c r="N589" i="5" a="1"/>
  <c r="N589" i="5" s="1"/>
  <c r="N911" i="5" a="1"/>
  <c r="N911" i="5" s="1"/>
  <c r="N89" i="5" a="1"/>
  <c r="N89" i="5" s="1"/>
  <c r="N933" i="5" a="1"/>
  <c r="N933" i="5" s="1"/>
  <c r="N894" i="5" a="1"/>
  <c r="N894" i="5" s="1"/>
  <c r="N550" i="5" a="1"/>
  <c r="N550" i="5" s="1"/>
  <c r="N887" i="5" a="1"/>
  <c r="N887" i="5" s="1"/>
  <c r="N552" i="5" a="1"/>
  <c r="N552" i="5" s="1"/>
  <c r="N557" i="5" a="1"/>
  <c r="N557" i="5" s="1"/>
  <c r="N1164" i="5" a="1"/>
  <c r="N1164" i="5" s="1"/>
  <c r="N617" i="5" a="1"/>
  <c r="N617" i="5" s="1"/>
  <c r="N601" i="5" a="1"/>
  <c r="N601" i="5" s="1"/>
  <c r="N596" i="5" a="1"/>
  <c r="N596" i="5" s="1"/>
  <c r="N1183" i="5" a="1"/>
  <c r="N1183" i="5" s="1"/>
  <c r="N1184" i="5" a="1"/>
  <c r="N1184" i="5" s="1"/>
  <c r="N951" i="5" a="1"/>
  <c r="N951" i="5" s="1"/>
  <c r="N952" i="5" a="1"/>
  <c r="N952" i="5" s="1"/>
  <c r="N1188" i="5" a="1"/>
  <c r="N1188" i="5" s="1"/>
  <c r="N969" i="5" a="1"/>
  <c r="N969" i="5" s="1"/>
  <c r="N1193" i="5" a="1"/>
  <c r="N1193" i="5" s="1"/>
  <c r="N379" i="5" a="1"/>
  <c r="N379" i="5" s="1"/>
  <c r="N799" i="5" a="1"/>
  <c r="N799" i="5" s="1"/>
  <c r="N372" i="5" a="1"/>
  <c r="N372" i="5" s="1"/>
  <c r="N361" i="5" a="1"/>
  <c r="N361" i="5" s="1"/>
  <c r="N637" i="5" a="1"/>
  <c r="N637" i="5" s="1"/>
  <c r="N648" i="5" a="1"/>
  <c r="N648" i="5" s="1"/>
  <c r="N639" i="5" a="1"/>
  <c r="N639" i="5" s="1"/>
  <c r="N1208" i="5" a="1"/>
  <c r="N1208" i="5" s="1"/>
  <c r="N704" i="5" a="1"/>
  <c r="N704" i="5" s="1"/>
  <c r="N181" i="5" a="1"/>
  <c r="N181" i="5" s="1"/>
  <c r="N686" i="5" a="1"/>
  <c r="N686" i="5" s="1"/>
  <c r="N184" i="5" a="1"/>
  <c r="N184" i="5" s="1"/>
  <c r="N214" i="5" a="1"/>
  <c r="N214" i="5" s="1"/>
  <c r="N188" i="5" a="1"/>
  <c r="N188" i="5" s="1"/>
  <c r="N191" i="5" a="1"/>
  <c r="N191" i="5" s="1"/>
  <c r="N1046" i="5" a="1"/>
  <c r="N1046" i="5" s="1"/>
  <c r="N220" i="5" a="1"/>
  <c r="N220" i="5" s="1"/>
  <c r="N229" i="5" a="1"/>
  <c r="N229" i="5" s="1"/>
  <c r="N912" i="5" a="1"/>
  <c r="N912" i="5" s="1"/>
  <c r="N1344" i="5" a="1"/>
  <c r="N1344" i="5" s="1"/>
  <c r="N524" i="5" a="1"/>
  <c r="N524" i="5" s="1"/>
  <c r="N587" i="5" a="1"/>
  <c r="N587" i="5" s="1"/>
  <c r="N926" i="5" a="1"/>
  <c r="N926" i="5" s="1"/>
  <c r="N1160" i="5" a="1"/>
  <c r="N1160" i="5" s="1"/>
  <c r="N1048" i="5" a="1"/>
  <c r="N1048" i="5" s="1"/>
  <c r="N17" i="5" a="1"/>
  <c r="N17" i="5" s="1"/>
  <c r="N209" i="5" a="1"/>
  <c r="N209" i="5" s="1"/>
  <c r="N702" i="5" a="1"/>
  <c r="N702" i="5" s="1"/>
  <c r="N977" i="5" a="1"/>
  <c r="N977" i="5" s="1"/>
  <c r="N982" i="5" a="1"/>
  <c r="N982" i="5" s="1"/>
  <c r="N1197" i="5" a="1"/>
  <c r="N1197" i="5" s="1"/>
  <c r="N244" i="5" a="1"/>
  <c r="N244" i="5" s="1"/>
  <c r="N272" i="5" a="1"/>
  <c r="N272" i="5" s="1"/>
  <c r="N280" i="5" a="1"/>
  <c r="N280" i="5" s="1"/>
  <c r="N31" i="5" a="1"/>
  <c r="N31" i="5" s="1"/>
  <c r="N1278" i="5" a="1"/>
  <c r="N1278" i="5" s="1"/>
  <c r="N289" i="5" a="1"/>
  <c r="N289" i="5" s="1"/>
  <c r="N736" i="5" a="1"/>
  <c r="N736" i="5" s="1"/>
  <c r="N301" i="5" a="1"/>
  <c r="N301" i="5" s="1"/>
  <c r="N1071" i="5" a="1"/>
  <c r="N1071" i="5" s="1"/>
  <c r="N197" i="5" a="1"/>
  <c r="N197" i="5" s="1"/>
  <c r="N1047" i="5" a="1"/>
  <c r="N1047" i="5" s="1"/>
  <c r="N12" i="5" a="1"/>
  <c r="N12" i="5" s="1"/>
  <c r="N1031" i="5" a="1"/>
  <c r="N1031" i="5" s="1"/>
  <c r="N162" i="5" a="1"/>
  <c r="N162" i="5" s="1"/>
  <c r="N692" i="5" a="1"/>
  <c r="N692" i="5" s="1"/>
  <c r="N1210" i="5" a="1"/>
  <c r="N1210" i="5" s="1"/>
  <c r="N1212" i="5" a="1"/>
  <c r="N1212" i="5" s="1"/>
  <c r="N921" i="5" a="1"/>
  <c r="N921" i="5" s="1"/>
  <c r="N915" i="5" a="1"/>
  <c r="N915" i="5" s="1"/>
  <c r="N571" i="5" a="1"/>
  <c r="N571" i="5" s="1"/>
  <c r="N574" i="5" a="1"/>
  <c r="N574" i="5" s="1"/>
  <c r="N1174" i="5" a="1"/>
  <c r="N1174" i="5" s="1"/>
  <c r="N906" i="5" a="1"/>
  <c r="N906" i="5" s="1"/>
  <c r="N517" i="5" a="1"/>
  <c r="N517" i="5" s="1"/>
  <c r="N505" i="5" a="1"/>
  <c r="N505" i="5" s="1"/>
  <c r="N507" i="5" a="1"/>
  <c r="N507" i="5" s="1"/>
  <c r="N1248" i="5" a="1"/>
  <c r="N1248" i="5" s="1"/>
  <c r="N1143" i="5" a="1"/>
  <c r="N1143" i="5" s="1"/>
  <c r="N865" i="5" a="1"/>
  <c r="N865" i="5" s="1"/>
  <c r="N1147" i="5" a="1"/>
  <c r="N1147" i="5" s="1"/>
  <c r="N530" i="5" a="1"/>
  <c r="N530" i="5" s="1"/>
  <c r="N537" i="5" a="1"/>
  <c r="N537" i="5" s="1"/>
  <c r="N1155" i="5" a="1"/>
  <c r="N1155" i="5" s="1"/>
  <c r="N591" i="5" a="1"/>
  <c r="N591" i="5" s="1"/>
  <c r="N909" i="5" a="1"/>
  <c r="N909" i="5" s="1"/>
  <c r="N1310" i="5" a="1"/>
  <c r="N1310" i="5" s="1"/>
  <c r="N932" i="5" a="1"/>
  <c r="N932" i="5" s="1"/>
  <c r="N1161" i="5" a="1"/>
  <c r="N1161" i="5" s="1"/>
  <c r="N549" i="5" a="1"/>
  <c r="N549" i="5" s="1"/>
  <c r="N889" i="5" a="1"/>
  <c r="N889" i="5" s="1"/>
  <c r="N82" i="5" a="1"/>
  <c r="N82" i="5" s="1"/>
  <c r="N901" i="5" a="1"/>
  <c r="N901" i="5" s="1"/>
  <c r="N618" i="5" a="1"/>
  <c r="N618" i="5" s="1"/>
  <c r="N91" i="5" a="1"/>
  <c r="N91" i="5" s="1"/>
  <c r="N939" i="5" a="1"/>
  <c r="N939" i="5" s="1"/>
  <c r="N937" i="5" a="1"/>
  <c r="N937" i="5" s="1"/>
  <c r="N607" i="5" a="1"/>
  <c r="N607" i="5" s="1"/>
  <c r="N1185" i="5" a="1"/>
  <c r="N1185" i="5" s="1"/>
  <c r="N954" i="5" a="1"/>
  <c r="N954" i="5" s="1"/>
  <c r="N1191" i="5" a="1"/>
  <c r="N1191" i="5" s="1"/>
  <c r="N962" i="5" a="1"/>
  <c r="N962" i="5" s="1"/>
  <c r="N426" i="5" a="1"/>
  <c r="N426" i="5" s="1"/>
  <c r="N382" i="5" a="1"/>
  <c r="N382" i="5" s="1"/>
  <c r="N1287" i="5" a="1"/>
  <c r="N1287" i="5" s="1"/>
  <c r="N416" i="5" a="1"/>
  <c r="N416" i="5" s="1"/>
  <c r="N788" i="5" a="1"/>
  <c r="N788" i="5" s="1"/>
  <c r="N1202" i="5" a="1"/>
  <c r="N1202" i="5" s="1"/>
  <c r="N647" i="5" a="1"/>
  <c r="N647" i="5" s="1"/>
  <c r="N97" i="5" a="1"/>
  <c r="N97" i="5" s="1"/>
  <c r="N1207" i="5" a="1"/>
  <c r="N1207" i="5" s="1"/>
  <c r="N178" i="5" a="1"/>
  <c r="N178" i="5" s="1"/>
  <c r="N683" i="5" a="1"/>
  <c r="N683" i="5" s="1"/>
  <c r="N1036" i="5" a="1"/>
  <c r="N1036" i="5" s="1"/>
  <c r="N182" i="5" a="1"/>
  <c r="N182" i="5" s="1"/>
  <c r="N707" i="5" a="1"/>
  <c r="N707" i="5" s="1"/>
  <c r="N694" i="5" a="1"/>
  <c r="N694" i="5" s="1"/>
  <c r="N696" i="5" a="1"/>
  <c r="N696" i="5" s="1"/>
  <c r="N222" i="5" a="1"/>
  <c r="N222" i="5" s="1"/>
  <c r="N221" i="5" a="1"/>
  <c r="N221" i="5" s="1"/>
  <c r="N1262" i="5" a="1"/>
  <c r="N1262" i="5" s="1"/>
  <c r="N87" i="5" a="1"/>
  <c r="N87" i="5" s="1"/>
  <c r="N861" i="5" a="1"/>
  <c r="N861" i="5" s="1"/>
  <c r="N1304" i="5" a="1"/>
  <c r="N1304" i="5" s="1"/>
  <c r="N584" i="5" a="1"/>
  <c r="N584" i="5" s="1"/>
  <c r="N1176" i="5" a="1"/>
  <c r="N1176" i="5" s="1"/>
  <c r="N895" i="5" a="1"/>
  <c r="N895" i="5" s="1"/>
  <c r="N1312" i="5" a="1"/>
  <c r="N1312" i="5" s="1"/>
  <c r="N697" i="5" a="1"/>
  <c r="N697" i="5" s="1"/>
  <c r="N212" i="5" a="1"/>
  <c r="N212" i="5" s="1"/>
  <c r="N626" i="5" a="1"/>
  <c r="N626" i="5" s="1"/>
  <c r="N630" i="5" a="1"/>
  <c r="N630" i="5" s="1"/>
  <c r="N634" i="5" a="1"/>
  <c r="N634" i="5" s="1"/>
  <c r="N716" i="5" a="1"/>
  <c r="N716" i="5" s="1"/>
  <c r="N274" i="5" a="1"/>
  <c r="N274" i="5" s="1"/>
  <c r="N743" i="5" a="1"/>
  <c r="N743" i="5" s="1"/>
  <c r="N294" i="5" a="1"/>
  <c r="N294" i="5" s="1"/>
  <c r="N739" i="5" a="1"/>
  <c r="N739" i="5" s="1"/>
  <c r="N1276" i="5" a="1"/>
  <c r="N1276" i="5" s="1"/>
  <c r="N298" i="5" a="1"/>
  <c r="N298" i="5" s="1"/>
  <c r="N304" i="5" a="1"/>
  <c r="N304" i="5" s="1"/>
  <c r="N200" i="5" a="1"/>
  <c r="N200" i="5" s="1"/>
  <c r="N203" i="5" a="1"/>
  <c r="N203" i="5" s="1"/>
  <c r="N998" i="5" a="1"/>
  <c r="N998" i="5" s="1"/>
  <c r="N169" i="5" a="1"/>
  <c r="N169" i="5" s="1"/>
  <c r="N1035" i="5" a="1"/>
  <c r="N1035" i="5" s="1"/>
  <c r="N164" i="5" a="1"/>
  <c r="N164" i="5" s="1"/>
  <c r="N218" i="5" a="1"/>
  <c r="N218" i="5" s="1"/>
  <c r="N1253" i="5" a="1"/>
  <c r="N1253" i="5" s="1"/>
  <c r="N993" i="5" a="1"/>
  <c r="N993" i="5" s="1"/>
  <c r="N173" i="5" a="1"/>
  <c r="N173" i="5" s="1"/>
  <c r="N679" i="5" a="1"/>
  <c r="N679" i="5" s="1"/>
  <c r="N167" i="5" a="1"/>
  <c r="N167" i="5" s="1"/>
  <c r="N187" i="5" a="1"/>
  <c r="N187" i="5" s="1"/>
  <c r="N1060" i="5" a="1"/>
  <c r="N1060" i="5" s="1"/>
  <c r="N1211" i="5" a="1"/>
  <c r="N1211" i="5" s="1"/>
  <c r="N154" i="5" a="1"/>
  <c r="N154" i="5" s="1"/>
  <c r="N997" i="5" a="1"/>
  <c r="N997" i="5" s="1"/>
  <c r="N143" i="5" a="1"/>
  <c r="N143" i="5" s="1"/>
  <c r="N1217" i="5" a="1"/>
  <c r="N1217" i="5" s="1"/>
  <c r="N670" i="5" a="1"/>
  <c r="N670" i="5" s="1"/>
  <c r="N1023" i="5" a="1"/>
  <c r="N1023" i="5" s="1"/>
  <c r="N1028" i="5" a="1"/>
  <c r="N1028" i="5" s="1"/>
  <c r="N1225" i="5" a="1"/>
  <c r="N1225" i="5" s="1"/>
  <c r="N248" i="5" a="1"/>
  <c r="N248" i="5" s="1"/>
  <c r="N253" i="5" a="1"/>
  <c r="N253" i="5" s="1"/>
  <c r="N1065" i="5" a="1"/>
  <c r="N1065" i="5" s="1"/>
  <c r="N268" i="5" a="1"/>
  <c r="N268" i="5" s="1"/>
  <c r="N240" i="5" a="1"/>
  <c r="N240" i="5" s="1"/>
  <c r="N269" i="5" a="1"/>
  <c r="N269" i="5" s="1"/>
  <c r="N723" i="5" a="1"/>
  <c r="N723" i="5" s="1"/>
  <c r="N725" i="5" a="1"/>
  <c r="N725" i="5" s="1"/>
  <c r="N730" i="5" a="1"/>
  <c r="N730" i="5" s="1"/>
  <c r="N1069" i="5" a="1"/>
  <c r="N1069" i="5" s="1"/>
  <c r="N746" i="5" a="1"/>
  <c r="N746" i="5" s="1"/>
  <c r="N318" i="5" a="1"/>
  <c r="N318" i="5" s="1"/>
  <c r="N101" i="5" a="1"/>
  <c r="N101" i="5" s="1"/>
  <c r="N323" i="5" a="1"/>
  <c r="N323" i="5" s="1"/>
  <c r="N758" i="5" a="1"/>
  <c r="N758" i="5" s="1"/>
  <c r="N336" i="5" a="1"/>
  <c r="N336" i="5" s="1"/>
  <c r="N770" i="5" a="1"/>
  <c r="N770" i="5" s="1"/>
  <c r="N1079" i="5" a="1"/>
  <c r="N1079" i="5" s="1"/>
  <c r="N328" i="5" a="1"/>
  <c r="N328" i="5" s="1"/>
  <c r="N771" i="5" a="1"/>
  <c r="N771" i="5" s="1"/>
  <c r="N439" i="5" a="1"/>
  <c r="N439" i="5" s="1"/>
  <c r="N1240" i="5" a="1"/>
  <c r="N1240" i="5" s="1"/>
  <c r="N1293" i="5" a="1"/>
  <c r="N1293" i="5" s="1"/>
  <c r="N1001" i="5" a="1"/>
  <c r="N1001" i="5" s="1"/>
  <c r="N455" i="5" a="1"/>
  <c r="N455" i="5" s="1"/>
  <c r="N820" i="5" a="1"/>
  <c r="N820" i="5" s="1"/>
  <c r="N59" i="5" a="1"/>
  <c r="N59" i="5" s="1"/>
  <c r="N48" i="5" a="1"/>
  <c r="N48" i="5" s="1"/>
  <c r="N404" i="5" a="1"/>
  <c r="N404" i="5" s="1"/>
  <c r="N391" i="5" a="1"/>
  <c r="N391" i="5" s="1"/>
  <c r="N55" i="5" a="1"/>
  <c r="N55" i="5" s="1"/>
  <c r="N386" i="5" a="1"/>
  <c r="N386" i="5" s="1"/>
  <c r="N408" i="5" a="1"/>
  <c r="N408" i="5" s="1"/>
  <c r="N801" i="5" a="1"/>
  <c r="N801" i="5" s="1"/>
  <c r="N1111" i="5" a="1"/>
  <c r="N1111" i="5" s="1"/>
  <c r="N811" i="5" a="1"/>
  <c r="N811" i="5" s="1"/>
  <c r="N1100" i="5" a="1"/>
  <c r="N1100" i="5" s="1"/>
  <c r="N1105" i="5" a="1"/>
  <c r="N1105" i="5" s="1"/>
  <c r="N1114" i="5" a="1"/>
  <c r="N1114" i="5" s="1"/>
  <c r="N476" i="5" a="1"/>
  <c r="N476" i="5" s="1"/>
  <c r="N365" i="5" a="1"/>
  <c r="N365" i="5" s="1"/>
  <c r="N368" i="5" a="1"/>
  <c r="N368" i="5" s="1"/>
  <c r="N1096" i="5" a="1"/>
  <c r="N1096" i="5" s="1"/>
  <c r="N65" i="5" a="1"/>
  <c r="N65" i="5" s="1"/>
  <c r="N478" i="5" a="1"/>
  <c r="N478" i="5" s="1"/>
  <c r="N1300" i="5" a="1"/>
  <c r="N1300" i="5" s="1"/>
  <c r="N845" i="5" a="1"/>
  <c r="N845" i="5" s="1"/>
  <c r="N1134" i="5" a="1"/>
  <c r="N1134" i="5" s="1"/>
  <c r="N461" i="5" a="1"/>
  <c r="N461" i="5" s="1"/>
  <c r="N1297" i="5" a="1"/>
  <c r="N1297" i="5" s="1"/>
  <c r="N40" i="5" a="1"/>
  <c r="N40" i="5" s="1"/>
  <c r="N778" i="5" a="1"/>
  <c r="N778" i="5" s="1"/>
  <c r="N1085" i="5" a="1"/>
  <c r="N1085" i="5" s="1"/>
  <c r="N354" i="5" a="1"/>
  <c r="N354" i="5" s="1"/>
  <c r="N359" i="5" a="1"/>
  <c r="N359" i="5" s="1"/>
  <c r="N786" i="5" a="1"/>
  <c r="N786" i="5" s="1"/>
  <c r="N1090" i="5" a="1"/>
  <c r="N1090" i="5" s="1"/>
  <c r="N849" i="5" a="1"/>
  <c r="N849" i="5" s="1"/>
  <c r="N66" i="5" a="1"/>
  <c r="N66" i="5" s="1"/>
  <c r="N492" i="5" a="1"/>
  <c r="N492" i="5" s="1"/>
  <c r="N854" i="5" a="1"/>
  <c r="N854" i="5" s="1"/>
  <c r="N105" i="5" a="1"/>
  <c r="N105" i="5" s="1"/>
  <c r="N125" i="5" a="1"/>
  <c r="N125" i="5" s="1"/>
  <c r="N121" i="5" a="1"/>
  <c r="N121" i="5" s="1"/>
  <c r="N665" i="5" a="1"/>
  <c r="N665" i="5" s="1"/>
  <c r="N156" i="5" a="1"/>
  <c r="N156" i="5" s="1"/>
  <c r="N1026" i="5" a="1"/>
  <c r="N1026" i="5" s="1"/>
  <c r="N145" i="5" a="1"/>
  <c r="N145" i="5" s="1"/>
  <c r="N140" i="5" a="1"/>
  <c r="N140" i="5" s="1"/>
  <c r="N1020" i="5" a="1"/>
  <c r="N1020" i="5" s="1"/>
  <c r="N147" i="5" a="1"/>
  <c r="N147" i="5" s="1"/>
  <c r="N1199" i="5" a="1"/>
  <c r="N1199" i="5" s="1"/>
  <c r="N265" i="5" a="1"/>
  <c r="N265" i="5" s="1"/>
  <c r="N1218" i="5" a="1"/>
  <c r="N1218" i="5" s="1"/>
  <c r="N1266" i="5" a="1"/>
  <c r="N1266" i="5" s="1"/>
  <c r="N1066" i="5" a="1"/>
  <c r="N1066" i="5" s="1"/>
  <c r="N264" i="5" a="1"/>
  <c r="N264" i="5" s="1"/>
  <c r="N262" i="5" a="1"/>
  <c r="N262" i="5" s="1"/>
  <c r="N270" i="5" a="1"/>
  <c r="N270" i="5" s="1"/>
  <c r="N276" i="5" a="1"/>
  <c r="N276" i="5" s="1"/>
  <c r="N283" i="5" a="1"/>
  <c r="N283" i="5" s="1"/>
  <c r="N308" i="5" a="1"/>
  <c r="N308" i="5" s="1"/>
  <c r="N751" i="5" a="1"/>
  <c r="N751" i="5" s="1"/>
  <c r="N34" i="5" a="1"/>
  <c r="N34" i="5" s="1"/>
  <c r="N316" i="5" a="1"/>
  <c r="N316" i="5" s="1"/>
  <c r="N752" i="5" a="1"/>
  <c r="N752" i="5" s="1"/>
  <c r="N1094" i="5" a="1"/>
  <c r="N1094" i="5" s="1"/>
  <c r="N333" i="5" a="1"/>
  <c r="N333" i="5" s="1"/>
  <c r="N764" i="5" a="1"/>
  <c r="N764" i="5" s="1"/>
  <c r="N766" i="5" a="1"/>
  <c r="N766" i="5" s="1"/>
  <c r="N762" i="5" a="1"/>
  <c r="N762" i="5" s="1"/>
  <c r="N434" i="5" a="1"/>
  <c r="N434" i="5" s="1"/>
  <c r="N436" i="5" a="1"/>
  <c r="N436" i="5" s="1"/>
  <c r="N433" i="5" a="1"/>
  <c r="N433" i="5" s="1"/>
  <c r="N1122" i="5" a="1"/>
  <c r="N1122" i="5" s="1"/>
  <c r="N1119" i="5" a="1"/>
  <c r="N1119" i="5" s="1"/>
  <c r="N448" i="5" a="1"/>
  <c r="N448" i="5" s="1"/>
  <c r="N456" i="5" a="1"/>
  <c r="N456" i="5" s="1"/>
  <c r="N829" i="5" a="1"/>
  <c r="N829" i="5" s="1"/>
  <c r="N393" i="5" a="1"/>
  <c r="N393" i="5" s="1"/>
  <c r="N56" i="5" a="1"/>
  <c r="N56" i="5" s="1"/>
  <c r="N405" i="5" a="1"/>
  <c r="N405" i="5" s="1"/>
  <c r="N47" i="5" a="1"/>
  <c r="N47" i="5" s="1"/>
  <c r="N49" i="5" a="1"/>
  <c r="N49" i="5" s="1"/>
  <c r="N1290" i="5" a="1"/>
  <c r="N1290" i="5" s="1"/>
  <c r="N805" i="5" a="1"/>
  <c r="N805" i="5" s="1"/>
  <c r="N814" i="5" a="1"/>
  <c r="N814" i="5" s="1"/>
  <c r="N375" i="5" a="1"/>
  <c r="N375" i="5" s="1"/>
  <c r="N1285" i="5" a="1"/>
  <c r="N1285" i="5" s="1"/>
  <c r="N818" i="5" a="1"/>
  <c r="N818" i="5" s="1"/>
  <c r="N468" i="5" a="1"/>
  <c r="N468" i="5" s="1"/>
  <c r="N1244" i="5" a="1"/>
  <c r="N1244" i="5" s="1"/>
  <c r="N367" i="5" a="1"/>
  <c r="N367" i="5" s="1"/>
  <c r="N1099" i="5" a="1"/>
  <c r="N1099" i="5" s="1"/>
  <c r="N1247" i="5" a="1"/>
  <c r="N1247" i="5" s="1"/>
  <c r="N472" i="5" a="1"/>
  <c r="N472" i="5" s="1"/>
  <c r="N840" i="5" a="1"/>
  <c r="N840" i="5" s="1"/>
  <c r="N842" i="5" a="1"/>
  <c r="N842" i="5" s="1"/>
  <c r="N466" i="5" a="1"/>
  <c r="N466" i="5" s="1"/>
  <c r="N463" i="5" a="1"/>
  <c r="N463" i="5" s="1"/>
  <c r="N347" i="5" a="1"/>
  <c r="N347" i="5" s="1"/>
  <c r="N341" i="5" a="1"/>
  <c r="N341" i="5" s="1"/>
  <c r="N1083" i="5" a="1"/>
  <c r="N1083" i="5" s="1"/>
  <c r="N1237" i="5" a="1"/>
  <c r="N1237" i="5" s="1"/>
  <c r="N1233" i="5" a="1"/>
  <c r="N1233" i="5" s="1"/>
  <c r="N356" i="5" a="1"/>
  <c r="N356" i="5" s="1"/>
  <c r="N785" i="5" a="1"/>
  <c r="N785" i="5" s="1"/>
  <c r="N485" i="5" a="1"/>
  <c r="N485" i="5" s="1"/>
  <c r="N486" i="5" a="1"/>
  <c r="N486" i="5" s="1"/>
  <c r="N69" i="5" a="1"/>
  <c r="N69" i="5" s="1"/>
  <c r="N1136" i="5" a="1"/>
  <c r="N1136" i="5" s="1"/>
  <c r="N122" i="5" a="1"/>
  <c r="N122" i="5" s="1"/>
  <c r="N106" i="5" a="1"/>
  <c r="N106" i="5" s="1"/>
  <c r="N657" i="5" a="1"/>
  <c r="N657" i="5" s="1"/>
  <c r="N129" i="5" a="1"/>
  <c r="N129" i="5" s="1"/>
  <c r="N663" i="5" a="1"/>
  <c r="N663" i="5" s="1"/>
  <c r="N1010" i="5" a="1"/>
  <c r="N1010" i="5" s="1"/>
  <c r="N114" i="5" a="1"/>
  <c r="N114" i="5" s="1"/>
  <c r="N661" i="5" a="1"/>
  <c r="N661" i="5" s="1"/>
  <c r="N134" i="5" a="1"/>
  <c r="N134" i="5" s="1"/>
  <c r="N974" i="5" a="1"/>
  <c r="N974" i="5" s="1"/>
  <c r="N660" i="5" a="1"/>
  <c r="N660" i="5" s="1"/>
  <c r="N115" i="5" a="1"/>
  <c r="N115" i="5" s="1"/>
  <c r="N133" i="5" a="1"/>
  <c r="N133" i="5" s="1"/>
  <c r="N624" i="5" a="1"/>
  <c r="N624" i="5" s="1"/>
  <c r="N235" i="5" a="1"/>
  <c r="N235" i="5" s="1"/>
  <c r="N577" i="5" a="1"/>
  <c r="N577" i="5" s="1"/>
  <c r="N922" i="5" a="1"/>
  <c r="N922" i="5" s="1"/>
  <c r="N1169" i="5" a="1"/>
  <c r="N1169" i="5" s="1"/>
  <c r="N568" i="5" a="1"/>
  <c r="N568" i="5" s="1"/>
  <c r="N917" i="5" a="1"/>
  <c r="N917" i="5" s="1"/>
  <c r="N561" i="5" a="1"/>
  <c r="N561" i="5" s="1"/>
  <c r="N502" i="5" a="1"/>
  <c r="N502" i="5" s="1"/>
  <c r="N521" i="5" a="1"/>
  <c r="N521" i="5" s="1"/>
  <c r="N1251" i="5" a="1"/>
  <c r="N1251" i="5" s="1"/>
  <c r="N519" i="5" a="1"/>
  <c r="N519" i="5" s="1"/>
  <c r="N996" i="5" a="1"/>
  <c r="N996" i="5" s="1"/>
  <c r="N867" i="5" a="1"/>
  <c r="N867" i="5" s="1"/>
  <c r="N1148" i="5" a="1"/>
  <c r="N1148" i="5" s="1"/>
  <c r="N535" i="5" a="1"/>
  <c r="N535" i="5" s="1"/>
  <c r="N1139" i="5" a="1"/>
  <c r="N1139" i="5" s="1"/>
  <c r="N877" i="5" a="1"/>
  <c r="N877" i="5" s="1"/>
  <c r="N1158" i="5" a="1"/>
  <c r="N1158" i="5" s="1"/>
  <c r="N565" i="5" a="1"/>
  <c r="N565" i="5" s="1"/>
  <c r="N90" i="5" a="1"/>
  <c r="N90" i="5" s="1"/>
  <c r="N1178" i="5" a="1"/>
  <c r="N1178" i="5" s="1"/>
  <c r="N551" i="5" a="1"/>
  <c r="N551" i="5" s="1"/>
  <c r="N77" i="5" a="1"/>
  <c r="N77" i="5" s="1"/>
  <c r="N881" i="5" a="1"/>
  <c r="N881" i="5" s="1"/>
  <c r="N555" i="5" a="1"/>
  <c r="N555" i="5" s="1"/>
  <c r="N553" i="5" a="1"/>
  <c r="N553" i="5" s="1"/>
  <c r="N898" i="5" a="1"/>
  <c r="N898" i="5" s="1"/>
  <c r="N613" i="5" a="1"/>
  <c r="N613" i="5" s="1"/>
  <c r="N602" i="5" a="1"/>
  <c r="N602" i="5" s="1"/>
  <c r="N600" i="5" a="1"/>
  <c r="N600" i="5" s="1"/>
  <c r="N941" i="5" a="1"/>
  <c r="N941" i="5" s="1"/>
  <c r="N946" i="5" a="1"/>
  <c r="N946" i="5" s="1"/>
  <c r="N949" i="5" a="1"/>
  <c r="N949" i="5" s="1"/>
  <c r="N959" i="5" a="1"/>
  <c r="N959" i="5" s="1"/>
  <c r="N960" i="5" a="1"/>
  <c r="N960" i="5" s="1"/>
  <c r="N970" i="5" a="1"/>
  <c r="N970" i="5" s="1"/>
  <c r="N1194" i="5" a="1"/>
  <c r="N1194" i="5" s="1"/>
  <c r="N381" i="5" a="1"/>
  <c r="N381" i="5" s="1"/>
  <c r="N1288" i="5" a="1"/>
  <c r="N1288" i="5" s="1"/>
  <c r="N415" i="5" a="1"/>
  <c r="N415" i="5" s="1"/>
  <c r="N469" i="5" a="1"/>
  <c r="N469" i="5" s="1"/>
  <c r="N641" i="5" a="1"/>
  <c r="N641" i="5" s="1"/>
  <c r="N643" i="5" a="1"/>
  <c r="N643" i="5" s="1"/>
  <c r="N650" i="5" a="1"/>
  <c r="N650" i="5" s="1"/>
  <c r="N992" i="5" a="1"/>
  <c r="N992" i="5" s="1"/>
  <c r="N1204" i="5" a="1"/>
  <c r="N1204" i="5" s="1"/>
  <c r="N179" i="5" a="1"/>
  <c r="N179" i="5" s="1"/>
  <c r="N685" i="5" a="1"/>
  <c r="N685" i="5" s="1"/>
  <c r="N16" i="5" a="1"/>
  <c r="N16" i="5" s="1"/>
  <c r="N21" i="5" a="1"/>
  <c r="N21" i="5" s="1"/>
  <c r="N708" i="5" a="1"/>
  <c r="N708" i="5" s="1"/>
  <c r="N190" i="5" a="1"/>
  <c r="N190" i="5" s="1"/>
  <c r="N1044" i="5" a="1"/>
  <c r="N1044" i="5" s="1"/>
  <c r="N1059" i="5" a="1"/>
  <c r="N1059" i="5" s="1"/>
  <c r="N1058" i="5" a="1"/>
  <c r="N1058" i="5" s="1"/>
  <c r="N713" i="5" a="1"/>
  <c r="N713" i="5" s="1"/>
  <c r="N902" i="5" a="1"/>
  <c r="N902" i="5" s="1"/>
  <c r="N70" i="5" a="1"/>
  <c r="N70" i="5" s="1"/>
  <c r="N1154" i="5" a="1"/>
  <c r="N1154" i="5" s="1"/>
  <c r="N925" i="5" a="1"/>
  <c r="N925" i="5" s="1"/>
  <c r="N1159" i="5" a="1"/>
  <c r="N1159" i="5" s="1"/>
  <c r="N207" i="5" a="1"/>
  <c r="N207" i="5" s="1"/>
  <c r="N194" i="5" a="1"/>
  <c r="N194" i="5" s="1"/>
  <c r="N213" i="5" a="1"/>
  <c r="N213" i="5" s="1"/>
  <c r="N1052" i="5" a="1"/>
  <c r="N1052" i="5" s="1"/>
  <c r="N978" i="5" a="1"/>
  <c r="N978" i="5" s="1"/>
  <c r="N1195" i="5" a="1"/>
  <c r="N1195" i="5" s="1"/>
  <c r="N984" i="5" a="1"/>
  <c r="N984" i="5" s="1"/>
  <c r="N245" i="5" a="1"/>
  <c r="N245" i="5" s="1"/>
  <c r="N271" i="5" a="1"/>
  <c r="N271" i="5" s="1"/>
  <c r="N279" i="5" a="1"/>
  <c r="N279" i="5" s="1"/>
  <c r="N315" i="5" a="1"/>
  <c r="N315" i="5" s="1"/>
  <c r="N292" i="5" a="1"/>
  <c r="N292" i="5" s="1"/>
  <c r="N287" i="5" a="1"/>
  <c r="N287" i="5" s="1"/>
  <c r="N1273" i="5" a="1"/>
  <c r="N1273" i="5" s="1"/>
  <c r="N303" i="5" a="1"/>
  <c r="N303" i="5" s="1"/>
  <c r="N1070" i="5" a="1"/>
  <c r="N1070" i="5" s="1"/>
  <c r="N703" i="5" a="1"/>
  <c r="N703" i="5" s="1"/>
  <c r="N192" i="5" a="1"/>
  <c r="N192" i="5" s="1"/>
  <c r="N239" i="5" a="1"/>
  <c r="N239" i="5" s="1"/>
  <c r="N1259" i="5" a="1"/>
  <c r="N1259" i="5" s="1"/>
  <c r="N1308" i="5" a="1"/>
  <c r="N1308" i="5" s="1"/>
  <c r="N914" i="5" a="1"/>
  <c r="N914" i="5" s="1"/>
  <c r="N575" i="5" a="1"/>
  <c r="N575" i="5" s="1"/>
  <c r="N1306" i="5" a="1"/>
  <c r="N1306" i="5" s="1"/>
  <c r="N903" i="5" a="1"/>
  <c r="N903" i="5" s="1"/>
  <c r="N1165" i="5" a="1"/>
  <c r="N1165" i="5" s="1"/>
  <c r="N512" i="5" a="1"/>
  <c r="N512" i="5" s="1"/>
  <c r="N500" i="5" a="1"/>
  <c r="N500" i="5" s="1"/>
  <c r="N501" i="5" a="1"/>
  <c r="N501" i="5" s="1"/>
  <c r="N504" i="5" a="1"/>
  <c r="N504" i="5" s="1"/>
  <c r="N862" i="5" a="1"/>
  <c r="N862" i="5" s="1"/>
  <c r="N1144" i="5" a="1"/>
  <c r="N1144" i="5" s="1"/>
  <c r="N1138" i="5" a="1"/>
  <c r="N1138" i="5" s="1"/>
  <c r="N531" i="5" a="1"/>
  <c r="N531" i="5" s="1"/>
  <c r="N526" i="5" a="1"/>
  <c r="N526" i="5" s="1"/>
  <c r="N1156" i="5" a="1"/>
  <c r="N1156" i="5" s="1"/>
  <c r="N590" i="5" a="1"/>
  <c r="N590" i="5" s="1"/>
  <c r="N1167" i="5" a="1"/>
  <c r="N1167" i="5" s="1"/>
  <c r="N928" i="5" a="1"/>
  <c r="N928" i="5" s="1"/>
  <c r="N1309" i="5" a="1"/>
  <c r="N1309" i="5" s="1"/>
  <c r="N893" i="5" a="1"/>
  <c r="N893" i="5" s="1"/>
  <c r="N885" i="5" a="1"/>
  <c r="N885" i="5" s="1"/>
  <c r="N888" i="5" a="1"/>
  <c r="N888" i="5" s="1"/>
  <c r="N79" i="5" a="1"/>
  <c r="N79" i="5" s="1"/>
  <c r="N897" i="5" a="1"/>
  <c r="N897" i="5" s="1"/>
  <c r="N606" i="5" a="1"/>
  <c r="N606" i="5" s="1"/>
  <c r="N615" i="5" a="1"/>
  <c r="N615" i="5" s="1"/>
  <c r="N604" i="5" a="1"/>
  <c r="N604" i="5" s="1"/>
  <c r="N936" i="5" a="1"/>
  <c r="N936" i="5" s="1"/>
  <c r="N1179" i="5" a="1"/>
  <c r="N1179" i="5" s="1"/>
  <c r="N609" i="5" a="1"/>
  <c r="N609" i="5" s="1"/>
  <c r="N611" i="5" a="1"/>
  <c r="N611" i="5" s="1"/>
  <c r="N958" i="5" a="1"/>
  <c r="N958" i="5" s="1"/>
  <c r="N1190" i="5" a="1"/>
  <c r="N1190" i="5" s="1"/>
  <c r="N966" i="5" a="1"/>
  <c r="N966" i="5" s="1"/>
  <c r="N425" i="5" a="1"/>
  <c r="N425" i="5" s="1"/>
  <c r="N377" i="5" a="1"/>
  <c r="N377" i="5" s="1"/>
  <c r="N798" i="5" a="1"/>
  <c r="N798" i="5" s="1"/>
  <c r="N816" i="5" a="1"/>
  <c r="N816" i="5" s="1"/>
  <c r="N1095" i="5" a="1"/>
  <c r="N1095" i="5" s="1"/>
  <c r="N642" i="5" a="1"/>
  <c r="N642" i="5" s="1"/>
  <c r="N100" i="5" a="1"/>
  <c r="N100" i="5" s="1"/>
  <c r="N96" i="5" a="1"/>
  <c r="N96" i="5" s="1"/>
  <c r="N1205" i="5" a="1"/>
  <c r="N1205" i="5" s="1"/>
  <c r="N15" i="5" a="1"/>
  <c r="N15" i="5" s="1"/>
  <c r="N186" i="5" a="1"/>
  <c r="N186" i="5" s="1"/>
  <c r="N1037" i="5" a="1"/>
  <c r="N1037" i="5" s="1"/>
  <c r="N690" i="5" a="1"/>
  <c r="N690" i="5" s="1"/>
  <c r="N706" i="5" a="1"/>
  <c r="N706" i="5" s="1"/>
  <c r="N1040" i="5" a="1"/>
  <c r="N1040" i="5" s="1"/>
  <c r="N695" i="5" a="1"/>
  <c r="N695" i="5" s="1"/>
  <c r="N226" i="5" a="1"/>
  <c r="N226" i="5" s="1"/>
  <c r="N710" i="5" a="1"/>
  <c r="N710" i="5" s="1"/>
  <c r="N1261" i="5" a="1"/>
  <c r="N1261" i="5" s="1"/>
  <c r="N566" i="5" a="1"/>
  <c r="N566" i="5" s="1"/>
  <c r="N523" i="5" a="1"/>
  <c r="N523" i="5" s="1"/>
  <c r="N871" i="5" a="1"/>
  <c r="N871" i="5" s="1"/>
  <c r="N585" i="5" a="1"/>
  <c r="N585" i="5" s="1"/>
  <c r="N540" i="5" a="1"/>
  <c r="N540" i="5" s="1"/>
  <c r="N594" i="5" a="1"/>
  <c r="N594" i="5" s="1"/>
  <c r="N1315" i="5" a="1"/>
  <c r="N1315" i="5" s="1"/>
  <c r="N698" i="5" a="1"/>
  <c r="N698" i="5" s="1"/>
  <c r="N208" i="5" a="1"/>
  <c r="N208" i="5" s="1"/>
  <c r="N627" i="5" a="1"/>
  <c r="N627" i="5" s="1"/>
  <c r="N975" i="5" a="1"/>
  <c r="N975" i="5" s="1"/>
  <c r="N94" i="5" a="1"/>
  <c r="N94" i="5" s="1"/>
  <c r="N95" i="5" a="1"/>
  <c r="N95" i="5" s="1"/>
  <c r="N1263" i="5" a="1"/>
  <c r="N1263" i="5" s="1"/>
  <c r="N1318" i="5" a="1"/>
  <c r="N1318" i="5" s="1"/>
  <c r="N1072" i="5" a="1"/>
  <c r="N1072" i="5" s="1"/>
  <c r="N293" i="5" a="1"/>
  <c r="N293" i="5" s="1"/>
  <c r="N740" i="5" a="1"/>
  <c r="N740" i="5" s="1"/>
  <c r="N737" i="5" a="1"/>
  <c r="N737" i="5" s="1"/>
  <c r="N1275" i="5" a="1"/>
  <c r="N1275" i="5" s="1"/>
  <c r="N299" i="5" a="1"/>
  <c r="N299" i="5" s="1"/>
  <c r="N19" i="5" a="1"/>
  <c r="N19" i="5" s="1"/>
  <c r="N205" i="5" a="1"/>
  <c r="N205" i="5" s="1"/>
  <c r="N171" i="5" a="1"/>
  <c r="N171" i="5" s="1"/>
  <c r="N681" i="5" a="1"/>
  <c r="N681" i="5" s="1"/>
  <c r="N1034" i="5" a="1"/>
  <c r="N1034" i="5" s="1"/>
  <c r="N1030" i="5" a="1"/>
  <c r="N1030" i="5" s="1"/>
  <c r="N709" i="5" a="1"/>
  <c r="N709" i="5" s="1"/>
  <c r="N1252" i="5" a="1"/>
  <c r="N1252" i="5" s="1"/>
  <c r="N150" i="5" a="1"/>
  <c r="N150" i="5" s="1"/>
  <c r="N1256" i="5" a="1"/>
  <c r="N1256" i="5" s="1"/>
  <c r="N10" i="5" a="1"/>
  <c r="N10" i="5" s="1"/>
  <c r="N1215" i="5" a="1"/>
  <c r="N1215" i="5" s="1"/>
  <c r="N674" i="5" a="1"/>
  <c r="N674" i="5" s="1"/>
  <c r="N135" i="5" a="1"/>
  <c r="N135" i="5" s="1"/>
  <c r="N635" i="5" a="1"/>
  <c r="N635" i="5" s="1"/>
  <c r="N1223" i="5" a="1"/>
  <c r="N1223" i="5" s="1"/>
  <c r="N249" i="5" a="1"/>
  <c r="N249" i="5" s="1"/>
  <c r="N257" i="5" a="1"/>
  <c r="N257" i="5" s="1"/>
  <c r="N1067" i="5" a="1"/>
  <c r="N1067" i="5" s="1"/>
  <c r="N1221" i="5" a="1"/>
  <c r="N1221" i="5" s="1"/>
  <c r="N1227" i="5" a="1"/>
  <c r="N1227" i="5" s="1"/>
  <c r="N266" i="5" a="1"/>
  <c r="N266" i="5" s="1"/>
  <c r="N277" i="5" a="1"/>
  <c r="N277" i="5" s="1"/>
  <c r="N284" i="5" a="1"/>
  <c r="N284" i="5" s="1"/>
  <c r="N731" i="5" a="1"/>
  <c r="N731" i="5" s="1"/>
  <c r="N310" i="5" a="1"/>
  <c r="N310" i="5" s="1"/>
  <c r="N748" i="5" a="1"/>
  <c r="N748" i="5" s="1"/>
  <c r="N317" i="5" a="1"/>
  <c r="N317" i="5" s="1"/>
  <c r="N36" i="5" a="1"/>
  <c r="N36" i="5" s="1"/>
  <c r="N759" i="5" a="1"/>
  <c r="N759" i="5" s="1"/>
  <c r="N338" i="5" a="1"/>
  <c r="N338" i="5" s="1"/>
  <c r="N1280" i="5" a="1"/>
  <c r="N1280" i="5" s="1"/>
  <c r="N1279" i="5" a="1"/>
  <c r="N1279" i="5" s="1"/>
  <c r="N760" i="5" a="1"/>
  <c r="N760" i="5" s="1"/>
  <c r="N441" i="5" a="1"/>
  <c r="N441" i="5" s="1"/>
  <c r="N430" i="5" a="1"/>
  <c r="N430" i="5" s="1"/>
  <c r="N1238" i="5" a="1"/>
  <c r="N1238" i="5" s="1"/>
  <c r="N1123" i="5" a="1"/>
  <c r="N1123" i="5" s="1"/>
  <c r="N454" i="5" a="1"/>
  <c r="N454" i="5" s="1"/>
  <c r="N822" i="5" a="1"/>
  <c r="N822" i="5" s="1"/>
  <c r="N1296" i="5" a="1"/>
  <c r="N1296" i="5" s="1"/>
  <c r="N409" i="5" a="1"/>
  <c r="N409" i="5" s="1"/>
  <c r="N54" i="5" a="1"/>
  <c r="N54" i="5" s="1"/>
  <c r="N52" i="5" a="1"/>
  <c r="N52" i="5" s="1"/>
  <c r="N403" i="5" a="1"/>
  <c r="N403" i="5" s="1"/>
  <c r="N414" i="5" a="1"/>
  <c r="N414" i="5" s="1"/>
  <c r="N398" i="5" a="1"/>
  <c r="N398" i="5" s="1"/>
  <c r="N802" i="5" a="1"/>
  <c r="N802" i="5" s="1"/>
  <c r="N809" i="5" a="1"/>
  <c r="N809" i="5" s="1"/>
  <c r="N374" i="5" a="1"/>
  <c r="N374" i="5" s="1"/>
  <c r="N1103" i="5" a="1"/>
  <c r="N1103" i="5" s="1"/>
  <c r="N421" i="5" a="1"/>
  <c r="N421" i="5" s="1"/>
  <c r="N1117" i="5" a="1"/>
  <c r="N1117" i="5" s="1"/>
  <c r="N477" i="5" a="1"/>
  <c r="N477" i="5" s="1"/>
  <c r="N44" i="5" a="1"/>
  <c r="N44" i="5" s="1"/>
  <c r="N1284" i="5" a="1"/>
  <c r="N1284" i="5" s="1"/>
  <c r="N1098" i="5" a="1"/>
  <c r="N1098" i="5" s="1"/>
  <c r="N63" i="5" a="1"/>
  <c r="N63" i="5" s="1"/>
  <c r="N484" i="5" a="1"/>
  <c r="N484" i="5" s="1"/>
  <c r="N843" i="5" a="1"/>
  <c r="N843" i="5" s="1"/>
  <c r="N1129" i="5" a="1"/>
  <c r="N1129" i="5" s="1"/>
  <c r="N848" i="5" a="1"/>
  <c r="N848" i="5" s="1"/>
  <c r="N1241" i="5" a="1"/>
  <c r="N1241" i="5" s="1"/>
  <c r="N833" i="5" a="1"/>
  <c r="N833" i="5" s="1"/>
  <c r="N343" i="5" a="1"/>
  <c r="N343" i="5" s="1"/>
  <c r="N1081" i="5" a="1"/>
  <c r="N1081" i="5" s="1"/>
  <c r="N779" i="5" a="1"/>
  <c r="N779" i="5" s="1"/>
  <c r="N1230" i="5" a="1"/>
  <c r="N1230" i="5" s="1"/>
  <c r="N357" i="5" a="1"/>
  <c r="N357" i="5" s="1"/>
  <c r="N782" i="5" a="1"/>
  <c r="N782" i="5" s="1"/>
  <c r="N1092" i="5" a="1"/>
  <c r="N1092" i="5" s="1"/>
  <c r="N67" i="5" a="1"/>
  <c r="N67" i="5" s="1"/>
  <c r="N852" i="5" a="1"/>
  <c r="N852" i="5" s="1"/>
  <c r="N493" i="5" a="1"/>
  <c r="N493" i="5" s="1"/>
  <c r="N664" i="5" a="1"/>
  <c r="N664" i="5" s="1"/>
  <c r="N1011" i="5" a="1"/>
  <c r="N1011" i="5" s="1"/>
  <c r="N103" i="5" a="1"/>
  <c r="N103" i="5" s="1"/>
  <c r="N127" i="5" a="1"/>
  <c r="N127" i="5" s="1"/>
  <c r="N119" i="5" a="1"/>
  <c r="N119" i="5" s="1"/>
  <c r="N1016" i="5" a="1"/>
  <c r="N1016" i="5" s="1"/>
  <c r="N110" i="5" a="1"/>
  <c r="N110" i="5" s="1"/>
  <c r="N1254" i="5" a="1"/>
  <c r="N1254" i="5" s="1"/>
  <c r="N131" i="5" a="1"/>
  <c r="N131" i="5" s="1"/>
  <c r="N623" i="5" a="1"/>
  <c r="N623" i="5" s="1"/>
  <c r="N236" i="5" a="1"/>
  <c r="N236" i="5" s="1"/>
  <c r="N159" i="5" a="1"/>
  <c r="N159" i="5" s="1"/>
  <c r="N88" i="5" a="1"/>
  <c r="N88" i="5" s="1"/>
  <c r="N1003" i="5" a="1"/>
  <c r="N1003" i="5" s="1"/>
  <c r="N570" i="5" a="1"/>
  <c r="N570" i="5" s="1"/>
  <c r="N567" i="5" a="1"/>
  <c r="N567" i="5" s="1"/>
  <c r="N1305" i="5" a="1"/>
  <c r="N1305" i="5" s="1"/>
  <c r="N905" i="5" a="1"/>
  <c r="N905" i="5" s="1"/>
  <c r="N520" i="5" a="1"/>
  <c r="N520" i="5" s="1"/>
  <c r="N522" i="5" a="1"/>
  <c r="N522" i="5" s="1"/>
  <c r="N509" i="5" a="1"/>
  <c r="N509" i="5" s="1"/>
  <c r="N1249" i="5" a="1"/>
  <c r="N1249" i="5" s="1"/>
  <c r="N866" i="5" a="1"/>
  <c r="N866" i="5" s="1"/>
  <c r="N1142" i="5" a="1"/>
  <c r="N1142" i="5" s="1"/>
  <c r="N1146" i="5" a="1"/>
  <c r="N1146" i="5" s="1"/>
  <c r="N529" i="5" a="1"/>
  <c r="N529" i="5" s="1"/>
  <c r="N538" i="5" a="1"/>
  <c r="N538" i="5" s="1"/>
  <c r="N873" i="5" a="1"/>
  <c r="N873" i="5" s="1"/>
  <c r="N593" i="5" a="1"/>
  <c r="N593" i="5" s="1"/>
  <c r="N908" i="5" a="1"/>
  <c r="N908" i="5" s="1"/>
  <c r="N924" i="5" a="1"/>
  <c r="N924" i="5" s="1"/>
  <c r="N930" i="5" a="1"/>
  <c r="N930" i="5" s="1"/>
  <c r="N891" i="5" a="1"/>
  <c r="N891" i="5" s="1"/>
  <c r="N547" i="5" a="1"/>
  <c r="N547" i="5" s="1"/>
  <c r="N883" i="5" a="1"/>
  <c r="N883" i="5" s="1"/>
  <c r="N78" i="5" a="1"/>
  <c r="N78" i="5" s="1"/>
  <c r="N556" i="5" a="1"/>
  <c r="N556" i="5" s="1"/>
  <c r="N896" i="5" a="1"/>
  <c r="N896" i="5" s="1"/>
  <c r="N619" i="5" a="1"/>
  <c r="N619" i="5" s="1"/>
  <c r="N605" i="5" a="1"/>
  <c r="N605" i="5" s="1"/>
  <c r="N945" i="5" a="1"/>
  <c r="N945" i="5" s="1"/>
  <c r="N1180" i="5" a="1"/>
  <c r="N1180" i="5" s="1"/>
  <c r="N1182" i="5" a="1"/>
  <c r="N1182" i="5" s="1"/>
  <c r="N948" i="5" a="1"/>
  <c r="N948" i="5" s="1"/>
  <c r="N953" i="5" a="1"/>
  <c r="N953" i="5" s="1"/>
  <c r="N616" i="5" a="1"/>
  <c r="N616" i="5" s="1"/>
  <c r="N963" i="5" a="1"/>
  <c r="N963" i="5" s="1"/>
  <c r="N427" i="5" a="1"/>
  <c r="N427" i="5" s="1"/>
  <c r="N45" i="5" a="1"/>
  <c r="N45" i="5" s="1"/>
  <c r="N797" i="5" a="1"/>
  <c r="N797" i="5" s="1"/>
  <c r="N419" i="5" a="1"/>
  <c r="N419" i="5" s="1"/>
  <c r="N362" i="5" a="1"/>
  <c r="N362" i="5" s="1"/>
  <c r="N638" i="5" a="1"/>
  <c r="N638" i="5" s="1"/>
  <c r="N99" i="5" a="1"/>
  <c r="N99" i="5" s="1"/>
  <c r="N645" i="5" a="1"/>
  <c r="N645" i="5" s="1"/>
  <c r="N989" i="5" a="1"/>
  <c r="N989" i="5" s="1"/>
  <c r="N176" i="5" a="1"/>
  <c r="N176" i="5" s="1"/>
  <c r="N180" i="5" a="1"/>
  <c r="N180" i="5" s="1"/>
  <c r="N684" i="5" a="1"/>
  <c r="N684" i="5" s="1"/>
  <c r="N185" i="5" a="1"/>
  <c r="N185" i="5" s="1"/>
  <c r="N216" i="5" a="1"/>
  <c r="N216" i="5" s="1"/>
  <c r="N1039" i="5" a="1"/>
  <c r="N1039" i="5" s="1"/>
  <c r="N1317" i="5" a="1"/>
  <c r="N1317" i="5" s="1"/>
  <c r="N224" i="5" a="1"/>
  <c r="N224" i="5" s="1"/>
  <c r="N219" i="5" a="1"/>
  <c r="N219" i="5" s="1"/>
  <c r="N230" i="5" a="1"/>
  <c r="N230" i="5" s="1"/>
  <c r="N86" i="5" a="1"/>
  <c r="N86" i="5" s="1"/>
  <c r="N860" i="5" a="1"/>
  <c r="N860" i="5" s="1"/>
  <c r="N586" i="5" a="1"/>
  <c r="N586" i="5" s="1"/>
  <c r="N1175" i="5" a="1"/>
  <c r="N1175" i="5" s="1"/>
  <c r="N880" i="5" a="1"/>
  <c r="N880" i="5" s="1"/>
  <c r="N1049" i="5" a="1"/>
  <c r="N1049" i="5" s="1"/>
  <c r="N195" i="5" a="1"/>
  <c r="N195" i="5" s="1"/>
  <c r="N210" i="5" a="1"/>
  <c r="N210" i="5" s="1"/>
  <c r="N983" i="5" a="1"/>
  <c r="N983" i="5" s="1"/>
  <c r="N976" i="5" a="1"/>
  <c r="N976" i="5" s="1"/>
  <c r="N631" i="5" a="1"/>
  <c r="N631" i="5" s="1"/>
  <c r="N633" i="5" a="1"/>
  <c r="N633" i="5" s="1"/>
  <c r="N1264" i="5" a="1"/>
  <c r="N1264" i="5" s="1"/>
  <c r="N273" i="5" a="1"/>
  <c r="N273" i="5" s="1"/>
  <c r="N307" i="5" a="1"/>
  <c r="N307" i="5" s="1"/>
  <c r="N291" i="5" a="1"/>
  <c r="N291" i="5" s="1"/>
  <c r="N738" i="5" a="1"/>
  <c r="N738" i="5" s="1"/>
  <c r="N286" i="5" a="1"/>
  <c r="N286" i="5" s="1"/>
  <c r="N290" i="5" a="1"/>
  <c r="N290" i="5" s="1"/>
  <c r="N28" i="5" a="1"/>
  <c r="N28" i="5" s="1"/>
  <c r="N305" i="5" a="1"/>
  <c r="N305" i="5" s="1"/>
  <c r="N201" i="5" a="1"/>
  <c r="N201" i="5" s="1"/>
  <c r="N18" i="5" a="1"/>
  <c r="N18" i="5" s="1"/>
  <c r="N1051" i="5" a="1"/>
  <c r="N1051" i="5" s="1"/>
  <c r="N172" i="5" a="1"/>
  <c r="N172" i="5" s="1"/>
  <c r="N1032" i="5" a="1"/>
  <c r="N1032" i="5" s="1"/>
  <c r="N165" i="5" a="1"/>
  <c r="N165" i="5" s="1"/>
  <c r="N1038" i="5" a="1"/>
  <c r="N1038" i="5" s="1"/>
  <c r="N651" i="5" a="1"/>
  <c r="N651" i="5" s="1"/>
  <c r="N994" i="5" a="1"/>
  <c r="N994" i="5" s="1"/>
  <c r="N306" i="5" a="1"/>
  <c r="N306" i="5" s="1"/>
  <c r="N295" i="5" a="1"/>
  <c r="N295" i="5" s="1"/>
  <c r="N27" i="5" a="1"/>
  <c r="N27" i="5" s="1"/>
  <c r="N735" i="5" a="1"/>
  <c r="N735" i="5" s="1"/>
  <c r="N302" i="5" a="1"/>
  <c r="N302" i="5" s="1"/>
  <c r="N297" i="5" a="1"/>
  <c r="N297" i="5" s="1"/>
  <c r="N741" i="5" a="1"/>
  <c r="N741" i="5" s="1"/>
  <c r="N193" i="5" a="1"/>
  <c r="N193" i="5" s="1"/>
  <c r="V179" i="1"/>
  <c r="X179" i="1" s="1"/>
  <c r="Y179" i="1" s="1"/>
  <c r="V342" i="1"/>
  <c r="X342" i="1" s="1"/>
  <c r="Y342" i="1" s="1"/>
  <c r="V392" i="1"/>
  <c r="X392" i="1" s="1"/>
  <c r="Y392" i="1" s="1"/>
  <c r="V582" i="1"/>
  <c r="X582" i="1" s="1"/>
  <c r="Y582" i="1" s="1"/>
  <c r="V97" i="1"/>
  <c r="X97" i="1" s="1"/>
  <c r="Y97" i="1" s="1"/>
  <c r="V286" i="1"/>
  <c r="X286" i="1" s="1"/>
  <c r="Y286" i="1" s="1"/>
  <c r="V580" i="1"/>
  <c r="X580" i="1" s="1"/>
  <c r="Y580" i="1" s="1"/>
  <c r="V556" i="1"/>
  <c r="X556" i="1" s="1"/>
  <c r="Y556" i="1" s="1"/>
  <c r="V45" i="1"/>
  <c r="X45" i="1" s="1"/>
  <c r="Y45" i="1" s="1"/>
  <c r="V271" i="1"/>
  <c r="X271" i="1" s="1"/>
  <c r="Y271" i="1" s="1"/>
  <c r="V207" i="1"/>
  <c r="X207" i="1" s="1"/>
  <c r="Y207" i="1" s="1"/>
  <c r="V454" i="1"/>
  <c r="X454" i="1" s="1"/>
  <c r="Y454" i="1" s="1"/>
  <c r="V468" i="1"/>
  <c r="X468" i="1" s="1"/>
  <c r="Y468" i="1" s="1"/>
  <c r="V170" i="1"/>
  <c r="X170" i="1" s="1"/>
  <c r="Y170" i="1" s="1"/>
  <c r="V376" i="1"/>
  <c r="X376" i="1" s="1"/>
  <c r="Y376" i="1" s="1"/>
  <c r="V267" i="1"/>
  <c r="X267" i="1" s="1"/>
  <c r="Y267" i="1" s="1"/>
  <c r="V24" i="1"/>
  <c r="X24" i="1" s="1"/>
  <c r="Y24" i="1" s="1"/>
  <c r="V122" i="1"/>
  <c r="X122" i="1" s="1"/>
  <c r="Y122" i="1" s="1"/>
  <c r="V458" i="1"/>
  <c r="X458" i="1" s="1"/>
  <c r="Y458" i="1" s="1"/>
  <c r="V316" i="1"/>
  <c r="X316" i="1" s="1"/>
  <c r="Y316" i="1" s="1"/>
  <c r="V577" i="1"/>
  <c r="X577" i="1" s="1"/>
  <c r="Y577" i="1" s="1"/>
  <c r="V225" i="1"/>
  <c r="X225" i="1" s="1"/>
  <c r="Y225" i="1" s="1"/>
  <c r="V167" i="1"/>
  <c r="X167" i="1" s="1"/>
  <c r="Y167" i="1" s="1"/>
  <c r="V68" i="1"/>
  <c r="X68" i="1" s="1"/>
  <c r="Y68" i="1" s="1"/>
  <c r="V256" i="1"/>
  <c r="X256" i="1" s="1"/>
  <c r="Y256" i="1" s="1"/>
  <c r="V557" i="1"/>
  <c r="X557" i="1" s="1"/>
  <c r="Y557" i="1" s="1"/>
  <c r="V560" i="1"/>
  <c r="X560" i="1" s="1"/>
  <c r="Y560" i="1" s="1"/>
  <c r="V565" i="1"/>
  <c r="X565" i="1" s="1"/>
  <c r="Y565" i="1" s="1"/>
  <c r="V345" i="1"/>
  <c r="X345" i="1" s="1"/>
  <c r="Y345" i="1" s="1"/>
  <c r="V470" i="1"/>
  <c r="X470" i="1" s="1"/>
  <c r="Y470" i="1" s="1"/>
  <c r="V411" i="1"/>
  <c r="X411" i="1" s="1"/>
  <c r="Y411" i="1" s="1"/>
  <c r="V191" i="1"/>
  <c r="X191" i="1" s="1"/>
  <c r="Y191" i="1" s="1"/>
  <c r="V371" i="1"/>
  <c r="X371" i="1" s="1"/>
  <c r="Y371" i="1" s="1"/>
  <c r="V318" i="1"/>
  <c r="X318" i="1" s="1"/>
  <c r="Y318" i="1" s="1"/>
  <c r="V209" i="1"/>
  <c r="X209" i="1" s="1"/>
  <c r="Y209" i="1" s="1"/>
  <c r="V117" i="1"/>
  <c r="X117" i="1" s="1"/>
  <c r="Y117" i="1" s="1"/>
  <c r="V187" i="1"/>
  <c r="X187" i="1" s="1"/>
  <c r="Y187" i="1" s="1"/>
  <c r="V211" i="1"/>
  <c r="X211" i="1" s="1"/>
  <c r="Y211" i="1" s="1"/>
  <c r="V472" i="1"/>
  <c r="X472" i="1" s="1"/>
  <c r="Y472" i="1" s="1"/>
  <c r="V9" i="1"/>
  <c r="X9" i="1" s="1"/>
  <c r="Y9" i="1" s="1"/>
  <c r="L9" i="1" s="1"/>
  <c r="V534" i="1"/>
  <c r="X534" i="1" s="1"/>
  <c r="Y534" i="1" s="1"/>
  <c r="V485" i="1"/>
  <c r="X485" i="1" s="1"/>
  <c r="Y485" i="1" s="1"/>
  <c r="V298" i="1"/>
  <c r="X298" i="1" s="1"/>
  <c r="Y298" i="1" s="1"/>
  <c r="V408" i="1"/>
  <c r="X408" i="1" s="1"/>
  <c r="Y408" i="1" s="1"/>
  <c r="V395" i="1"/>
  <c r="X395" i="1" s="1"/>
  <c r="Y395" i="1" s="1"/>
  <c r="V419" i="1"/>
  <c r="X419" i="1" s="1"/>
  <c r="Y419" i="1" s="1"/>
  <c r="V301" i="1"/>
  <c r="X301" i="1" s="1"/>
  <c r="Y301" i="1" s="1"/>
  <c r="V57" i="1"/>
  <c r="X57" i="1" s="1"/>
  <c r="Y57" i="1" s="1"/>
  <c r="V348" i="1"/>
  <c r="X348" i="1" s="1"/>
  <c r="Y348" i="1" s="1"/>
  <c r="V165" i="1"/>
  <c r="X165" i="1" s="1"/>
  <c r="Y165" i="1" s="1"/>
  <c r="V237" i="1"/>
  <c r="X237" i="1" s="1"/>
  <c r="Y237" i="1" s="1"/>
  <c r="V383" i="1"/>
  <c r="X383" i="1" s="1"/>
  <c r="Y383" i="1" s="1"/>
  <c r="V242" i="1"/>
  <c r="X242" i="1" s="1"/>
  <c r="Y242" i="1" s="1"/>
  <c r="V288" i="1"/>
  <c r="X288" i="1" s="1"/>
  <c r="Y288" i="1" s="1"/>
  <c r="V47" i="1"/>
  <c r="X47" i="1" s="1"/>
  <c r="Y47" i="1" s="1"/>
  <c r="V83" i="1"/>
  <c r="X83" i="1" s="1"/>
  <c r="Y83" i="1" s="1"/>
  <c r="V67" i="1"/>
  <c r="X67" i="1" s="1"/>
  <c r="Y67" i="1" s="1"/>
  <c r="V406" i="1"/>
  <c r="X406" i="1" s="1"/>
  <c r="Y406" i="1" s="1"/>
  <c r="V479" i="1"/>
  <c r="X479" i="1" s="1"/>
  <c r="Y479" i="1" s="1"/>
  <c r="V474" i="1"/>
  <c r="X474" i="1" s="1"/>
  <c r="Y474" i="1" s="1"/>
  <c r="V62" i="1"/>
  <c r="V365" i="1"/>
  <c r="X365" i="1" s="1"/>
  <c r="Y365" i="1" s="1"/>
  <c r="V547" i="1"/>
  <c r="X547" i="1" s="1"/>
  <c r="Y547" i="1" s="1"/>
  <c r="V382" i="1"/>
  <c r="X382" i="1" s="1"/>
  <c r="Y382" i="1" s="1"/>
  <c r="V545" i="1"/>
  <c r="X545" i="1" s="1"/>
  <c r="Y545" i="1" s="1"/>
  <c r="V508" i="1"/>
  <c r="X508" i="1" s="1"/>
  <c r="Y508" i="1" s="1"/>
  <c r="V443" i="1"/>
  <c r="X443" i="1" s="1"/>
  <c r="Y443" i="1" s="1"/>
  <c r="V327" i="1"/>
  <c r="X327" i="1" s="1"/>
  <c r="Y327" i="1" s="1"/>
  <c r="V321" i="1"/>
  <c r="X321" i="1" s="1"/>
  <c r="Y321" i="1" s="1"/>
  <c r="V212" i="1"/>
  <c r="X212" i="1" s="1"/>
  <c r="Y212" i="1" s="1"/>
  <c r="V369" i="1"/>
  <c r="X369" i="1" s="1"/>
  <c r="Y369" i="1" s="1"/>
  <c r="V227" i="1"/>
  <c r="X227" i="1" s="1"/>
  <c r="Y227" i="1" s="1"/>
  <c r="V18" i="1"/>
  <c r="X18" i="1" s="1"/>
  <c r="Y18" i="1" s="1"/>
  <c r="V15" i="1"/>
  <c r="X15" i="1" s="1"/>
  <c r="Y15" i="1" s="1"/>
  <c r="L15" i="1" s="1"/>
  <c r="V486" i="1"/>
  <c r="X486" i="1" s="1"/>
  <c r="Y486" i="1" s="1"/>
  <c r="V530" i="1"/>
  <c r="X530" i="1" s="1"/>
  <c r="Y530" i="1" s="1"/>
  <c r="V579" i="1"/>
  <c r="X579" i="1" s="1"/>
  <c r="Y579" i="1" s="1"/>
  <c r="V206" i="1"/>
  <c r="X206" i="1" s="1"/>
  <c r="Y206" i="1" s="1"/>
  <c r="V412" i="1"/>
  <c r="X412" i="1" s="1"/>
  <c r="Y412" i="1" s="1"/>
  <c r="V421" i="1"/>
  <c r="X421" i="1" s="1"/>
  <c r="Y421" i="1" s="1"/>
  <c r="V451" i="1"/>
  <c r="X451" i="1" s="1"/>
  <c r="Y451" i="1" s="1"/>
  <c r="V533" i="1"/>
  <c r="X533" i="1" s="1"/>
  <c r="Y533" i="1" s="1"/>
  <c r="V370" i="1"/>
  <c r="X370" i="1" s="1"/>
  <c r="Y370" i="1" s="1"/>
  <c r="V352" i="1"/>
  <c r="X352" i="1" s="1"/>
  <c r="Y352" i="1" s="1"/>
  <c r="V279" i="1"/>
  <c r="X279" i="1" s="1"/>
  <c r="Y279" i="1" s="1"/>
  <c r="V257" i="1"/>
  <c r="X257" i="1" s="1"/>
  <c r="Y257" i="1" s="1"/>
  <c r="V377" i="1"/>
  <c r="X377" i="1" s="1"/>
  <c r="Y377" i="1" s="1"/>
  <c r="V150" i="1"/>
  <c r="X150" i="1" s="1"/>
  <c r="Y150" i="1" s="1"/>
  <c r="V569" i="1"/>
  <c r="X569" i="1" s="1"/>
  <c r="Y569" i="1" s="1"/>
  <c r="V31" i="1"/>
  <c r="X31" i="1" s="1"/>
  <c r="Y31" i="1" s="1"/>
  <c r="V439" i="1"/>
  <c r="X439" i="1" s="1"/>
  <c r="Y439" i="1" s="1"/>
  <c r="V528" i="1"/>
  <c r="X528" i="1" s="1"/>
  <c r="Y528" i="1" s="1"/>
  <c r="V11" i="1"/>
  <c r="X11" i="1" s="1"/>
  <c r="Y11" i="1" s="1"/>
  <c r="L11" i="1" s="1"/>
  <c r="V36" i="1"/>
  <c r="X36" i="1" s="1"/>
  <c r="Y36" i="1" s="1"/>
  <c r="V19" i="1"/>
  <c r="X19" i="1" s="1"/>
  <c r="Y19" i="1" s="1"/>
  <c r="V525" i="1"/>
  <c r="X525" i="1" s="1"/>
  <c r="Y525" i="1" s="1"/>
  <c r="V175" i="1"/>
  <c r="X175" i="1" s="1"/>
  <c r="Y175" i="1" s="1"/>
  <c r="V452" i="1"/>
  <c r="X452" i="1" s="1"/>
  <c r="Y452" i="1" s="1"/>
  <c r="V115" i="1"/>
  <c r="X115" i="1" s="1"/>
  <c r="Y115" i="1" s="1"/>
  <c r="V200" i="1"/>
  <c r="X200" i="1" s="1"/>
  <c r="Y200" i="1" s="1"/>
  <c r="V12" i="1"/>
  <c r="X12" i="1" s="1"/>
  <c r="Y12" i="1" s="1"/>
  <c r="L12" i="1" s="1"/>
  <c r="V104" i="1"/>
  <c r="X104" i="1" s="1"/>
  <c r="Y104" i="1" s="1"/>
  <c r="V153" i="1"/>
  <c r="X153" i="1" s="1"/>
  <c r="Y153" i="1" s="1"/>
  <c r="V332" i="1"/>
  <c r="X332" i="1" s="1"/>
  <c r="Y332" i="1" s="1"/>
  <c r="V229" i="1"/>
  <c r="X229" i="1" s="1"/>
  <c r="Y229" i="1" s="1"/>
  <c r="V381" i="1"/>
  <c r="X381" i="1" s="1"/>
  <c r="Y381" i="1" s="1"/>
  <c r="V490" i="1"/>
  <c r="X490" i="1" s="1"/>
  <c r="Y490" i="1" s="1"/>
  <c r="V463" i="1"/>
  <c r="X463" i="1" s="1"/>
  <c r="Y463" i="1" s="1"/>
  <c r="V198" i="1"/>
  <c r="X198" i="1" s="1"/>
  <c r="Y198" i="1" s="1"/>
  <c r="V372" i="1"/>
  <c r="X372" i="1" s="1"/>
  <c r="Y372" i="1" s="1"/>
  <c r="V481" i="1"/>
  <c r="X481" i="1" s="1"/>
  <c r="Y481" i="1" s="1"/>
  <c r="V95" i="1"/>
  <c r="X95" i="1" s="1"/>
  <c r="Y95" i="1" s="1"/>
  <c r="V46" i="1"/>
  <c r="X46" i="1" s="1"/>
  <c r="Y46" i="1" s="1"/>
  <c r="V465" i="1"/>
  <c r="X465" i="1" s="1"/>
  <c r="Y465" i="1" s="1"/>
  <c r="V349" i="1"/>
  <c r="X349" i="1" s="1"/>
  <c r="Y349" i="1" s="1"/>
  <c r="V340" i="1"/>
  <c r="X340" i="1" s="1"/>
  <c r="Y340" i="1" s="1"/>
  <c r="V403" i="1"/>
  <c r="X403" i="1" s="1"/>
  <c r="Y403" i="1" s="1"/>
  <c r="V344" i="1"/>
  <c r="X344" i="1" s="1"/>
  <c r="Y344" i="1" s="1"/>
  <c r="V313" i="1"/>
  <c r="X313" i="1" s="1"/>
  <c r="Y313" i="1" s="1"/>
  <c r="V226" i="1"/>
  <c r="X226" i="1" s="1"/>
  <c r="Y226" i="1" s="1"/>
  <c r="V27" i="1"/>
  <c r="X27" i="1" s="1"/>
  <c r="Y27" i="1" s="1"/>
  <c r="V505" i="1"/>
  <c r="X505" i="1" s="1"/>
  <c r="Y505" i="1" s="1"/>
  <c r="V21" i="1"/>
  <c r="X21" i="1" s="1"/>
  <c r="Y21" i="1" s="1"/>
  <c r="V32" i="1"/>
  <c r="X32" i="1" s="1"/>
  <c r="Y32" i="1" s="1"/>
  <c r="V407" i="1"/>
  <c r="X407" i="1" s="1"/>
  <c r="Y407" i="1" s="1"/>
  <c r="V367" i="1"/>
  <c r="X367" i="1" s="1"/>
  <c r="Y367" i="1" s="1"/>
  <c r="V264" i="1"/>
  <c r="X264" i="1" s="1"/>
  <c r="Y264" i="1" s="1"/>
  <c r="V182" i="1"/>
  <c r="X182" i="1" s="1"/>
  <c r="Y182" i="1" s="1"/>
  <c r="V199" i="1"/>
  <c r="X199" i="1" s="1"/>
  <c r="Y199" i="1" s="1"/>
  <c r="V93" i="1"/>
  <c r="X93" i="1" s="1"/>
  <c r="Y93" i="1" s="1"/>
  <c r="V103" i="1"/>
  <c r="X103" i="1" s="1"/>
  <c r="Y103" i="1" s="1"/>
  <c r="V253" i="1"/>
  <c r="X253" i="1" s="1"/>
  <c r="Y253" i="1" s="1"/>
  <c r="V219" i="1"/>
  <c r="X219" i="1" s="1"/>
  <c r="Y219" i="1" s="1"/>
  <c r="V497" i="1"/>
  <c r="X497" i="1" s="1"/>
  <c r="Y497" i="1" s="1"/>
  <c r="V322" i="1"/>
  <c r="X322" i="1" s="1"/>
  <c r="Y322" i="1" s="1"/>
  <c r="V284" i="1"/>
  <c r="X284" i="1" s="1"/>
  <c r="Y284" i="1" s="1"/>
  <c r="V303" i="1"/>
  <c r="X303" i="1" s="1"/>
  <c r="Y303" i="1" s="1"/>
  <c r="V467" i="1"/>
  <c r="X467" i="1" s="1"/>
  <c r="Y467" i="1" s="1"/>
  <c r="V96" i="1"/>
  <c r="X96" i="1" s="1"/>
  <c r="Y96" i="1" s="1"/>
  <c r="V500" i="1"/>
  <c r="X500" i="1" s="1"/>
  <c r="Y500" i="1" s="1"/>
  <c r="V558" i="1"/>
  <c r="X558" i="1" s="1"/>
  <c r="Y558" i="1" s="1"/>
  <c r="V164" i="1"/>
  <c r="X164" i="1" s="1"/>
  <c r="Y164" i="1" s="1"/>
  <c r="V328" i="1"/>
  <c r="X328" i="1" s="1"/>
  <c r="Y328" i="1" s="1"/>
  <c r="V190" i="1"/>
  <c r="X190" i="1" s="1"/>
  <c r="Y190" i="1" s="1"/>
  <c r="V142" i="1"/>
  <c r="X142" i="1" s="1"/>
  <c r="Y142" i="1" s="1"/>
  <c r="V449" i="1"/>
  <c r="X449" i="1" s="1"/>
  <c r="Y449" i="1" s="1"/>
  <c r="V341" i="1"/>
  <c r="X341" i="1" s="1"/>
  <c r="Y341" i="1" s="1"/>
  <c r="V258" i="1"/>
  <c r="X258" i="1" s="1"/>
  <c r="Y258" i="1" s="1"/>
  <c r="V347" i="1"/>
  <c r="X347" i="1" s="1"/>
  <c r="Y347" i="1" s="1"/>
  <c r="V231" i="1"/>
  <c r="X231" i="1" s="1"/>
  <c r="Y231" i="1" s="1"/>
  <c r="V482" i="1"/>
  <c r="X482" i="1" s="1"/>
  <c r="Y482" i="1" s="1"/>
  <c r="V23" i="1"/>
  <c r="X23" i="1" s="1"/>
  <c r="Y23" i="1" s="1"/>
  <c r="V491" i="1"/>
  <c r="X491" i="1" s="1"/>
  <c r="Y491" i="1" s="1"/>
  <c r="V521" i="1"/>
  <c r="X521" i="1" s="1"/>
  <c r="Y521" i="1" s="1"/>
  <c r="V224" i="1"/>
  <c r="X224" i="1" s="1"/>
  <c r="Y224" i="1" s="1"/>
  <c r="V323" i="1"/>
  <c r="X323" i="1" s="1"/>
  <c r="Y323" i="1" s="1"/>
  <c r="V335" i="1"/>
  <c r="X335" i="1" s="1"/>
  <c r="Y335" i="1" s="1"/>
  <c r="V305" i="1"/>
  <c r="X305" i="1" s="1"/>
  <c r="Y305" i="1" s="1"/>
  <c r="V536" i="1"/>
  <c r="X536" i="1" s="1"/>
  <c r="Y536" i="1" s="1"/>
  <c r="V222" i="1"/>
  <c r="X222" i="1" s="1"/>
  <c r="Y222" i="1" s="1"/>
  <c r="V39" i="1"/>
  <c r="X39" i="1" s="1"/>
  <c r="Y39" i="1" s="1"/>
  <c r="V240" i="1"/>
  <c r="X240" i="1" s="1"/>
  <c r="Y240" i="1" s="1"/>
  <c r="V56" i="1"/>
  <c r="X56" i="1" s="1"/>
  <c r="Y56" i="1" s="1"/>
  <c r="V354" i="1"/>
  <c r="X354" i="1" s="1"/>
  <c r="Y354" i="1" s="1"/>
  <c r="V247" i="1"/>
  <c r="X247" i="1" s="1"/>
  <c r="Y247" i="1" s="1"/>
  <c r="V431" i="1"/>
  <c r="X431" i="1" s="1"/>
  <c r="Y431" i="1" s="1"/>
  <c r="V26" i="1"/>
  <c r="X26" i="1" s="1"/>
  <c r="Y26" i="1" s="1"/>
  <c r="V245" i="1"/>
  <c r="X245" i="1" s="1"/>
  <c r="Y245" i="1" s="1"/>
  <c r="V35" i="1"/>
  <c r="X35" i="1" s="1"/>
  <c r="Y35" i="1" s="1"/>
  <c r="V363" i="1"/>
  <c r="X363" i="1" s="1"/>
  <c r="Y363" i="1" s="1"/>
  <c r="V384" i="1"/>
  <c r="X384" i="1" s="1"/>
  <c r="Y384" i="1" s="1"/>
  <c r="V287" i="1"/>
  <c r="X287" i="1" s="1"/>
  <c r="Y287" i="1" s="1"/>
  <c r="V573" i="1"/>
  <c r="X573" i="1" s="1"/>
  <c r="Y573" i="1" s="1"/>
  <c r="V331" i="1"/>
  <c r="X331" i="1" s="1"/>
  <c r="Y331" i="1" s="1"/>
  <c r="V300" i="1"/>
  <c r="X300" i="1" s="1"/>
  <c r="Y300" i="1" s="1"/>
  <c r="V290" i="1"/>
  <c r="X290" i="1" s="1"/>
  <c r="Y290" i="1" s="1"/>
  <c r="V107" i="1"/>
  <c r="X107" i="1" s="1"/>
  <c r="Y107" i="1" s="1"/>
  <c r="V151" i="1"/>
  <c r="X151" i="1" s="1"/>
  <c r="Y151" i="1" s="1"/>
  <c r="V146" i="1"/>
  <c r="X146" i="1" s="1"/>
  <c r="Y146" i="1" s="1"/>
  <c r="V504" i="1"/>
  <c r="X504" i="1" s="1"/>
  <c r="Y504" i="1" s="1"/>
  <c r="V38" i="1"/>
  <c r="X38" i="1" s="1"/>
  <c r="Y38" i="1" s="1"/>
  <c r="V202" i="1"/>
  <c r="X202" i="1" s="1"/>
  <c r="Y202" i="1" s="1"/>
  <c r="V484" i="1"/>
  <c r="X484" i="1" s="1"/>
  <c r="Y484" i="1" s="1"/>
  <c r="V553" i="1"/>
  <c r="X553" i="1" s="1"/>
  <c r="Y553" i="1" s="1"/>
  <c r="V266" i="1"/>
  <c r="X266" i="1" s="1"/>
  <c r="Y266" i="1" s="1"/>
  <c r="V416" i="1"/>
  <c r="X416" i="1" s="1"/>
  <c r="Y416" i="1" s="1"/>
  <c r="V461" i="1"/>
  <c r="X461" i="1" s="1"/>
  <c r="Y461" i="1" s="1"/>
  <c r="V110" i="1"/>
  <c r="X110" i="1" s="1"/>
  <c r="Y110" i="1" s="1"/>
  <c r="V459" i="1"/>
  <c r="X459" i="1" s="1"/>
  <c r="Y459" i="1" s="1"/>
  <c r="V309" i="1"/>
  <c r="X309" i="1" s="1"/>
  <c r="Y309" i="1" s="1"/>
  <c r="V215" i="1"/>
  <c r="X215" i="1" s="1"/>
  <c r="Y215" i="1" s="1"/>
  <c r="V358" i="1"/>
  <c r="X358" i="1" s="1"/>
  <c r="Y358" i="1" s="1"/>
  <c r="V37" i="1"/>
  <c r="X37" i="1" s="1"/>
  <c r="Y37" i="1" s="1"/>
  <c r="V216" i="1"/>
  <c r="X216" i="1" s="1"/>
  <c r="Y216" i="1" s="1"/>
  <c r="V158" i="1"/>
  <c r="X158" i="1" s="1"/>
  <c r="Y158" i="1" s="1"/>
  <c r="V496" i="1"/>
  <c r="X496" i="1" s="1"/>
  <c r="Y496" i="1" s="1"/>
  <c r="V270" i="1"/>
  <c r="X270" i="1" s="1"/>
  <c r="Y270" i="1" s="1"/>
  <c r="V548" i="1"/>
  <c r="X548" i="1" s="1"/>
  <c r="Y548" i="1" s="1"/>
  <c r="V275" i="1"/>
  <c r="X275" i="1" s="1"/>
  <c r="Y275" i="1" s="1"/>
  <c r="V174" i="1"/>
  <c r="X174" i="1" s="1"/>
  <c r="Y174" i="1" s="1"/>
  <c r="V30" i="1"/>
  <c r="X30" i="1" s="1"/>
  <c r="Y30" i="1" s="1"/>
  <c r="V567" i="1"/>
  <c r="X567" i="1" s="1"/>
  <c r="Y567" i="1" s="1"/>
  <c r="V464" i="1"/>
  <c r="X464" i="1" s="1"/>
  <c r="Y464" i="1" s="1"/>
  <c r="V487" i="1"/>
  <c r="X487" i="1" s="1"/>
  <c r="Y487" i="1" s="1"/>
  <c r="V437" i="1"/>
  <c r="X437" i="1" s="1"/>
  <c r="Y437" i="1" s="1"/>
  <c r="V532" i="1"/>
  <c r="X532" i="1" s="1"/>
  <c r="Y532" i="1" s="1"/>
  <c r="V390" i="1"/>
  <c r="X390" i="1" s="1"/>
  <c r="Y390" i="1" s="1"/>
  <c r="V359" i="1"/>
  <c r="X359" i="1" s="1"/>
  <c r="Y359" i="1" s="1"/>
  <c r="V248" i="1"/>
  <c r="X248" i="1" s="1"/>
  <c r="Y248" i="1" s="1"/>
  <c r="V550" i="1"/>
  <c r="X550" i="1" s="1"/>
  <c r="Y550" i="1" s="1"/>
  <c r="V517" i="1"/>
  <c r="X517" i="1" s="1"/>
  <c r="Y517" i="1" s="1"/>
  <c r="V302" i="1"/>
  <c r="X302" i="1" s="1"/>
  <c r="Y302" i="1" s="1"/>
  <c r="V401" i="1"/>
  <c r="X401" i="1" s="1"/>
  <c r="Y401" i="1" s="1"/>
  <c r="V510" i="1"/>
  <c r="X510" i="1" s="1"/>
  <c r="Y510" i="1" s="1"/>
  <c r="V434" i="1"/>
  <c r="X434" i="1" s="1"/>
  <c r="Y434" i="1" s="1"/>
  <c r="V507" i="1"/>
  <c r="X507" i="1" s="1"/>
  <c r="Y507" i="1" s="1"/>
  <c r="V136" i="1"/>
  <c r="X136" i="1" s="1"/>
  <c r="Y136" i="1" s="1"/>
  <c r="V101" i="1"/>
  <c r="X101" i="1" s="1"/>
  <c r="Y101" i="1" s="1"/>
  <c r="V308" i="1"/>
  <c r="X308" i="1" s="1"/>
  <c r="Y308" i="1" s="1"/>
  <c r="V488" i="1"/>
  <c r="X488" i="1" s="1"/>
  <c r="Y488" i="1" s="1"/>
  <c r="V280" i="1"/>
  <c r="X280" i="1" s="1"/>
  <c r="Y280" i="1" s="1"/>
  <c r="V124" i="1"/>
  <c r="X124" i="1" s="1"/>
  <c r="Y124" i="1" s="1"/>
  <c r="V540" i="1"/>
  <c r="X540" i="1" s="1"/>
  <c r="Y540" i="1" s="1"/>
  <c r="V132" i="1"/>
  <c r="X132" i="1" s="1"/>
  <c r="Y132" i="1" s="1"/>
  <c r="V333" i="1"/>
  <c r="X333" i="1" s="1"/>
  <c r="Y333" i="1" s="1"/>
  <c r="V269" i="1"/>
  <c r="X269" i="1" s="1"/>
  <c r="Y269" i="1" s="1"/>
  <c r="V13" i="1"/>
  <c r="X13" i="1" s="1"/>
  <c r="Y13" i="1" s="1"/>
  <c r="L13" i="1" s="1"/>
  <c r="V493" i="1"/>
  <c r="X493" i="1" s="1"/>
  <c r="Y493" i="1" s="1"/>
  <c r="V539" i="1"/>
  <c r="X539" i="1" s="1"/>
  <c r="Y539" i="1" s="1"/>
  <c r="V251" i="1"/>
  <c r="X251" i="1" s="1"/>
  <c r="Y251" i="1" s="1"/>
  <c r="V131" i="1"/>
  <c r="X131" i="1" s="1"/>
  <c r="Y131" i="1" s="1"/>
  <c r="V81" i="1"/>
  <c r="X81" i="1" s="1"/>
  <c r="Y81" i="1" s="1"/>
  <c r="V492" i="1"/>
  <c r="X492" i="1" s="1"/>
  <c r="Y492" i="1" s="1"/>
  <c r="V498" i="1"/>
  <c r="X498" i="1" s="1"/>
  <c r="Y498" i="1" s="1"/>
  <c r="V5" i="1"/>
  <c r="X5" i="1" s="1"/>
  <c r="Y5" i="1" s="1"/>
  <c r="L5" i="1" s="1"/>
  <c r="V353" i="1"/>
  <c r="X353" i="1" s="1"/>
  <c r="Y353" i="1" s="1"/>
  <c r="V405" i="1"/>
  <c r="X405" i="1" s="1"/>
  <c r="Y405" i="1" s="1"/>
  <c r="V145" i="1"/>
  <c r="X145" i="1" s="1"/>
  <c r="Y145" i="1" s="1"/>
  <c r="V180" i="1"/>
  <c r="X180" i="1" s="1"/>
  <c r="Y180" i="1" s="1"/>
  <c r="V105" i="1"/>
  <c r="X105" i="1" s="1"/>
  <c r="Y105" i="1" s="1"/>
  <c r="V40" i="1"/>
  <c r="X40" i="1" s="1"/>
  <c r="Y40" i="1" s="1"/>
  <c r="V436" i="1"/>
  <c r="X436" i="1" s="1"/>
  <c r="Y436" i="1" s="1"/>
  <c r="V80" i="1"/>
  <c r="X80" i="1" s="1"/>
  <c r="Y80" i="1" s="1"/>
  <c r="V109" i="1"/>
  <c r="X109" i="1" s="1"/>
  <c r="Y109" i="1" s="1"/>
  <c r="V129" i="1"/>
  <c r="X129" i="1" s="1"/>
  <c r="Y129" i="1" s="1"/>
  <c r="V430" i="1"/>
  <c r="X430" i="1" s="1"/>
  <c r="Y430" i="1" s="1"/>
  <c r="V70" i="1"/>
  <c r="X70" i="1" s="1"/>
  <c r="Y70" i="1" s="1"/>
  <c r="V524" i="1"/>
  <c r="X524" i="1" s="1"/>
  <c r="Y524" i="1" s="1"/>
  <c r="V82" i="1"/>
  <c r="X82" i="1" s="1"/>
  <c r="Y82" i="1" s="1"/>
  <c r="V515" i="1"/>
  <c r="X515" i="1" s="1"/>
  <c r="Y515" i="1" s="1"/>
  <c r="V483" i="1"/>
  <c r="X483" i="1" s="1"/>
  <c r="Y483" i="1" s="1"/>
  <c r="V391" i="1"/>
  <c r="X391" i="1" s="1"/>
  <c r="Y391" i="1" s="1"/>
  <c r="V422" i="1"/>
  <c r="X422" i="1" s="1"/>
  <c r="Y422" i="1" s="1"/>
  <c r="V417" i="1"/>
  <c r="X417" i="1" s="1"/>
  <c r="Y417" i="1" s="1"/>
  <c r="V171" i="1"/>
  <c r="X171" i="1" s="1"/>
  <c r="Y171" i="1" s="1"/>
  <c r="V16" i="1"/>
  <c r="X16" i="1" s="1"/>
  <c r="Y16" i="1" s="1"/>
  <c r="L16" i="1" s="1"/>
  <c r="V147" i="1"/>
  <c r="X147" i="1" s="1"/>
  <c r="Y147" i="1" s="1"/>
  <c r="V477" i="1"/>
  <c r="X477" i="1" s="1"/>
  <c r="Y477" i="1" s="1"/>
  <c r="V54" i="1"/>
  <c r="X54" i="1" s="1"/>
  <c r="Y54" i="1" s="1"/>
  <c r="V312" i="1"/>
  <c r="X312" i="1" s="1"/>
  <c r="Y312" i="1" s="1"/>
  <c r="V139" i="1"/>
  <c r="X139" i="1" s="1"/>
  <c r="Y139" i="1" s="1"/>
  <c r="V160" i="1"/>
  <c r="X160" i="1" s="1"/>
  <c r="Y160" i="1" s="1"/>
  <c r="V441" i="1"/>
  <c r="X441" i="1" s="1"/>
  <c r="Y441" i="1" s="1"/>
  <c r="V514" i="1"/>
  <c r="X514" i="1" s="1"/>
  <c r="Y514" i="1" s="1"/>
  <c r="V442" i="1"/>
  <c r="X442" i="1" s="1"/>
  <c r="Y442" i="1" s="1"/>
  <c r="V368" i="1"/>
  <c r="X368" i="1" s="1"/>
  <c r="Y368" i="1" s="1"/>
  <c r="V261" i="1"/>
  <c r="X261" i="1" s="1"/>
  <c r="Y261" i="1" s="1"/>
  <c r="V559" i="1"/>
  <c r="X559" i="1" s="1"/>
  <c r="Y559" i="1" s="1"/>
  <c r="V551" i="1"/>
  <c r="X551" i="1" s="1"/>
  <c r="Y551" i="1" s="1"/>
  <c r="V159" i="1"/>
  <c r="X159" i="1" s="1"/>
  <c r="Y159" i="1" s="1"/>
  <c r="V177" i="1"/>
  <c r="X177" i="1" s="1"/>
  <c r="Y177" i="1" s="1"/>
  <c r="V218" i="1"/>
  <c r="X218" i="1" s="1"/>
  <c r="Y218" i="1" s="1"/>
  <c r="V49" i="1"/>
  <c r="X49" i="1" s="1"/>
  <c r="Y49" i="1" s="1"/>
  <c r="V234" i="1"/>
  <c r="X234" i="1" s="1"/>
  <c r="Y234" i="1" s="1"/>
  <c r="V208" i="1"/>
  <c r="X208" i="1" s="1"/>
  <c r="Y208" i="1" s="1"/>
  <c r="V154" i="1"/>
  <c r="X154" i="1" s="1"/>
  <c r="Y154" i="1" s="1"/>
  <c r="V22" i="1"/>
  <c r="X22" i="1" s="1"/>
  <c r="Y22" i="1" s="1"/>
  <c r="V297" i="1"/>
  <c r="X297" i="1" s="1"/>
  <c r="Y297" i="1" s="1"/>
  <c r="V119" i="1"/>
  <c r="X119" i="1" s="1"/>
  <c r="Y119" i="1" s="1"/>
  <c r="V453" i="1"/>
  <c r="X453" i="1" s="1"/>
  <c r="Y453" i="1" s="1"/>
  <c r="V402" i="1"/>
  <c r="X402" i="1" s="1"/>
  <c r="Y402" i="1" s="1"/>
  <c r="V414" i="1"/>
  <c r="X414" i="1" s="1"/>
  <c r="Y414" i="1" s="1"/>
  <c r="V223" i="1"/>
  <c r="X223" i="1" s="1"/>
  <c r="Y223" i="1" s="1"/>
  <c r="V60" i="1"/>
  <c r="X60" i="1" s="1"/>
  <c r="Y60" i="1" s="1"/>
  <c r="V20" i="1"/>
  <c r="X20" i="1" s="1"/>
  <c r="Y20" i="1" s="1"/>
  <c r="V121" i="1"/>
  <c r="X121" i="1" s="1"/>
  <c r="Y121" i="1" s="1"/>
  <c r="V235" i="1"/>
  <c r="X235" i="1" s="1"/>
  <c r="Y235" i="1" s="1"/>
  <c r="V526" i="1"/>
  <c r="X526" i="1" s="1"/>
  <c r="Y526" i="1" s="1"/>
  <c r="V512" i="1"/>
  <c r="X512" i="1" s="1"/>
  <c r="Y512" i="1" s="1"/>
  <c r="V413" i="1"/>
  <c r="X413" i="1" s="1"/>
  <c r="Y413" i="1" s="1"/>
  <c r="V294" i="1"/>
  <c r="X294" i="1" s="1"/>
  <c r="Y294" i="1" s="1"/>
  <c r="V456" i="1"/>
  <c r="X456" i="1" s="1"/>
  <c r="Y456" i="1" s="1"/>
  <c r="V420" i="1"/>
  <c r="X420" i="1" s="1"/>
  <c r="Y420" i="1" s="1"/>
  <c r="V409" i="1"/>
  <c r="X409" i="1" s="1"/>
  <c r="Y409" i="1" s="1"/>
  <c r="V100" i="1"/>
  <c r="X100" i="1" s="1"/>
  <c r="Y100" i="1" s="1"/>
  <c r="V236" i="1"/>
  <c r="X236" i="1" s="1"/>
  <c r="Y236" i="1" s="1"/>
  <c r="V366" i="1"/>
  <c r="X366" i="1" s="1"/>
  <c r="Y366" i="1" s="1"/>
  <c r="V319" i="1"/>
  <c r="X319" i="1" s="1"/>
  <c r="Y319" i="1" s="1"/>
  <c r="V69" i="1"/>
  <c r="X69" i="1" s="1"/>
  <c r="Y69" i="1" s="1"/>
  <c r="V184" i="1"/>
  <c r="X184" i="1" s="1"/>
  <c r="Y184" i="1" s="1"/>
  <c r="V541" i="1"/>
  <c r="X541" i="1" s="1"/>
  <c r="Y541" i="1" s="1"/>
  <c r="V426" i="1"/>
  <c r="X426" i="1" s="1"/>
  <c r="Y426" i="1" s="1"/>
  <c r="V157" i="1"/>
  <c r="X157" i="1" s="1"/>
  <c r="Y157" i="1" s="1"/>
  <c r="V29" i="1"/>
  <c r="X29" i="1" s="1"/>
  <c r="Y29" i="1" s="1"/>
  <c r="V34" i="1"/>
  <c r="X34" i="1" s="1"/>
  <c r="Y34" i="1" s="1"/>
  <c r="V283" i="1"/>
  <c r="X283" i="1" s="1"/>
  <c r="Y283" i="1" s="1"/>
  <c r="V14" i="1"/>
  <c r="X14" i="1" s="1"/>
  <c r="Y14" i="1" s="1"/>
  <c r="L14" i="1" s="1"/>
  <c r="V64" i="1"/>
  <c r="X64" i="1" s="1"/>
  <c r="Y64" i="1" s="1"/>
  <c r="V564" i="1"/>
  <c r="X564" i="1" s="1"/>
  <c r="Y564" i="1" s="1"/>
  <c r="V44" i="1"/>
  <c r="X44" i="1" s="1"/>
  <c r="Y44" i="1" s="1"/>
  <c r="V440" i="1"/>
  <c r="X440" i="1" s="1"/>
  <c r="Y440" i="1" s="1"/>
  <c r="V378" i="1"/>
  <c r="X378" i="1" s="1"/>
  <c r="Y378" i="1" s="1"/>
  <c r="V295" i="1"/>
  <c r="X295" i="1" s="1"/>
  <c r="Y295" i="1" s="1"/>
  <c r="V113" i="1"/>
  <c r="X113" i="1" s="1"/>
  <c r="Y113" i="1" s="1"/>
  <c r="V8" i="1"/>
  <c r="X8" i="1" s="1"/>
  <c r="Y8" i="1" s="1"/>
  <c r="L8" i="1" s="1"/>
  <c r="V185" i="1"/>
  <c r="X185" i="1" s="1"/>
  <c r="Y185" i="1" s="1"/>
  <c r="V144" i="1"/>
  <c r="X144" i="1" s="1"/>
  <c r="Y144" i="1" s="1"/>
  <c r="V397" i="1"/>
  <c r="X397" i="1" s="1"/>
  <c r="Y397" i="1" s="1"/>
  <c r="V293" i="1"/>
  <c r="X293" i="1" s="1"/>
  <c r="Y293" i="1" s="1"/>
  <c r="V252" i="1"/>
  <c r="X252" i="1" s="1"/>
  <c r="Y252" i="1" s="1"/>
  <c r="V178" i="1"/>
  <c r="X178" i="1" s="1"/>
  <c r="Y178" i="1" s="1"/>
  <c r="V94" i="1"/>
  <c r="X94" i="1" s="1"/>
  <c r="Y94" i="1" s="1"/>
  <c r="V186" i="1"/>
  <c r="X186" i="1" s="1"/>
  <c r="Y186" i="1" s="1"/>
  <c r="V480" i="1"/>
  <c r="X480" i="1" s="1"/>
  <c r="Y480" i="1" s="1"/>
  <c r="V373" i="1"/>
  <c r="X373" i="1" s="1"/>
  <c r="Y373" i="1" s="1"/>
  <c r="V568" i="1"/>
  <c r="X568" i="1" s="1"/>
  <c r="Y568" i="1" s="1"/>
  <c r="V475" i="1"/>
  <c r="X475" i="1" s="1"/>
  <c r="Y475" i="1" s="1"/>
  <c r="V249" i="1"/>
  <c r="X249" i="1" s="1"/>
  <c r="Y249" i="1" s="1"/>
  <c r="V268" i="1"/>
  <c r="X268" i="1" s="1"/>
  <c r="Y268" i="1" s="1"/>
  <c r="V181" i="1"/>
  <c r="X181" i="1" s="1"/>
  <c r="Y181" i="1" s="1"/>
  <c r="V61" i="1"/>
  <c r="X61" i="1" s="1"/>
  <c r="Y61" i="1" s="1"/>
  <c r="V427" i="1"/>
  <c r="X427" i="1" s="1"/>
  <c r="Y427" i="1" s="1"/>
  <c r="V173" i="1"/>
  <c r="X173" i="1" s="1"/>
  <c r="Y173" i="1" s="1"/>
  <c r="V360" i="1"/>
  <c r="X360" i="1" s="1"/>
  <c r="Y360" i="1" s="1"/>
  <c r="V108" i="1"/>
  <c r="X108" i="1" s="1"/>
  <c r="Y108" i="1" s="1"/>
  <c r="V112" i="1"/>
  <c r="X112" i="1" s="1"/>
  <c r="Y112" i="1" s="1"/>
  <c r="V356" i="1"/>
  <c r="X356" i="1" s="1"/>
  <c r="Y356" i="1" s="1"/>
  <c r="V489" i="1"/>
  <c r="X489" i="1" s="1"/>
  <c r="Y489" i="1" s="1"/>
  <c r="V519" i="1"/>
  <c r="X519" i="1" s="1"/>
  <c r="Y519" i="1" s="1"/>
  <c r="V197" i="1"/>
  <c r="X197" i="1" s="1"/>
  <c r="Y197" i="1" s="1"/>
  <c r="V106" i="1"/>
  <c r="X106" i="1" s="1"/>
  <c r="Y106" i="1" s="1"/>
  <c r="V424" i="1"/>
  <c r="X424" i="1" s="1"/>
  <c r="Y424" i="1" s="1"/>
  <c r="V201" i="1"/>
  <c r="X201" i="1" s="1"/>
  <c r="Y201" i="1" s="1"/>
  <c r="V289" i="1"/>
  <c r="X289" i="1" s="1"/>
  <c r="Y289" i="1" s="1"/>
  <c r="V169" i="1"/>
  <c r="X169" i="1" s="1"/>
  <c r="Y169" i="1" s="1"/>
  <c r="V400" i="1"/>
  <c r="X400" i="1" s="1"/>
  <c r="Y400" i="1" s="1"/>
  <c r="V140" i="1"/>
  <c r="X140" i="1" s="1"/>
  <c r="Y140" i="1" s="1"/>
  <c r="V166" i="1"/>
  <c r="X166" i="1" s="1"/>
  <c r="Y166" i="1" s="1"/>
  <c r="V63" i="1"/>
  <c r="X63" i="1" s="1"/>
  <c r="Y63" i="1" s="1"/>
  <c r="V575" i="1"/>
  <c r="X575" i="1" s="1"/>
  <c r="Y575" i="1" s="1"/>
  <c r="V571" i="1"/>
  <c r="X571" i="1" s="1"/>
  <c r="Y571" i="1" s="1"/>
  <c r="V7" i="1"/>
  <c r="X7" i="1" s="1"/>
  <c r="Y7" i="1" s="1"/>
  <c r="L7" i="1" s="1"/>
  <c r="V448" i="1"/>
  <c r="X448" i="1" s="1"/>
  <c r="Y448" i="1" s="1"/>
  <c r="V99" i="1"/>
  <c r="X99" i="1" s="1"/>
  <c r="Y99" i="1" s="1"/>
  <c r="V17" i="1"/>
  <c r="X17" i="1" s="1"/>
  <c r="Y17" i="1" s="1"/>
  <c r="V502" i="1"/>
  <c r="X502" i="1" s="1"/>
  <c r="Y502" i="1" s="1"/>
  <c r="V499" i="1"/>
  <c r="X499" i="1" s="1"/>
  <c r="Y499" i="1" s="1"/>
  <c r="V33" i="1"/>
  <c r="X33" i="1" s="1"/>
  <c r="Y33" i="1" s="1"/>
  <c r="V522" i="1"/>
  <c r="X522" i="1" s="1"/>
  <c r="Y522" i="1" s="1"/>
  <c r="V73" i="1"/>
  <c r="X73" i="1" s="1"/>
  <c r="Y73" i="1" s="1"/>
  <c r="V350" i="1"/>
  <c r="X350" i="1" s="1"/>
  <c r="Y350" i="1" s="1"/>
  <c r="V460" i="1"/>
  <c r="X460" i="1" s="1"/>
  <c r="Y460" i="1" s="1"/>
  <c r="V183" i="1"/>
  <c r="X183" i="1" s="1"/>
  <c r="Y183" i="1" s="1"/>
  <c r="V168" i="1"/>
  <c r="X168" i="1" s="1"/>
  <c r="Y168" i="1" s="1"/>
  <c r="V457" i="1"/>
  <c r="X457" i="1" s="1"/>
  <c r="Y457" i="1" s="1"/>
  <c r="V509" i="1"/>
  <c r="X509" i="1" s="1"/>
  <c r="Y509" i="1" s="1"/>
  <c r="V455" i="1"/>
  <c r="X455" i="1" s="1"/>
  <c r="Y455" i="1" s="1"/>
  <c r="V84" i="1"/>
  <c r="X84" i="1" s="1"/>
  <c r="Y84" i="1" s="1"/>
  <c r="V88" i="1"/>
  <c r="X88" i="1" s="1"/>
  <c r="Y88" i="1" s="1"/>
  <c r="V523" i="1"/>
  <c r="X523" i="1" s="1"/>
  <c r="Y523" i="1" s="1"/>
  <c r="V423" i="1"/>
  <c r="X423" i="1" s="1"/>
  <c r="Y423" i="1" s="1"/>
  <c r="V246" i="1"/>
  <c r="X246" i="1" s="1"/>
  <c r="Y246" i="1" s="1"/>
  <c r="V111" i="1"/>
  <c r="X111" i="1" s="1"/>
  <c r="Y111" i="1" s="1"/>
  <c r="V274" i="1"/>
  <c r="X274" i="1" s="1"/>
  <c r="Y274" i="1" s="1"/>
  <c r="V473" i="1"/>
  <c r="X473" i="1" s="1"/>
  <c r="Y473" i="1" s="1"/>
  <c r="V194" i="1"/>
  <c r="X194" i="1" s="1"/>
  <c r="Y194" i="1" s="1"/>
  <c r="V563" i="1"/>
  <c r="X563" i="1" s="1"/>
  <c r="Y563" i="1" s="1"/>
  <c r="V265" i="1"/>
  <c r="X265" i="1" s="1"/>
  <c r="Y265" i="1" s="1"/>
  <c r="V282" i="1"/>
  <c r="X282" i="1" s="1"/>
  <c r="Y282" i="1" s="1"/>
  <c r="V75" i="1"/>
  <c r="X75" i="1" s="1"/>
  <c r="Y75" i="1" s="1"/>
  <c r="V6" i="1"/>
  <c r="X6" i="1" s="1"/>
  <c r="Y6" i="1" s="1"/>
  <c r="L6" i="1" s="1"/>
  <c r="V520" i="1"/>
  <c r="X520" i="1" s="1"/>
  <c r="Y520" i="1" s="1"/>
  <c r="V555" i="1"/>
  <c r="X555" i="1" s="1"/>
  <c r="Y555" i="1" s="1"/>
  <c r="V516" i="1"/>
  <c r="X516" i="1" s="1"/>
  <c r="Y516" i="1" s="1"/>
  <c r="V238" i="1"/>
  <c r="X238" i="1" s="1"/>
  <c r="Y238" i="1" s="1"/>
  <c r="V386" i="1"/>
  <c r="X386" i="1" s="1"/>
  <c r="Y386" i="1" s="1"/>
  <c r="V195" i="1"/>
  <c r="X195" i="1" s="1"/>
  <c r="Y195" i="1" s="1"/>
  <c r="V52" i="1"/>
  <c r="X52" i="1" s="1"/>
  <c r="Y52" i="1" s="1"/>
  <c r="V278" i="1"/>
  <c r="X278" i="1" s="1"/>
  <c r="Y278" i="1" s="1"/>
  <c r="V357" i="1"/>
  <c r="X357" i="1" s="1"/>
  <c r="Y357" i="1" s="1"/>
  <c r="V126" i="1"/>
  <c r="X126" i="1" s="1"/>
  <c r="Y126" i="1" s="1"/>
  <c r="V78" i="1"/>
  <c r="X78" i="1" s="1"/>
  <c r="Y78" i="1" s="1"/>
  <c r="V543" i="1"/>
  <c r="X543" i="1" s="1"/>
  <c r="Y543" i="1" s="1"/>
  <c r="V277" i="1"/>
  <c r="X277" i="1" s="1"/>
  <c r="Y277" i="1" s="1"/>
  <c r="V476" i="1"/>
  <c r="X476" i="1" s="1"/>
  <c r="Y476" i="1" s="1"/>
  <c r="V549" i="1"/>
  <c r="X549" i="1" s="1"/>
  <c r="Y549" i="1" s="1"/>
  <c r="V364" i="1"/>
  <c r="X364" i="1" s="1"/>
  <c r="Y364" i="1" s="1"/>
  <c r="V389" i="1"/>
  <c r="X389" i="1" s="1"/>
  <c r="Y389" i="1" s="1"/>
  <c r="V336" i="1"/>
  <c r="X336" i="1" s="1"/>
  <c r="Y336" i="1" s="1"/>
  <c r="V310" i="1"/>
  <c r="X310" i="1" s="1"/>
  <c r="Y310" i="1" s="1"/>
  <c r="V4" i="1"/>
  <c r="X4" i="1" s="1"/>
  <c r="Y4" i="1" s="1"/>
  <c r="L4" i="1" s="1"/>
  <c r="V531" i="1"/>
  <c r="X531" i="1" s="1"/>
  <c r="Y531" i="1" s="1"/>
  <c r="V272" i="1"/>
  <c r="X272" i="1" s="1"/>
  <c r="Y272" i="1" s="1"/>
  <c r="V501" i="1"/>
  <c r="X501" i="1" s="1"/>
  <c r="Y501" i="1" s="1"/>
  <c r="V86" i="1"/>
  <c r="X86" i="1" s="1"/>
  <c r="Y86" i="1" s="1"/>
  <c r="V428" i="1"/>
  <c r="X428" i="1" s="1"/>
  <c r="Y428" i="1" s="1"/>
  <c r="V576" i="1"/>
  <c r="X576" i="1" s="1"/>
  <c r="Y576" i="1" s="1"/>
  <c r="V334" i="1"/>
  <c r="X334" i="1" s="1"/>
  <c r="Y334" i="1" s="1"/>
  <c r="V134" i="1"/>
  <c r="X134" i="1" s="1"/>
  <c r="Y134" i="1" s="1"/>
  <c r="V433" i="1"/>
  <c r="X433" i="1" s="1"/>
  <c r="Y433" i="1" s="1"/>
  <c r="V320" i="1"/>
  <c r="X320" i="1" s="1"/>
  <c r="Y320" i="1" s="1"/>
  <c r="V554" i="1"/>
  <c r="X554" i="1" s="1"/>
  <c r="Y554" i="1" s="1"/>
  <c r="V273" i="1"/>
  <c r="X273" i="1" s="1"/>
  <c r="Y273" i="1" s="1"/>
  <c r="V241" i="1"/>
  <c r="X241" i="1" s="1"/>
  <c r="Y241" i="1" s="1"/>
  <c r="V393" i="1"/>
  <c r="X393" i="1" s="1"/>
  <c r="Y393" i="1" s="1"/>
  <c r="V3" i="1"/>
  <c r="X3" i="1" s="1"/>
  <c r="Y3" i="1" s="1"/>
  <c r="L3" i="1" s="1"/>
  <c r="V471" i="1"/>
  <c r="X471" i="1" s="1"/>
  <c r="Y471" i="1" s="1"/>
  <c r="V552" i="1"/>
  <c r="X552" i="1" s="1"/>
  <c r="Y552" i="1" s="1"/>
  <c r="V325" i="1"/>
  <c r="X325" i="1" s="1"/>
  <c r="Y325" i="1" s="1"/>
  <c r="V544" i="1"/>
  <c r="X544" i="1" s="1"/>
  <c r="Y544" i="1" s="1"/>
  <c r="V438" i="1"/>
  <c r="X438" i="1" s="1"/>
  <c r="Y438" i="1" s="1"/>
  <c r="V511" i="1"/>
  <c r="X511" i="1" s="1"/>
  <c r="Y511" i="1" s="1"/>
  <c r="V143" i="1"/>
  <c r="X143" i="1" s="1"/>
  <c r="Y143" i="1" s="1"/>
  <c r="V120" i="1"/>
  <c r="X120" i="1" s="1"/>
  <c r="Y120" i="1" s="1"/>
  <c r="V55" i="1"/>
  <c r="X55" i="1" s="1"/>
  <c r="Y55" i="1" s="1"/>
  <c r="V28" i="1"/>
  <c r="X28" i="1" s="1"/>
  <c r="Y28" i="1" s="1"/>
  <c r="V418" i="1"/>
  <c r="X418" i="1" s="1"/>
  <c r="Y418" i="1" s="1"/>
  <c r="V276" i="1"/>
  <c r="X276" i="1" s="1"/>
  <c r="Y276" i="1" s="1"/>
  <c r="V299" i="1"/>
  <c r="X299" i="1" s="1"/>
  <c r="Y299" i="1" s="1"/>
  <c r="V469" i="1"/>
  <c r="X469" i="1" s="1"/>
  <c r="Y469" i="1" s="1"/>
  <c r="V581" i="1"/>
  <c r="X581" i="1" s="1"/>
  <c r="Y581" i="1" s="1"/>
  <c r="V399" i="1"/>
  <c r="X399" i="1" s="1"/>
  <c r="Y399" i="1" s="1"/>
  <c r="V98" i="1"/>
  <c r="X98" i="1" s="1"/>
  <c r="Y98" i="1" s="1"/>
  <c r="V58" i="1"/>
  <c r="X58" i="1" s="1"/>
  <c r="Y58" i="1" s="1"/>
  <c r="V330" i="1"/>
  <c r="X330" i="1" s="1"/>
  <c r="Y330" i="1" s="1"/>
  <c r="V572" i="1"/>
  <c r="X572" i="1" s="1"/>
  <c r="Y572" i="1" s="1"/>
  <c r="V444" i="1"/>
  <c r="X444" i="1" s="1"/>
  <c r="Y444" i="1" s="1"/>
  <c r="V213" i="1"/>
  <c r="X213" i="1" s="1"/>
  <c r="Y213" i="1" s="1"/>
  <c r="V432" i="1"/>
  <c r="X432" i="1" s="1"/>
  <c r="Y432" i="1" s="1"/>
  <c r="V138" i="1"/>
  <c r="X138" i="1" s="1"/>
  <c r="Y138" i="1" s="1"/>
  <c r="V148" i="1"/>
  <c r="X148" i="1" s="1"/>
  <c r="Y148" i="1" s="1"/>
  <c r="V217" i="1"/>
  <c r="X217" i="1" s="1"/>
  <c r="Y217" i="1" s="1"/>
  <c r="V503" i="1"/>
  <c r="X503" i="1" s="1"/>
  <c r="Y503" i="1" s="1"/>
  <c r="V445" i="1"/>
  <c r="X445" i="1" s="1"/>
  <c r="Y445" i="1" s="1"/>
  <c r="V161" i="1"/>
  <c r="X161" i="1" s="1"/>
  <c r="Y161" i="1" s="1"/>
  <c r="V89" i="1"/>
  <c r="X89" i="1" s="1"/>
  <c r="Y89" i="1" s="1"/>
  <c r="V59" i="1"/>
  <c r="X59" i="1" s="1"/>
  <c r="Y59" i="1" s="1"/>
  <c r="V513" i="1"/>
  <c r="X513" i="1" s="1"/>
  <c r="Y513" i="1" s="1"/>
  <c r="V385" i="1"/>
  <c r="X385" i="1" s="1"/>
  <c r="Y385" i="1" s="1"/>
  <c r="V210" i="1"/>
  <c r="X210" i="1" s="1"/>
  <c r="Y210" i="1" s="1"/>
  <c r="V296" i="1"/>
  <c r="X296" i="1" s="1"/>
  <c r="Y296" i="1" s="1"/>
  <c r="V90" i="1"/>
  <c r="X90" i="1" s="1"/>
  <c r="Y90" i="1" s="1"/>
  <c r="V259" i="1"/>
  <c r="X259" i="1" s="1"/>
  <c r="Y259" i="1" s="1"/>
  <c r="V172" i="1"/>
  <c r="X172" i="1" s="1"/>
  <c r="Y172" i="1" s="1"/>
  <c r="V42" i="1"/>
  <c r="X42" i="1" s="1"/>
  <c r="Y42" i="1" s="1"/>
  <c r="V91" i="1"/>
  <c r="X91" i="1" s="1"/>
  <c r="Y91" i="1" s="1"/>
  <c r="V141" i="1"/>
  <c r="X141" i="1" s="1"/>
  <c r="Y141" i="1" s="1"/>
  <c r="V162" i="1"/>
  <c r="X162" i="1" s="1"/>
  <c r="Y162" i="1" s="1"/>
  <c r="V102" i="1"/>
  <c r="X102" i="1" s="1"/>
  <c r="Y102" i="1" s="1"/>
  <c r="V307" i="1"/>
  <c r="X307" i="1" s="1"/>
  <c r="Y307" i="1" s="1"/>
  <c r="V374" i="1"/>
  <c r="X374" i="1" s="1"/>
  <c r="Y374" i="1" s="1"/>
  <c r="V326" i="1"/>
  <c r="X326" i="1" s="1"/>
  <c r="Y326" i="1" s="1"/>
  <c r="V230" i="1"/>
  <c r="X230" i="1" s="1"/>
  <c r="Y230" i="1" s="1"/>
  <c r="V176" i="1"/>
  <c r="X176" i="1" s="1"/>
  <c r="Y176" i="1" s="1"/>
  <c r="V220" i="1"/>
  <c r="X220" i="1" s="1"/>
  <c r="Y220" i="1" s="1"/>
  <c r="V380" i="1"/>
  <c r="X380" i="1" s="1"/>
  <c r="Y380" i="1" s="1"/>
  <c r="V193" i="1"/>
  <c r="X193" i="1" s="1"/>
  <c r="Y193" i="1" s="1"/>
  <c r="V561" i="1"/>
  <c r="X561" i="1" s="1"/>
  <c r="Y561" i="1" s="1"/>
  <c r="V379" i="1"/>
  <c r="X379" i="1" s="1"/>
  <c r="Y379" i="1" s="1"/>
  <c r="V425" i="1"/>
  <c r="X425" i="1" s="1"/>
  <c r="Y425" i="1" s="1"/>
  <c r="V304" i="1"/>
  <c r="X304" i="1" s="1"/>
  <c r="Y304" i="1" s="1"/>
  <c r="V574" i="1"/>
  <c r="X574" i="1" s="1"/>
  <c r="Y574" i="1" s="1"/>
  <c r="V155" i="1"/>
  <c r="X155" i="1" s="1"/>
  <c r="Y155" i="1" s="1"/>
  <c r="V244" i="1"/>
  <c r="X244" i="1" s="1"/>
  <c r="Y244" i="1" s="1"/>
  <c r="V466" i="1"/>
  <c r="X466" i="1" s="1"/>
  <c r="Y466" i="1" s="1"/>
  <c r="V285" i="1"/>
  <c r="X285" i="1" s="1"/>
  <c r="Y285" i="1" s="1"/>
  <c r="V137" i="1"/>
  <c r="X137" i="1" s="1"/>
  <c r="Y137" i="1" s="1"/>
  <c r="V232" i="1"/>
  <c r="X232" i="1" s="1"/>
  <c r="Y232" i="1" s="1"/>
  <c r="V214" i="1"/>
  <c r="X214" i="1" s="1"/>
  <c r="Y214" i="1" s="1"/>
  <c r="V118" i="1"/>
  <c r="X118" i="1" s="1"/>
  <c r="Y118" i="1" s="1"/>
  <c r="V281" i="1"/>
  <c r="X281" i="1" s="1"/>
  <c r="Y281" i="1" s="1"/>
  <c r="V306" i="1"/>
  <c r="X306" i="1" s="1"/>
  <c r="Y306" i="1" s="1"/>
  <c r="V255" i="1"/>
  <c r="X255" i="1" s="1"/>
  <c r="Y255" i="1" s="1"/>
  <c r="V329" i="1"/>
  <c r="X329" i="1" s="1"/>
  <c r="Y329" i="1" s="1"/>
  <c r="V130" i="1"/>
  <c r="X130" i="1" s="1"/>
  <c r="Y130" i="1" s="1"/>
  <c r="V570" i="1"/>
  <c r="X570" i="1" s="1"/>
  <c r="Y570" i="1" s="1"/>
  <c r="V72" i="1"/>
  <c r="X72" i="1" s="1"/>
  <c r="Y72" i="1" s="1"/>
  <c r="V495" i="1"/>
  <c r="X495" i="1" s="1"/>
  <c r="Y495" i="1" s="1"/>
  <c r="V337" i="1"/>
  <c r="X337" i="1" s="1"/>
  <c r="Y337" i="1" s="1"/>
  <c r="V79" i="1"/>
  <c r="X79" i="1" s="1"/>
  <c r="Y79" i="1" s="1"/>
  <c r="V92" i="1"/>
  <c r="X92" i="1" s="1"/>
  <c r="Y92" i="1" s="1"/>
  <c r="V41" i="1"/>
  <c r="X41" i="1" s="1"/>
  <c r="Y41" i="1" s="1"/>
  <c r="V338" i="1"/>
  <c r="X338" i="1" s="1"/>
  <c r="Y338" i="1" s="1"/>
  <c r="V87" i="1"/>
  <c r="X87" i="1" s="1"/>
  <c r="Y87" i="1" s="1"/>
  <c r="V243" i="1"/>
  <c r="X243" i="1" s="1"/>
  <c r="Y243" i="1" s="1"/>
  <c r="V116" i="1"/>
  <c r="X116" i="1" s="1"/>
  <c r="Y116" i="1" s="1"/>
  <c r="V339" i="1"/>
  <c r="X339" i="1" s="1"/>
  <c r="Y339" i="1" s="1"/>
  <c r="V415" i="1"/>
  <c r="X415" i="1" s="1"/>
  <c r="Y415" i="1" s="1"/>
  <c r="V578" i="1"/>
  <c r="X578" i="1" s="1"/>
  <c r="Y578" i="1" s="1"/>
  <c r="V133" i="1"/>
  <c r="X133" i="1" s="1"/>
  <c r="Y133" i="1" s="1"/>
  <c r="V263" i="1"/>
  <c r="X263" i="1" s="1"/>
  <c r="Y263" i="1" s="1"/>
  <c r="V537" i="1"/>
  <c r="X537" i="1" s="1"/>
  <c r="Y537" i="1" s="1"/>
  <c r="V396" i="1"/>
  <c r="X396" i="1" s="1"/>
  <c r="Y396" i="1" s="1"/>
  <c r="V538" i="1"/>
  <c r="X538" i="1" s="1"/>
  <c r="Y538" i="1" s="1"/>
  <c r="V77" i="1"/>
  <c r="X77" i="1" s="1"/>
  <c r="Y77" i="1" s="1"/>
  <c r="V10" i="1"/>
  <c r="X10" i="1" s="1"/>
  <c r="Y10" i="1" s="1"/>
  <c r="L10" i="1" s="1"/>
  <c r="V450" i="1"/>
  <c r="X450" i="1" s="1"/>
  <c r="Y450" i="1" s="1"/>
  <c r="V228" i="1"/>
  <c r="X228" i="1" s="1"/>
  <c r="Y228" i="1" s="1"/>
  <c r="V291" i="1"/>
  <c r="X291" i="1" s="1"/>
  <c r="Y291" i="1" s="1"/>
  <c r="V410" i="1"/>
  <c r="X410" i="1" s="1"/>
  <c r="Y410" i="1" s="1"/>
  <c r="V135" i="1"/>
  <c r="X135" i="1" s="1"/>
  <c r="Y135" i="1" s="1"/>
  <c r="V196" i="1"/>
  <c r="X196" i="1" s="1"/>
  <c r="Y196" i="1" s="1"/>
  <c r="V127" i="1"/>
  <c r="X127" i="1" s="1"/>
  <c r="Y127" i="1" s="1"/>
  <c r="V163" i="1"/>
  <c r="X163" i="1" s="1"/>
  <c r="Y163" i="1" s="1"/>
  <c r="V527" i="1"/>
  <c r="X527" i="1" s="1"/>
  <c r="Y527" i="1" s="1"/>
  <c r="V152" i="1"/>
  <c r="X152" i="1" s="1"/>
  <c r="Y152" i="1" s="1"/>
  <c r="V375" i="1"/>
  <c r="X375" i="1" s="1"/>
  <c r="Y375" i="1" s="1"/>
  <c r="V394" i="1"/>
  <c r="X394" i="1" s="1"/>
  <c r="Y394" i="1" s="1"/>
  <c r="V239" i="1"/>
  <c r="X239" i="1" s="1"/>
  <c r="Y239" i="1" s="1"/>
  <c r="V351" i="1"/>
  <c r="X351" i="1" s="1"/>
  <c r="Y351" i="1" s="1"/>
  <c r="V435" i="1"/>
  <c r="X435" i="1" s="1"/>
  <c r="Y435" i="1" s="1"/>
  <c r="V50" i="1"/>
  <c r="X50" i="1" s="1"/>
  <c r="Y50" i="1" s="1"/>
  <c r="V66" i="1"/>
  <c r="X66" i="1" s="1"/>
  <c r="Y66" i="1" s="1"/>
  <c r="V404" i="1"/>
  <c r="X404" i="1" s="1"/>
  <c r="Y404" i="1" s="1"/>
  <c r="V562" i="1"/>
  <c r="X562" i="1" s="1"/>
  <c r="Y562" i="1" s="1"/>
  <c r="V233" i="1"/>
  <c r="X233" i="1" s="1"/>
  <c r="Y233" i="1" s="1"/>
  <c r="V156" i="1"/>
  <c r="X156" i="1" s="1"/>
  <c r="Y156" i="1" s="1"/>
  <c r="V53" i="1"/>
  <c r="X53" i="1" s="1"/>
  <c r="Y53" i="1" s="1"/>
  <c r="V260" i="1"/>
  <c r="X260" i="1" s="1"/>
  <c r="Y260" i="1" s="1"/>
  <c r="V128" i="1"/>
  <c r="X128" i="1" s="1"/>
  <c r="Y128" i="1" s="1"/>
  <c r="V311" i="1"/>
  <c r="X311" i="1" s="1"/>
  <c r="Y311" i="1" s="1"/>
  <c r="V315" i="1"/>
  <c r="X315" i="1" s="1"/>
  <c r="Y315" i="1" s="1"/>
  <c r="V362" i="1"/>
  <c r="X362" i="1" s="1"/>
  <c r="Y362" i="1" s="1"/>
  <c r="V85" i="1"/>
  <c r="X85" i="1" s="1"/>
  <c r="Y85" i="1" s="1"/>
  <c r="V292" i="1"/>
  <c r="X292" i="1" s="1"/>
  <c r="Y292" i="1" s="1"/>
  <c r="V43" i="1"/>
  <c r="X43" i="1" s="1"/>
  <c r="Y43" i="1" s="1"/>
  <c r="V446" i="1"/>
  <c r="X446" i="1" s="1"/>
  <c r="Y446" i="1" s="1"/>
  <c r="V71" i="1"/>
  <c r="X71" i="1" s="1"/>
  <c r="Y71" i="1" s="1"/>
  <c r="V203" i="1"/>
  <c r="X203" i="1" s="1"/>
  <c r="Y203" i="1" s="1"/>
  <c r="V65" i="1"/>
  <c r="X65" i="1" s="1"/>
  <c r="Y65" i="1" s="1"/>
  <c r="V114" i="1"/>
  <c r="X114" i="1" s="1"/>
  <c r="Y114" i="1" s="1"/>
  <c r="V48" i="1"/>
  <c r="X48" i="1" s="1"/>
  <c r="Y48" i="1" s="1"/>
  <c r="V542" i="1"/>
  <c r="X542" i="1" s="1"/>
  <c r="Y542" i="1" s="1"/>
  <c r="V566" i="1"/>
  <c r="X566" i="1" s="1"/>
  <c r="Y566" i="1" s="1"/>
  <c r="V361" i="1"/>
  <c r="X361" i="1" s="1"/>
  <c r="Y361" i="1" s="1"/>
  <c r="V355" i="1"/>
  <c r="X355" i="1" s="1"/>
  <c r="Y355" i="1" s="1"/>
  <c r="V250" i="1"/>
  <c r="X250" i="1" s="1"/>
  <c r="Y250" i="1" s="1"/>
  <c r="V429" i="1"/>
  <c r="X429" i="1" s="1"/>
  <c r="Y429" i="1" s="1"/>
  <c r="V205" i="1"/>
  <c r="X205" i="1" s="1"/>
  <c r="Y205" i="1" s="1"/>
  <c r="V324" i="1"/>
  <c r="X324" i="1" s="1"/>
  <c r="Y324" i="1" s="1"/>
  <c r="V221" i="1"/>
  <c r="X221" i="1" s="1"/>
  <c r="Y221" i="1" s="1"/>
  <c r="V535" i="1"/>
  <c r="X535" i="1" s="1"/>
  <c r="Y535" i="1" s="1"/>
  <c r="V51" i="1"/>
  <c r="X51" i="1" s="1"/>
  <c r="Y51" i="1" s="1"/>
  <c r="V462" i="1"/>
  <c r="X462" i="1" s="1"/>
  <c r="Y462" i="1" s="1"/>
  <c r="V317" i="1"/>
  <c r="X317" i="1" s="1"/>
  <c r="Y317" i="1" s="1"/>
  <c r="V189" i="1"/>
  <c r="X189" i="1" s="1"/>
  <c r="Y189" i="1" s="1"/>
  <c r="V398" i="1"/>
  <c r="X398" i="1" s="1"/>
  <c r="Y398" i="1" s="1"/>
  <c r="V478" i="1"/>
  <c r="X478" i="1" s="1"/>
  <c r="Y478" i="1" s="1"/>
  <c r="V518" i="1"/>
  <c r="X518" i="1" s="1"/>
  <c r="Y518" i="1" s="1"/>
  <c r="V529" i="1"/>
  <c r="X529" i="1" s="1"/>
  <c r="Y529" i="1" s="1"/>
  <c r="V346" i="1"/>
  <c r="X346" i="1" s="1"/>
  <c r="Y346" i="1" s="1"/>
  <c r="V188" i="1"/>
  <c r="X188" i="1" s="1"/>
  <c r="Y188" i="1" s="1"/>
  <c r="V25" i="1"/>
  <c r="X25" i="1" s="1"/>
  <c r="Y25" i="1" s="1"/>
  <c r="V149" i="1"/>
  <c r="X149" i="1" s="1"/>
  <c r="Y149" i="1" s="1"/>
  <c r="V74" i="1"/>
  <c r="X74" i="1" s="1"/>
  <c r="Y74" i="1" s="1"/>
  <c r="V494" i="1"/>
  <c r="X494" i="1" s="1"/>
  <c r="Y494" i="1" s="1"/>
  <c r="V204" i="1"/>
  <c r="X204" i="1" s="1"/>
  <c r="Y204" i="1" s="1"/>
  <c r="V447" i="1"/>
  <c r="X447" i="1" s="1"/>
  <c r="Y447" i="1" s="1"/>
  <c r="V123" i="1"/>
  <c r="X123" i="1" s="1"/>
  <c r="Y123" i="1" s="1"/>
  <c r="V125" i="1"/>
  <c r="X125" i="1" s="1"/>
  <c r="Y125" i="1" s="1"/>
  <c r="V506" i="1"/>
  <c r="X506" i="1" s="1"/>
  <c r="Y506" i="1" s="1"/>
  <c r="V314" i="1"/>
  <c r="X314" i="1" s="1"/>
  <c r="Y314" i="1" s="1"/>
  <c r="V76" i="1"/>
  <c r="X76" i="1" s="1"/>
  <c r="Y76" i="1" s="1"/>
  <c r="V546" i="1"/>
  <c r="X546" i="1" s="1"/>
  <c r="Y546" i="1" s="1"/>
  <c r="V388" i="1"/>
  <c r="X388" i="1" s="1"/>
  <c r="Y388" i="1" s="1"/>
  <c r="V387" i="1"/>
  <c r="X387" i="1" s="1"/>
  <c r="Y387" i="1" s="1"/>
  <c r="V192" i="1"/>
  <c r="X192" i="1" s="1"/>
  <c r="Y192" i="1" s="1"/>
  <c r="V254" i="1"/>
  <c r="X254" i="1" s="1"/>
  <c r="Y254" i="1" s="1"/>
  <c r="V262" i="1"/>
  <c r="X262" i="1" s="1"/>
  <c r="Y262" i="1" s="1"/>
  <c r="V343" i="1"/>
  <c r="X343" i="1" s="1"/>
  <c r="Y343" i="1" s="1"/>
  <c r="X62" i="1"/>
  <c r="Y62" i="1" s="1"/>
  <c r="F132" i="4"/>
  <c r="F843" i="2" l="1"/>
  <c r="F249" i="2"/>
  <c r="F975" i="2" l="1"/>
  <c r="F963" i="2"/>
  <c r="F656" i="2"/>
  <c r="F1033" i="2"/>
  <c r="D54" i="4" l="1"/>
  <c r="D55" i="4"/>
  <c r="D56" i="4"/>
  <c r="D57" i="4"/>
  <c r="D58" i="4"/>
  <c r="D59" i="4"/>
  <c r="D60" i="4"/>
  <c r="D61" i="4"/>
  <c r="D62" i="4"/>
  <c r="D63" i="4"/>
  <c r="D64" i="4"/>
  <c r="D65" i="4"/>
  <c r="E54" i="4"/>
  <c r="E55" i="4"/>
  <c r="E56" i="4"/>
  <c r="E57" i="4"/>
  <c r="E58" i="4"/>
  <c r="E59" i="4"/>
  <c r="E60" i="4"/>
  <c r="E61" i="4"/>
  <c r="E62" i="4"/>
  <c r="E63" i="4"/>
  <c r="E64" i="4"/>
  <c r="E65" i="4"/>
  <c r="F4" i="2"/>
  <c r="F5" i="2"/>
  <c r="F6" i="2"/>
  <c r="F7" i="2"/>
  <c r="F8" i="2"/>
  <c r="F9" i="2"/>
  <c r="F11" i="2"/>
  <c r="F12" i="2"/>
  <c r="F13" i="2"/>
  <c r="F14" i="2"/>
  <c r="F15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1" i="2"/>
  <c r="F52" i="2"/>
  <c r="F53" i="2"/>
  <c r="F54" i="2"/>
  <c r="F55" i="2"/>
  <c r="F57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1" i="2"/>
  <c r="F132" i="2"/>
  <c r="F133" i="2"/>
  <c r="F134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50" i="2"/>
  <c r="F251" i="2"/>
  <c r="F252" i="2"/>
  <c r="F253" i="2"/>
  <c r="F254" i="2"/>
  <c r="F255" i="2"/>
  <c r="F256" i="2"/>
  <c r="F257" i="2"/>
  <c r="F258" i="2"/>
  <c r="F259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6" i="2"/>
  <c r="F293" i="2"/>
  <c r="F294" i="2"/>
  <c r="F295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6" i="2"/>
  <c r="F317" i="2"/>
  <c r="F319" i="2"/>
  <c r="F320" i="2"/>
  <c r="F321" i="2"/>
  <c r="F322" i="2"/>
  <c r="F315" i="2"/>
  <c r="F323" i="2"/>
  <c r="F324" i="2"/>
  <c r="F318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216" i="4" s="1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5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2" i="4" s="1"/>
  <c r="F600" i="2"/>
  <c r="F601" i="2"/>
  <c r="F602" i="2"/>
  <c r="F603" i="2"/>
  <c r="F604" i="2"/>
  <c r="F605" i="2"/>
  <c r="F606" i="2"/>
  <c r="F607" i="2"/>
  <c r="F608" i="2"/>
  <c r="F609" i="2"/>
  <c r="F64" i="4" s="1"/>
  <c r="F610" i="2"/>
  <c r="F611" i="2"/>
  <c r="F612" i="2"/>
  <c r="F613" i="2"/>
  <c r="F614" i="2"/>
  <c r="F615" i="2"/>
  <c r="F65" i="4" s="1"/>
  <c r="F616" i="2"/>
  <c r="F617" i="2"/>
  <c r="F66" i="4" s="1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9" i="2"/>
  <c r="F640" i="2"/>
  <c r="F641" i="2"/>
  <c r="F642" i="2"/>
  <c r="F643" i="2"/>
  <c r="F644" i="2"/>
  <c r="F69" i="4" s="1"/>
  <c r="F645" i="2"/>
  <c r="F646" i="2"/>
  <c r="F647" i="2"/>
  <c r="F648" i="2"/>
  <c r="F649" i="2"/>
  <c r="F70" i="4" s="1"/>
  <c r="F650" i="2"/>
  <c r="F651" i="2"/>
  <c r="F652" i="2"/>
  <c r="F71" i="4" s="1"/>
  <c r="F653" i="2"/>
  <c r="F654" i="2"/>
  <c r="F655" i="2"/>
  <c r="F657" i="2"/>
  <c r="F658" i="2"/>
  <c r="F659" i="2"/>
  <c r="F660" i="2"/>
  <c r="F661" i="2"/>
  <c r="F662" i="2"/>
  <c r="F664" i="2"/>
  <c r="F665" i="2"/>
  <c r="F666" i="2"/>
  <c r="F667" i="2"/>
  <c r="F668" i="2"/>
  <c r="F669" i="2"/>
  <c r="F670" i="2"/>
  <c r="F674" i="2"/>
  <c r="F671" i="2"/>
  <c r="F672" i="2"/>
  <c r="F673" i="2"/>
  <c r="F675" i="2"/>
  <c r="F676" i="2"/>
  <c r="F76" i="4" s="1"/>
  <c r="F677" i="2"/>
  <c r="F679" i="2"/>
  <c r="F77" i="4" s="1"/>
  <c r="F680" i="2"/>
  <c r="F681" i="2"/>
  <c r="F682" i="2"/>
  <c r="F683" i="2"/>
  <c r="F684" i="2"/>
  <c r="F685" i="2"/>
  <c r="F686" i="2"/>
  <c r="F691" i="2"/>
  <c r="F687" i="2"/>
  <c r="F688" i="2"/>
  <c r="F689" i="2"/>
  <c r="F690" i="2"/>
  <c r="F694" i="2"/>
  <c r="F692" i="2"/>
  <c r="F693" i="2"/>
  <c r="F695" i="2"/>
  <c r="F696" i="2"/>
  <c r="F697" i="2"/>
  <c r="F698" i="2"/>
  <c r="F699" i="2"/>
  <c r="F700" i="2"/>
  <c r="F79" i="4" s="1"/>
  <c r="F701" i="2"/>
  <c r="F702" i="2"/>
  <c r="F703" i="2"/>
  <c r="F704" i="2"/>
  <c r="F705" i="2"/>
  <c r="F706" i="2"/>
  <c r="F707" i="2"/>
  <c r="F81" i="4" s="1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2" i="2"/>
  <c r="F721" i="2"/>
  <c r="F723" i="2"/>
  <c r="F82" i="4" s="1"/>
  <c r="F724" i="2"/>
  <c r="F725" i="2"/>
  <c r="F727" i="2"/>
  <c r="F728" i="2"/>
  <c r="F729" i="2"/>
  <c r="F730" i="2"/>
  <c r="F731" i="2"/>
  <c r="F732" i="2"/>
  <c r="F84" i="4" s="1"/>
  <c r="F733" i="2"/>
  <c r="F734" i="2"/>
  <c r="F85" i="4" s="1"/>
  <c r="F735" i="2"/>
  <c r="F736" i="2"/>
  <c r="F86" i="4" s="1"/>
  <c r="F737" i="2"/>
  <c r="F738" i="2"/>
  <c r="F739" i="2"/>
  <c r="F740" i="2"/>
  <c r="F741" i="2"/>
  <c r="F742" i="2"/>
  <c r="F87" i="4" s="1"/>
  <c r="F743" i="2"/>
  <c r="F744" i="2"/>
  <c r="F745" i="2"/>
  <c r="F746" i="2"/>
  <c r="F747" i="2"/>
  <c r="F749" i="2"/>
  <c r="F750" i="2"/>
  <c r="F751" i="2"/>
  <c r="F752" i="2"/>
  <c r="F753" i="2"/>
  <c r="F88" i="4" s="1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91" i="4" s="1"/>
  <c r="F802" i="2"/>
  <c r="F803" i="2"/>
  <c r="F804" i="2"/>
  <c r="F805" i="2"/>
  <c r="F806" i="2"/>
  <c r="F807" i="2"/>
  <c r="F92" i="4" s="1"/>
  <c r="F808" i="2"/>
  <c r="F809" i="2"/>
  <c r="F810" i="2"/>
  <c r="F811" i="2"/>
  <c r="F812" i="2"/>
  <c r="F813" i="2"/>
  <c r="F93" i="4" s="1"/>
  <c r="F814" i="2"/>
  <c r="F815" i="2"/>
  <c r="F816" i="2"/>
  <c r="F817" i="2"/>
  <c r="F818" i="2"/>
  <c r="F822" i="2"/>
  <c r="F819" i="2"/>
  <c r="F820" i="2"/>
  <c r="F821" i="2"/>
  <c r="F823" i="2"/>
  <c r="F824" i="2"/>
  <c r="F825" i="2"/>
  <c r="F826" i="2"/>
  <c r="F827" i="2"/>
  <c r="F828" i="2"/>
  <c r="F829" i="2"/>
  <c r="F95" i="4" s="1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4" i="2"/>
  <c r="F845" i="2"/>
  <c r="F846" i="2"/>
  <c r="F847" i="2"/>
  <c r="F849" i="2"/>
  <c r="F850" i="2"/>
  <c r="F851" i="2"/>
  <c r="F852" i="2"/>
  <c r="F854" i="2"/>
  <c r="F855" i="2"/>
  <c r="F856" i="2"/>
  <c r="F857" i="2"/>
  <c r="F98" i="4" s="1"/>
  <c r="F858" i="2"/>
  <c r="F859" i="2"/>
  <c r="F860" i="2"/>
  <c r="F861" i="2"/>
  <c r="F862" i="2"/>
  <c r="F863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80" i="2"/>
  <c r="F881" i="2"/>
  <c r="F882" i="2"/>
  <c r="F883" i="2"/>
  <c r="F884" i="2"/>
  <c r="F104" i="4" s="1"/>
  <c r="F885" i="2"/>
  <c r="F886" i="2"/>
  <c r="F887" i="2"/>
  <c r="F888" i="2"/>
  <c r="F889" i="2"/>
  <c r="F890" i="2"/>
  <c r="F891" i="2"/>
  <c r="F892" i="2"/>
  <c r="F893" i="2"/>
  <c r="F894" i="2"/>
  <c r="F895" i="2"/>
  <c r="F897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108" i="4" s="1"/>
  <c r="F940" i="2"/>
  <c r="F941" i="2"/>
  <c r="F109" i="4" s="1"/>
  <c r="F942" i="2"/>
  <c r="F943" i="2"/>
  <c r="F944" i="2"/>
  <c r="F945" i="2"/>
  <c r="F946" i="2"/>
  <c r="F947" i="2"/>
  <c r="F948" i="2"/>
  <c r="F111" i="4" s="1"/>
  <c r="F949" i="2"/>
  <c r="F950" i="2"/>
  <c r="F112" i="4" s="1"/>
  <c r="F951" i="2"/>
  <c r="F952" i="2"/>
  <c r="F953" i="2"/>
  <c r="F954" i="2"/>
  <c r="F955" i="2"/>
  <c r="F956" i="2"/>
  <c r="F957" i="2"/>
  <c r="F958" i="2"/>
  <c r="F959" i="2"/>
  <c r="F960" i="2"/>
  <c r="F961" i="2"/>
  <c r="F962" i="2"/>
  <c r="F964" i="2"/>
  <c r="F965" i="2"/>
  <c r="F966" i="2"/>
  <c r="F967" i="2"/>
  <c r="F968" i="2"/>
  <c r="F247" i="2"/>
  <c r="F969" i="2"/>
  <c r="F970" i="2"/>
  <c r="F971" i="2"/>
  <c r="F972" i="2"/>
  <c r="F973" i="2"/>
  <c r="F974" i="2"/>
  <c r="F976" i="2"/>
  <c r="F977" i="2"/>
  <c r="F978" i="2"/>
  <c r="F979" i="2"/>
  <c r="F980" i="2"/>
  <c r="F981" i="2"/>
  <c r="F982" i="2"/>
  <c r="F217" i="4" s="1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14" i="4" s="1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15" i="4" s="1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5" i="2"/>
  <c r="F1036" i="2"/>
  <c r="F1037" i="2"/>
  <c r="F1038" i="2"/>
  <c r="F1040" i="2"/>
  <c r="F1041" i="2"/>
  <c r="F1042" i="2"/>
  <c r="F1043" i="2"/>
  <c r="F1044" i="2"/>
  <c r="F1045" i="2"/>
  <c r="F1046" i="2"/>
  <c r="F1047" i="2"/>
  <c r="F1048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5" i="2"/>
  <c r="F1066" i="2"/>
  <c r="F1067" i="2"/>
  <c r="F120" i="4" s="1"/>
  <c r="F1068" i="2"/>
  <c r="F1069" i="2"/>
  <c r="F1070" i="2"/>
  <c r="F1071" i="2"/>
  <c r="F1072" i="2"/>
  <c r="F1073" i="2"/>
  <c r="F1074" i="2"/>
  <c r="F1075" i="2"/>
  <c r="F1076" i="2"/>
  <c r="F121" i="4" s="1"/>
  <c r="F1077" i="2"/>
  <c r="F1078" i="2"/>
  <c r="F57" i="4" s="1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60" i="4" s="1"/>
  <c r="F1092" i="2"/>
  <c r="F1093" i="2"/>
  <c r="F1094" i="2"/>
  <c r="F1095" i="2"/>
  <c r="F1096" i="2"/>
  <c r="F1097" i="2"/>
  <c r="F1098" i="2"/>
  <c r="F1099" i="2"/>
  <c r="F61" i="4" s="1"/>
  <c r="F1100" i="2"/>
  <c r="F1101" i="2"/>
  <c r="F1102" i="2"/>
  <c r="F1103" i="2"/>
  <c r="F1104" i="2"/>
  <c r="F1105" i="2"/>
  <c r="F1106" i="2"/>
  <c r="F1107" i="2"/>
  <c r="F1108" i="2"/>
  <c r="F1109" i="2"/>
  <c r="F1110" i="2"/>
  <c r="F107" i="2"/>
  <c r="F1034" i="2"/>
  <c r="F638" i="2"/>
  <c r="F84" i="2"/>
  <c r="F663" i="2"/>
  <c r="F864" i="2"/>
  <c r="F110" i="4" l="1"/>
  <c r="F118" i="4"/>
  <c r="F99" i="4"/>
  <c r="F96" i="4"/>
  <c r="F83" i="4"/>
  <c r="F80" i="4"/>
  <c r="F78" i="4"/>
  <c r="F74" i="4"/>
  <c r="F63" i="4"/>
  <c r="F102" i="4"/>
  <c r="F100" i="4"/>
  <c r="F90" i="4"/>
  <c r="F75" i="4"/>
  <c r="F73" i="4"/>
  <c r="F68" i="4"/>
  <c r="F67" i="4"/>
  <c r="F127" i="4"/>
  <c r="F126" i="4"/>
  <c r="F123" i="4"/>
  <c r="F117" i="4"/>
  <c r="F116" i="4"/>
  <c r="F103" i="4"/>
  <c r="F101" i="4"/>
  <c r="F97" i="4"/>
  <c r="F94" i="4"/>
  <c r="F89" i="4"/>
  <c r="F72" i="4"/>
  <c r="F125" i="4"/>
  <c r="F122" i="4"/>
  <c r="F119" i="4"/>
  <c r="F113" i="4"/>
  <c r="F107" i="4"/>
  <c r="F106" i="4"/>
  <c r="F105" i="4"/>
  <c r="F58" i="4"/>
  <c r="F124" i="4"/>
  <c r="F56" i="4"/>
  <c r="F55" i="4"/>
  <c r="F59" i="4"/>
  <c r="F54" i="4"/>
  <c r="D19" i="4"/>
  <c r="E19" i="4"/>
  <c r="D27" i="4" l="1"/>
  <c r="D37" i="4"/>
  <c r="D31" i="4"/>
  <c r="D45" i="4"/>
  <c r="D42" i="4"/>
  <c r="E27" i="4"/>
  <c r="E37" i="4"/>
  <c r="E31" i="4"/>
  <c r="E45" i="4"/>
  <c r="E42" i="4"/>
  <c r="F50" i="4" l="1"/>
  <c r="F51" i="4"/>
  <c r="F52" i="4"/>
  <c r="F53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20" i="4"/>
  <c r="E21" i="4"/>
  <c r="E22" i="4"/>
  <c r="E23" i="4"/>
  <c r="E24" i="4"/>
  <c r="E25" i="4"/>
  <c r="E26" i="4"/>
  <c r="E28" i="4"/>
  <c r="E29" i="4"/>
  <c r="E30" i="4"/>
  <c r="E32" i="4"/>
  <c r="E33" i="4"/>
  <c r="E34" i="4"/>
  <c r="E35" i="4"/>
  <c r="E36" i="4"/>
  <c r="E38" i="4"/>
  <c r="E39" i="4"/>
  <c r="E40" i="4"/>
  <c r="E41" i="4"/>
  <c r="E43" i="4"/>
  <c r="E44" i="4"/>
  <c r="E46" i="4"/>
  <c r="E47" i="4"/>
  <c r="E48" i="4"/>
  <c r="E49" i="4"/>
  <c r="E50" i="4"/>
  <c r="E51" i="4"/>
  <c r="E52" i="4"/>
  <c r="E53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20" i="4"/>
  <c r="D21" i="4"/>
  <c r="D22" i="4"/>
  <c r="D23" i="4"/>
  <c r="D24" i="4"/>
  <c r="D25" i="4"/>
  <c r="D26" i="4"/>
  <c r="D28" i="4"/>
  <c r="D29" i="4"/>
  <c r="D30" i="4"/>
  <c r="D32" i="4"/>
  <c r="D33" i="4"/>
  <c r="D34" i="4"/>
  <c r="D35" i="4"/>
  <c r="D36" i="4"/>
  <c r="D38" i="4"/>
  <c r="D39" i="4"/>
  <c r="D40" i="4"/>
  <c r="D41" i="4"/>
  <c r="D43" i="4"/>
  <c r="D44" i="4"/>
  <c r="D46" i="4"/>
  <c r="D47" i="4"/>
  <c r="D48" i="4"/>
  <c r="D49" i="4"/>
  <c r="D50" i="4"/>
  <c r="D51" i="4"/>
  <c r="D52" i="4"/>
  <c r="D53" i="4"/>
  <c r="F3" i="4"/>
  <c r="F6" i="4"/>
  <c r="F10" i="4"/>
  <c r="F11" i="4"/>
  <c r="F12" i="4"/>
  <c r="F13" i="4"/>
  <c r="F16" i="4"/>
  <c r="F17" i="4"/>
  <c r="F25" i="4"/>
  <c r="F26" i="4"/>
  <c r="F29" i="4"/>
  <c r="F33" i="4"/>
  <c r="F31" i="4"/>
  <c r="F37" i="4"/>
  <c r="F40" i="4"/>
  <c r="F41" i="4"/>
  <c r="F44" i="4"/>
  <c r="F42" i="4"/>
  <c r="F46" i="4"/>
  <c r="F47" i="4"/>
  <c r="F48" i="4"/>
  <c r="F49" i="4"/>
  <c r="M12" i="2"/>
  <c r="M11" i="2"/>
  <c r="M10" i="2"/>
  <c r="M9" i="2"/>
  <c r="M8" i="2"/>
  <c r="M7" i="2"/>
  <c r="M6" i="2"/>
  <c r="M5" i="2"/>
  <c r="M4" i="2"/>
  <c r="R3" i="2"/>
  <c r="M3" i="2"/>
  <c r="F45" i="4" l="1"/>
  <c r="F23" i="4"/>
  <c r="F5" i="4"/>
  <c r="F19" i="4"/>
  <c r="F39" i="4"/>
  <c r="F36" i="4"/>
  <c r="F35" i="4"/>
  <c r="F22" i="4"/>
  <c r="F43" i="4"/>
  <c r="F24" i="4"/>
  <c r="F8" i="4"/>
  <c r="F38" i="4"/>
  <c r="F30" i="4"/>
  <c r="F28" i="4"/>
  <c r="F20" i="4"/>
  <c r="F9" i="4"/>
  <c r="F4" i="4"/>
  <c r="F18" i="4"/>
  <c r="F32" i="4"/>
  <c r="F27" i="4"/>
  <c r="F15" i="4"/>
  <c r="F34" i="4"/>
  <c r="F7" i="4"/>
  <c r="F14" i="4"/>
  <c r="F2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<sst xmlns="http://schemas.openxmlformats.org/spreadsheetml/2006/main" count="20177" uniqueCount="4874">
  <si>
    <t>安陽</t>
  </si>
  <si>
    <t>夷陵</t>
  </si>
  <si>
    <t>郁郅</t>
  </si>
  <si>
    <t>陰密</t>
  </si>
  <si>
    <t>潁陰</t>
  </si>
  <si>
    <t>鄢</t>
  </si>
  <si>
    <t>燕</t>
  </si>
  <si>
    <t>邯鄲</t>
  </si>
  <si>
    <t>雁門</t>
  </si>
  <si>
    <t>郡</t>
  </si>
  <si>
    <t>沂陽</t>
  </si>
  <si>
    <t>宜陽</t>
  </si>
  <si>
    <t>里</t>
  </si>
  <si>
    <t>斤</t>
  </si>
  <si>
    <t>荊</t>
  </si>
  <si>
    <t>道</t>
  </si>
  <si>
    <t>啓陽</t>
  </si>
  <si>
    <t>楬</t>
  </si>
  <si>
    <t>沅陽</t>
  </si>
  <si>
    <t>沅陵</t>
  </si>
  <si>
    <t>呉</t>
  </si>
  <si>
    <t>合肥</t>
  </si>
  <si>
    <t>江州</t>
  </si>
  <si>
    <t>江陵</t>
  </si>
  <si>
    <t>高密</t>
  </si>
  <si>
    <t>衡山</t>
  </si>
  <si>
    <t>西</t>
  </si>
  <si>
    <t>𡩡</t>
  </si>
  <si>
    <t>枳</t>
  </si>
  <si>
    <t>梓潼</t>
  </si>
  <si>
    <t>資中</t>
  </si>
  <si>
    <t>山</t>
  </si>
  <si>
    <t>亭</t>
  </si>
  <si>
    <t>充</t>
  </si>
  <si>
    <t>旬陽</t>
  </si>
  <si>
    <t>上衍</t>
  </si>
  <si>
    <t>商</t>
  </si>
  <si>
    <t>銷</t>
  </si>
  <si>
    <t>城父</t>
  </si>
  <si>
    <t>襄</t>
  </si>
  <si>
    <t>襄城</t>
  </si>
  <si>
    <t>襄武</t>
  </si>
  <si>
    <t>蜀</t>
  </si>
  <si>
    <t>辰陽</t>
  </si>
  <si>
    <t>秦</t>
  </si>
  <si>
    <t>新城</t>
  </si>
  <si>
    <t>新武陵</t>
  </si>
  <si>
    <t>成紀</t>
  </si>
  <si>
    <t>成固</t>
  </si>
  <si>
    <t>郪</t>
  </si>
  <si>
    <t>析亭</t>
  </si>
  <si>
    <t>孱陵</t>
  </si>
  <si>
    <t>遷陵</t>
  </si>
  <si>
    <t>沮</t>
  </si>
  <si>
    <t>沮陽</t>
  </si>
  <si>
    <t>蒼梧</t>
  </si>
  <si>
    <t>代</t>
  </si>
  <si>
    <t>丹陽</t>
  </si>
  <si>
    <t>鐔成</t>
  </si>
  <si>
    <t>泥陽</t>
  </si>
  <si>
    <t>唐</t>
  </si>
  <si>
    <t>唐亭</t>
  </si>
  <si>
    <t>洞庭</t>
  </si>
  <si>
    <t>南郡</t>
  </si>
  <si>
    <t>南昌</t>
  </si>
  <si>
    <t>南鄭</t>
  </si>
  <si>
    <t>巴</t>
  </si>
  <si>
    <t>蘩陽</t>
  </si>
  <si>
    <t>肥如</t>
  </si>
  <si>
    <t>郫</t>
  </si>
  <si>
    <t>巫</t>
  </si>
  <si>
    <t>武城</t>
  </si>
  <si>
    <t>武陵</t>
  </si>
  <si>
    <t>無陽</t>
  </si>
  <si>
    <t>平城</t>
  </si>
  <si>
    <t>彭城</t>
  </si>
  <si>
    <t>彭陽</t>
  </si>
  <si>
    <t>蓬</t>
  </si>
  <si>
    <t>芒</t>
  </si>
  <si>
    <t>酉陽</t>
  </si>
  <si>
    <t>陽陵</t>
  </si>
  <si>
    <t>弋陽</t>
  </si>
  <si>
    <t>雒陽</t>
  </si>
  <si>
    <t>闌葉亭</t>
  </si>
  <si>
    <t>臨沅</t>
  </si>
  <si>
    <t>臨沮</t>
  </si>
  <si>
    <t>零陽</t>
  </si>
  <si>
    <t>醴陽</t>
  </si>
  <si>
    <t>酈</t>
  </si>
  <si>
    <t>琅邪</t>
  </si>
  <si>
    <t>閬中</t>
  </si>
  <si>
    <t>字１</t>
    <rPh sb="0" eb="1">
      <t>ジ</t>
    </rPh>
    <phoneticPr fontId="1"/>
  </si>
  <si>
    <t>字２</t>
    <rPh sb="0" eb="1">
      <t>ジ</t>
    </rPh>
    <phoneticPr fontId="1"/>
  </si>
  <si>
    <t>字３</t>
    <rPh sb="0" eb="1">
      <t>ジ</t>
    </rPh>
    <phoneticPr fontId="1"/>
  </si>
  <si>
    <t>字音画数表</t>
  </si>
  <si>
    <t>字</t>
  </si>
  <si>
    <t>字音</t>
    <rPh sb="0" eb="2">
      <t>ジオン</t>
    </rPh>
    <phoneticPr fontId="1"/>
  </si>
  <si>
    <t>画数</t>
    <rPh sb="0" eb="2">
      <t>カクスウ</t>
    </rPh>
    <phoneticPr fontId="1"/>
  </si>
  <si>
    <t>部首</t>
  </si>
  <si>
    <t>部首番号</t>
    <rPh sb="0" eb="2">
      <t>ﾌﾞｼｭ</t>
    </rPh>
    <rPh sb="2" eb="4">
      <t>ﾊﾞﾝｺﾞｳ</t>
    </rPh>
    <phoneticPr fontId="5" type="noConversion"/>
  </si>
  <si>
    <t>頭文字</t>
    <rPh sb="0" eb="3">
      <t>カシラモジ</t>
    </rPh>
    <phoneticPr fontId="1"/>
  </si>
  <si>
    <t>備考</t>
  </si>
  <si>
    <t>No</t>
    <phoneticPr fontId="1"/>
  </si>
  <si>
    <t>記号</t>
    <rPh sb="0" eb="2">
      <t>キゴウ</t>
    </rPh>
    <phoneticPr fontId="1"/>
  </si>
  <si>
    <t>_</t>
  </si>
  <si>
    <t>人名の前に置く</t>
  </si>
  <si>
    <t>〖</t>
  </si>
  <si>
    <t>【（嗇夫）/守</t>
  </si>
  <si>
    <t>哀</t>
  </si>
  <si>
    <t>あい</t>
  </si>
  <si>
    <t>口</t>
    <rPh sb="0" eb="1">
      <t>クチ</t>
    </rPh>
    <phoneticPr fontId="1"/>
  </si>
  <si>
    <t>あ</t>
  </si>
  <si>
    <t>〗</t>
    <phoneticPr fontId="1"/>
  </si>
  <si>
    <t>娃</t>
  </si>
  <si>
    <t>女</t>
    <rPh sb="0" eb="1">
      <t>オンナ</t>
    </rPh>
    <phoneticPr fontId="1"/>
  </si>
  <si>
    <t>（</t>
    <phoneticPr fontId="5" type="noConversion"/>
  </si>
  <si>
    <t>惡</t>
  </si>
  <si>
    <t>あく</t>
  </si>
  <si>
    <t>心</t>
    <rPh sb="0" eb="1">
      <t>ココロ</t>
    </rPh>
    <phoneticPr fontId="1"/>
  </si>
  <si>
    <t>）</t>
    <phoneticPr fontId="5" type="noConversion"/>
  </si>
  <si>
    <t>遏</t>
  </si>
  <si>
    <t>あつ</t>
  </si>
  <si>
    <t>辵</t>
  </si>
  <si>
    <t>/</t>
  </si>
  <si>
    <t>為は新字で、新旧字対照表には未収録。</t>
    <phoneticPr fontId="1"/>
  </si>
  <si>
    <t>安</t>
  </si>
  <si>
    <t>あん</t>
  </si>
  <si>
    <t>宀</t>
  </si>
  <si>
    <t>］</t>
    <phoneticPr fontId="5" type="noConversion"/>
  </si>
  <si>
    <t>已</t>
  </si>
  <si>
    <t>い</t>
  </si>
  <si>
    <t>己</t>
  </si>
  <si>
    <t>✔</t>
  </si>
  <si>
    <t>［</t>
    <phoneticPr fontId="5" type="noConversion"/>
  </si>
  <si>
    <t>以</t>
  </si>
  <si>
    <t>人</t>
  </si>
  <si>
    <t>】</t>
    <phoneticPr fontId="5" type="noConversion"/>
  </si>
  <si>
    <t>夷</t>
  </si>
  <si>
    <t>大</t>
    <rPh sb="0" eb="1">
      <t>ﾀﾞｲ</t>
    </rPh>
    <phoneticPr fontId="5" type="noConversion"/>
  </si>
  <si>
    <t>【</t>
    <phoneticPr fontId="5" type="noConversion"/>
  </si>
  <si>
    <t>衣</t>
  </si>
  <si>
    <t>→</t>
    <phoneticPr fontId="1"/>
  </si>
  <si>
    <t>委</t>
  </si>
  <si>
    <t>巸</t>
  </si>
  <si>
    <t>韋</t>
  </si>
  <si>
    <t>唯</t>
  </si>
  <si>
    <t>尉</t>
  </si>
  <si>
    <t>寸</t>
    <rPh sb="0" eb="1">
      <t>ｽﾝ</t>
    </rPh>
    <phoneticPr fontId="5" type="noConversion"/>
  </si>
  <si>
    <t>〼</t>
  </si>
  <si>
    <t>異</t>
  </si>
  <si>
    <t>田</t>
    <rPh sb="0" eb="1">
      <t>タ</t>
    </rPh>
    <phoneticPr fontId="1"/>
  </si>
  <si>
    <t>□</t>
  </si>
  <si>
    <t>移</t>
  </si>
  <si>
    <t>禾</t>
    <rPh sb="0" eb="1">
      <t>ノギ</t>
    </rPh>
    <phoneticPr fontId="1"/>
  </si>
  <si>
    <t>……</t>
  </si>
  <si>
    <t>渭</t>
  </si>
  <si>
    <t>水</t>
  </si>
  <si>
    <t>爪</t>
    <rPh sb="0" eb="1">
      <t>ツメ</t>
    </rPh>
    <phoneticPr fontId="1"/>
  </si>
  <si>
    <t>艸</t>
    <rPh sb="0" eb="1">
      <t>ｸｻ</t>
    </rPh>
    <phoneticPr fontId="5" type="noConversion"/>
  </si>
  <si>
    <t>意</t>
  </si>
  <si>
    <t>心</t>
    <rPh sb="0" eb="1">
      <t>ｺｺﾛ</t>
    </rPh>
    <phoneticPr fontId="5" type="noConversion"/>
  </si>
  <si>
    <t>郁</t>
  </si>
  <si>
    <t>いく</t>
  </si>
  <si>
    <t>邑</t>
    <rPh sb="0" eb="1">
      <t>ﾑﾗ</t>
    </rPh>
    <phoneticPr fontId="5" type="noConversion"/>
  </si>
  <si>
    <t>一</t>
  </si>
  <si>
    <t>いつ</t>
  </si>
  <si>
    <t>一</t>
    <rPh sb="0" eb="1">
      <t>イチ</t>
    </rPh>
    <phoneticPr fontId="1"/>
  </si>
  <si>
    <t>壹</t>
  </si>
  <si>
    <t>士</t>
  </si>
  <si>
    <t>印</t>
  </si>
  <si>
    <t>いん</t>
  </si>
  <si>
    <t>卩</t>
  </si>
  <si>
    <t>陰</t>
  </si>
  <si>
    <t>阜</t>
  </si>
  <si>
    <t>于</t>
  </si>
  <si>
    <t>う</t>
  </si>
  <si>
    <t>二</t>
  </si>
  <si>
    <t>宇</t>
  </si>
  <si>
    <t>犬</t>
  </si>
  <si>
    <t>羽</t>
  </si>
  <si>
    <t>芋</t>
  </si>
  <si>
    <t>艸</t>
    <rPh sb="0" eb="1">
      <t>クサ</t>
    </rPh>
    <phoneticPr fontId="1"/>
  </si>
  <si>
    <t>㝼</t>
  </si>
  <si>
    <t>尢</t>
  </si>
  <si>
    <t>運</t>
  </si>
  <si>
    <t>うん</t>
  </si>
  <si>
    <t>央</t>
  </si>
  <si>
    <t>えい</t>
  </si>
  <si>
    <t>大</t>
    <rPh sb="0" eb="1">
      <t>ダイ</t>
    </rPh>
    <phoneticPr fontId="1"/>
  </si>
  <si>
    <t>え</t>
  </si>
  <si>
    <t>盈</t>
  </si>
  <si>
    <t>皿</t>
    <rPh sb="0" eb="1">
      <t>ｻﾗ</t>
    </rPh>
    <phoneticPr fontId="5" type="noConversion"/>
  </si>
  <si>
    <t>梬</t>
  </si>
  <si>
    <t>木</t>
    <rPh sb="0" eb="1">
      <t>キ</t>
    </rPh>
    <phoneticPr fontId="1"/>
  </si>
  <si>
    <t>穎</t>
  </si>
  <si>
    <t>頁</t>
    <rPh sb="0" eb="1">
      <t>ﾍﾟーｼﾞ</t>
    </rPh>
    <phoneticPr fontId="5" type="noConversion"/>
  </si>
  <si>
    <t>嬰</t>
  </si>
  <si>
    <t>女</t>
  </si>
  <si>
    <t>贏</t>
  </si>
  <si>
    <t>貝</t>
    <rPh sb="0" eb="1">
      <t>カイ</t>
    </rPh>
    <phoneticPr fontId="1"/>
  </si>
  <si>
    <t>亦</t>
  </si>
  <si>
    <t>えき</t>
  </si>
  <si>
    <t>亠</t>
  </si>
  <si>
    <t>弈</t>
  </si>
  <si>
    <t>廾</t>
  </si>
  <si>
    <t>繹</t>
  </si>
  <si>
    <t>糸</t>
    <rPh sb="0" eb="1">
      <t>ｲﾄ</t>
    </rPh>
    <phoneticPr fontId="5" type="noConversion"/>
  </si>
  <si>
    <t>曰</t>
  </si>
  <si>
    <t>えつ</t>
  </si>
  <si>
    <t>曰</t>
    <rPh sb="0" eb="1">
      <t>イハ</t>
    </rPh>
    <phoneticPr fontId="1"/>
  </si>
  <si>
    <t>宛</t>
  </si>
  <si>
    <t>えん</t>
  </si>
  <si>
    <t>爰</t>
  </si>
  <si>
    <t>苑</t>
  </si>
  <si>
    <t>衍</t>
  </si>
  <si>
    <t>行</t>
    <rPh sb="0" eb="1">
      <t>ｷﾞｮｳ</t>
    </rPh>
    <phoneticPr fontId="5" type="noConversion"/>
  </si>
  <si>
    <t>援</t>
  </si>
  <si>
    <t>手</t>
    <rPh sb="0" eb="1">
      <t>ﾃ</t>
    </rPh>
    <phoneticPr fontId="5" type="noConversion"/>
  </si>
  <si>
    <t>猨</t>
  </si>
  <si>
    <t>傿</t>
  </si>
  <si>
    <t>園</t>
  </si>
  <si>
    <t>囗</t>
  </si>
  <si>
    <t>厂</t>
  </si>
  <si>
    <t>緣</t>
  </si>
  <si>
    <t>糸</t>
    <rPh sb="0" eb="1">
      <t>イト</t>
    </rPh>
    <phoneticPr fontId="1"/>
  </si>
  <si>
    <t>火</t>
    <rPh sb="0" eb="1">
      <t>ﾋ</t>
    </rPh>
    <phoneticPr fontId="5" type="noConversion"/>
  </si>
  <si>
    <t>王</t>
  </si>
  <si>
    <t>おう</t>
  </si>
  <si>
    <t>玉</t>
    <rPh sb="0" eb="1">
      <t>ﾀﾏ</t>
    </rPh>
    <phoneticPr fontId="5" type="noConversion"/>
  </si>
  <si>
    <t>お</t>
  </si>
  <si>
    <t>往</t>
  </si>
  <si>
    <t>彳</t>
  </si>
  <si>
    <t>歐</t>
  </si>
  <si>
    <t>欠</t>
    <rPh sb="0" eb="1">
      <t>ｹﾂ</t>
    </rPh>
    <phoneticPr fontId="5" type="noConversion"/>
  </si>
  <si>
    <t>乙</t>
  </si>
  <si>
    <t>乙</t>
    <rPh sb="0" eb="1">
      <t>ｵﾂ</t>
    </rPh>
    <phoneticPr fontId="5" type="noConversion"/>
  </si>
  <si>
    <t>溫</t>
  </si>
  <si>
    <t>おん</t>
  </si>
  <si>
    <t>水</t>
    <rPh sb="0" eb="1">
      <t>ﾐｽﾞ</t>
    </rPh>
    <phoneticPr fontId="3" type="noConversion"/>
  </si>
  <si>
    <t>水</t>
    <rPh sb="0" eb="1">
      <t>ﾐｽﾞ</t>
    </rPh>
    <phoneticPr fontId="5" type="noConversion"/>
  </si>
  <si>
    <t>下</t>
  </si>
  <si>
    <t>か</t>
  </si>
  <si>
    <t>一</t>
    <rPh sb="0" eb="1">
      <t>ｲﾁ</t>
    </rPh>
    <phoneticPr fontId="5" type="noConversion"/>
  </si>
  <si>
    <t>可</t>
  </si>
  <si>
    <t>か</t>
    <phoneticPr fontId="1"/>
  </si>
  <si>
    <t>禾</t>
    <phoneticPr fontId="1"/>
  </si>
  <si>
    <t>夸</t>
  </si>
  <si>
    <t>何</t>
  </si>
  <si>
    <t>和</t>
  </si>
  <si>
    <t>口</t>
    <rPh sb="0" eb="1">
      <t>ｸﾁ</t>
    </rPh>
    <phoneticPr fontId="5" type="noConversion"/>
  </si>
  <si>
    <t>叚</t>
  </si>
  <si>
    <t>又</t>
    <rPh sb="0" eb="1">
      <t>マタ</t>
    </rPh>
    <phoneticPr fontId="1"/>
  </si>
  <si>
    <t>姱</t>
  </si>
  <si>
    <t>家</t>
  </si>
  <si>
    <t>華</t>
  </si>
  <si>
    <t>賀</t>
  </si>
  <si>
    <t>貝</t>
    <rPh sb="0" eb="1">
      <t>ｶｲ</t>
    </rPh>
    <phoneticPr fontId="5" type="noConversion"/>
  </si>
  <si>
    <t>嘉</t>
  </si>
  <si>
    <t>寡</t>
  </si>
  <si>
    <t>樺</t>
  </si>
  <si>
    <t>木</t>
    <rPh sb="0" eb="1">
      <t>ｷ</t>
    </rPh>
    <phoneticPr fontId="5" type="noConversion"/>
  </si>
  <si>
    <t>課</t>
  </si>
  <si>
    <t>言</t>
    <rPh sb="0" eb="1">
      <t>ｹﾞﾝ</t>
    </rPh>
    <phoneticPr fontId="5" type="noConversion"/>
  </si>
  <si>
    <t>駕</t>
  </si>
  <si>
    <t>馬</t>
    <rPh sb="0" eb="1">
      <t>ｳﾏ</t>
    </rPh>
    <phoneticPr fontId="5" type="noConversion"/>
  </si>
  <si>
    <t>過</t>
  </si>
  <si>
    <t>瓦</t>
  </si>
  <si>
    <t>が</t>
  </si>
  <si>
    <t>匄</t>
  </si>
  <si>
    <t>かい</t>
  </si>
  <si>
    <t>勹</t>
  </si>
  <si>
    <t>快</t>
  </si>
  <si>
    <t>㞒</t>
  </si>
  <si>
    <t>尸</t>
  </si>
  <si>
    <t>欸に同じく許介切</t>
  </si>
  <si>
    <t>界</t>
  </si>
  <si>
    <t>田</t>
    <rPh sb="0" eb="1">
      <t>ﾀ</t>
    </rPh>
    <phoneticPr fontId="5" type="noConversion"/>
  </si>
  <si>
    <t>皆</t>
  </si>
  <si>
    <t>白</t>
    <rPh sb="0" eb="1">
      <t>シロ</t>
    </rPh>
    <phoneticPr fontId="1"/>
  </si>
  <si>
    <t>害</t>
  </si>
  <si>
    <t>欬</t>
  </si>
  <si>
    <t>欠</t>
    <rPh sb="0" eb="1">
      <t>ケツ</t>
    </rPh>
    <phoneticPr fontId="1"/>
  </si>
  <si>
    <t>偕</t>
  </si>
  <si>
    <t>解</t>
  </si>
  <si>
    <t>角</t>
    <rPh sb="0" eb="1">
      <t>ツノ</t>
    </rPh>
    <phoneticPr fontId="1"/>
  </si>
  <si>
    <t>槐</t>
  </si>
  <si>
    <t>廥</t>
  </si>
  <si>
    <t>广</t>
  </si>
  <si>
    <t>澮</t>
  </si>
  <si>
    <t>鍇</t>
  </si>
  <si>
    <t>金</t>
  </si>
  <si>
    <t>壞</t>
  </si>
  <si>
    <t>土</t>
  </si>
  <si>
    <t>懷</t>
  </si>
  <si>
    <t>褱</t>
  </si>
  <si>
    <t>外</t>
  </si>
  <si>
    <t>がい</t>
  </si>
  <si>
    <t>夕</t>
    <rPh sb="0" eb="1">
      <t>ユウ</t>
    </rPh>
    <phoneticPr fontId="1"/>
  </si>
  <si>
    <t>亥</t>
  </si>
  <si>
    <t>各</t>
  </si>
  <si>
    <t>かく</t>
  </si>
  <si>
    <t>角</t>
  </si>
  <si>
    <t>角</t>
    <rPh sb="0" eb="1">
      <t>ｶﾄﾞ</t>
    </rPh>
    <phoneticPr fontId="5" type="noConversion"/>
  </si>
  <si>
    <t>古岳切。ロク（盧谷切）は角里先生のみ、甪・禄の別字</t>
  </si>
  <si>
    <t>客</t>
  </si>
  <si>
    <t>革</t>
  </si>
  <si>
    <t>革</t>
    <rPh sb="0" eb="1">
      <t>カワ</t>
    </rPh>
    <phoneticPr fontId="1"/>
  </si>
  <si>
    <t>赫</t>
  </si>
  <si>
    <t>赤</t>
    <rPh sb="0" eb="1">
      <t>アカ</t>
    </rPh>
    <phoneticPr fontId="1"/>
  </si>
  <si>
    <t>學</t>
  </si>
  <si>
    <t>子</t>
    <rPh sb="0" eb="1">
      <t>コ</t>
    </rPh>
    <phoneticPr fontId="1"/>
  </si>
  <si>
    <t>獲</t>
  </si>
  <si>
    <t>括</t>
  </si>
  <si>
    <t>かつ</t>
  </si>
  <si>
    <t>手</t>
    <rPh sb="0" eb="1">
      <t>テ</t>
    </rPh>
    <phoneticPr fontId="1"/>
  </si>
  <si>
    <t>恝</t>
  </si>
  <si>
    <t>栝</t>
  </si>
  <si>
    <t>滑</t>
  </si>
  <si>
    <t>甘</t>
  </si>
  <si>
    <t>かん</t>
  </si>
  <si>
    <t>甘</t>
    <rPh sb="0" eb="1">
      <t>アマ</t>
    </rPh>
    <phoneticPr fontId="1"/>
  </si>
  <si>
    <t>缶</t>
  </si>
  <si>
    <t>缶</t>
    <rPh sb="0" eb="1">
      <t>カン</t>
    </rPh>
    <phoneticPr fontId="1"/>
  </si>
  <si>
    <t>完</t>
  </si>
  <si>
    <t>官</t>
  </si>
  <si>
    <t>邯</t>
  </si>
  <si>
    <t>咸</t>
  </si>
  <si>
    <t>臤</t>
  </si>
  <si>
    <t>臣</t>
    <rPh sb="0" eb="1">
      <t>ｼﾝ</t>
    </rPh>
    <phoneticPr fontId="5" type="noConversion"/>
  </si>
  <si>
    <t>悍</t>
  </si>
  <si>
    <t>堪</t>
  </si>
  <si>
    <t>土</t>
    <rPh sb="0" eb="1">
      <t>ﾂﾁ</t>
    </rPh>
    <phoneticPr fontId="5" type="noConversion"/>
  </si>
  <si>
    <t>敢</t>
  </si>
  <si>
    <t>攴</t>
  </si>
  <si>
    <t>簡</t>
  </si>
  <si>
    <t>竹</t>
  </si>
  <si>
    <t>艸</t>
  </si>
  <si>
    <t>萑</t>
  </si>
  <si>
    <t>閒</t>
  </si>
  <si>
    <t>門</t>
    <rPh sb="0" eb="1">
      <t>モン</t>
    </rPh>
    <phoneticPr fontId="1"/>
  </si>
  <si>
    <t>感</t>
  </si>
  <si>
    <t>榦</t>
  </si>
  <si>
    <t>漢</t>
  </si>
  <si>
    <t>銜</t>
  </si>
  <si>
    <t>金</t>
    <rPh sb="0" eb="1">
      <t>ｷﾝ</t>
    </rPh>
    <phoneticPr fontId="5" type="noConversion"/>
  </si>
  <si>
    <t>寬</t>
  </si>
  <si>
    <t>監</t>
  </si>
  <si>
    <t>緩</t>
  </si>
  <si>
    <t>翰</t>
  </si>
  <si>
    <t>𦻃</t>
  </si>
  <si>
    <t>環</t>
  </si>
  <si>
    <t>玉</t>
    <rPh sb="0" eb="1">
      <t>タマ</t>
    </rPh>
    <phoneticPr fontId="1"/>
  </si>
  <si>
    <t>韓</t>
  </si>
  <si>
    <t>關</t>
  </si>
  <si>
    <t>門</t>
    <rPh sb="0" eb="1">
      <t>ﾓﾝ</t>
    </rPh>
    <phoneticPr fontId="5" type="noConversion"/>
  </si>
  <si>
    <t>灌</t>
  </si>
  <si>
    <t>觀</t>
  </si>
  <si>
    <t>見</t>
    <rPh sb="0" eb="1">
      <t>ミ</t>
    </rPh>
    <phoneticPr fontId="1"/>
  </si>
  <si>
    <t>贛</t>
  </si>
  <si>
    <t>雁</t>
  </si>
  <si>
    <t>がん</t>
  </si>
  <si>
    <t>隹</t>
    <rPh sb="0" eb="1">
      <t>ﾄﾘ</t>
    </rPh>
    <phoneticPr fontId="5" type="noConversion"/>
  </si>
  <si>
    <t>鴈</t>
  </si>
  <si>
    <t>鳥</t>
  </si>
  <si>
    <t>き</t>
  </si>
  <si>
    <t>忌</t>
  </si>
  <si>
    <t>其</t>
  </si>
  <si>
    <t>八</t>
    <rPh sb="0" eb="1">
      <t>ﾊﾁ</t>
    </rPh>
    <phoneticPr fontId="5" type="noConversion"/>
  </si>
  <si>
    <t>季</t>
  </si>
  <si>
    <t>子</t>
    <rPh sb="0" eb="1">
      <t>ｺ</t>
    </rPh>
    <phoneticPr fontId="5" type="noConversion"/>
  </si>
  <si>
    <t>姽</t>
  </si>
  <si>
    <t>紀</t>
  </si>
  <si>
    <t>氣</t>
  </si>
  <si>
    <t>气</t>
  </si>
  <si>
    <t>耆</t>
  </si>
  <si>
    <t>老</t>
    <rPh sb="0" eb="1">
      <t>ロウ</t>
    </rPh>
    <phoneticPr fontId="1"/>
  </si>
  <si>
    <t>起</t>
  </si>
  <si>
    <t>走</t>
    <rPh sb="0" eb="1">
      <t>ﾊｼ</t>
    </rPh>
    <phoneticPr fontId="5" type="noConversion"/>
  </si>
  <si>
    <t>鬼</t>
  </si>
  <si>
    <t>寄</t>
  </si>
  <si>
    <t>規</t>
  </si>
  <si>
    <t>喜</t>
  </si>
  <si>
    <t>畸</t>
  </si>
  <si>
    <t>匱</t>
  </si>
  <si>
    <t>匚</t>
  </si>
  <si>
    <t>鬾</t>
  </si>
  <si>
    <t>鬼</t>
    <rPh sb="0" eb="1">
      <t>オニ</t>
    </rPh>
    <phoneticPr fontId="1"/>
  </si>
  <si>
    <t>器</t>
  </si>
  <si>
    <t>戈</t>
    <rPh sb="0" eb="1">
      <t>カ</t>
    </rPh>
    <phoneticPr fontId="1"/>
  </si>
  <si>
    <t>歸</t>
  </si>
  <si>
    <t>止</t>
    <rPh sb="0" eb="1">
      <t>ﾄ</t>
    </rPh>
    <phoneticPr fontId="5" type="noConversion"/>
  </si>
  <si>
    <t>騎</t>
  </si>
  <si>
    <t>沂</t>
  </si>
  <si>
    <t>ぎ</t>
  </si>
  <si>
    <t>宜</t>
  </si>
  <si>
    <t>義</t>
  </si>
  <si>
    <t>羊</t>
    <rPh sb="0" eb="1">
      <t>ﾋﾂｼﾞ</t>
    </rPh>
    <phoneticPr fontId="5" type="noConversion"/>
  </si>
  <si>
    <t>魏</t>
  </si>
  <si>
    <t>鬼</t>
    <rPh sb="0" eb="1">
      <t>ｵﾆ</t>
    </rPh>
    <phoneticPr fontId="5" type="noConversion"/>
  </si>
  <si>
    <t>𡿁</t>
  </si>
  <si>
    <t>齮</t>
  </si>
  <si>
    <t>齒</t>
  </si>
  <si>
    <t>吉</t>
  </si>
  <si>
    <t>きち</t>
  </si>
  <si>
    <t>卻</t>
  </si>
  <si>
    <t>きゃく</t>
  </si>
  <si>
    <t>きゅう</t>
  </si>
  <si>
    <t>及</t>
  </si>
  <si>
    <t>又</t>
  </si>
  <si>
    <t>弓</t>
  </si>
  <si>
    <t>弓</t>
    <rPh sb="0" eb="1">
      <t>ﾕﾐ</t>
    </rPh>
    <phoneticPr fontId="5" type="noConversion"/>
  </si>
  <si>
    <t>休</t>
  </si>
  <si>
    <t>求</t>
  </si>
  <si>
    <t>咎</t>
  </si>
  <si>
    <t>糾</t>
  </si>
  <si>
    <t>級</t>
  </si>
  <si>
    <t>宮</t>
  </si>
  <si>
    <t>給</t>
  </si>
  <si>
    <t>裘</t>
  </si>
  <si>
    <t>廏</t>
  </si>
  <si>
    <t>樛</t>
  </si>
  <si>
    <t>牛</t>
  </si>
  <si>
    <t>ぎゅう</t>
  </si>
  <si>
    <t>牛</t>
    <rPh sb="0" eb="1">
      <t>ウシ</t>
    </rPh>
    <phoneticPr fontId="1"/>
  </si>
  <si>
    <t>去</t>
  </si>
  <si>
    <t>きょ</t>
  </si>
  <si>
    <t>厶</t>
  </si>
  <si>
    <t>居</t>
  </si>
  <si>
    <t>尸</t>
    <rPh sb="0" eb="1">
      <t>ｼｶﾊﾞﾈ</t>
    </rPh>
    <phoneticPr fontId="5" type="noConversion"/>
  </si>
  <si>
    <t>胠</t>
  </si>
  <si>
    <t>肉</t>
    <rPh sb="0" eb="1">
      <t>ニク</t>
    </rPh>
    <phoneticPr fontId="1"/>
  </si>
  <si>
    <t>渠</t>
  </si>
  <si>
    <t>據</t>
  </si>
  <si>
    <t>魚</t>
  </si>
  <si>
    <t>ぎょ</t>
  </si>
  <si>
    <t>魚</t>
    <rPh sb="0" eb="1">
      <t>ウオ</t>
    </rPh>
    <phoneticPr fontId="1"/>
  </si>
  <si>
    <t>御</t>
  </si>
  <si>
    <t>邛</t>
  </si>
  <si>
    <t>きょう</t>
  </si>
  <si>
    <t>脇</t>
  </si>
  <si>
    <t>肉</t>
    <rPh sb="0" eb="1">
      <t>ﾆｸ</t>
    </rPh>
    <phoneticPr fontId="5" type="noConversion"/>
  </si>
  <si>
    <t>梜</t>
  </si>
  <si>
    <t>强</t>
  </si>
  <si>
    <t>弓</t>
    <rPh sb="0" eb="1">
      <t>ユミ</t>
    </rPh>
    <phoneticPr fontId="1"/>
  </si>
  <si>
    <t>彊</t>
  </si>
  <si>
    <t>興</t>
  </si>
  <si>
    <t>臼</t>
    <rPh sb="0" eb="1">
      <t>ウス</t>
    </rPh>
    <phoneticPr fontId="1"/>
  </si>
  <si>
    <t>不明</t>
    <rPh sb="0" eb="2">
      <t>フメイ</t>
    </rPh>
    <phoneticPr fontId="1"/>
  </si>
  <si>
    <t>今</t>
  </si>
  <si>
    <t>きん</t>
  </si>
  <si>
    <t>均</t>
  </si>
  <si>
    <t>欣</t>
  </si>
  <si>
    <t>觔</t>
  </si>
  <si>
    <t>広韻には未収録。正字通は「筋」に同じ、また斤の俗字という</t>
  </si>
  <si>
    <t>赾</t>
  </si>
  <si>
    <t>漢音未確認</t>
  </si>
  <si>
    <t>菌</t>
  </si>
  <si>
    <t>俱</t>
  </si>
  <si>
    <t>く</t>
  </si>
  <si>
    <t>臞</t>
  </si>
  <si>
    <t>具</t>
  </si>
  <si>
    <t>空</t>
  </si>
  <si>
    <t>くう</t>
  </si>
  <si>
    <t>屈</t>
  </si>
  <si>
    <t>くつ</t>
  </si>
  <si>
    <t>尸</t>
    <rPh sb="0" eb="1">
      <t>シカバネ</t>
    </rPh>
    <phoneticPr fontId="1"/>
  </si>
  <si>
    <t>詘</t>
  </si>
  <si>
    <t>君</t>
  </si>
  <si>
    <t>くん</t>
  </si>
  <si>
    <t>群</t>
  </si>
  <si>
    <t>羊</t>
    <rPh sb="0" eb="1">
      <t>ヒツジ</t>
    </rPh>
    <phoneticPr fontId="1"/>
  </si>
  <si>
    <t>軍</t>
  </si>
  <si>
    <t>ぐん</t>
  </si>
  <si>
    <t>冖</t>
  </si>
  <si>
    <t>け</t>
  </si>
  <si>
    <t>目</t>
    <rPh sb="0" eb="1">
      <t>ﾒ</t>
    </rPh>
    <phoneticPr fontId="5" type="noConversion"/>
  </si>
  <si>
    <t>𥄎</t>
  </si>
  <si>
    <t>㓝</t>
  </si>
  <si>
    <t>けい</t>
  </si>
  <si>
    <t>刀</t>
    <rPh sb="0" eb="1">
      <t>カタナ</t>
    </rPh>
    <phoneticPr fontId="1"/>
  </si>
  <si>
    <t>京</t>
  </si>
  <si>
    <t>荆</t>
  </si>
  <si>
    <t>計</t>
  </si>
  <si>
    <t>娙</t>
  </si>
  <si>
    <t>徑</t>
  </si>
  <si>
    <t>陘</t>
  </si>
  <si>
    <t>啓</t>
  </si>
  <si>
    <t>敬</t>
  </si>
  <si>
    <t>慶</t>
  </si>
  <si>
    <t>繋</t>
  </si>
  <si>
    <t>繫</t>
  </si>
  <si>
    <t>競</t>
  </si>
  <si>
    <t>立</t>
    <rPh sb="0" eb="1">
      <t>ﾀ</t>
    </rPh>
    <phoneticPr fontId="5" type="noConversion"/>
  </si>
  <si>
    <t>黥</t>
  </si>
  <si>
    <t>黑</t>
  </si>
  <si>
    <t>驚</t>
  </si>
  <si>
    <t>馬</t>
    <rPh sb="0" eb="1">
      <t>ウマ</t>
    </rPh>
    <phoneticPr fontId="1"/>
  </si>
  <si>
    <t>輗</t>
  </si>
  <si>
    <t>げい</t>
  </si>
  <si>
    <t>車</t>
    <rPh sb="0" eb="1">
      <t>ｸﾙﾏ</t>
    </rPh>
    <phoneticPr fontId="5" type="noConversion"/>
  </si>
  <si>
    <t>劇</t>
  </si>
  <si>
    <t>けき</t>
  </si>
  <si>
    <t>決</t>
  </si>
  <si>
    <t>けつ</t>
  </si>
  <si>
    <t>缺</t>
  </si>
  <si>
    <t>竭</t>
  </si>
  <si>
    <t>頡</t>
  </si>
  <si>
    <t>頁</t>
    <rPh sb="0" eb="1">
      <t>ページ</t>
    </rPh>
    <phoneticPr fontId="1"/>
  </si>
  <si>
    <t>月</t>
  </si>
  <si>
    <t>げつ</t>
  </si>
  <si>
    <t>月</t>
    <rPh sb="0" eb="1">
      <t>ツキ</t>
    </rPh>
    <phoneticPr fontId="1"/>
  </si>
  <si>
    <t>見</t>
  </si>
  <si>
    <t>けん</t>
  </si>
  <si>
    <t>見</t>
    <rPh sb="0" eb="1">
      <t>ﾐ</t>
    </rPh>
    <phoneticPr fontId="5" type="noConversion"/>
  </si>
  <si>
    <t>建</t>
  </si>
  <si>
    <t>廴</t>
  </si>
  <si>
    <t>兼</t>
  </si>
  <si>
    <t>涓</t>
  </si>
  <si>
    <t>乾</t>
  </si>
  <si>
    <t>楗</t>
  </si>
  <si>
    <t>甄</t>
  </si>
  <si>
    <t>遺</t>
  </si>
  <si>
    <t>遣</t>
  </si>
  <si>
    <t>賢</t>
  </si>
  <si>
    <t>黔</t>
  </si>
  <si>
    <t>獻</t>
  </si>
  <si>
    <t>讂</t>
  </si>
  <si>
    <t>言</t>
    <rPh sb="0" eb="1">
      <t>イ</t>
    </rPh>
    <phoneticPr fontId="1"/>
  </si>
  <si>
    <t>顯</t>
  </si>
  <si>
    <t>元</t>
  </si>
  <si>
    <t>げん</t>
  </si>
  <si>
    <t>儿</t>
  </si>
  <si>
    <t>沅</t>
  </si>
  <si>
    <t>言</t>
  </si>
  <si>
    <t>ギンは誾の別字</t>
  </si>
  <si>
    <t>阮</t>
  </si>
  <si>
    <t>原</t>
  </si>
  <si>
    <t>愿</t>
  </si>
  <si>
    <t>甗</t>
  </si>
  <si>
    <t>戶</t>
  </si>
  <si>
    <t>こ</t>
  </si>
  <si>
    <t>虎</t>
  </si>
  <si>
    <t>虍</t>
  </si>
  <si>
    <t>固</t>
  </si>
  <si>
    <t>故</t>
  </si>
  <si>
    <t>枯</t>
  </si>
  <si>
    <t>狐</t>
  </si>
  <si>
    <t>胡</t>
  </si>
  <si>
    <t>庫</t>
  </si>
  <si>
    <t>胯</t>
  </si>
  <si>
    <t>觚</t>
  </si>
  <si>
    <t>賈</t>
  </si>
  <si>
    <t>嫭</t>
  </si>
  <si>
    <t>郀</t>
  </si>
  <si>
    <t>9</t>
  </si>
  <si>
    <t>未確認！</t>
  </si>
  <si>
    <t>五</t>
  </si>
  <si>
    <t>ご</t>
  </si>
  <si>
    <t>二</t>
    <rPh sb="0" eb="1">
      <t>ニ</t>
    </rPh>
    <phoneticPr fontId="1"/>
  </si>
  <si>
    <t>午</t>
  </si>
  <si>
    <t>十</t>
    <rPh sb="0" eb="1">
      <t>ｼﾞｭｳ</t>
    </rPh>
    <phoneticPr fontId="5" type="noConversion"/>
  </si>
  <si>
    <t>伍</t>
  </si>
  <si>
    <t>吾</t>
  </si>
  <si>
    <t>吳</t>
  </si>
  <si>
    <t>梧</t>
  </si>
  <si>
    <t>誤</t>
  </si>
  <si>
    <t>口</t>
  </si>
  <si>
    <t>こう</t>
  </si>
  <si>
    <t>工</t>
  </si>
  <si>
    <t>公</t>
  </si>
  <si>
    <t>功</t>
  </si>
  <si>
    <t>力</t>
    <rPh sb="0" eb="1">
      <t>ﾁｶﾗ</t>
    </rPh>
    <phoneticPr fontId="5" type="noConversion"/>
  </si>
  <si>
    <t>弘</t>
  </si>
  <si>
    <t>甲</t>
  </si>
  <si>
    <t>交</t>
  </si>
  <si>
    <t>合</t>
  </si>
  <si>
    <t>江</t>
  </si>
  <si>
    <t>行</t>
  </si>
  <si>
    <t>攻</t>
  </si>
  <si>
    <t>更</t>
  </si>
  <si>
    <t>曰</t>
    <rPh sb="0" eb="1">
      <t>ｴﾂ</t>
    </rPh>
    <phoneticPr fontId="5" type="noConversion"/>
  </si>
  <si>
    <t>孝</t>
  </si>
  <si>
    <t>幸</t>
  </si>
  <si>
    <t>干</t>
    <rPh sb="0" eb="1">
      <t>カン</t>
    </rPh>
    <phoneticPr fontId="1"/>
  </si>
  <si>
    <t>狗</t>
  </si>
  <si>
    <t>侯</t>
  </si>
  <si>
    <t>後</t>
  </si>
  <si>
    <t>恆</t>
  </si>
  <si>
    <t>狡</t>
  </si>
  <si>
    <t>犬</t>
    <rPh sb="0" eb="1">
      <t>イヌ</t>
    </rPh>
    <phoneticPr fontId="1"/>
  </si>
  <si>
    <t>皇</t>
  </si>
  <si>
    <t>白</t>
    <rPh sb="0" eb="1">
      <t>ｼﾛ</t>
    </rPh>
    <phoneticPr fontId="5" type="noConversion"/>
  </si>
  <si>
    <t>剛</t>
  </si>
  <si>
    <t>校</t>
  </si>
  <si>
    <t>竘</t>
  </si>
  <si>
    <t>立</t>
    <rPh sb="0" eb="1">
      <t>タ</t>
    </rPh>
    <phoneticPr fontId="1"/>
  </si>
  <si>
    <t>耗</t>
  </si>
  <si>
    <t>耒</t>
  </si>
  <si>
    <t>邑</t>
    <rPh sb="0" eb="1">
      <t>ムラ</t>
    </rPh>
    <phoneticPr fontId="1"/>
  </si>
  <si>
    <t>高</t>
  </si>
  <si>
    <t>高</t>
    <rPh sb="0" eb="1">
      <t>ﾀｶ</t>
    </rPh>
    <phoneticPr fontId="5" type="noConversion"/>
  </si>
  <si>
    <t>笱</t>
  </si>
  <si>
    <t>竹</t>
    <rPh sb="0" eb="1">
      <t>ﾀｹ</t>
    </rPh>
    <phoneticPr fontId="5" type="noConversion"/>
  </si>
  <si>
    <t>釦</t>
  </si>
  <si>
    <t>黃</t>
  </si>
  <si>
    <t>䓘</t>
  </si>
  <si>
    <t>廣</t>
  </si>
  <si>
    <t>橫</t>
  </si>
  <si>
    <t>衡</t>
  </si>
  <si>
    <t>懬</t>
  </si>
  <si>
    <t>寇</t>
  </si>
  <si>
    <t>卬</t>
  </si>
  <si>
    <t>ごう</t>
  </si>
  <si>
    <t>謷</t>
  </si>
  <si>
    <t>刻</t>
  </si>
  <si>
    <t>こく</t>
  </si>
  <si>
    <t>獄</t>
  </si>
  <si>
    <t>ごく</t>
  </si>
  <si>
    <t>骨</t>
  </si>
  <si>
    <t>こつ</t>
  </si>
  <si>
    <t>骨</t>
    <rPh sb="0" eb="1">
      <t>ホネ</t>
    </rPh>
    <phoneticPr fontId="1"/>
  </si>
  <si>
    <t>圂</t>
  </si>
  <si>
    <t>こん</t>
  </si>
  <si>
    <t>読み替えはカンともよむ</t>
  </si>
  <si>
    <t>根</t>
  </si>
  <si>
    <t>左</t>
  </si>
  <si>
    <t>さ</t>
  </si>
  <si>
    <t>工</t>
    <rPh sb="0" eb="1">
      <t>ｺｳ</t>
    </rPh>
    <phoneticPr fontId="5" type="noConversion"/>
  </si>
  <si>
    <t>佐</t>
  </si>
  <si>
    <t>痤</t>
  </si>
  <si>
    <t>疒</t>
  </si>
  <si>
    <t>瑣</t>
  </si>
  <si>
    <t>才</t>
  </si>
  <si>
    <t>さい</t>
  </si>
  <si>
    <t>冂</t>
  </si>
  <si>
    <t>在</t>
  </si>
  <si>
    <t>材</t>
  </si>
  <si>
    <t>采</t>
  </si>
  <si>
    <t>㝡</t>
  </si>
  <si>
    <t></t>
  </si>
  <si>
    <t>最</t>
  </si>
  <si>
    <t>塞</t>
  </si>
  <si>
    <t>㢑</t>
  </si>
  <si>
    <t>罪</t>
  </si>
  <si>
    <t>网</t>
  </si>
  <si>
    <t>載</t>
  </si>
  <si>
    <t>車</t>
  </si>
  <si>
    <t>作</t>
  </si>
  <si>
    <t>さく</t>
  </si>
  <si>
    <t>浞</t>
  </si>
  <si>
    <t>責</t>
  </si>
  <si>
    <t>索</t>
  </si>
  <si>
    <t>齰</t>
  </si>
  <si>
    <t>三</t>
  </si>
  <si>
    <t>さん</t>
  </si>
  <si>
    <t>山</t>
    <rPh sb="0" eb="1">
      <t>ﾔﾏ</t>
    </rPh>
    <phoneticPr fontId="5" type="noConversion"/>
  </si>
  <si>
    <t>產</t>
  </si>
  <si>
    <t>生</t>
  </si>
  <si>
    <t>粲</t>
  </si>
  <si>
    <t>米</t>
    <rPh sb="0" eb="1">
      <t>コメ</t>
    </rPh>
    <phoneticPr fontId="1"/>
  </si>
  <si>
    <t>槧</t>
  </si>
  <si>
    <t>竄</t>
  </si>
  <si>
    <t>穴</t>
    <rPh sb="0" eb="1">
      <t>アナ</t>
    </rPh>
    <phoneticPr fontId="1"/>
  </si>
  <si>
    <t>し</t>
  </si>
  <si>
    <t>丶</t>
  </si>
  <si>
    <t>子</t>
  </si>
  <si>
    <t>巳</t>
  </si>
  <si>
    <t>亖</t>
  </si>
  <si>
    <t>氏</t>
  </si>
  <si>
    <t>氏</t>
    <rPh sb="0" eb="1">
      <t>シ</t>
    </rPh>
    <phoneticPr fontId="1"/>
  </si>
  <si>
    <t>司</t>
  </si>
  <si>
    <t>史</t>
  </si>
  <si>
    <t>四</t>
  </si>
  <si>
    <t>市</t>
  </si>
  <si>
    <t>巾</t>
    <rPh sb="0" eb="1">
      <t>ﾊﾊﾞ</t>
    </rPh>
    <phoneticPr fontId="5" type="noConversion"/>
  </si>
  <si>
    <t>歹</t>
  </si>
  <si>
    <t>糸</t>
  </si>
  <si>
    <t>自</t>
  </si>
  <si>
    <t>自</t>
    <rPh sb="0" eb="1">
      <t>ｼﾞ</t>
    </rPh>
    <phoneticPr fontId="5" type="noConversion"/>
  </si>
  <si>
    <t>姊</t>
  </si>
  <si>
    <t>𡵩</t>
  </si>
  <si>
    <t>山</t>
    <rPh sb="0" eb="1">
      <t>ヤマ</t>
    </rPh>
    <phoneticPr fontId="1"/>
  </si>
  <si>
    <t>志</t>
  </si>
  <si>
    <t>私</t>
  </si>
  <si>
    <t>禾</t>
    <rPh sb="0" eb="1">
      <t>ﾉｷﾞ</t>
    </rPh>
    <phoneticPr fontId="5" type="noConversion"/>
  </si>
  <si>
    <t>豕</t>
  </si>
  <si>
    <t>事</t>
  </si>
  <si>
    <t>亅</t>
  </si>
  <si>
    <t>使</t>
  </si>
  <si>
    <t>侍</t>
  </si>
  <si>
    <t>始</t>
  </si>
  <si>
    <t>庛</t>
  </si>
  <si>
    <t>思</t>
  </si>
  <si>
    <t>施</t>
  </si>
  <si>
    <t>方</t>
    <rPh sb="0" eb="1">
      <t>ホウ</t>
    </rPh>
    <phoneticPr fontId="1"/>
  </si>
  <si>
    <t>是</t>
  </si>
  <si>
    <t>日</t>
    <rPh sb="0" eb="1">
      <t>ﾋ</t>
    </rPh>
    <phoneticPr fontId="5" type="noConversion"/>
  </si>
  <si>
    <t>枲</t>
  </si>
  <si>
    <t>茲</t>
  </si>
  <si>
    <t>秭</t>
  </si>
  <si>
    <t>茝</t>
  </si>
  <si>
    <t>虒</t>
  </si>
  <si>
    <t>広韻の息移切に従った。集韻ならチもあり</t>
  </si>
  <si>
    <t>徙</t>
  </si>
  <si>
    <t>梓</t>
  </si>
  <si>
    <t>疵</t>
  </si>
  <si>
    <t>秶</t>
  </si>
  <si>
    <t>禾</t>
    <rPh sb="0" eb="1">
      <t>カ</t>
    </rPh>
    <phoneticPr fontId="1"/>
  </si>
  <si>
    <t>笥</t>
  </si>
  <si>
    <t>竹</t>
    <rPh sb="0" eb="1">
      <t>タケ</t>
    </rPh>
    <phoneticPr fontId="1"/>
  </si>
  <si>
    <t>飤</t>
  </si>
  <si>
    <t>食</t>
    <rPh sb="0" eb="1">
      <t>ｼｮｸ</t>
    </rPh>
    <phoneticPr fontId="5" type="noConversion"/>
  </si>
  <si>
    <t>言</t>
    <rPh sb="0" eb="1">
      <t>ゲン</t>
    </rPh>
    <phoneticPr fontId="1"/>
  </si>
  <si>
    <t>資</t>
  </si>
  <si>
    <t>貲</t>
  </si>
  <si>
    <t>貝</t>
  </si>
  <si>
    <t>摯</t>
  </si>
  <si>
    <t>賜</t>
  </si>
  <si>
    <t>じ</t>
  </si>
  <si>
    <t>而</t>
    <rPh sb="0" eb="1">
      <t>ジ</t>
    </rPh>
    <phoneticPr fontId="1"/>
  </si>
  <si>
    <t>兒</t>
  </si>
  <si>
    <t>しつ</t>
    <phoneticPr fontId="1"/>
  </si>
  <si>
    <t>しつ</t>
  </si>
  <si>
    <t>室</t>
  </si>
  <si>
    <t>郅</t>
  </si>
  <si>
    <t>實</t>
  </si>
  <si>
    <t>漆</t>
  </si>
  <si>
    <t>日</t>
  </si>
  <si>
    <t>じつ</t>
  </si>
  <si>
    <t>しゃ</t>
  </si>
  <si>
    <t>舍</t>
  </si>
  <si>
    <t>舌</t>
    <rPh sb="0" eb="1">
      <t>ｼﾀ</t>
    </rPh>
    <phoneticPr fontId="5" type="noConversion"/>
  </si>
  <si>
    <t>柘</t>
  </si>
  <si>
    <t>者</t>
  </si>
  <si>
    <t>老</t>
    <rPh sb="0" eb="1">
      <t>ﾛｳ</t>
    </rPh>
    <phoneticPr fontId="5" type="noConversion"/>
  </si>
  <si>
    <t>奢</t>
  </si>
  <si>
    <t>謝</t>
  </si>
  <si>
    <t>削</t>
  </si>
  <si>
    <t>しゃく</t>
  </si>
  <si>
    <t>刀</t>
  </si>
  <si>
    <t>綽</t>
  </si>
  <si>
    <t>爵</t>
  </si>
  <si>
    <t>爪</t>
    <rPh sb="0" eb="1">
      <t>ﾂﾒ</t>
    </rPh>
    <phoneticPr fontId="5" type="noConversion"/>
  </si>
  <si>
    <t>若</t>
  </si>
  <si>
    <t>じゃく</t>
  </si>
  <si>
    <t>常訓に従って而灼切と読んだ。ジャ（人賒切・人者切）は地名等特殊字義のみ</t>
  </si>
  <si>
    <t>主</t>
  </si>
  <si>
    <t>しゅ</t>
  </si>
  <si>
    <t>戍</t>
  </si>
  <si>
    <t>朱</t>
  </si>
  <si>
    <t>豎</t>
  </si>
  <si>
    <t>豆</t>
    <rPh sb="0" eb="1">
      <t>マメ</t>
    </rPh>
    <phoneticPr fontId="1"/>
  </si>
  <si>
    <t>輸</t>
  </si>
  <si>
    <t>車</t>
    <rPh sb="0" eb="1">
      <t>クルマ</t>
    </rPh>
    <phoneticPr fontId="1"/>
  </si>
  <si>
    <t>十</t>
  </si>
  <si>
    <t>しゅう</t>
  </si>
  <si>
    <t>十</t>
    <rPh sb="0" eb="1">
      <t>ジュウ</t>
    </rPh>
    <phoneticPr fontId="1"/>
  </si>
  <si>
    <t>卌</t>
  </si>
  <si>
    <t>囚</t>
  </si>
  <si>
    <t>守</t>
  </si>
  <si>
    <t>州</t>
  </si>
  <si>
    <t>巛</t>
  </si>
  <si>
    <t>取</t>
  </si>
  <si>
    <t>受</t>
  </si>
  <si>
    <t>周</t>
  </si>
  <si>
    <t>首</t>
  </si>
  <si>
    <t>首</t>
    <rPh sb="0" eb="1">
      <t>クビ</t>
    </rPh>
    <phoneticPr fontId="1"/>
  </si>
  <si>
    <t>冣</t>
  </si>
  <si>
    <t>執</t>
  </si>
  <si>
    <t>土</t>
    <rPh sb="0" eb="1">
      <t>ツチ</t>
    </rPh>
    <phoneticPr fontId="1"/>
  </si>
  <si>
    <t>習</t>
  </si>
  <si>
    <t>脩</t>
  </si>
  <si>
    <t>就</t>
  </si>
  <si>
    <t>眾</t>
  </si>
  <si>
    <t>溲</t>
  </si>
  <si>
    <t>水</t>
    <rPh sb="0" eb="1">
      <t>ミズ</t>
    </rPh>
    <phoneticPr fontId="1"/>
  </si>
  <si>
    <t>豸</t>
  </si>
  <si>
    <t>壽</t>
  </si>
  <si>
    <t>聚</t>
  </si>
  <si>
    <t>耳</t>
    <rPh sb="0" eb="1">
      <t>ミミ</t>
    </rPh>
    <phoneticPr fontId="1"/>
  </si>
  <si>
    <t>襲</t>
  </si>
  <si>
    <t>讎</t>
  </si>
  <si>
    <t>入</t>
  </si>
  <si>
    <t>じゅう</t>
  </si>
  <si>
    <t>入</t>
    <rPh sb="0" eb="1">
      <t>ニュウ</t>
    </rPh>
    <phoneticPr fontId="1"/>
  </si>
  <si>
    <t>什</t>
  </si>
  <si>
    <t>戎</t>
  </si>
  <si>
    <t>戈</t>
    <rPh sb="0" eb="1">
      <t>ｶ</t>
    </rPh>
    <phoneticPr fontId="5" type="noConversion"/>
  </si>
  <si>
    <t>從</t>
  </si>
  <si>
    <t>そ</t>
  </si>
  <si>
    <t>しゅく</t>
  </si>
  <si>
    <t>鬻</t>
  </si>
  <si>
    <t>鬲</t>
  </si>
  <si>
    <t>出</t>
  </si>
  <si>
    <t>しゅつ</t>
  </si>
  <si>
    <t>凵</t>
  </si>
  <si>
    <t>戌</t>
  </si>
  <si>
    <t>戈</t>
    <rPh sb="0" eb="1">
      <t>ホコ</t>
    </rPh>
    <phoneticPr fontId="1"/>
  </si>
  <si>
    <t>旬</t>
  </si>
  <si>
    <t>しゅん</t>
  </si>
  <si>
    <t>春</t>
  </si>
  <si>
    <t>朐</t>
  </si>
  <si>
    <t>月</t>
    <rPh sb="0" eb="1">
      <t>ﾂｷ</t>
    </rPh>
    <phoneticPr fontId="5" type="noConversion"/>
  </si>
  <si>
    <t>順</t>
  </si>
  <si>
    <t>忍</t>
  </si>
  <si>
    <t>じゅん</t>
  </si>
  <si>
    <t>且</t>
  </si>
  <si>
    <t>しょ</t>
  </si>
  <si>
    <t>所</t>
  </si>
  <si>
    <t>胥</t>
  </si>
  <si>
    <t>徐</t>
  </si>
  <si>
    <t>書</t>
  </si>
  <si>
    <t>處</t>
  </si>
  <si>
    <t>鼠</t>
  </si>
  <si>
    <t>鼠</t>
    <rPh sb="0" eb="1">
      <t>ネズミ</t>
    </rPh>
    <phoneticPr fontId="1"/>
  </si>
  <si>
    <t>署</t>
  </si>
  <si>
    <t>諸</t>
  </si>
  <si>
    <t>諸</t>
  </si>
  <si>
    <t>じょ</t>
  </si>
  <si>
    <t>女</t>
    <rPh sb="0" eb="1">
      <t>ｵﾝﾅ</t>
    </rPh>
    <phoneticPr fontId="5" type="noConversion"/>
  </si>
  <si>
    <t>如</t>
  </si>
  <si>
    <t>小</t>
  </si>
  <si>
    <t>しょう</t>
  </si>
  <si>
    <t>小</t>
    <rPh sb="0" eb="1">
      <t>ｼｮｳ</t>
    </rPh>
    <phoneticPr fontId="5" type="noConversion"/>
  </si>
  <si>
    <t>少</t>
  </si>
  <si>
    <t>召</t>
  </si>
  <si>
    <t>丞</t>
  </si>
  <si>
    <t>匠</t>
  </si>
  <si>
    <t>壯</t>
  </si>
  <si>
    <t>宵</t>
  </si>
  <si>
    <t>妾</t>
  </si>
  <si>
    <t>女</t>
    <rPh sb="0" eb="1">
      <t>ジョ</t>
    </rPh>
    <phoneticPr fontId="1"/>
  </si>
  <si>
    <t>尚</t>
  </si>
  <si>
    <t>昌</t>
  </si>
  <si>
    <t>松</t>
  </si>
  <si>
    <t>沼</t>
  </si>
  <si>
    <t>狀</t>
  </si>
  <si>
    <t>昭</t>
  </si>
  <si>
    <t>相</t>
  </si>
  <si>
    <t>乘</t>
  </si>
  <si>
    <t>丿</t>
  </si>
  <si>
    <t>娤</t>
  </si>
  <si>
    <t>章</t>
  </si>
  <si>
    <t>舂</t>
  </si>
  <si>
    <t>勝</t>
  </si>
  <si>
    <t>力</t>
    <rPh sb="0" eb="1">
      <t>チカラ</t>
    </rPh>
    <phoneticPr fontId="1"/>
  </si>
  <si>
    <t>將</t>
  </si>
  <si>
    <t>敞</t>
  </si>
  <si>
    <t>椒</t>
  </si>
  <si>
    <t>䇰</t>
  </si>
  <si>
    <t>象</t>
  </si>
  <si>
    <t>篜</t>
  </si>
  <si>
    <t>裝</t>
  </si>
  <si>
    <t>奬</t>
  </si>
  <si>
    <t>簫</t>
  </si>
  <si>
    <t>上</t>
  </si>
  <si>
    <t>じょう</t>
  </si>
  <si>
    <t>宂</t>
  </si>
  <si>
    <t>城</t>
  </si>
  <si>
    <t>褭</t>
  </si>
  <si>
    <t>嬈</t>
  </si>
  <si>
    <t>擾</t>
  </si>
  <si>
    <t>繞</t>
  </si>
  <si>
    <t>饒</t>
  </si>
  <si>
    <t>仄</t>
  </si>
  <si>
    <t>しょく</t>
  </si>
  <si>
    <t>色</t>
  </si>
  <si>
    <t>色</t>
    <rPh sb="0" eb="1">
      <t>ｲﾛ</t>
    </rPh>
    <phoneticPr fontId="5" type="noConversion"/>
  </si>
  <si>
    <t>束</t>
  </si>
  <si>
    <t>卽</t>
  </si>
  <si>
    <t>食</t>
  </si>
  <si>
    <t>常訓に従って乗力切と読んだ。シ（祥吏切）は飼の別字、イ（羊吏切）は人名用字（酈食其）</t>
  </si>
  <si>
    <t>息</t>
  </si>
  <si>
    <t>粟</t>
  </si>
  <si>
    <t>米</t>
    <rPh sb="0" eb="1">
      <t>ｺﾒ</t>
    </rPh>
    <phoneticPr fontId="5" type="noConversion"/>
  </si>
  <si>
    <t>嗇</t>
  </si>
  <si>
    <t>虫</t>
    <rPh sb="0" eb="1">
      <t>ﾑｼ</t>
    </rPh>
    <phoneticPr fontId="5" type="noConversion"/>
  </si>
  <si>
    <t>歜</t>
  </si>
  <si>
    <t>織</t>
  </si>
  <si>
    <t>職</t>
  </si>
  <si>
    <t>屬</t>
  </si>
  <si>
    <t>贖</t>
  </si>
  <si>
    <t>じょく</t>
  </si>
  <si>
    <t>申</t>
  </si>
  <si>
    <t>しん</t>
  </si>
  <si>
    <t>臣</t>
  </si>
  <si>
    <t>辛</t>
  </si>
  <si>
    <t>辛</t>
    <rPh sb="0" eb="1">
      <t>カラ</t>
    </rPh>
    <phoneticPr fontId="1"/>
  </si>
  <si>
    <t>辰</t>
  </si>
  <si>
    <t>辰</t>
    <rPh sb="0" eb="1">
      <t>ﾀﾂ</t>
    </rPh>
    <phoneticPr fontId="5" type="noConversion"/>
  </si>
  <si>
    <t>信</t>
  </si>
  <si>
    <t>津</t>
  </si>
  <si>
    <t>晉</t>
  </si>
  <si>
    <t>曰</t>
    <rPh sb="0" eb="1">
      <t>エツ</t>
    </rPh>
    <phoneticPr fontId="1"/>
  </si>
  <si>
    <t>眞</t>
  </si>
  <si>
    <t>しん</t>
    <phoneticPr fontId="1"/>
  </si>
  <si>
    <t>目</t>
    <rPh sb="0" eb="1">
      <t>メ</t>
    </rPh>
    <phoneticPr fontId="1"/>
  </si>
  <si>
    <t>茞</t>
  </si>
  <si>
    <t>訊</t>
  </si>
  <si>
    <t>軫</t>
  </si>
  <si>
    <t>慎</t>
  </si>
  <si>
    <t>愼</t>
  </si>
  <si>
    <t>新</t>
  </si>
  <si>
    <t>斤</t>
    <rPh sb="0" eb="1">
      <t>ｷﾝ</t>
    </rPh>
    <phoneticPr fontId="5" type="noConversion"/>
  </si>
  <si>
    <t>盡</t>
  </si>
  <si>
    <t>審</t>
  </si>
  <si>
    <t>薪</t>
  </si>
  <si>
    <t>親</t>
  </si>
  <si>
    <t>瞫</t>
  </si>
  <si>
    <t>式任切（徒紺切ならタン）</t>
  </si>
  <si>
    <t>簪</t>
  </si>
  <si>
    <t>じん</t>
  </si>
  <si>
    <t>仁</t>
  </si>
  <si>
    <t>壬</t>
  </si>
  <si>
    <t>士</t>
    <rPh sb="0" eb="1">
      <t>ｼ</t>
    </rPh>
    <phoneticPr fontId="5" type="noConversion"/>
  </si>
  <si>
    <t>すい</t>
  </si>
  <si>
    <t>す</t>
  </si>
  <si>
    <t>衰</t>
  </si>
  <si>
    <t>常訓『衰える』に従って所追切とよんだ。シ（差）は楚危切、説文解字の「艸雨衣」はサ（蓑、蘇禾切）、サイは縗（倉回切）。</t>
  </si>
  <si>
    <t>遂</t>
  </si>
  <si>
    <t>芻</t>
  </si>
  <si>
    <t>すう</t>
  </si>
  <si>
    <t>數</t>
  </si>
  <si>
    <t>占</t>
  </si>
  <si>
    <t>せい</t>
  </si>
  <si>
    <t>卜</t>
    <rPh sb="0" eb="1">
      <t>ボク</t>
    </rPh>
    <phoneticPr fontId="1"/>
  </si>
  <si>
    <t>せ</t>
  </si>
  <si>
    <t>正</t>
  </si>
  <si>
    <t>成</t>
  </si>
  <si>
    <t>襾</t>
  </si>
  <si>
    <t>妻</t>
  </si>
  <si>
    <t>性</t>
  </si>
  <si>
    <t>靑</t>
  </si>
  <si>
    <t>省</t>
  </si>
  <si>
    <t>眚</t>
  </si>
  <si>
    <t>旌</t>
  </si>
  <si>
    <t>方</t>
    <rPh sb="0" eb="1">
      <t>ｶﾀ</t>
    </rPh>
    <phoneticPr fontId="5" type="noConversion"/>
  </si>
  <si>
    <t>清</t>
  </si>
  <si>
    <t>歲</t>
  </si>
  <si>
    <t>止</t>
    <rPh sb="0" eb="1">
      <t>ト</t>
    </rPh>
    <phoneticPr fontId="1"/>
  </si>
  <si>
    <t>裚</t>
  </si>
  <si>
    <t>齊</t>
  </si>
  <si>
    <t>瘛</t>
  </si>
  <si>
    <t>せい</t>
    <phoneticPr fontId="1"/>
  </si>
  <si>
    <t>靜</t>
  </si>
  <si>
    <t>夕</t>
  </si>
  <si>
    <t>せき</t>
  </si>
  <si>
    <t>石</t>
  </si>
  <si>
    <t>石</t>
    <rPh sb="0" eb="1">
      <t>イシ</t>
    </rPh>
    <phoneticPr fontId="1"/>
  </si>
  <si>
    <t>赤</t>
  </si>
  <si>
    <t>析</t>
  </si>
  <si>
    <t>席</t>
  </si>
  <si>
    <t>巾</t>
    <rPh sb="0" eb="1">
      <t>キン</t>
    </rPh>
    <phoneticPr fontId="1"/>
  </si>
  <si>
    <t>惜</t>
  </si>
  <si>
    <t>積</t>
  </si>
  <si>
    <t>釋</t>
  </si>
  <si>
    <t>釆</t>
  </si>
  <si>
    <t>常訓に従って施隻切と読んだ。エキ（羊益切）は懌の別字</t>
  </si>
  <si>
    <t>説</t>
  </si>
  <si>
    <t>せつ</t>
  </si>
  <si>
    <t>說</t>
  </si>
  <si>
    <t>竊</t>
  </si>
  <si>
    <t>穴</t>
    <rPh sb="0" eb="1">
      <t>ｱﾅ</t>
    </rPh>
    <phoneticPr fontId="5" type="noConversion"/>
  </si>
  <si>
    <t>千</t>
  </si>
  <si>
    <t>せん</t>
  </si>
  <si>
    <t>前</t>
  </si>
  <si>
    <t>刀</t>
    <rPh sb="0" eb="1">
      <t>ｶﾀﾅ</t>
    </rPh>
    <phoneticPr fontId="5" type="noConversion"/>
  </si>
  <si>
    <t>宣</t>
  </si>
  <si>
    <t>淺</t>
  </si>
  <si>
    <t>船</t>
  </si>
  <si>
    <t>舟</t>
    <rPh sb="0" eb="1">
      <t>ﾌﾈ</t>
    </rPh>
    <phoneticPr fontId="5" type="noConversion"/>
  </si>
  <si>
    <t>孱</t>
  </si>
  <si>
    <t>賤</t>
  </si>
  <si>
    <t>遷</t>
  </si>
  <si>
    <t>嬗</t>
  </si>
  <si>
    <t>諯</t>
  </si>
  <si>
    <t>職縁切</t>
  </si>
  <si>
    <t>錢</t>
  </si>
  <si>
    <t>韱</t>
  </si>
  <si>
    <t>韭</t>
  </si>
  <si>
    <t>鮮</t>
  </si>
  <si>
    <t>繕</t>
  </si>
  <si>
    <t>冉</t>
  </si>
  <si>
    <t>ぜん</t>
  </si>
  <si>
    <t>初</t>
  </si>
  <si>
    <t>租</t>
  </si>
  <si>
    <t>禾</t>
  </si>
  <si>
    <t>組</t>
  </si>
  <si>
    <t>走</t>
  </si>
  <si>
    <t>そう</t>
  </si>
  <si>
    <t>走</t>
    <rPh sb="0" eb="1">
      <t>ソウ</t>
    </rPh>
    <phoneticPr fontId="1"/>
  </si>
  <si>
    <t>宗</t>
  </si>
  <si>
    <t>送</t>
  </si>
  <si>
    <t>倉</t>
  </si>
  <si>
    <t>造</t>
  </si>
  <si>
    <t>曹</t>
  </si>
  <si>
    <t>爽</t>
  </si>
  <si>
    <t>爻</t>
  </si>
  <si>
    <t>莊</t>
  </si>
  <si>
    <t>漕</t>
  </si>
  <si>
    <t>蒼</t>
  </si>
  <si>
    <t>增</t>
  </si>
  <si>
    <t>臧</t>
  </si>
  <si>
    <t>臣</t>
    <rPh sb="0" eb="1">
      <t>シン</t>
    </rPh>
    <phoneticPr fontId="1"/>
  </si>
  <si>
    <t>操</t>
  </si>
  <si>
    <t>竈</t>
  </si>
  <si>
    <t>そく</t>
  </si>
  <si>
    <t>遬</t>
  </si>
  <si>
    <t>族</t>
  </si>
  <si>
    <t>ぞく</t>
  </si>
  <si>
    <t>續</t>
  </si>
  <si>
    <t>卒</t>
  </si>
  <si>
    <t>そつ</t>
  </si>
  <si>
    <t>孫</t>
  </si>
  <si>
    <t>そん</t>
  </si>
  <si>
    <t>它</t>
  </si>
  <si>
    <t>た</t>
  </si>
  <si>
    <t>多</t>
  </si>
  <si>
    <t>佗</t>
  </si>
  <si>
    <t>大</t>
  </si>
  <si>
    <t>たい</t>
  </si>
  <si>
    <t>太</t>
  </si>
  <si>
    <t>帶</t>
  </si>
  <si>
    <t>逮</t>
  </si>
  <si>
    <t>貸</t>
  </si>
  <si>
    <t>臺</t>
  </si>
  <si>
    <t>至</t>
    <rPh sb="0" eb="1">
      <t>イタル</t>
    </rPh>
    <phoneticPr fontId="1"/>
  </si>
  <si>
    <t>駘</t>
  </si>
  <si>
    <t>穨</t>
  </si>
  <si>
    <t>乃</t>
  </si>
  <si>
    <t>だい</t>
  </si>
  <si>
    <t>內</t>
  </si>
  <si>
    <t>入</t>
    <rPh sb="0" eb="1">
      <t>ｲ</t>
    </rPh>
    <phoneticPr fontId="5" type="noConversion"/>
  </si>
  <si>
    <t>耐</t>
  </si>
  <si>
    <t>寸</t>
    <rPh sb="0" eb="1">
      <t>スン</t>
    </rPh>
    <phoneticPr fontId="1"/>
  </si>
  <si>
    <t>擇</t>
  </si>
  <si>
    <t>たく</t>
  </si>
  <si>
    <t>澤</t>
  </si>
  <si>
    <t>謫</t>
  </si>
  <si>
    <t>丹</t>
  </si>
  <si>
    <t>たん</t>
  </si>
  <si>
    <t>炭</t>
  </si>
  <si>
    <t>火</t>
    <rPh sb="0" eb="1">
      <t>ヒ</t>
    </rPh>
    <phoneticPr fontId="1"/>
  </si>
  <si>
    <t>端</t>
  </si>
  <si>
    <t>儋</t>
  </si>
  <si>
    <t>鄲</t>
  </si>
  <si>
    <t>膻</t>
  </si>
  <si>
    <t>集韻はさらにセンの音あり</t>
  </si>
  <si>
    <t>鍛</t>
  </si>
  <si>
    <t>鐔</t>
  </si>
  <si>
    <t>男</t>
  </si>
  <si>
    <t>だん</t>
  </si>
  <si>
    <t>段</t>
  </si>
  <si>
    <t>殳</t>
  </si>
  <si>
    <t>難</t>
  </si>
  <si>
    <t>隹</t>
  </si>
  <si>
    <t>地</t>
  </si>
  <si>
    <t>ち</t>
  </si>
  <si>
    <t>佁</t>
  </si>
  <si>
    <t>治</t>
  </si>
  <si>
    <t>至</t>
    <rPh sb="0" eb="1">
      <t>イタ</t>
    </rPh>
    <phoneticPr fontId="1"/>
  </si>
  <si>
    <t>笞</t>
  </si>
  <si>
    <t>稺</t>
  </si>
  <si>
    <t>稚の本字</t>
  </si>
  <si>
    <t>ちく</t>
  </si>
  <si>
    <t>畜</t>
  </si>
  <si>
    <t>逐</t>
  </si>
  <si>
    <t>秩</t>
  </si>
  <si>
    <t>ちつ</t>
  </si>
  <si>
    <t>丑</t>
  </si>
  <si>
    <t>ちゅう</t>
  </si>
  <si>
    <t>中</t>
  </si>
  <si>
    <t>忠</t>
  </si>
  <si>
    <t>柱</t>
  </si>
  <si>
    <t>衷</t>
  </si>
  <si>
    <t>軴</t>
  </si>
  <si>
    <t>駐に同じく中句切</t>
  </si>
  <si>
    <t>瘳</t>
  </si>
  <si>
    <t>疇</t>
  </si>
  <si>
    <t>田</t>
  </si>
  <si>
    <t>鑄</t>
  </si>
  <si>
    <t>除</t>
  </si>
  <si>
    <t>ちょ</t>
  </si>
  <si>
    <t>丈</t>
  </si>
  <si>
    <t>ちょう</t>
  </si>
  <si>
    <t>仗</t>
  </si>
  <si>
    <t>長</t>
  </si>
  <si>
    <t>鳥</t>
    <rPh sb="0" eb="1">
      <t>トリ</t>
    </rPh>
    <phoneticPr fontId="1"/>
  </si>
  <si>
    <t>朝</t>
  </si>
  <si>
    <t>牒</t>
  </si>
  <si>
    <t>片</t>
  </si>
  <si>
    <t>趙</t>
  </si>
  <si>
    <t>徵</t>
  </si>
  <si>
    <t>鼂</t>
  </si>
  <si>
    <t>黽</t>
  </si>
  <si>
    <t>沈</t>
  </si>
  <si>
    <t>ちん</t>
  </si>
  <si>
    <t>姓と同様に「しん」と読むべきか</t>
  </si>
  <si>
    <t>陳</t>
  </si>
  <si>
    <t>追</t>
  </si>
  <si>
    <t>つい</t>
  </si>
  <si>
    <t>つ</t>
  </si>
  <si>
    <t>丁</t>
  </si>
  <si>
    <t>てい</t>
  </si>
  <si>
    <t>て</t>
  </si>
  <si>
    <t>氐</t>
  </si>
  <si>
    <t>氏</t>
    <rPh sb="0" eb="1">
      <t>ｳｼﾞ</t>
    </rPh>
    <phoneticPr fontId="5" type="noConversion"/>
  </si>
  <si>
    <t>廷</t>
  </si>
  <si>
    <t>杕</t>
  </si>
  <si>
    <t>定</t>
  </si>
  <si>
    <t>邸</t>
  </si>
  <si>
    <t>帝</t>
  </si>
  <si>
    <t>庭</t>
  </si>
  <si>
    <t>鄭</t>
  </si>
  <si>
    <t>泥</t>
  </si>
  <si>
    <t>でい</t>
  </si>
  <si>
    <t>䊮</t>
  </si>
  <si>
    <t>てき</t>
  </si>
  <si>
    <t>翟</t>
  </si>
  <si>
    <t>適</t>
  </si>
  <si>
    <t>徹</t>
  </si>
  <si>
    <t>てつ</t>
  </si>
  <si>
    <t>鐵</t>
  </si>
  <si>
    <t>金</t>
    <rPh sb="0" eb="1">
      <t>キン</t>
    </rPh>
    <phoneticPr fontId="1"/>
  </si>
  <si>
    <t>天</t>
  </si>
  <si>
    <t>てん</t>
  </si>
  <si>
    <t>典</t>
  </si>
  <si>
    <t>恬</t>
  </si>
  <si>
    <t>纏</t>
  </si>
  <si>
    <t>でん</t>
  </si>
  <si>
    <t>傳</t>
  </si>
  <si>
    <t>と</t>
  </si>
  <si>
    <t>兔</t>
  </si>
  <si>
    <t>徒</t>
  </si>
  <si>
    <t>涂</t>
  </si>
  <si>
    <t>都</t>
  </si>
  <si>
    <t>奴</t>
  </si>
  <si>
    <t>ど</t>
  </si>
  <si>
    <t>弩</t>
  </si>
  <si>
    <t>とう</t>
  </si>
  <si>
    <t>斗</t>
  </si>
  <si>
    <t>同</t>
  </si>
  <si>
    <t>宕</t>
  </si>
  <si>
    <t>東</t>
  </si>
  <si>
    <t>通</t>
  </si>
  <si>
    <t>偒</t>
  </si>
  <si>
    <t>動</t>
  </si>
  <si>
    <t>堂</t>
  </si>
  <si>
    <t>登</t>
  </si>
  <si>
    <t>癶</t>
  </si>
  <si>
    <t>盜</t>
  </si>
  <si>
    <t>等</t>
  </si>
  <si>
    <t>當</t>
  </si>
  <si>
    <t>遝</t>
  </si>
  <si>
    <t>鄧</t>
  </si>
  <si>
    <t>邑</t>
    <rPh sb="0" eb="1">
      <t>ユウ</t>
    </rPh>
    <phoneticPr fontId="1"/>
  </si>
  <si>
    <t>螣</t>
  </si>
  <si>
    <t>虫</t>
    <rPh sb="0" eb="1">
      <t>ムシ</t>
    </rPh>
    <phoneticPr fontId="1"/>
  </si>
  <si>
    <t>洞</t>
  </si>
  <si>
    <t>どう</t>
  </si>
  <si>
    <t>能</t>
  </si>
  <si>
    <t>肉</t>
  </si>
  <si>
    <t>匘</t>
  </si>
  <si>
    <t>どう</t>
    <phoneticPr fontId="1"/>
  </si>
  <si>
    <t>匕</t>
  </si>
  <si>
    <t>童</t>
  </si>
  <si>
    <t>潼</t>
  </si>
  <si>
    <t>禿</t>
  </si>
  <si>
    <t>とく</t>
  </si>
  <si>
    <t>忑</t>
  </si>
  <si>
    <t>貣</t>
  </si>
  <si>
    <t>得</t>
  </si>
  <si>
    <t>德</t>
  </si>
  <si>
    <t>牘</t>
  </si>
  <si>
    <t>屯</t>
  </si>
  <si>
    <t>とん</t>
  </si>
  <si>
    <t>屮</t>
  </si>
  <si>
    <t>敦</t>
  </si>
  <si>
    <t>南</t>
  </si>
  <si>
    <t>なん</t>
  </si>
  <si>
    <t>な</t>
  </si>
  <si>
    <t>年</t>
  </si>
  <si>
    <t>ねん</t>
  </si>
  <si>
    <t>干</t>
    <rPh sb="0" eb="1">
      <t>ホ</t>
    </rPh>
    <phoneticPr fontId="1"/>
  </si>
  <si>
    <t>ね</t>
  </si>
  <si>
    <t>は</t>
  </si>
  <si>
    <t>己</t>
    <rPh sb="0" eb="1">
      <t>ｵﾉﾚ</t>
    </rPh>
    <phoneticPr fontId="5" type="noConversion"/>
  </si>
  <si>
    <t>馬</t>
  </si>
  <si>
    <t>ば</t>
  </si>
  <si>
    <t>敗</t>
  </si>
  <si>
    <t>はい</t>
  </si>
  <si>
    <t>稗</t>
  </si>
  <si>
    <t>廢</t>
  </si>
  <si>
    <t>買</t>
  </si>
  <si>
    <t>ばい</t>
  </si>
  <si>
    <t>賣</t>
  </si>
  <si>
    <t>白</t>
  </si>
  <si>
    <t>はく</t>
  </si>
  <si>
    <t>百</t>
  </si>
  <si>
    <t>剝</t>
  </si>
  <si>
    <t>はく</t>
    <phoneticPr fontId="1"/>
  </si>
  <si>
    <t>柏</t>
  </si>
  <si>
    <t>傅</t>
  </si>
  <si>
    <t>莫</t>
  </si>
  <si>
    <t>ばく</t>
  </si>
  <si>
    <t>本義の暮はボ</t>
  </si>
  <si>
    <t>八</t>
  </si>
  <si>
    <t>はつ</t>
  </si>
  <si>
    <t>八</t>
    <rPh sb="0" eb="1">
      <t>ハチ</t>
    </rPh>
    <phoneticPr fontId="1"/>
  </si>
  <si>
    <t>伐</t>
  </si>
  <si>
    <t>拔</t>
  </si>
  <si>
    <t>發</t>
  </si>
  <si>
    <t>罰</t>
  </si>
  <si>
    <t>凡</t>
  </si>
  <si>
    <t>はん</t>
  </si>
  <si>
    <t>几</t>
  </si>
  <si>
    <t>犯</t>
  </si>
  <si>
    <t>般</t>
  </si>
  <si>
    <t>販</t>
  </si>
  <si>
    <t>辛</t>
    <rPh sb="0" eb="1">
      <t>ｶﾉﾄ</t>
    </rPh>
    <phoneticPr fontId="5" type="noConversion"/>
  </si>
  <si>
    <t>攀</t>
  </si>
  <si>
    <t>蘩</t>
  </si>
  <si>
    <t>曼</t>
  </si>
  <si>
    <t>ばん</t>
  </si>
  <si>
    <t>萬</t>
  </si>
  <si>
    <t>蔓</t>
  </si>
  <si>
    <t>妃</t>
  </si>
  <si>
    <t>ひ</t>
  </si>
  <si>
    <t>芳非切。ハイ（滂佩切）は配の別字</t>
  </si>
  <si>
    <t>卑</t>
  </si>
  <si>
    <t>彼</t>
  </si>
  <si>
    <t>畀</t>
  </si>
  <si>
    <t>肥</t>
  </si>
  <si>
    <t>非</t>
  </si>
  <si>
    <t>婢</t>
  </si>
  <si>
    <t>備</t>
  </si>
  <si>
    <t>臂</t>
  </si>
  <si>
    <t>未</t>
  </si>
  <si>
    <t>び</t>
  </si>
  <si>
    <t>密</t>
  </si>
  <si>
    <t>びつ</t>
  </si>
  <si>
    <t>冰</t>
  </si>
  <si>
    <t>ひょう</t>
  </si>
  <si>
    <t>冫</t>
  </si>
  <si>
    <t>苗</t>
  </si>
  <si>
    <t>びょう</t>
  </si>
  <si>
    <t>廟</t>
  </si>
  <si>
    <t>稟</t>
  </si>
  <si>
    <t>ひん</t>
  </si>
  <si>
    <t>賓</t>
  </si>
  <si>
    <t>不</t>
  </si>
  <si>
    <t>ふ</t>
  </si>
  <si>
    <t>夫</t>
  </si>
  <si>
    <t>扶</t>
  </si>
  <si>
    <t>ホは匍の別字</t>
  </si>
  <si>
    <t>府</t>
  </si>
  <si>
    <t>負</t>
  </si>
  <si>
    <t>涪</t>
  </si>
  <si>
    <t>符</t>
  </si>
  <si>
    <t>富</t>
  </si>
  <si>
    <t>賦</t>
  </si>
  <si>
    <t>食</t>
    <rPh sb="0" eb="1">
      <t>ショク</t>
    </rPh>
    <phoneticPr fontId="1"/>
  </si>
  <si>
    <t></t>
  </si>
  <si>
    <t>毋</t>
  </si>
  <si>
    <t>ぶ</t>
  </si>
  <si>
    <t>武</t>
  </si>
  <si>
    <t>務</t>
  </si>
  <si>
    <t>無</t>
  </si>
  <si>
    <t>廡</t>
  </si>
  <si>
    <t>布</t>
  </si>
  <si>
    <t>ぷ</t>
  </si>
  <si>
    <t>復</t>
  </si>
  <si>
    <t>ふく</t>
  </si>
  <si>
    <t>福</t>
  </si>
  <si>
    <t>示</t>
    <rPh sb="0" eb="1">
      <t>ｼﾒ</t>
    </rPh>
    <phoneticPr fontId="5" type="noConversion"/>
  </si>
  <si>
    <t>覆</t>
  </si>
  <si>
    <t>物</t>
  </si>
  <si>
    <t>ぶつ</t>
  </si>
  <si>
    <t>忿</t>
  </si>
  <si>
    <t>ふん</t>
  </si>
  <si>
    <t>分</t>
  </si>
  <si>
    <t>ぶん</t>
  </si>
  <si>
    <t>文</t>
  </si>
  <si>
    <t>問</t>
  </si>
  <si>
    <t>丙</t>
  </si>
  <si>
    <t>へい</t>
  </si>
  <si>
    <t>へ</t>
  </si>
  <si>
    <t>平</t>
  </si>
  <si>
    <t>干</t>
    <rPh sb="0" eb="1">
      <t>ﾎｼ</t>
    </rPh>
    <phoneticPr fontId="5" type="noConversion"/>
  </si>
  <si>
    <t>兵</t>
  </si>
  <si>
    <t>幷</t>
  </si>
  <si>
    <t>病</t>
  </si>
  <si>
    <t>竝</t>
  </si>
  <si>
    <t>椑</t>
  </si>
  <si>
    <t>辟</t>
  </si>
  <si>
    <t>へき</t>
  </si>
  <si>
    <t>扁</t>
  </si>
  <si>
    <t>へん</t>
  </si>
  <si>
    <t>變</t>
  </si>
  <si>
    <t>偏</t>
  </si>
  <si>
    <t>邊</t>
  </si>
  <si>
    <t>芇</t>
  </si>
  <si>
    <t>べん</t>
  </si>
  <si>
    <t>免</t>
  </si>
  <si>
    <t>父</t>
  </si>
  <si>
    <t>ほ</t>
  </si>
  <si>
    <t>父</t>
    <rPh sb="0" eb="1">
      <t>ﾁﾁ</t>
    </rPh>
    <phoneticPr fontId="5" type="noConversion"/>
  </si>
  <si>
    <t>捕</t>
  </si>
  <si>
    <t>部</t>
  </si>
  <si>
    <t>蒲</t>
  </si>
  <si>
    <t>簿</t>
  </si>
  <si>
    <t>募</t>
  </si>
  <si>
    <t>ぼ</t>
  </si>
  <si>
    <t>乏</t>
  </si>
  <si>
    <t>ほう</t>
  </si>
  <si>
    <t>邦</t>
  </si>
  <si>
    <t>封</t>
  </si>
  <si>
    <t>逢</t>
  </si>
  <si>
    <t>ほう</t>
    <phoneticPr fontId="1"/>
  </si>
  <si>
    <t>彭</t>
  </si>
  <si>
    <t>彡</t>
  </si>
  <si>
    <t>葆</t>
  </si>
  <si>
    <t>傰</t>
  </si>
  <si>
    <t>滂</t>
  </si>
  <si>
    <t>暴</t>
  </si>
  <si>
    <t>亡</t>
  </si>
  <si>
    <t>ぼう</t>
  </si>
  <si>
    <t>毛</t>
  </si>
  <si>
    <t>毛</t>
    <rPh sb="0" eb="1">
      <t>ｹ</t>
    </rPh>
    <phoneticPr fontId="5" type="noConversion"/>
  </si>
  <si>
    <t>卯</t>
  </si>
  <si>
    <t>母</t>
  </si>
  <si>
    <t>忘</t>
  </si>
  <si>
    <t>茆</t>
  </si>
  <si>
    <t>某</t>
  </si>
  <si>
    <t>読み替えにはバイもある</t>
  </si>
  <si>
    <t>冡</t>
  </si>
  <si>
    <t>旁</t>
  </si>
  <si>
    <t>蒙</t>
  </si>
  <si>
    <t>髳</t>
  </si>
  <si>
    <t>髟</t>
  </si>
  <si>
    <t>僕</t>
  </si>
  <si>
    <t>ほく</t>
  </si>
  <si>
    <t>木</t>
  </si>
  <si>
    <t>ぼく</t>
  </si>
  <si>
    <t>目</t>
  </si>
  <si>
    <t>牧</t>
  </si>
  <si>
    <t>僰</t>
  </si>
  <si>
    <t>墨</t>
  </si>
  <si>
    <t>奔</t>
  </si>
  <si>
    <t>ほん</t>
  </si>
  <si>
    <t>賁</t>
  </si>
  <si>
    <t>めい</t>
  </si>
  <si>
    <t>め</t>
  </si>
  <si>
    <t>命</t>
  </si>
  <si>
    <t>門</t>
  </si>
  <si>
    <t>もん</t>
  </si>
  <si>
    <t>も</t>
  </si>
  <si>
    <t>邪</t>
  </si>
  <si>
    <t>や</t>
  </si>
  <si>
    <t>夜</t>
  </si>
  <si>
    <t>約</t>
  </si>
  <si>
    <t>やく</t>
  </si>
  <si>
    <t>ゆう</t>
  </si>
  <si>
    <t>又</t>
    <rPh sb="0" eb="1">
      <t>ﾏﾀ</t>
    </rPh>
    <phoneticPr fontId="5" type="noConversion"/>
  </si>
  <si>
    <t>ゆ</t>
  </si>
  <si>
    <t>友</t>
  </si>
  <si>
    <t>右</t>
  </si>
  <si>
    <t>有</t>
  </si>
  <si>
    <t>邑</t>
  </si>
  <si>
    <t>酉</t>
  </si>
  <si>
    <t>酉</t>
    <rPh sb="0" eb="1">
      <t>ﾄﾘ</t>
    </rPh>
    <phoneticPr fontId="5" type="noConversion"/>
  </si>
  <si>
    <t>郵</t>
  </si>
  <si>
    <t>揄</t>
  </si>
  <si>
    <t>予</t>
  </si>
  <si>
    <t>よ</t>
  </si>
  <si>
    <t>與</t>
  </si>
  <si>
    <t>豫</t>
  </si>
  <si>
    <t>𦡌</t>
  </si>
  <si>
    <t>輿</t>
  </si>
  <si>
    <t>用</t>
  </si>
  <si>
    <t>よう</t>
  </si>
  <si>
    <t>用</t>
    <rPh sb="0" eb="1">
      <t>ﾖｳ</t>
    </rPh>
    <phoneticPr fontId="5" type="noConversion"/>
  </si>
  <si>
    <t>羊</t>
  </si>
  <si>
    <t>枼</t>
  </si>
  <si>
    <t>容</t>
  </si>
  <si>
    <t>庸</t>
  </si>
  <si>
    <t>搖</t>
  </si>
  <si>
    <t>陽</t>
  </si>
  <si>
    <t>徭</t>
  </si>
  <si>
    <t>葉</t>
  </si>
  <si>
    <t>窯</t>
  </si>
  <si>
    <t>養</t>
  </si>
  <si>
    <t>應</t>
  </si>
  <si>
    <t>䌛</t>
  </si>
  <si>
    <t>弋</t>
  </si>
  <si>
    <t>よく</t>
  </si>
  <si>
    <t>羅</t>
  </si>
  <si>
    <t>ら</t>
  </si>
  <si>
    <t>來</t>
  </si>
  <si>
    <t>らい</t>
  </si>
  <si>
    <t>雒</t>
  </si>
  <si>
    <t>らく</t>
  </si>
  <si>
    <t>樂</t>
  </si>
  <si>
    <t>闌</t>
  </si>
  <si>
    <t>らん</t>
  </si>
  <si>
    <t>藍</t>
  </si>
  <si>
    <t>吏</t>
  </si>
  <si>
    <t>り</t>
  </si>
  <si>
    <t>利</t>
  </si>
  <si>
    <t>李</t>
  </si>
  <si>
    <t>里</t>
    <rPh sb="0" eb="1">
      <t>サト</t>
    </rPh>
    <phoneticPr fontId="1"/>
  </si>
  <si>
    <t>履</t>
  </si>
  <si>
    <t>鯉</t>
  </si>
  <si>
    <t>魚</t>
    <rPh sb="0" eb="1">
      <t>サカナ</t>
    </rPh>
    <phoneticPr fontId="1"/>
  </si>
  <si>
    <t>りく</t>
    <phoneticPr fontId="1"/>
  </si>
  <si>
    <t>陸</t>
  </si>
  <si>
    <t>りく</t>
  </si>
  <si>
    <t>阜</t>
    <rPh sb="0" eb="1">
      <t>フ</t>
    </rPh>
    <phoneticPr fontId="1"/>
  </si>
  <si>
    <t>律</t>
  </si>
  <si>
    <t>りつ</t>
  </si>
  <si>
    <t>栗</t>
  </si>
  <si>
    <t>率</t>
  </si>
  <si>
    <t>玄</t>
    <rPh sb="0" eb="1">
      <t>ゲン</t>
    </rPh>
    <phoneticPr fontId="1"/>
  </si>
  <si>
    <t>留</t>
  </si>
  <si>
    <t>りゅう</t>
  </si>
  <si>
    <t>駠</t>
  </si>
  <si>
    <t>りょ</t>
  </si>
  <si>
    <t>良</t>
  </si>
  <si>
    <t>りょう</t>
  </si>
  <si>
    <t>艮</t>
  </si>
  <si>
    <t>陵</t>
  </si>
  <si>
    <t>龍</t>
  </si>
  <si>
    <t>繚</t>
  </si>
  <si>
    <t>吝</t>
  </si>
  <si>
    <t>りん</t>
  </si>
  <si>
    <t>林</t>
  </si>
  <si>
    <t>粼</t>
  </si>
  <si>
    <t>僯</t>
  </si>
  <si>
    <t>輪</t>
  </si>
  <si>
    <t>臨</t>
  </si>
  <si>
    <t>令</t>
  </si>
  <si>
    <t>れい</t>
  </si>
  <si>
    <t>れ</t>
  </si>
  <si>
    <t>零</t>
  </si>
  <si>
    <t>雨</t>
    <rPh sb="0" eb="1">
      <t>ｱﾒ</t>
    </rPh>
    <phoneticPr fontId="5" type="noConversion"/>
  </si>
  <si>
    <t>隸</t>
  </si>
  <si>
    <t>隶</t>
  </si>
  <si>
    <t>禮</t>
  </si>
  <si>
    <t>醴</t>
  </si>
  <si>
    <t>齡</t>
  </si>
  <si>
    <t>れき</t>
  </si>
  <si>
    <t>列</t>
  </si>
  <si>
    <t>れつ</t>
  </si>
  <si>
    <t>連</t>
  </si>
  <si>
    <t>れん</t>
  </si>
  <si>
    <t>廉</t>
  </si>
  <si>
    <t>練</t>
  </si>
  <si>
    <t>ろ</t>
  </si>
  <si>
    <t>路</t>
  </si>
  <si>
    <t>足</t>
    <rPh sb="0" eb="1">
      <t>アシ</t>
    </rPh>
    <phoneticPr fontId="1"/>
  </si>
  <si>
    <t>廬</t>
  </si>
  <si>
    <t>牢</t>
  </si>
  <si>
    <t>ろう</t>
  </si>
  <si>
    <t>婁</t>
  </si>
  <si>
    <t>琅</t>
  </si>
  <si>
    <t>閬</t>
  </si>
  <si>
    <t>祿</t>
  </si>
  <si>
    <t>ろく</t>
  </si>
  <si>
    <t>ろん</t>
    <phoneticPr fontId="1"/>
  </si>
  <si>
    <t>綰</t>
  </si>
  <si>
    <t>わん</t>
  </si>
  <si>
    <t>わ</t>
  </si>
  <si>
    <t>記号04</t>
  </si>
  <si>
    <t>記号05</t>
  </si>
  <si>
    <t>…</t>
  </si>
  <si>
    <t>記号06</t>
  </si>
  <si>
    <t>記号07</t>
  </si>
  <si>
    <t>﹦</t>
  </si>
  <si>
    <t>記号08</t>
  </si>
  <si>
    <t>●</t>
  </si>
  <si>
    <t>記号09</t>
  </si>
  <si>
    <t>」</t>
  </si>
  <si>
    <t>記号10</t>
  </si>
  <si>
    <t>﹂</t>
  </si>
  <si>
    <t>記号11</t>
  </si>
  <si>
    <t>└</t>
  </si>
  <si>
    <t>記号12</t>
  </si>
  <si>
    <t>┘</t>
  </si>
  <si>
    <t>記号13</t>
  </si>
  <si>
    <t>┛</t>
  </si>
  <si>
    <t>記号14</t>
  </si>
  <si>
    <t>L</t>
  </si>
  <si>
    <t>記号15</t>
  </si>
  <si>
    <t>∟</t>
  </si>
  <si>
    <t>記号16</t>
  </si>
  <si>
    <t>康煕部首表</t>
    <rPh sb="0" eb="2">
      <t>ｺｳｷ</t>
    </rPh>
    <rPh sb="2" eb="4">
      <t>ﾌﾞｼｭ</t>
    </rPh>
    <rPh sb="4" eb="5">
      <t>ﾋｮｳ</t>
    </rPh>
    <phoneticPr fontId="5" type="noConversion"/>
  </si>
  <si>
    <t>部首検索テーブル</t>
    <rPh sb="0" eb="2">
      <t>ﾌﾞｼｭ</t>
    </rPh>
    <rPh sb="2" eb="4">
      <t>ｹﾝｻｸ</t>
    </rPh>
    <phoneticPr fontId="5" type="noConversion"/>
  </si>
  <si>
    <t>001</t>
    <phoneticPr fontId="5" type="noConversion"/>
  </si>
  <si>
    <t>002</t>
    <phoneticPr fontId="5" type="noConversion"/>
  </si>
  <si>
    <t>003</t>
  </si>
  <si>
    <t>004</t>
  </si>
  <si>
    <t>005</t>
  </si>
  <si>
    <t>006</t>
  </si>
  <si>
    <t>丨</t>
  </si>
  <si>
    <t>序数</t>
    <rPh sb="0" eb="2">
      <t>ｼﾞｮｽｳ</t>
    </rPh>
    <phoneticPr fontId="5" type="noConversion"/>
  </si>
  <si>
    <t>部首</t>
    <rPh sb="0" eb="2">
      <t>ﾌﾞｼｭ</t>
    </rPh>
    <phoneticPr fontId="5" type="noConversion"/>
  </si>
  <si>
    <t>007</t>
    <phoneticPr fontId="5" type="noConversion"/>
  </si>
  <si>
    <t>030</t>
    <phoneticPr fontId="5" type="noConversion"/>
  </si>
  <si>
    <t>061</t>
    <phoneticPr fontId="5" type="noConversion"/>
  </si>
  <si>
    <t>心</t>
  </si>
  <si>
    <t>095</t>
    <phoneticPr fontId="5" type="noConversion"/>
  </si>
  <si>
    <t>玄</t>
    <phoneticPr fontId="5" type="noConversion"/>
  </si>
  <si>
    <t>118</t>
    <phoneticPr fontId="5" type="noConversion"/>
  </si>
  <si>
    <t>147</t>
    <phoneticPr fontId="5" type="noConversion"/>
  </si>
  <si>
    <t>167</t>
    <phoneticPr fontId="5" type="noConversion"/>
  </si>
  <si>
    <t>176</t>
  </si>
  <si>
    <t>面</t>
  </si>
  <si>
    <t>187</t>
  </si>
  <si>
    <t>195</t>
  </si>
  <si>
    <t>201</t>
  </si>
  <si>
    <t>205</t>
    <phoneticPr fontId="5" type="noConversion"/>
  </si>
  <si>
    <t>209</t>
    <phoneticPr fontId="5" type="noConversion"/>
  </si>
  <si>
    <t>鼻</t>
  </si>
  <si>
    <t>211</t>
    <phoneticPr fontId="5" type="noConversion"/>
  </si>
  <si>
    <t>212</t>
    <phoneticPr fontId="5" type="noConversion"/>
  </si>
  <si>
    <t>214</t>
    <phoneticPr fontId="5" type="noConversion"/>
  </si>
  <si>
    <t>龠</t>
  </si>
  <si>
    <t>力</t>
  </si>
  <si>
    <t>匸</t>
  </si>
  <si>
    <t>008</t>
    <phoneticPr fontId="5" type="noConversion"/>
  </si>
  <si>
    <t>031</t>
    <phoneticPr fontId="5" type="noConversion"/>
  </si>
  <si>
    <t>062</t>
    <phoneticPr fontId="5" type="noConversion"/>
  </si>
  <si>
    <t>戈</t>
  </si>
  <si>
    <t>096</t>
    <phoneticPr fontId="5" type="noConversion"/>
  </si>
  <si>
    <t>玉</t>
  </si>
  <si>
    <t>119</t>
    <phoneticPr fontId="5" type="noConversion"/>
  </si>
  <si>
    <t>米</t>
  </si>
  <si>
    <t>148</t>
  </si>
  <si>
    <t>168</t>
    <phoneticPr fontId="5" type="noConversion"/>
  </si>
  <si>
    <t>177</t>
  </si>
  <si>
    <t>188</t>
  </si>
  <si>
    <t>196</t>
  </si>
  <si>
    <t>202</t>
  </si>
  <si>
    <t>黍</t>
  </si>
  <si>
    <t>206</t>
    <phoneticPr fontId="5" type="noConversion"/>
  </si>
  <si>
    <t>鼎</t>
  </si>
  <si>
    <t>210</t>
    <phoneticPr fontId="5" type="noConversion"/>
  </si>
  <si>
    <t>213</t>
    <phoneticPr fontId="5" type="noConversion"/>
  </si>
  <si>
    <t>龜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</si>
  <si>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</si>
  <si>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</si>
  <si>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</si>
  <si>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</si>
  <si>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</si>
  <si>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</si>
  <si>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</si>
  <si>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</si>
  <si>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</si>
  <si>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</si>
  <si>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</si>
  <si>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</si>
  <si>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</si>
  <si>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</si>
  <si>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</si>
  <si>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</si>
  <si>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</si>
  <si>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</si>
  <si>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</si>
  <si>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</si>
  <si>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</si>
  <si>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卜</t>
  </si>
  <si>
    <t>032</t>
  </si>
  <si>
    <t>063</t>
  </si>
  <si>
    <t>097</t>
  </si>
  <si>
    <t>瓜</t>
  </si>
  <si>
    <t>120</t>
  </si>
  <si>
    <t>149</t>
  </si>
  <si>
    <t>169</t>
  </si>
  <si>
    <t>178</t>
  </si>
  <si>
    <t>189</t>
  </si>
  <si>
    <t>197</t>
  </si>
  <si>
    <t>鹵</t>
  </si>
  <si>
    <t>203</t>
  </si>
  <si>
    <t>207</t>
  </si>
  <si>
    <t>鼓</t>
  </si>
  <si>
    <t>夂</t>
  </si>
  <si>
    <t>夊</t>
  </si>
  <si>
    <t>寸</t>
  </si>
  <si>
    <t>033</t>
  </si>
  <si>
    <t>064</t>
  </si>
  <si>
    <t>手</t>
  </si>
  <si>
    <t>098</t>
  </si>
  <si>
    <t>121</t>
  </si>
  <si>
    <t>150</t>
  </si>
  <si>
    <t>谷</t>
  </si>
  <si>
    <t>170</t>
  </si>
  <si>
    <t>179</t>
  </si>
  <si>
    <t>190</t>
  </si>
  <si>
    <t>198</t>
  </si>
  <si>
    <t>鹿</t>
  </si>
  <si>
    <t>204</t>
  </si>
  <si>
    <t>黹</t>
  </si>
  <si>
    <t>208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</si>
  <si>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</si>
  <si>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</si>
  <si>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</si>
  <si>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</si>
  <si>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</si>
  <si>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</si>
  <si>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</si>
  <si>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</si>
  <si>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</si>
  <si>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</si>
  <si>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</si>
  <si>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</si>
  <si>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</si>
  <si>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</si>
  <si>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</si>
  <si>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</si>
  <si>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</si>
  <si>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</si>
  <si>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</si>
  <si>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</si>
  <si>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</si>
  <si>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</si>
  <si>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</si>
  <si>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</si>
  <si>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</si>
  <si>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</si>
  <si>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</si>
  <si>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巾</t>
  </si>
  <si>
    <t>干</t>
  </si>
  <si>
    <t>幺</t>
  </si>
  <si>
    <t>彐</t>
  </si>
  <si>
    <t>065</t>
  </si>
  <si>
    <t>支</t>
  </si>
  <si>
    <t>099</t>
  </si>
  <si>
    <t>122</t>
  </si>
  <si>
    <t>151</t>
  </si>
  <si>
    <t>豆</t>
  </si>
  <si>
    <t>171</t>
  </si>
  <si>
    <t>180</t>
  </si>
  <si>
    <t>音</t>
  </si>
  <si>
    <t>191</t>
  </si>
  <si>
    <t>鬥</t>
  </si>
  <si>
    <t>199</t>
  </si>
  <si>
    <t>麥</t>
  </si>
  <si>
    <t>方</t>
  </si>
  <si>
    <t>无</t>
  </si>
  <si>
    <t>欠</t>
  </si>
  <si>
    <t>止</t>
  </si>
  <si>
    <t>066</t>
  </si>
  <si>
    <t>100</t>
  </si>
  <si>
    <t>123</t>
  </si>
  <si>
    <t>152</t>
  </si>
  <si>
    <t>172</t>
  </si>
  <si>
    <t>181</t>
  </si>
  <si>
    <t>頁</t>
  </si>
  <si>
    <t>192</t>
  </si>
  <si>
    <t>鬯</t>
  </si>
  <si>
    <t>200</t>
  </si>
  <si>
    <t>麻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</si>
  <si>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</si>
  <si>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</si>
  <si>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</si>
  <si>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</si>
  <si>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</si>
  <si>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</si>
  <si>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</si>
  <si>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</si>
  <si>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</si>
  <si>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</si>
  <si>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</si>
  <si>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</si>
  <si>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</si>
  <si>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</si>
  <si>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</si>
  <si>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</si>
  <si>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</si>
  <si>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</si>
  <si>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</si>
  <si>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</si>
  <si>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</si>
  <si>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</si>
  <si>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</si>
  <si>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</si>
  <si>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</si>
  <si>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</si>
  <si>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</si>
  <si>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</si>
  <si>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比</t>
  </si>
  <si>
    <t>火</t>
  </si>
  <si>
    <t>爪</t>
  </si>
  <si>
    <t>爿</t>
  </si>
  <si>
    <t>牙</t>
  </si>
  <si>
    <t>101</t>
  </si>
  <si>
    <t>124</t>
  </si>
  <si>
    <t>羽</t>
  </si>
  <si>
    <t>153</t>
  </si>
  <si>
    <t>173</t>
  </si>
  <si>
    <t>雨</t>
  </si>
  <si>
    <t>182</t>
  </si>
  <si>
    <t>風</t>
  </si>
  <si>
    <t>193</t>
  </si>
  <si>
    <t>疋</t>
  </si>
  <si>
    <t>皮</t>
  </si>
  <si>
    <t>皿</t>
  </si>
  <si>
    <t>矛</t>
  </si>
  <si>
    <t>矢</t>
  </si>
  <si>
    <t>102</t>
  </si>
  <si>
    <t>125</t>
  </si>
  <si>
    <t>老</t>
  </si>
  <si>
    <t>154</t>
  </si>
  <si>
    <t>174</t>
  </si>
  <si>
    <t>183</t>
  </si>
  <si>
    <t>飛</t>
  </si>
  <si>
    <t>194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</si>
  <si>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</si>
  <si>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</si>
  <si>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</si>
  <si>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</si>
  <si>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</si>
  <si>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</si>
  <si>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</si>
  <si>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</si>
  <si>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</si>
  <si>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</si>
  <si>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</si>
  <si>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</si>
  <si>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</si>
  <si>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</si>
  <si>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</si>
  <si>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示</t>
  </si>
  <si>
    <t>禸</t>
  </si>
  <si>
    <t>穴</t>
  </si>
  <si>
    <t>立</t>
  </si>
  <si>
    <t>126</t>
  </si>
  <si>
    <t>而</t>
  </si>
  <si>
    <t>155</t>
  </si>
  <si>
    <t>175</t>
  </si>
  <si>
    <t>184</t>
  </si>
  <si>
    <t>耳</t>
  </si>
  <si>
    <t>聿</t>
  </si>
  <si>
    <t>至</t>
  </si>
  <si>
    <t>臼</t>
  </si>
  <si>
    <t>127</t>
  </si>
  <si>
    <t>156</t>
  </si>
  <si>
    <t>185</t>
    <phoneticPr fontId="5" type="noConversion"/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</si>
  <si>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</si>
  <si>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</si>
  <si>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</si>
  <si>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</si>
  <si>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</si>
  <si>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</si>
  <si>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</si>
  <si>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</si>
  <si>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</si>
  <si>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</si>
  <si>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</si>
  <si>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</si>
  <si>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</si>
  <si>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</si>
  <si>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</si>
  <si>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</si>
  <si>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</si>
  <si>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</si>
  <si>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</si>
  <si>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舌</t>
  </si>
  <si>
    <t>舛</t>
  </si>
  <si>
    <t>舟</t>
  </si>
  <si>
    <t>虫</t>
  </si>
  <si>
    <t>血</t>
  </si>
  <si>
    <t>157</t>
  </si>
  <si>
    <t>足</t>
  </si>
  <si>
    <t>186</t>
    <phoneticPr fontId="5" type="noConversion"/>
  </si>
  <si>
    <t>香</t>
  </si>
  <si>
    <t>身</t>
  </si>
  <si>
    <t>158</t>
  </si>
  <si>
    <t>159</t>
  </si>
  <si>
    <t>160</t>
  </si>
  <si>
    <t>161</t>
  </si>
  <si>
    <t>162</t>
  </si>
  <si>
    <t>163</t>
  </si>
  <si>
    <t>164</t>
  </si>
  <si>
    <t>165</t>
  </si>
  <si>
    <t>166</t>
    <phoneticPr fontId="5" type="noConversion"/>
  </si>
  <si>
    <t>玄</t>
  </si>
  <si>
    <t>新旧対照表（新字が混じっている場合は、「新字確認」欄に出現回数が示される。）</t>
    <rPh sb="0" eb="2">
      <t>シンキュウ</t>
    </rPh>
    <rPh sb="2" eb="5">
      <t>タイショウヒョウ</t>
    </rPh>
    <rPh sb="6" eb="8">
      <t>シンジ</t>
    </rPh>
    <rPh sb="9" eb="10">
      <t>マ</t>
    </rPh>
    <rPh sb="15" eb="17">
      <t>バアイ</t>
    </rPh>
    <rPh sb="20" eb="22">
      <t>シンジ</t>
    </rPh>
    <rPh sb="22" eb="24">
      <t>カクニン</t>
    </rPh>
    <rPh sb="25" eb="26">
      <t>ラン</t>
    </rPh>
    <rPh sb="27" eb="29">
      <t>シュツゲン</t>
    </rPh>
    <rPh sb="29" eb="31">
      <t>カイスウ</t>
    </rPh>
    <rPh sb="32" eb="33">
      <t>シメ</t>
    </rPh>
    <phoneticPr fontId="1"/>
  </si>
  <si>
    <t>舊</t>
    <phoneticPr fontId="1"/>
  </si>
  <si>
    <t>新</t>
    <phoneticPr fontId="1"/>
  </si>
  <si>
    <t>部首番号</t>
    <rPh sb="0" eb="2">
      <t>ブシュ</t>
    </rPh>
    <rPh sb="2" eb="4">
      <t>バンゴウ</t>
    </rPh>
    <phoneticPr fontId="1"/>
  </si>
  <si>
    <t>温</t>
  </si>
  <si>
    <t>戯</t>
  </si>
  <si>
    <t>者</t>
  </si>
  <si>
    <t>釈</t>
  </si>
  <si>
    <t>銭</t>
  </si>
  <si>
    <t>荘</t>
  </si>
  <si>
    <t>続</t>
  </si>
  <si>
    <t>秃</t>
  </si>
  <si>
    <t>抜</t>
  </si>
  <si>
    <t>卑</t>
  </si>
  <si>
    <t>礼</t>
  </si>
  <si>
    <t>練</t>
  </si>
  <si>
    <t>禄</t>
  </si>
  <si>
    <t>［</t>
  </si>
  <si>
    <t>[</t>
  </si>
  <si>
    <t>］</t>
  </si>
  <si>
    <t>]</t>
  </si>
  <si>
    <t>データ更新</t>
    <rPh sb="3" eb="5">
      <t>コウシン</t>
    </rPh>
    <phoneticPr fontId="1"/>
  </si>
  <si>
    <t>閻</t>
  </si>
  <si>
    <t>單</t>
  </si>
  <si>
    <t>竟</t>
  </si>
  <si>
    <t>淮</t>
  </si>
  <si>
    <t>厳密には鼓（つづみ）と鼔（つづみうつ）の別あるが、区別は困難</t>
  </si>
  <si>
    <t>胊</t>
  </si>
  <si>
    <t>汝</t>
  </si>
  <si>
    <t>踐</t>
  </si>
  <si>
    <t>陁</t>
  </si>
  <si>
    <t>繁</t>
  </si>
  <si>
    <t>谿</t>
  </si>
  <si>
    <t>橋</t>
  </si>
  <si>
    <t>即</t>
  </si>
  <si>
    <t>単</t>
  </si>
  <si>
    <t>践</t>
  </si>
  <si>
    <t>墨</t>
  </si>
  <si>
    <t>繁</t>
  </si>
  <si>
    <t>潁</t>
  </si>
  <si>
    <t>広</t>
  </si>
  <si>
    <t>そ</t>
    <phoneticPr fontId="1"/>
  </si>
  <si>
    <t>ふう</t>
    <phoneticPr fontId="1"/>
  </si>
  <si>
    <t>あい</t>
    <phoneticPr fontId="1"/>
  </si>
  <si>
    <t>い</t>
    <phoneticPr fontId="1"/>
  </si>
  <si>
    <t>いつ</t>
    <phoneticPr fontId="1"/>
  </si>
  <si>
    <t>えつ</t>
    <phoneticPr fontId="1"/>
  </si>
  <si>
    <t>偃</t>
  </si>
  <si>
    <t>婉</t>
  </si>
  <si>
    <t>䑁</t>
  </si>
  <si>
    <t>おく</t>
  </si>
  <si>
    <t>加</t>
  </si>
  <si>
    <t>かい</t>
    <phoneticPr fontId="1"/>
  </si>
  <si>
    <t>カ</t>
  </si>
  <si>
    <t>穫</t>
  </si>
  <si>
    <t>款</t>
  </si>
  <si>
    <t>雚</t>
  </si>
  <si>
    <t>奇</t>
  </si>
  <si>
    <t>貴</t>
  </si>
  <si>
    <t>憙</t>
  </si>
  <si>
    <t>疑</t>
  </si>
  <si>
    <t>錡</t>
  </si>
  <si>
    <t>巨</t>
  </si>
  <si>
    <t>袪</t>
  </si>
  <si>
    <t>向</t>
  </si>
  <si>
    <t>強</t>
  </si>
  <si>
    <t>驕</t>
  </si>
  <si>
    <t>ぎょう</t>
    <phoneticPr fontId="1"/>
  </si>
  <si>
    <t>欽</t>
  </si>
  <si>
    <t>く</t>
    <phoneticPr fontId="1"/>
  </si>
  <si>
    <t>けつ</t>
    <phoneticPr fontId="1"/>
  </si>
  <si>
    <t>歇</t>
  </si>
  <si>
    <t>妶</t>
  </si>
  <si>
    <t>嗛</t>
  </si>
  <si>
    <t>けん</t>
    <phoneticPr fontId="1"/>
  </si>
  <si>
    <t>俉</t>
  </si>
  <si>
    <t>姣</t>
  </si>
  <si>
    <t>こう</t>
    <phoneticPr fontId="1"/>
  </si>
  <si>
    <t>嫯</t>
  </si>
  <si>
    <t>甾</t>
  </si>
  <si>
    <t>時</t>
  </si>
  <si>
    <t>淄</t>
  </si>
  <si>
    <t>䦈</t>
  </si>
  <si>
    <t>澍</t>
  </si>
  <si>
    <t>騶</t>
  </si>
  <si>
    <t>叔</t>
  </si>
  <si>
    <t>崒</t>
  </si>
  <si>
    <t>しょ</t>
    <phoneticPr fontId="1"/>
  </si>
  <si>
    <t>翥</t>
  </si>
  <si>
    <t>庠</t>
  </si>
  <si>
    <t>式</t>
  </si>
  <si>
    <t>しょく</t>
    <phoneticPr fontId="1"/>
  </si>
  <si>
    <t>觸</t>
  </si>
  <si>
    <t>姓</t>
  </si>
  <si>
    <t>淸</t>
  </si>
  <si>
    <t>誠</t>
  </si>
  <si>
    <t>贅</t>
  </si>
  <si>
    <t>せき</t>
    <phoneticPr fontId="1"/>
  </si>
  <si>
    <t>戰</t>
  </si>
  <si>
    <t>そう</t>
    <phoneticPr fontId="1"/>
  </si>
  <si>
    <t>窗</t>
  </si>
  <si>
    <t>駔</t>
  </si>
  <si>
    <t>隋</t>
  </si>
  <si>
    <t>泰</t>
  </si>
  <si>
    <t>たい</t>
    <phoneticPr fontId="1"/>
  </si>
  <si>
    <t>水</t>
    <phoneticPr fontId="1"/>
  </si>
  <si>
    <t>魋</t>
  </si>
  <si>
    <t>たん</t>
    <phoneticPr fontId="1"/>
  </si>
  <si>
    <t>澸</t>
  </si>
  <si>
    <t>弟</t>
  </si>
  <si>
    <t>嗁</t>
  </si>
  <si>
    <t>譊</t>
  </si>
  <si>
    <t>人</t>
    <phoneticPr fontId="1"/>
  </si>
  <si>
    <t>煩</t>
  </si>
  <si>
    <t>賓</t>
  </si>
  <si>
    <t>ふ</t>
    <phoneticPr fontId="1"/>
  </si>
  <si>
    <t>浮</t>
  </si>
  <si>
    <t>フ</t>
  </si>
  <si>
    <t>へん</t>
    <phoneticPr fontId="1"/>
  </si>
  <si>
    <t>浦</t>
  </si>
  <si>
    <t>姘</t>
  </si>
  <si>
    <t>棓</t>
  </si>
  <si>
    <t>齙</t>
  </si>
  <si>
    <t>瞀</t>
  </si>
  <si>
    <t>朢</t>
  </si>
  <si>
    <t>繆</t>
  </si>
  <si>
    <t>蝱</t>
  </si>
  <si>
    <t>もう</t>
  </si>
  <si>
    <t>ゆ</t>
    <phoneticPr fontId="1"/>
  </si>
  <si>
    <t>よう</t>
    <phoneticPr fontId="1"/>
  </si>
  <si>
    <t>要</t>
  </si>
  <si>
    <t>ヨ</t>
  </si>
  <si>
    <t>窅</t>
  </si>
  <si>
    <t>楊</t>
  </si>
  <si>
    <t>らく</t>
    <phoneticPr fontId="1"/>
  </si>
  <si>
    <t>類</t>
  </si>
  <si>
    <t>るい</t>
  </si>
  <si>
    <t>黎</t>
  </si>
  <si>
    <t>狼</t>
  </si>
  <si>
    <t>→</t>
  </si>
  <si>
    <t>記号17</t>
    <phoneticPr fontId="1"/>
  </si>
  <si>
    <t>よ</t>
    <phoneticPr fontId="1"/>
  </si>
  <si>
    <t>ギツは集韻、ギョウは古今韻會舉要による。</t>
  </si>
  <si>
    <t>説文解字の「望也，欲有所庶及也」訓に從って讀んだ。廣韻・唐韻（五岡切（ゴウ））は「高也。我也。又姓。漢有御史大夫卬祇」といい、馬韻（魚兩切（ギョウ））は「望也，欲有所度」という。</t>
  </si>
  <si>
    <t>廣韻には、望發切（月韻，舉目使人）・許劣切（薛韻，舉目使人）・七役切（昔韻，小動）・況逼切（職韻，舉目使人）という四つの字音があるが、説文解字の「讀若𩖶」に従って許劣切で読んだ。</t>
  </si>
  <si>
    <t>𠢕</t>
  </si>
  <si>
    <t>𣤶（説文の「歍𣤶」に従って子六切と読んだ。擬態語にはさらに子答切の音あり</t>
  </si>
  <si>
    <t>廣韻未收錄字。集韻のイ（演爾切）・ち（丈爾切）は阤の異體字、集韻のタ（唐何切）は陀の讀み替えと考えられる。地名と關係ありそうなのは陀か（陂陀＝ななめ、臺地？）</t>
  </si>
  <si>
    <t>廣韻・灰韻の字音は杜回切（タイ）で、ツイという字音は集韻・脂韻の傳追切に基づき實際は椎の讀み替え。</t>
  </si>
  <si>
    <t>廣韻未收錄字。タンは集韻の都感切による</t>
  </si>
  <si>
    <t>正字の從う所の孚は書き方がやや異なるが、フォント上表現できない。</t>
  </si>
  <si>
    <t>姥韻の裴古切に従って読んだ。厚韻の蒲口切（ホウ・ブ）は斉魯方言の阜（土山）と姓のみ。</t>
  </si>
  <si>
    <t>廣韻未収録字。玉篇にはある。</t>
  </si>
  <si>
    <t>青</t>
  </si>
  <si>
    <t>戦</t>
  </si>
  <si>
    <t>難</t>
  </si>
  <si>
    <t>並</t>
  </si>
  <si>
    <t>免</t>
  </si>
  <si>
    <t>䖟</t>
  </si>
  <si>
    <t>類</t>
  </si>
  <si>
    <t>太守</t>
  </si>
  <si>
    <t>卒史</t>
  </si>
  <si>
    <t>郡尉</t>
  </si>
  <si>
    <t>魏其</t>
  </si>
  <si>
    <t>女陰</t>
  </si>
  <si>
    <t>東城</t>
  </si>
  <si>
    <t>曼柏</t>
  </si>
  <si>
    <t>涪陵</t>
  </si>
  <si>
    <t>令史</t>
  </si>
  <si>
    <t>獄史</t>
  </si>
  <si>
    <t>令佐</t>
  </si>
  <si>
    <t>髳長</t>
  </si>
  <si>
    <t>小史</t>
  </si>
  <si>
    <t>司空</t>
  </si>
  <si>
    <t>船官</t>
  </si>
  <si>
    <t>畜官</t>
  </si>
  <si>
    <t>田官</t>
  </si>
  <si>
    <t>左公田</t>
  </si>
  <si>
    <t>校長</t>
  </si>
  <si>
    <t>士吏</t>
  </si>
  <si>
    <t>字音１</t>
    <rPh sb="0" eb="2">
      <t>ジオン</t>
    </rPh>
    <phoneticPr fontId="1"/>
  </si>
  <si>
    <t>ローマ字</t>
    <rPh sb="3" eb="4">
      <t>ジ</t>
    </rPh>
    <phoneticPr fontId="1"/>
  </si>
  <si>
    <t>字音3</t>
  </si>
  <si>
    <t>字音が関数のままだと、関数hebonはそれを認識しない！</t>
    <rPh sb="0" eb="2">
      <t>ジオン</t>
    </rPh>
    <rPh sb="3" eb="5">
      <t>カンスウ</t>
    </rPh>
    <rPh sb="11" eb="13">
      <t>カンスウ</t>
    </rPh>
    <rPh sb="22" eb="24">
      <t>ニンシキ</t>
    </rPh>
    <phoneticPr fontId="1"/>
  </si>
  <si>
    <t>項目</t>
    <rPh sb="0" eb="2">
      <t>コウモク</t>
    </rPh>
    <phoneticPr fontId="1"/>
  </si>
  <si>
    <t>索引</t>
    <rPh sb="0" eb="2">
      <t>サクイン</t>
    </rPh>
    <phoneticPr fontId="1"/>
  </si>
  <si>
    <t>語釈見出し</t>
    <rPh sb="0" eb="2">
      <t>ゴシャク</t>
    </rPh>
    <rPh sb="2" eb="4">
      <t>ミダ</t>
    </rPh>
    <phoneticPr fontId="1"/>
  </si>
  <si>
    <t>尉曹</t>
  </si>
  <si>
    <t>乙廥</t>
  </si>
  <si>
    <t>右榦官</t>
  </si>
  <si>
    <t>右校</t>
  </si>
  <si>
    <t>咸陽</t>
  </si>
  <si>
    <t>榦官</t>
  </si>
  <si>
    <t>雁門（郡）</t>
  </si>
  <si>
    <t>騎校尉</t>
  </si>
  <si>
    <t>騎邦尉</t>
  </si>
  <si>
    <t>𡿁（魏）箕（其）</t>
  </si>
  <si>
    <t>求菌</t>
  </si>
  <si>
    <t>居吏</t>
  </si>
  <si>
    <t>御史</t>
  </si>
  <si>
    <t>御史丞</t>
  </si>
  <si>
    <t>御史大夫</t>
  </si>
  <si>
    <t>均佐</t>
  </si>
  <si>
    <t>均史</t>
  </si>
  <si>
    <t>金布</t>
  </si>
  <si>
    <t>具獄</t>
  </si>
  <si>
    <t>軍吏</t>
  </si>
  <si>
    <t>郡司馬</t>
  </si>
  <si>
    <t>啓陵津</t>
  </si>
  <si>
    <t>啓陵郵</t>
  </si>
  <si>
    <t>缺吏</t>
  </si>
  <si>
    <t>虎賁</t>
  </si>
  <si>
    <t>故塞</t>
  </si>
  <si>
    <t>公室</t>
  </si>
  <si>
    <t>公田</t>
  </si>
  <si>
    <t>行士事</t>
  </si>
  <si>
    <t>皇帝</t>
  </si>
  <si>
    <t>校尉</t>
  </si>
  <si>
    <t>高陵</t>
  </si>
  <si>
    <t>衡山（郡）</t>
  </si>
  <si>
    <t>獄佐</t>
  </si>
  <si>
    <t>獄東曹</t>
  </si>
  <si>
    <t>獄南曹</t>
  </si>
  <si>
    <t>司空曹</t>
  </si>
  <si>
    <t>司馬</t>
  </si>
  <si>
    <t>市工用</t>
  </si>
  <si>
    <t>執法</t>
  </si>
  <si>
    <t>執灋（法）</t>
  </si>
  <si>
    <t>漆園</t>
  </si>
  <si>
    <t>桼（䰍）園</t>
  </si>
  <si>
    <t>車曹</t>
  </si>
  <si>
    <t>奢官</t>
  </si>
  <si>
    <t>爵曹</t>
  </si>
  <si>
    <t>主（脇付）</t>
  </si>
  <si>
    <t>主（動詞）</t>
  </si>
  <si>
    <t>主課</t>
  </si>
  <si>
    <t>主計</t>
  </si>
  <si>
    <t>主庫</t>
  </si>
  <si>
    <t>主司空</t>
  </si>
  <si>
    <t>主漆</t>
  </si>
  <si>
    <t>主䰍（漆）</t>
  </si>
  <si>
    <t>主爵</t>
  </si>
  <si>
    <t>主食</t>
  </si>
  <si>
    <t>主倉</t>
  </si>
  <si>
    <t>主符</t>
  </si>
  <si>
    <t>主簿</t>
  </si>
  <si>
    <t>主薄（簿）</t>
  </si>
  <si>
    <t>主吏</t>
  </si>
  <si>
    <t>主令</t>
  </si>
  <si>
    <t>守（守官）</t>
  </si>
  <si>
    <t>守（太守）</t>
  </si>
  <si>
    <t>守府</t>
  </si>
  <si>
    <t>上功</t>
  </si>
  <si>
    <t>小吏</t>
  </si>
  <si>
    <t>少吏</t>
  </si>
  <si>
    <t>丞相</t>
  </si>
  <si>
    <t>嗇夫</t>
  </si>
  <si>
    <t>蜀（郡）</t>
  </si>
  <si>
    <t>津吏</t>
  </si>
  <si>
    <t>秦吏</t>
  </si>
  <si>
    <t>新地吏</t>
  </si>
  <si>
    <t>西廥</t>
  </si>
  <si>
    <t>倉曹</t>
  </si>
  <si>
    <t>蒼梧（郡）</t>
  </si>
  <si>
    <t>卒人</t>
  </si>
  <si>
    <t>卒長</t>
  </si>
  <si>
    <t>大匠</t>
  </si>
  <si>
    <t>泰（大）匠</t>
  </si>
  <si>
    <t>大府</t>
  </si>
  <si>
    <t>太原虎賁</t>
  </si>
  <si>
    <t>大（太）原虎賁</t>
  </si>
  <si>
    <t>大（太）守</t>
  </si>
  <si>
    <t>太上</t>
  </si>
  <si>
    <t>泰（太）上</t>
  </si>
  <si>
    <t>太上皇</t>
  </si>
  <si>
    <t>泰（太）上皇</t>
  </si>
  <si>
    <t>治（治所）</t>
  </si>
  <si>
    <t>治所</t>
  </si>
  <si>
    <t>中曹</t>
  </si>
  <si>
    <t>帝子</t>
  </si>
  <si>
    <t>天帝</t>
  </si>
  <si>
    <t>徒園</t>
  </si>
  <si>
    <t>宕渠道</t>
  </si>
  <si>
    <t>東成（城）</t>
  </si>
  <si>
    <t>洞庭（郡）</t>
  </si>
  <si>
    <t>巴（郡）</t>
  </si>
  <si>
    <t>稗官</t>
  </si>
  <si>
    <t>蔓柏</t>
  </si>
  <si>
    <t>武成（城）</t>
  </si>
  <si>
    <t>覆衣用</t>
  </si>
  <si>
    <t>覆獄</t>
  </si>
  <si>
    <t>覆曹</t>
  </si>
  <si>
    <t>丙廥</t>
  </si>
  <si>
    <t>平□</t>
  </si>
  <si>
    <t>邦尉</t>
  </si>
  <si>
    <t>邦司空</t>
  </si>
  <si>
    <t>邦司馬</t>
  </si>
  <si>
    <t>邦門</t>
  </si>
  <si>
    <t>旁郡</t>
  </si>
  <si>
    <t>旁曹</t>
  </si>
  <si>
    <t>木功</t>
  </si>
  <si>
    <t>門亭</t>
  </si>
  <si>
    <t>有秩</t>
  </si>
  <si>
    <t>郵人</t>
  </si>
  <si>
    <t>吏曹</t>
  </si>
  <si>
    <t>令曹</t>
  </si>
  <si>
    <t>廬江</t>
  </si>
  <si>
    <t>牢監</t>
  </si>
  <si>
    <t>琅邪（郡）</t>
  </si>
  <si>
    <t>閬中漕</t>
  </si>
  <si>
    <t>運土</t>
  </si>
  <si>
    <t>園栗</t>
  </si>
  <si>
    <t>往戍</t>
  </si>
  <si>
    <t>乾㓝</t>
  </si>
  <si>
    <t>求𦵣（菌）</t>
  </si>
  <si>
    <t>甄廡</t>
  </si>
  <si>
    <t>行書</t>
  </si>
  <si>
    <t>行辟書</t>
  </si>
  <si>
    <t>行徭</t>
  </si>
  <si>
    <t>佐甄</t>
  </si>
  <si>
    <t>佐工</t>
  </si>
  <si>
    <t>采金</t>
  </si>
  <si>
    <t>載粟</t>
  </si>
  <si>
    <t>作園</t>
  </si>
  <si>
    <t>作庫</t>
  </si>
  <si>
    <t>作廟</t>
  </si>
  <si>
    <t>作務</t>
  </si>
  <si>
    <t>浞土</t>
  </si>
  <si>
    <t>司寇</t>
  </si>
  <si>
    <t>司寇守囚</t>
  </si>
  <si>
    <t>市課</t>
  </si>
  <si>
    <t>削匠</t>
  </si>
  <si>
    <t>削廷</t>
  </si>
  <si>
    <t>輸備弓</t>
  </si>
  <si>
    <t>守園</t>
  </si>
  <si>
    <t>守囚</t>
  </si>
  <si>
    <t>守船</t>
  </si>
  <si>
    <t>取角</t>
  </si>
  <si>
    <t>取菅</t>
  </si>
  <si>
    <t>取𦻃</t>
  </si>
  <si>
    <t>取薪</t>
  </si>
  <si>
    <t>取城□柱</t>
  </si>
  <si>
    <t>取芒</t>
  </si>
  <si>
    <t>上計</t>
  </si>
  <si>
    <t>上事</t>
  </si>
  <si>
    <t>上省</t>
  </si>
  <si>
    <t>上眚（省）</t>
  </si>
  <si>
    <t>上稟</t>
  </si>
  <si>
    <t>𥿮（織）</t>
  </si>
  <si>
    <t>蓐芋</t>
  </si>
  <si>
    <t>𤺊</t>
  </si>
  <si>
    <t>繕官</t>
  </si>
  <si>
    <t>繕官府</t>
  </si>
  <si>
    <t>繕甲</t>
  </si>
  <si>
    <t>繕治</t>
  </si>
  <si>
    <t>送兵</t>
  </si>
  <si>
    <t>治官</t>
  </si>
  <si>
    <t>治枲</t>
  </si>
  <si>
    <t>治船</t>
  </si>
  <si>
    <t>治邸</t>
  </si>
  <si>
    <t>治徒園</t>
  </si>
  <si>
    <t>治輪</t>
  </si>
  <si>
    <t>疇竹</t>
  </si>
  <si>
    <t>除道</t>
  </si>
  <si>
    <t>廷守府</t>
  </si>
  <si>
    <t>徹城</t>
  </si>
  <si>
    <t>徒養</t>
  </si>
  <si>
    <t>通食</t>
  </si>
  <si>
    <t>買工用</t>
  </si>
  <si>
    <t>伐材</t>
  </si>
  <si>
    <t>伐槧</t>
  </si>
  <si>
    <t>伐竹</t>
  </si>
  <si>
    <t>伐牘</t>
  </si>
  <si>
    <t>負土</t>
  </si>
  <si>
    <t>捕鳥</t>
  </si>
  <si>
    <t>捕猨</t>
  </si>
  <si>
    <t>捕爰（猨）</t>
  </si>
  <si>
    <t>捕鼠</t>
  </si>
  <si>
    <t>葆繕牛車</t>
  </si>
  <si>
    <t>牧鴈</t>
  </si>
  <si>
    <t>牧牛</t>
  </si>
  <si>
    <t>牧畜</t>
  </si>
  <si>
    <t>牧馬</t>
  </si>
  <si>
    <t>牧羊</t>
  </si>
  <si>
    <t>約車</t>
  </si>
  <si>
    <t>有逮</t>
  </si>
  <si>
    <t>徭課</t>
  </si>
  <si>
    <t>䌛（徭）課</t>
  </si>
  <si>
    <t>不更以下徭計</t>
  </si>
  <si>
    <t>不更以下䌛（徭）計</t>
  </si>
  <si>
    <t>徭計</t>
  </si>
  <si>
    <t>䌛（徭）計</t>
  </si>
  <si>
    <t>徭使</t>
  </si>
  <si>
    <t>䌛（徭）使</t>
  </si>
  <si>
    <t>吏走</t>
  </si>
  <si>
    <t>吏僕</t>
  </si>
  <si>
    <t>吏養</t>
  </si>
  <si>
    <t>牢司寇守囚</t>
  </si>
  <si>
    <t>安成</t>
  </si>
  <si>
    <t>安成（里/巫）</t>
  </si>
  <si>
    <t>安平</t>
  </si>
  <si>
    <t>安平（里/城父）</t>
  </si>
  <si>
    <t>夷山</t>
  </si>
  <si>
    <t>夷山（その他）</t>
  </si>
  <si>
    <t>閻水</t>
  </si>
  <si>
    <t>閻水（その他）</t>
  </si>
  <si>
    <t>往春</t>
  </si>
  <si>
    <t>往春（里/郁郅）</t>
  </si>
  <si>
    <t>下里</t>
  </si>
  <si>
    <t>下里（里/丹陽）</t>
  </si>
  <si>
    <t>華里</t>
  </si>
  <si>
    <t>華里（里/資中）</t>
  </si>
  <si>
    <t>外里</t>
  </si>
  <si>
    <t>外里（里/丹陽）</t>
  </si>
  <si>
    <t>完里</t>
  </si>
  <si>
    <t>完里（里/襄）</t>
  </si>
  <si>
    <t>咸陰</t>
  </si>
  <si>
    <t>咸陰（里/孱陵）</t>
  </si>
  <si>
    <t>韓審里</t>
  </si>
  <si>
    <t>韓審里（里/邯鄲）</t>
  </si>
  <si>
    <t>沂邑</t>
  </si>
  <si>
    <t>沂邑（？）</t>
  </si>
  <si>
    <t>宜利</t>
  </si>
  <si>
    <t>裘里</t>
  </si>
  <si>
    <t>裘里（里）</t>
  </si>
  <si>
    <t>啓陵津（その他）</t>
  </si>
  <si>
    <t>楬（？）</t>
  </si>
  <si>
    <t>元（沅）陵</t>
  </si>
  <si>
    <t>固陽</t>
  </si>
  <si>
    <t>固陵</t>
  </si>
  <si>
    <t>鼓山</t>
  </si>
  <si>
    <t>鼓山（その他）</t>
  </si>
  <si>
    <t>江里</t>
  </si>
  <si>
    <t>江里（里/鄢）</t>
  </si>
  <si>
    <t>孝園</t>
  </si>
  <si>
    <t>孝園（里/魏其）</t>
  </si>
  <si>
    <t>高成</t>
  </si>
  <si>
    <t>高里</t>
  </si>
  <si>
    <t>高里（里/？）</t>
  </si>
  <si>
    <t>𡩡秦</t>
  </si>
  <si>
    <t>侍廷</t>
  </si>
  <si>
    <t>侍廷（里）</t>
  </si>
  <si>
    <t>柘里</t>
  </si>
  <si>
    <t>柘里（里/城父）</t>
  </si>
  <si>
    <t>州里</t>
  </si>
  <si>
    <t>州里（里/旬陽）</t>
  </si>
  <si>
    <t>上里</t>
  </si>
  <si>
    <t>上里（里/？）</t>
  </si>
  <si>
    <t>小莫</t>
  </si>
  <si>
    <t>小莫（里/郫）</t>
  </si>
  <si>
    <t>昌里</t>
  </si>
  <si>
    <t>昌里（里/？）</t>
  </si>
  <si>
    <t>松涂</t>
  </si>
  <si>
    <t>沼里</t>
  </si>
  <si>
    <t>沼里（里/？）</t>
  </si>
  <si>
    <t>饒里</t>
  </si>
  <si>
    <t>饒里（里/枳）</t>
  </si>
  <si>
    <t>慎里</t>
  </si>
  <si>
    <t>慎里（里/江陵）</t>
  </si>
  <si>
    <t>新里</t>
  </si>
  <si>
    <t>新里（里/涪陵）</t>
  </si>
  <si>
    <t>成里</t>
  </si>
  <si>
    <t>成里（里/酉陽）</t>
  </si>
  <si>
    <t>成里（里/？）</t>
  </si>
  <si>
    <t>西就</t>
  </si>
  <si>
    <t>西就（里/陽陵）</t>
  </si>
  <si>
    <t>西就（里/？）</t>
  </si>
  <si>
    <t>西中</t>
  </si>
  <si>
    <t>西中（里/城父）</t>
  </si>
  <si>
    <t>西里</t>
  </si>
  <si>
    <t>城中</t>
  </si>
  <si>
    <t>城中（里/雒陽）</t>
  </si>
  <si>
    <t>析亭（亭/遷陵）</t>
  </si>
  <si>
    <t>宗里</t>
  </si>
  <si>
    <t>宗里（里/？）</t>
  </si>
  <si>
    <t>倉溲</t>
  </si>
  <si>
    <t>倉溲（里/巫）</t>
  </si>
  <si>
    <t>桑唐</t>
  </si>
  <si>
    <t>桑唐（里/臨沮）</t>
  </si>
  <si>
    <t>陁陽</t>
  </si>
  <si>
    <t>陁陽（？）</t>
  </si>
  <si>
    <t>畜園</t>
  </si>
  <si>
    <t>畜園（里/成固）</t>
  </si>
  <si>
    <t>中里</t>
  </si>
  <si>
    <t>中里（里/城父）</t>
  </si>
  <si>
    <t>中陵</t>
  </si>
  <si>
    <t>中陵（里/巫）</t>
  </si>
  <si>
    <t>長親</t>
  </si>
  <si>
    <t>長親（里/梓潼）</t>
  </si>
  <si>
    <t>長利</t>
  </si>
  <si>
    <t>長利（里/？）</t>
  </si>
  <si>
    <t>泥沂</t>
  </si>
  <si>
    <t>同𨛨</t>
  </si>
  <si>
    <t>同𨛨（里/醴陽）</t>
  </si>
  <si>
    <t>宕渠道（道/巴郡）</t>
  </si>
  <si>
    <t>宕登</t>
  </si>
  <si>
    <t>宕登（里/資中）</t>
  </si>
  <si>
    <t>東就</t>
  </si>
  <si>
    <t>東就（里/江陵）</t>
  </si>
  <si>
    <t>東成</t>
  </si>
  <si>
    <t>東成（？）</t>
  </si>
  <si>
    <t>唐（？）</t>
  </si>
  <si>
    <t>唐亭（亭/遷陵）</t>
  </si>
  <si>
    <t>南郡（郡）</t>
  </si>
  <si>
    <t>南就</t>
  </si>
  <si>
    <t>南就（里/巫）</t>
  </si>
  <si>
    <t>南里</t>
  </si>
  <si>
    <t>蘩陽（里/城父）</t>
  </si>
  <si>
    <t>巫里</t>
  </si>
  <si>
    <t>巫里（里/西）</t>
  </si>
  <si>
    <t>武宜</t>
  </si>
  <si>
    <t>武宜（里/？）</t>
  </si>
  <si>
    <t>武昌</t>
  </si>
  <si>
    <t>武昌（里/梓潼）</t>
  </si>
  <si>
    <t>廡谿橋</t>
  </si>
  <si>
    <t>廡谿橋（その他）</t>
  </si>
  <si>
    <t>文召</t>
  </si>
  <si>
    <t>文召（里/索）</t>
  </si>
  <si>
    <t>問里</t>
  </si>
  <si>
    <t>問里（里/？）</t>
  </si>
  <si>
    <t>平陽</t>
  </si>
  <si>
    <t>平陽（里/旬陽）</t>
  </si>
  <si>
    <t>蒙里</t>
  </si>
  <si>
    <t>蒙里（里/城父）</t>
  </si>
  <si>
    <t>右里</t>
  </si>
  <si>
    <t>右里（里/？）</t>
  </si>
  <si>
    <t>酉水</t>
  </si>
  <si>
    <t>酉水（その他）</t>
  </si>
  <si>
    <t>𨹝陵</t>
  </si>
  <si>
    <t>𨹝陵（里/旬陽）</t>
  </si>
  <si>
    <t>陽鄭</t>
  </si>
  <si>
    <t>陽鄭（里/城父）</t>
  </si>
  <si>
    <t>陽翟</t>
  </si>
  <si>
    <t>陽翟（里/城父）</t>
  </si>
  <si>
    <t>陽里</t>
  </si>
  <si>
    <t>陽里（里/資中）</t>
  </si>
  <si>
    <t>陽里（里/？）</t>
  </si>
  <si>
    <t>陽□</t>
  </si>
  <si>
    <t>陽□（里/夷陵）</t>
  </si>
  <si>
    <t>闌葉亭（亭/？）</t>
  </si>
  <si>
    <t>廬江（郡）</t>
  </si>
  <si>
    <t>王室</t>
  </si>
  <si>
    <t>王父</t>
  </si>
  <si>
    <t>下妻</t>
  </si>
  <si>
    <t>寡子</t>
  </si>
  <si>
    <t>課子</t>
  </si>
  <si>
    <t>官徒</t>
  </si>
  <si>
    <t>鬼薪</t>
  </si>
  <si>
    <t>居責</t>
  </si>
  <si>
    <t>居貲</t>
  </si>
  <si>
    <t>居贖</t>
  </si>
  <si>
    <t>居貸</t>
  </si>
  <si>
    <t>君子</t>
  </si>
  <si>
    <t>君子子</t>
  </si>
  <si>
    <t>黔首</t>
  </si>
  <si>
    <t>賈人</t>
  </si>
  <si>
    <t>伍長</t>
  </si>
  <si>
    <t>公士</t>
  </si>
  <si>
    <t>公卒</t>
  </si>
  <si>
    <t>更戍</t>
  </si>
  <si>
    <t>罪人</t>
  </si>
  <si>
    <t>三族</t>
  </si>
  <si>
    <t>士伍</t>
  </si>
  <si>
    <t>士五（伍）</t>
  </si>
  <si>
    <t>士人</t>
  </si>
  <si>
    <t>司寇（身分）</t>
  </si>
  <si>
    <t>司寇（役目）</t>
  </si>
  <si>
    <t>使小</t>
  </si>
  <si>
    <t>貲貸</t>
  </si>
  <si>
    <t>戍卒</t>
  </si>
  <si>
    <t>什長</t>
  </si>
  <si>
    <t>女子</t>
  </si>
  <si>
    <t>小女子</t>
  </si>
  <si>
    <t>大女子</t>
  </si>
  <si>
    <t>上造</t>
  </si>
  <si>
    <t>小妾</t>
  </si>
  <si>
    <t>小舂</t>
  </si>
  <si>
    <t>小臣</t>
  </si>
  <si>
    <t>小城旦</t>
  </si>
  <si>
    <t>小男子</t>
  </si>
  <si>
    <t>小奴</t>
  </si>
  <si>
    <t>城旦</t>
  </si>
  <si>
    <t>人臣</t>
  </si>
  <si>
    <t>秦人</t>
  </si>
  <si>
    <t>船人</t>
  </si>
  <si>
    <t>走馬</t>
  </si>
  <si>
    <t>尉吏卒令</t>
  </si>
  <si>
    <t>卒死亡課</t>
  </si>
  <si>
    <t>卒束</t>
  </si>
  <si>
    <t>徒卒</t>
  </si>
  <si>
    <t>吏以卒戍</t>
  </si>
  <si>
    <t>吏卒</t>
  </si>
  <si>
    <t>大男子</t>
  </si>
  <si>
    <t>大奴</t>
  </si>
  <si>
    <t>大婢</t>
  </si>
  <si>
    <t>大夫</t>
  </si>
  <si>
    <t>大夫寡</t>
  </si>
  <si>
    <t>大夫子</t>
  </si>
  <si>
    <t>太父</t>
  </si>
  <si>
    <t>泰（太）父</t>
  </si>
  <si>
    <t>謫戍</t>
  </si>
  <si>
    <t>適（謫）戍</t>
  </si>
  <si>
    <t>大男</t>
  </si>
  <si>
    <t>男子</t>
  </si>
  <si>
    <t>丈人</t>
  </si>
  <si>
    <t>仗城旦</t>
  </si>
  <si>
    <t>丈（仗）城旦</t>
  </si>
  <si>
    <t>徹侯</t>
  </si>
  <si>
    <t>作徒薄</t>
  </si>
  <si>
    <t>行書徒</t>
  </si>
  <si>
    <t>作徒日簿</t>
  </si>
  <si>
    <t>作徒日薄（簿）</t>
  </si>
  <si>
    <t>作務徒</t>
  </si>
  <si>
    <t>車徒</t>
  </si>
  <si>
    <t>津吏徒</t>
  </si>
  <si>
    <t>船徒</t>
  </si>
  <si>
    <t>徒計</t>
  </si>
  <si>
    <t>徒食</t>
  </si>
  <si>
    <t>徒簿</t>
  </si>
  <si>
    <t>徒薄（簿）</t>
  </si>
  <si>
    <t>吏徒</t>
  </si>
  <si>
    <t>同居</t>
  </si>
  <si>
    <t>屯戍</t>
  </si>
  <si>
    <t>屯卒</t>
  </si>
  <si>
    <t>敦長</t>
  </si>
  <si>
    <t>白粲</t>
  </si>
  <si>
    <t>伯</t>
  </si>
  <si>
    <t>柏（伯）</t>
  </si>
  <si>
    <t>罰戍</t>
  </si>
  <si>
    <t>小婢</t>
  </si>
  <si>
    <t>稟人</t>
  </si>
  <si>
    <t>不更</t>
  </si>
  <si>
    <t>奔命</t>
  </si>
  <si>
    <t>傭</t>
  </si>
  <si>
    <t>庸（傭）</t>
  </si>
  <si>
    <t>人庸</t>
  </si>
  <si>
    <t>人庸（傭）</t>
  </si>
  <si>
    <t>人傭</t>
  </si>
  <si>
    <t>倫侯</t>
  </si>
  <si>
    <t>輪（倫）侯</t>
  </si>
  <si>
    <t>牢臣</t>
  </si>
  <si>
    <t>牢人</t>
  </si>
  <si>
    <t>index</t>
    <phoneticPr fontId="1"/>
  </si>
  <si>
    <t>Index</t>
    <phoneticPr fontId="1"/>
  </si>
  <si>
    <t>『廣韻』齊韻では「西棲嘶撕」等と同様に、先稽切とされていることから「セイ」と読んだ。</t>
  </si>
  <si>
    <t>愛</t>
  </si>
  <si>
    <t>安〼</t>
  </si>
  <si>
    <t>夷吾</t>
  </si>
  <si>
    <t>葦</t>
  </si>
  <si>
    <t>壹孫</t>
  </si>
  <si>
    <t>厭</t>
  </si>
  <si>
    <t>王相</t>
  </si>
  <si>
    <t>王柏</t>
  </si>
  <si>
    <t>𦡭</t>
  </si>
  <si>
    <t>可思</t>
  </si>
  <si>
    <t>何柏</t>
  </si>
  <si>
    <t>槐㢑</t>
  </si>
  <si>
    <t>滑人</t>
  </si>
  <si>
    <t>甘多</t>
  </si>
  <si>
    <t>甘路</t>
  </si>
  <si>
    <t>臤忑</t>
  </si>
  <si>
    <t>己巳</t>
  </si>
  <si>
    <t>忌再</t>
  </si>
  <si>
    <t>季適</t>
  </si>
  <si>
    <t>□季</t>
  </si>
  <si>
    <t>起贅</t>
  </si>
  <si>
    <t>去死</t>
  </si>
  <si>
    <t>去疾</t>
  </si>
  <si>
    <t>渠良</t>
  </si>
  <si>
    <t>渠黎</t>
  </si>
  <si>
    <t>𥅚</t>
  </si>
  <si>
    <t>臞季</t>
  </si>
  <si>
    <t>固里</t>
  </si>
  <si>
    <t>啓封</t>
  </si>
  <si>
    <t>慶忌</t>
  </si>
  <si>
    <t>娹</t>
  </si>
  <si>
    <t>乾人</t>
  </si>
  <si>
    <t>胡偒</t>
  </si>
  <si>
    <t>皇楗</t>
  </si>
  <si>
    <t>笱得</t>
  </si>
  <si>
    <t>𡛿</t>
  </si>
  <si>
    <t>子糸</t>
  </si>
  <si>
    <t>〼死</t>
  </si>
  <si>
    <t>失</t>
  </si>
  <si>
    <t>囚吾</t>
  </si>
  <si>
    <t>騶奇</t>
  </si>
  <si>
    <t>戎夫</t>
  </si>
  <si>
    <t>叔簡</t>
  </si>
  <si>
    <t>𣤶</t>
  </si>
  <si>
    <t>胥亡</t>
  </si>
  <si>
    <t>𨛭</t>
  </si>
  <si>
    <t>女巳</t>
  </si>
  <si>
    <t>如意</t>
  </si>
  <si>
    <t>如留</t>
  </si>
  <si>
    <t>小女</t>
  </si>
  <si>
    <t>昌官</t>
  </si>
  <si>
    <t>昌□</t>
  </si>
  <si>
    <t>相如</t>
  </si>
  <si>
    <t>章辨</t>
  </si>
  <si>
    <t>信成</t>
  </si>
  <si>
    <t>□人</t>
  </si>
  <si>
    <t>成吏</t>
  </si>
  <si>
    <t>蘇</t>
  </si>
  <si>
    <t>□走</t>
  </si>
  <si>
    <t>𡡑</t>
  </si>
  <si>
    <t>它人</t>
  </si>
  <si>
    <t>橐</t>
  </si>
  <si>
    <t>談</t>
  </si>
  <si>
    <t>膻之</t>
  </si>
  <si>
    <t>趙柏</t>
  </si>
  <si>
    <t>氐夫</t>
  </si>
  <si>
    <t>弟〼</t>
  </si>
  <si>
    <t>典販</t>
  </si>
  <si>
    <t>田京</t>
  </si>
  <si>
    <t>田□</t>
  </si>
  <si>
    <t>荼</t>
  </si>
  <si>
    <t>道下</t>
  </si>
  <si>
    <t>敦狐</t>
  </si>
  <si>
    <t>薄沮</t>
  </si>
  <si>
    <t>莫邪</t>
  </si>
  <si>
    <t>般芻</t>
  </si>
  <si>
    <t>彼死</t>
  </si>
  <si>
    <t>不耆</t>
  </si>
  <si>
    <t>不疑</t>
  </si>
  <si>
    <t>扶如</t>
  </si>
  <si>
    <t>負解</t>
  </si>
  <si>
    <t>負中</t>
  </si>
  <si>
    <t>符容</t>
  </si>
  <si>
    <t>毋害</t>
  </si>
  <si>
    <t>無蒙</t>
  </si>
  <si>
    <t>辨</t>
  </si>
  <si>
    <t>報氐</t>
  </si>
  <si>
    <t>毛季</t>
  </si>
  <si>
    <t>芒季</t>
  </si>
  <si>
    <t>忘季</t>
  </si>
  <si>
    <t>予言</t>
  </si>
  <si>
    <t>央芻</t>
  </si>
  <si>
    <t>𦱂</t>
  </si>
  <si>
    <t>呂柏</t>
  </si>
  <si>
    <t>良朱</t>
  </si>
  <si>
    <t>繚可</t>
  </si>
  <si>
    <t>呂</t>
  </si>
  <si>
    <t>項目（内部）</t>
    <rPh sb="0" eb="2">
      <t>コウモク</t>
    </rPh>
    <rPh sb="3" eb="5">
      <t>ナイブ</t>
    </rPh>
    <phoneticPr fontId="1"/>
  </si>
  <si>
    <t>同ご</t>
  </si>
  <si>
    <t>取か</t>
  </si>
  <si>
    <t>bou01</t>
  </si>
  <si>
    <t>bou02</t>
  </si>
  <si>
    <t>bou03</t>
  </si>
  <si>
    <t>bou04</t>
  </si>
  <si>
    <t>bou05</t>
  </si>
  <si>
    <t>bou06</t>
  </si>
  <si>
    <t>bou07</t>
  </si>
  <si>
    <t>bou08</t>
  </si>
  <si>
    <t>bou09</t>
  </si>
  <si>
    <t>bu01</t>
  </si>
  <si>
    <t>bu02</t>
  </si>
  <si>
    <t>bu05</t>
  </si>
  <si>
    <t>chi01</t>
  </si>
  <si>
    <t>chi02</t>
  </si>
  <si>
    <t>chikan01</t>
  </si>
  <si>
    <t>chikan02</t>
  </si>
  <si>
    <t>chiku01</t>
  </si>
  <si>
    <t>chiku02</t>
  </si>
  <si>
    <t>chin01</t>
  </si>
  <si>
    <t>cho01</t>
  </si>
  <si>
    <t>cho02</t>
  </si>
  <si>
    <t>chou01</t>
  </si>
  <si>
    <t>chou02</t>
  </si>
  <si>
    <t>chou03</t>
  </si>
  <si>
    <t>chou04</t>
  </si>
  <si>
    <t>chou05</t>
  </si>
  <si>
    <t>chou06</t>
  </si>
  <si>
    <t>chuu01</t>
  </si>
  <si>
    <t>chuu02</t>
  </si>
  <si>
    <t>chuu03</t>
  </si>
  <si>
    <t>chuu04</t>
  </si>
  <si>
    <t>chuu05</t>
  </si>
  <si>
    <t>chuuri01</t>
  </si>
  <si>
    <t>chuuri02</t>
  </si>
  <si>
    <t>dan01</t>
  </si>
  <si>
    <t>dan02</t>
  </si>
  <si>
    <t>den01</t>
  </si>
  <si>
    <t>den02</t>
  </si>
  <si>
    <t>den03</t>
  </si>
  <si>
    <t>dou01</t>
  </si>
  <si>
    <t>dou02</t>
  </si>
  <si>
    <t>dou03</t>
  </si>
  <si>
    <t>dou04</t>
  </si>
  <si>
    <t>dou05</t>
  </si>
  <si>
    <t>ei01</t>
  </si>
  <si>
    <t>ei02</t>
  </si>
  <si>
    <t>ei03</t>
  </si>
  <si>
    <t>eki01</t>
  </si>
  <si>
    <t>eki02</t>
  </si>
  <si>
    <t>eki03</t>
  </si>
  <si>
    <t>en01</t>
  </si>
  <si>
    <t>en02</t>
  </si>
  <si>
    <t>en03</t>
  </si>
  <si>
    <t>en04</t>
  </si>
  <si>
    <t>en05</t>
  </si>
  <si>
    <t>en06</t>
  </si>
  <si>
    <t>en08</t>
  </si>
  <si>
    <t>en09</t>
  </si>
  <si>
    <t>en10</t>
  </si>
  <si>
    <t>en11</t>
  </si>
  <si>
    <t>etsu01</t>
  </si>
  <si>
    <t>fu01</t>
  </si>
  <si>
    <t>fu02</t>
  </si>
  <si>
    <t>fu03</t>
  </si>
  <si>
    <t>fu04</t>
  </si>
  <si>
    <t>fu05</t>
  </si>
  <si>
    <t>fuku01</t>
  </si>
  <si>
    <t>fuku02</t>
  </si>
  <si>
    <t>fuku03</t>
  </si>
  <si>
    <t>fun01</t>
  </si>
  <si>
    <t>fun02</t>
  </si>
  <si>
    <t>gen01</t>
  </si>
  <si>
    <t>gen02</t>
  </si>
  <si>
    <t>gen03</t>
  </si>
  <si>
    <t>gen04</t>
  </si>
  <si>
    <t>gen05</t>
  </si>
  <si>
    <t>gi01</t>
  </si>
  <si>
    <t>gi02</t>
  </si>
  <si>
    <t>gi03</t>
  </si>
  <si>
    <t>gi04</t>
  </si>
  <si>
    <t>giyou01</t>
  </si>
  <si>
    <t>giyou02</t>
  </si>
  <si>
    <t>go01</t>
  </si>
  <si>
    <t>go02</t>
  </si>
  <si>
    <t>go03</t>
  </si>
  <si>
    <t>go04</t>
  </si>
  <si>
    <t>go05</t>
  </si>
  <si>
    <t>go06</t>
  </si>
  <si>
    <t>gou01</t>
  </si>
  <si>
    <t>gou02</t>
  </si>
  <si>
    <t>gun01</t>
  </si>
  <si>
    <t>gun02</t>
  </si>
  <si>
    <t>gyou01</t>
  </si>
  <si>
    <t>haku01</t>
  </si>
  <si>
    <t>haku02</t>
  </si>
  <si>
    <t>han01</t>
  </si>
  <si>
    <t>han02</t>
  </si>
  <si>
    <t>han03</t>
  </si>
  <si>
    <t>han04</t>
  </si>
  <si>
    <t>han05</t>
  </si>
  <si>
    <t>hanyou01</t>
  </si>
  <si>
    <t>hanyou02</t>
  </si>
  <si>
    <t>hei01</t>
  </si>
  <si>
    <t>hei02</t>
  </si>
  <si>
    <t>hei03</t>
  </si>
  <si>
    <t>hei05</t>
  </si>
  <si>
    <t>hei04</t>
  </si>
  <si>
    <t>hei06</t>
  </si>
  <si>
    <t>hei07</t>
  </si>
  <si>
    <t>hen01</t>
  </si>
  <si>
    <t>hen02</t>
  </si>
  <si>
    <t>hen03</t>
  </si>
  <si>
    <t>hen04</t>
  </si>
  <si>
    <t>hi01</t>
  </si>
  <si>
    <t>hi02</t>
  </si>
  <si>
    <t>hi03</t>
  </si>
  <si>
    <t>hi04</t>
  </si>
  <si>
    <t>hi05</t>
  </si>
  <si>
    <t>hi06</t>
  </si>
  <si>
    <t>hishi01</t>
  </si>
  <si>
    <t>ho01</t>
  </si>
  <si>
    <t>ho02</t>
  </si>
  <si>
    <t>ho03</t>
  </si>
  <si>
    <t>hou01</t>
  </si>
  <si>
    <t>hou02</t>
  </si>
  <si>
    <t>hou03</t>
  </si>
  <si>
    <t>hou04</t>
  </si>
  <si>
    <t>hou05</t>
  </si>
  <si>
    <t>hou06</t>
  </si>
  <si>
    <t>hou07</t>
  </si>
  <si>
    <t>hou08</t>
  </si>
  <si>
    <t>hou09</t>
  </si>
  <si>
    <t>hou10</t>
  </si>
  <si>
    <t>i01</t>
  </si>
  <si>
    <t>i02</t>
  </si>
  <si>
    <t>i03</t>
  </si>
  <si>
    <t>i04</t>
  </si>
  <si>
    <t>i05</t>
  </si>
  <si>
    <t>i06</t>
  </si>
  <si>
    <t>i07</t>
  </si>
  <si>
    <t>i08</t>
  </si>
  <si>
    <t>i09</t>
  </si>
  <si>
    <t>i10</t>
  </si>
  <si>
    <t>i11</t>
  </si>
  <si>
    <t>itsu01</t>
  </si>
  <si>
    <t>jin01</t>
  </si>
  <si>
    <t>jin02</t>
  </si>
  <si>
    <t>jo01</t>
  </si>
  <si>
    <t>jo02</t>
  </si>
  <si>
    <t>joshi01</t>
  </si>
  <si>
    <t>joshi02</t>
  </si>
  <si>
    <t>jou01</t>
  </si>
  <si>
    <t>jou02</t>
  </si>
  <si>
    <t>jou03</t>
  </si>
  <si>
    <t>jou04</t>
  </si>
  <si>
    <t>jou05</t>
  </si>
  <si>
    <t>jou06</t>
  </si>
  <si>
    <t>jou07</t>
  </si>
  <si>
    <t>ka01</t>
  </si>
  <si>
    <t>ka02</t>
  </si>
  <si>
    <t>ka03</t>
  </si>
  <si>
    <t>ka04</t>
  </si>
  <si>
    <t>ka05</t>
  </si>
  <si>
    <t>ka06</t>
  </si>
  <si>
    <t>ka07</t>
  </si>
  <si>
    <t>ka08</t>
  </si>
  <si>
    <t>ka09</t>
  </si>
  <si>
    <t>ka10</t>
  </si>
  <si>
    <t>ka11</t>
  </si>
  <si>
    <t>ka12</t>
  </si>
  <si>
    <t>ka13</t>
  </si>
  <si>
    <t>ka14</t>
  </si>
  <si>
    <t>ka15</t>
  </si>
  <si>
    <t>kai01</t>
  </si>
  <si>
    <t>kai02</t>
  </si>
  <si>
    <t>kai03</t>
  </si>
  <si>
    <t>kai04</t>
  </si>
  <si>
    <t>kai05</t>
  </si>
  <si>
    <t>kai06</t>
  </si>
  <si>
    <t>kai07</t>
  </si>
  <si>
    <t>kai08</t>
  </si>
  <si>
    <t>kai09</t>
  </si>
  <si>
    <t>kai10</t>
  </si>
  <si>
    <t>kai11</t>
  </si>
  <si>
    <t>kai12</t>
  </si>
  <si>
    <t>kaku01</t>
  </si>
  <si>
    <t>kaku02</t>
  </si>
  <si>
    <t>kaku03</t>
  </si>
  <si>
    <t>kaku04</t>
  </si>
  <si>
    <t>kaku05</t>
  </si>
  <si>
    <t>kaku06</t>
  </si>
  <si>
    <t>kakusha01</t>
  </si>
  <si>
    <t>kakusha02</t>
  </si>
  <si>
    <t>kan01</t>
  </si>
  <si>
    <t>kan02</t>
  </si>
  <si>
    <t>kan03</t>
  </si>
  <si>
    <t>kan04</t>
  </si>
  <si>
    <t>kan05</t>
  </si>
  <si>
    <t>kan06</t>
  </si>
  <si>
    <t>kan07</t>
  </si>
  <si>
    <t>kan08</t>
  </si>
  <si>
    <t>kan09</t>
  </si>
  <si>
    <t>kan10</t>
  </si>
  <si>
    <t>kan11</t>
  </si>
  <si>
    <t>kan12</t>
  </si>
  <si>
    <t>kan13</t>
  </si>
  <si>
    <t>kan14</t>
  </si>
  <si>
    <t>kan15</t>
  </si>
  <si>
    <t>kan16</t>
  </si>
  <si>
    <t>kan17</t>
  </si>
  <si>
    <t>kanin01</t>
  </si>
  <si>
    <t>kanin02</t>
  </si>
  <si>
    <t>kari01</t>
  </si>
  <si>
    <t>kari02</t>
  </si>
  <si>
    <t>kashi01</t>
  </si>
  <si>
    <t>kashi02</t>
  </si>
  <si>
    <t>kashi03</t>
  </si>
  <si>
    <t>kei01</t>
  </si>
  <si>
    <t>kei02</t>
  </si>
  <si>
    <t>kei03</t>
  </si>
  <si>
    <t>kei04</t>
  </si>
  <si>
    <t>kei05</t>
  </si>
  <si>
    <t>kei06</t>
  </si>
  <si>
    <t>kei07</t>
  </si>
  <si>
    <t>kei08</t>
  </si>
  <si>
    <t>ken02</t>
  </si>
  <si>
    <t>ken03</t>
  </si>
  <si>
    <t>ken04</t>
  </si>
  <si>
    <t>ken05</t>
  </si>
  <si>
    <t>ken06</t>
  </si>
  <si>
    <t>ken07</t>
  </si>
  <si>
    <t>ken08</t>
  </si>
  <si>
    <t>ken09</t>
  </si>
  <si>
    <t>ken10</t>
  </si>
  <si>
    <t>ketsu01</t>
  </si>
  <si>
    <t>ketsu02</t>
  </si>
  <si>
    <t>ketsu03</t>
  </si>
  <si>
    <t>ketsu04</t>
  </si>
  <si>
    <t>ki01</t>
  </si>
  <si>
    <t>ki02</t>
  </si>
  <si>
    <t>ki03</t>
  </si>
  <si>
    <t>ki04</t>
  </si>
  <si>
    <t>ki05</t>
  </si>
  <si>
    <t>ki06</t>
  </si>
  <si>
    <t>ki07</t>
  </si>
  <si>
    <t>ki08</t>
  </si>
  <si>
    <t>ki09</t>
  </si>
  <si>
    <t>ki10</t>
  </si>
  <si>
    <t>ki11</t>
  </si>
  <si>
    <t>ki12</t>
  </si>
  <si>
    <t>ki13</t>
  </si>
  <si>
    <t>kin01</t>
  </si>
  <si>
    <t>kin02</t>
  </si>
  <si>
    <t>kin03</t>
  </si>
  <si>
    <t>kin04</t>
  </si>
  <si>
    <t>kin05</t>
  </si>
  <si>
    <t>kin06</t>
  </si>
  <si>
    <t>ko01</t>
  </si>
  <si>
    <t>ko02</t>
  </si>
  <si>
    <t>ko03</t>
  </si>
  <si>
    <t>ko04</t>
  </si>
  <si>
    <t>ko05</t>
  </si>
  <si>
    <t>ko06</t>
  </si>
  <si>
    <t>ko07</t>
  </si>
  <si>
    <t>ko08</t>
  </si>
  <si>
    <t>ko09</t>
  </si>
  <si>
    <t>kohan01</t>
  </si>
  <si>
    <t>kojin01</t>
  </si>
  <si>
    <t>kojin02</t>
  </si>
  <si>
    <t>koku01</t>
  </si>
  <si>
    <t>koku02</t>
  </si>
  <si>
    <t>kon01</t>
  </si>
  <si>
    <t>kon02</t>
  </si>
  <si>
    <t>kou01</t>
  </si>
  <si>
    <t>kou02</t>
  </si>
  <si>
    <t>kou03</t>
  </si>
  <si>
    <t>kou04</t>
  </si>
  <si>
    <t>kou05</t>
  </si>
  <si>
    <t>kou06</t>
  </si>
  <si>
    <t>kou07</t>
  </si>
  <si>
    <t>kou08</t>
  </si>
  <si>
    <t>kou09</t>
  </si>
  <si>
    <t>kou10</t>
  </si>
  <si>
    <t>kou11</t>
  </si>
  <si>
    <t>kou12</t>
  </si>
  <si>
    <t>kou13</t>
  </si>
  <si>
    <t>kou14</t>
  </si>
  <si>
    <t>kou15</t>
  </si>
  <si>
    <t>kou16</t>
  </si>
  <si>
    <t>kou17</t>
  </si>
  <si>
    <t>kou18</t>
  </si>
  <si>
    <t>kou19</t>
  </si>
  <si>
    <t>kou20</t>
  </si>
  <si>
    <t>kou21</t>
  </si>
  <si>
    <t>kou22</t>
  </si>
  <si>
    <t>kou23</t>
  </si>
  <si>
    <t>koubu01</t>
  </si>
  <si>
    <t>koubu02</t>
  </si>
  <si>
    <t>kouri01</t>
  </si>
  <si>
    <t>kouri02</t>
  </si>
  <si>
    <t>kouri03</t>
  </si>
  <si>
    <t>kouryou01</t>
  </si>
  <si>
    <t>kouryou02</t>
  </si>
  <si>
    <t>kousho01</t>
  </si>
  <si>
    <t>kousho02</t>
  </si>
  <si>
    <t>ku01</t>
  </si>
  <si>
    <t>ku02</t>
  </si>
  <si>
    <t>ku03</t>
  </si>
  <si>
    <t>ku04</t>
  </si>
  <si>
    <t>kutsu01</t>
  </si>
  <si>
    <t>kutsu02</t>
  </si>
  <si>
    <t>kyo01</t>
  </si>
  <si>
    <t>kyo02</t>
  </si>
  <si>
    <t>kyo03</t>
  </si>
  <si>
    <t>kyo04</t>
  </si>
  <si>
    <t>kyo05</t>
  </si>
  <si>
    <t>kyo06</t>
  </si>
  <si>
    <t>kyo07</t>
  </si>
  <si>
    <t>kyoshi01</t>
  </si>
  <si>
    <t>kyoshi02</t>
  </si>
  <si>
    <t>kyou01</t>
  </si>
  <si>
    <t>kyou02</t>
  </si>
  <si>
    <t>kyou03</t>
  </si>
  <si>
    <t>kyou04</t>
  </si>
  <si>
    <t>kyou05</t>
  </si>
  <si>
    <t>kyou06</t>
  </si>
  <si>
    <t>kyou07</t>
  </si>
  <si>
    <t>kyou08</t>
  </si>
  <si>
    <t>kyuu01</t>
  </si>
  <si>
    <t>kyuu02</t>
  </si>
  <si>
    <t>kyuu03</t>
  </si>
  <si>
    <t>kyuu04</t>
  </si>
  <si>
    <t>kyuu05</t>
  </si>
  <si>
    <t>kyuu06</t>
  </si>
  <si>
    <t>kyuu07</t>
  </si>
  <si>
    <t>mon01</t>
  </si>
  <si>
    <t>mon02</t>
  </si>
  <si>
    <t>mon03</t>
  </si>
  <si>
    <t>oku01</t>
  </si>
  <si>
    <t>ou01</t>
  </si>
  <si>
    <t>ou02</t>
  </si>
  <si>
    <t>rakuyou01</t>
  </si>
  <si>
    <t>rakuyou02</t>
  </si>
  <si>
    <t>ran01</t>
  </si>
  <si>
    <t>ran02</t>
  </si>
  <si>
    <t>rei01</t>
  </si>
  <si>
    <t>rei02</t>
  </si>
  <si>
    <t>rei03</t>
  </si>
  <si>
    <t>rei04</t>
  </si>
  <si>
    <t>reiyou01</t>
  </si>
  <si>
    <t>reiyou02</t>
  </si>
  <si>
    <t>ren01</t>
  </si>
  <si>
    <t>ren02</t>
  </si>
  <si>
    <t>ren03</t>
  </si>
  <si>
    <t>ri01</t>
  </si>
  <si>
    <t>ri02</t>
  </si>
  <si>
    <t>ri04</t>
  </si>
  <si>
    <t>rin01</t>
  </si>
  <si>
    <t>rin02</t>
  </si>
  <si>
    <t>risou01</t>
  </si>
  <si>
    <t>risou02</t>
  </si>
  <si>
    <t>rou01</t>
  </si>
  <si>
    <t>rou02</t>
  </si>
  <si>
    <t>ryou01</t>
  </si>
  <si>
    <t>ryou02</t>
  </si>
  <si>
    <t>sa01</t>
  </si>
  <si>
    <t>sa02</t>
  </si>
  <si>
    <t>sa03</t>
  </si>
  <si>
    <t>sa04</t>
  </si>
  <si>
    <t>sa05</t>
  </si>
  <si>
    <t>sai01</t>
  </si>
  <si>
    <t>sai02</t>
  </si>
  <si>
    <t>saku01</t>
  </si>
  <si>
    <t>saku02</t>
  </si>
  <si>
    <t>san01</t>
  </si>
  <si>
    <t>san02</t>
  </si>
  <si>
    <t>san03</t>
  </si>
  <si>
    <t>sei01</t>
  </si>
  <si>
    <t>sei02</t>
  </si>
  <si>
    <t>sei03</t>
  </si>
  <si>
    <t>sei04</t>
  </si>
  <si>
    <t>sei05</t>
  </si>
  <si>
    <t>sei06</t>
  </si>
  <si>
    <t>sei07</t>
  </si>
  <si>
    <t>sei08</t>
  </si>
  <si>
    <t>sei09</t>
  </si>
  <si>
    <t>sei10</t>
  </si>
  <si>
    <t>sei11</t>
  </si>
  <si>
    <t>sei12</t>
  </si>
  <si>
    <t>sei13</t>
  </si>
  <si>
    <t>sei14</t>
  </si>
  <si>
    <t>seichuu01</t>
  </si>
  <si>
    <t>seichuu02</t>
  </si>
  <si>
    <t>seiri01</t>
  </si>
  <si>
    <t>seiri02</t>
  </si>
  <si>
    <t>seiri03</t>
  </si>
  <si>
    <t>seiri04</t>
  </si>
  <si>
    <t>seiri05</t>
  </si>
  <si>
    <t>seishuu01</t>
  </si>
  <si>
    <t>seishuu02</t>
  </si>
  <si>
    <t>seito01</t>
  </si>
  <si>
    <t>seito02</t>
  </si>
  <si>
    <t>seito03</t>
  </si>
  <si>
    <t>seito04</t>
  </si>
  <si>
    <t>seki01</t>
  </si>
  <si>
    <t>seki02</t>
  </si>
  <si>
    <t>seki03</t>
  </si>
  <si>
    <t>seki04</t>
  </si>
  <si>
    <t>sen01</t>
  </si>
  <si>
    <t>sen02</t>
  </si>
  <si>
    <t>sen03</t>
  </si>
  <si>
    <t>sen04</t>
  </si>
  <si>
    <t>sen05</t>
  </si>
  <si>
    <t>sen06</t>
  </si>
  <si>
    <t>sen07</t>
  </si>
  <si>
    <t>sen08</t>
  </si>
  <si>
    <t>senkan01</t>
  </si>
  <si>
    <t>senkan02</t>
  </si>
  <si>
    <t>senryou01</t>
  </si>
  <si>
    <t>senryou02</t>
  </si>
  <si>
    <t>sha01</t>
  </si>
  <si>
    <t>sha02</t>
  </si>
  <si>
    <t>sha03</t>
  </si>
  <si>
    <t>sha04</t>
  </si>
  <si>
    <t>sha05</t>
  </si>
  <si>
    <t>shakushou01</t>
  </si>
  <si>
    <t>shakushou02</t>
  </si>
  <si>
    <t>shi01</t>
  </si>
  <si>
    <t>shi02</t>
  </si>
  <si>
    <t>shi03</t>
  </si>
  <si>
    <t>shi04</t>
  </si>
  <si>
    <t>shi05</t>
  </si>
  <si>
    <t>shi06</t>
  </si>
  <si>
    <t>shi07</t>
  </si>
  <si>
    <t>shi08</t>
  </si>
  <si>
    <t>shi09</t>
  </si>
  <si>
    <t>shi10</t>
  </si>
  <si>
    <t>shi11</t>
  </si>
  <si>
    <t>shi12</t>
  </si>
  <si>
    <t>shi13</t>
  </si>
  <si>
    <t>shi14</t>
  </si>
  <si>
    <t>shi15</t>
  </si>
  <si>
    <t>shi16</t>
  </si>
  <si>
    <t>shi17</t>
  </si>
  <si>
    <t>shi18</t>
  </si>
  <si>
    <t>shi20</t>
  </si>
  <si>
    <t>shi21</t>
  </si>
  <si>
    <t>shi22</t>
  </si>
  <si>
    <t>shikou01</t>
  </si>
  <si>
    <t>shikou02</t>
  </si>
  <si>
    <t>shikou03</t>
  </si>
  <si>
    <t>shin01</t>
  </si>
  <si>
    <t>shin02</t>
  </si>
  <si>
    <t>shin03</t>
  </si>
  <si>
    <t>shin04</t>
  </si>
  <si>
    <t>shin05</t>
  </si>
  <si>
    <t>shin06</t>
  </si>
  <si>
    <t>shin07</t>
  </si>
  <si>
    <t>shin08</t>
  </si>
  <si>
    <t>shin09</t>
  </si>
  <si>
    <t>shin11</t>
  </si>
  <si>
    <t>shin12</t>
  </si>
  <si>
    <t>shinri01</t>
  </si>
  <si>
    <t>shinri02</t>
  </si>
  <si>
    <t>shinri03</t>
  </si>
  <si>
    <t>shinri04</t>
  </si>
  <si>
    <t>shinsei01</t>
  </si>
  <si>
    <t>shinsei02</t>
  </si>
  <si>
    <t>shisha01</t>
  </si>
  <si>
    <t>shisha02</t>
  </si>
  <si>
    <t>shitsu01</t>
  </si>
  <si>
    <t>shitsu02</t>
  </si>
  <si>
    <t>shitsu03</t>
  </si>
  <si>
    <t>sho01</t>
  </si>
  <si>
    <t>sho02</t>
  </si>
  <si>
    <t>sho03</t>
  </si>
  <si>
    <t>sho04</t>
  </si>
  <si>
    <t>sho05</t>
  </si>
  <si>
    <t>sho06</t>
  </si>
  <si>
    <t>sho07</t>
  </si>
  <si>
    <t>sho08</t>
  </si>
  <si>
    <t>sho09</t>
  </si>
  <si>
    <t>shoku01</t>
  </si>
  <si>
    <t>shoku02</t>
  </si>
  <si>
    <t>shoku03</t>
  </si>
  <si>
    <t>shoku04</t>
  </si>
  <si>
    <t>shoku05</t>
  </si>
  <si>
    <t>shoku06</t>
  </si>
  <si>
    <t>shoku07</t>
  </si>
  <si>
    <t>shoku08</t>
  </si>
  <si>
    <t>shoku09</t>
  </si>
  <si>
    <t>shoku10</t>
  </si>
  <si>
    <t>shoku11</t>
  </si>
  <si>
    <t>shou01</t>
  </si>
  <si>
    <t>shou02</t>
  </si>
  <si>
    <t>shou03</t>
  </si>
  <si>
    <t>shou04</t>
  </si>
  <si>
    <t>shou05</t>
  </si>
  <si>
    <t>shou06</t>
  </si>
  <si>
    <t>shou07</t>
  </si>
  <si>
    <t>shou08</t>
  </si>
  <si>
    <t>shou09</t>
  </si>
  <si>
    <t>shou10</t>
  </si>
  <si>
    <t>shou11</t>
  </si>
  <si>
    <t>shou12</t>
  </si>
  <si>
    <t>shou13</t>
  </si>
  <si>
    <t>shou14</t>
  </si>
  <si>
    <t>shou15</t>
  </si>
  <si>
    <t>shou16</t>
  </si>
  <si>
    <t>shou17</t>
  </si>
  <si>
    <t>shou18</t>
  </si>
  <si>
    <t>shou19</t>
  </si>
  <si>
    <t>shou20</t>
  </si>
  <si>
    <t>shou21</t>
  </si>
  <si>
    <t>shou22</t>
  </si>
  <si>
    <t>shou23</t>
  </si>
  <si>
    <t>shoujo01</t>
  </si>
  <si>
    <t>shoujo02</t>
  </si>
  <si>
    <t>shoukei01</t>
  </si>
  <si>
    <t>shoukei02</t>
  </si>
  <si>
    <t>shoukou01</t>
  </si>
  <si>
    <t>shoukou02</t>
  </si>
  <si>
    <t>shouri01</t>
  </si>
  <si>
    <t>shouri02</t>
  </si>
  <si>
    <t>shouri03</t>
  </si>
  <si>
    <t>shouri04</t>
  </si>
  <si>
    <t>shouri05</t>
  </si>
  <si>
    <t>shoushi01</t>
  </si>
  <si>
    <t>shoushi02</t>
  </si>
  <si>
    <t>shoushou01</t>
  </si>
  <si>
    <t>shoushou02</t>
  </si>
  <si>
    <t>shoushou03</t>
  </si>
  <si>
    <t>shu01</t>
  </si>
  <si>
    <t>shu02</t>
  </si>
  <si>
    <t>shu03</t>
  </si>
  <si>
    <t>shu04</t>
  </si>
  <si>
    <t>shu05</t>
  </si>
  <si>
    <t>shu06</t>
  </si>
  <si>
    <t>shuko01</t>
  </si>
  <si>
    <t>shuko02</t>
  </si>
  <si>
    <t>shutsu01</t>
  </si>
  <si>
    <t>shutsu02</t>
  </si>
  <si>
    <t>shuu01</t>
  </si>
  <si>
    <t>shuu02</t>
  </si>
  <si>
    <t>shuu03</t>
  </si>
  <si>
    <t>shuu04</t>
  </si>
  <si>
    <t>shuu05</t>
  </si>
  <si>
    <t>shuu06</t>
  </si>
  <si>
    <t>shuu07</t>
  </si>
  <si>
    <t>shuu08</t>
  </si>
  <si>
    <t>shuu10</t>
  </si>
  <si>
    <t>shuu11</t>
  </si>
  <si>
    <t>shuu12</t>
  </si>
  <si>
    <t>shuu13</t>
  </si>
  <si>
    <t>shuu14</t>
  </si>
  <si>
    <t>shuufu01</t>
  </si>
  <si>
    <t>shuufu02</t>
  </si>
  <si>
    <t>shuufu03</t>
  </si>
  <si>
    <t>shuukan01</t>
  </si>
  <si>
    <t>shuukan02</t>
  </si>
  <si>
    <t>shuuki01</t>
  </si>
  <si>
    <t>shuuki02</t>
  </si>
  <si>
    <t>so01</t>
  </si>
  <si>
    <t>so02</t>
  </si>
  <si>
    <t>so03</t>
  </si>
  <si>
    <t>so04</t>
  </si>
  <si>
    <t>sou01</t>
  </si>
  <si>
    <t>sou02</t>
  </si>
  <si>
    <t>sou03</t>
  </si>
  <si>
    <t>sou04</t>
  </si>
  <si>
    <t>sou05</t>
  </si>
  <si>
    <t>sou06</t>
  </si>
  <si>
    <t>sou07</t>
  </si>
  <si>
    <t>sou08</t>
  </si>
  <si>
    <t>sou09</t>
  </si>
  <si>
    <t>sou10</t>
  </si>
  <si>
    <t>sou11</t>
  </si>
  <si>
    <t>sou12</t>
  </si>
  <si>
    <t>sou13</t>
  </si>
  <si>
    <t>sui01</t>
  </si>
  <si>
    <t>sui02</t>
  </si>
  <si>
    <t>ta01</t>
  </si>
  <si>
    <t>ta02</t>
  </si>
  <si>
    <t>ta03</t>
  </si>
  <si>
    <t>ta04</t>
  </si>
  <si>
    <t>tai01</t>
  </si>
  <si>
    <t>tai02</t>
  </si>
  <si>
    <t>tai03</t>
  </si>
  <si>
    <t>tai04</t>
  </si>
  <si>
    <t>tai05</t>
  </si>
  <si>
    <t>tai07</t>
  </si>
  <si>
    <t>taifu01</t>
  </si>
  <si>
    <t>taifu02</t>
  </si>
  <si>
    <t>taifu03</t>
  </si>
  <si>
    <t>taishou01</t>
  </si>
  <si>
    <t>taishou02</t>
  </si>
  <si>
    <t>taku01</t>
  </si>
  <si>
    <t>taku02</t>
  </si>
  <si>
    <t>taku03</t>
  </si>
  <si>
    <t>tan01</t>
  </si>
  <si>
    <t>tan02</t>
  </si>
  <si>
    <t>tan03</t>
  </si>
  <si>
    <t>tan04</t>
  </si>
  <si>
    <t>tan05</t>
  </si>
  <si>
    <t>tan06</t>
  </si>
  <si>
    <t>tei01</t>
  </si>
  <si>
    <t>tei02</t>
  </si>
  <si>
    <t>tei03</t>
  </si>
  <si>
    <t>tei04</t>
  </si>
  <si>
    <t>tei06</t>
  </si>
  <si>
    <t>tei07</t>
  </si>
  <si>
    <t>tei08</t>
  </si>
  <si>
    <t>tei09</t>
  </si>
  <si>
    <t>tei10</t>
  </si>
  <si>
    <t>ten01</t>
  </si>
  <si>
    <t>ten02</t>
  </si>
  <si>
    <t>ten03</t>
  </si>
  <si>
    <t>to01</t>
  </si>
  <si>
    <t>to02</t>
  </si>
  <si>
    <t>to03</t>
  </si>
  <si>
    <t>to04</t>
  </si>
  <si>
    <t>to05</t>
  </si>
  <si>
    <t>toku01</t>
  </si>
  <si>
    <t>toku02</t>
  </si>
  <si>
    <t>toku03</t>
  </si>
  <si>
    <t>tokyou01</t>
  </si>
  <si>
    <t>tokyou02</t>
  </si>
  <si>
    <t>tonko01</t>
  </si>
  <si>
    <t>tori01</t>
  </si>
  <si>
    <t>tori02</t>
  </si>
  <si>
    <t>tori03</t>
  </si>
  <si>
    <t>tou01</t>
  </si>
  <si>
    <t>tou02</t>
  </si>
  <si>
    <t>tou03</t>
  </si>
  <si>
    <t>tou04</t>
  </si>
  <si>
    <t>tou05</t>
  </si>
  <si>
    <t>tou06</t>
  </si>
  <si>
    <t>tou07</t>
  </si>
  <si>
    <t>tou08</t>
  </si>
  <si>
    <t>tou09</t>
  </si>
  <si>
    <t>touri01</t>
  </si>
  <si>
    <t>tousei01</t>
  </si>
  <si>
    <t>tousei02</t>
  </si>
  <si>
    <t>tousei03</t>
  </si>
  <si>
    <t>toyuu01</t>
  </si>
  <si>
    <t>toyuu02</t>
  </si>
  <si>
    <t>toyuu03</t>
  </si>
  <si>
    <t>toyuu04</t>
  </si>
  <si>
    <t>u01</t>
  </si>
  <si>
    <t>u02</t>
  </si>
  <si>
    <t>u03</t>
  </si>
  <si>
    <t>you01</t>
  </si>
  <si>
    <t>you02</t>
  </si>
  <si>
    <t>you03</t>
  </si>
  <si>
    <t>you04</t>
  </si>
  <si>
    <t>you05</t>
  </si>
  <si>
    <t>you06</t>
  </si>
  <si>
    <t>you07</t>
  </si>
  <si>
    <t>you08</t>
  </si>
  <si>
    <t>you09</t>
  </si>
  <si>
    <t>you10</t>
  </si>
  <si>
    <t>you11</t>
  </si>
  <si>
    <t>youri01</t>
  </si>
  <si>
    <t>youri02</t>
  </si>
  <si>
    <t>youri03</t>
  </si>
  <si>
    <t>yuu01</t>
  </si>
  <si>
    <t>yuu02</t>
  </si>
  <si>
    <t>yuu03</t>
  </si>
  <si>
    <t>yuu04</t>
  </si>
  <si>
    <t>yuu05</t>
  </si>
  <si>
    <t>yuu06</t>
  </si>
  <si>
    <t>yuu07</t>
  </si>
  <si>
    <t>コ</t>
  </si>
  <si>
    <t>サ</t>
  </si>
  <si>
    <t>さ秦</t>
  </si>
  <si>
    <t>ソ</t>
  </si>
  <si>
    <t>イ</t>
  </si>
  <si>
    <t>ゆ陵</t>
  </si>
  <si>
    <t>ai01</t>
  </si>
  <si>
    <t>ai02</t>
  </si>
  <si>
    <t>ai03</t>
  </si>
  <si>
    <t>ansei01</t>
  </si>
  <si>
    <t>ansei02</t>
  </si>
  <si>
    <t>ben01</t>
  </si>
  <si>
    <t>ben02</t>
  </si>
  <si>
    <t>boku01</t>
  </si>
  <si>
    <t>boku02</t>
  </si>
  <si>
    <t>bouk01</t>
  </si>
  <si>
    <t>bouki02</t>
  </si>
  <si>
    <t>bouki03</t>
  </si>
  <si>
    <t>eki04</t>
  </si>
  <si>
    <t>aku01</t>
  </si>
  <si>
    <t>amban01</t>
  </si>
  <si>
    <t>anfumei01</t>
  </si>
  <si>
    <t>anhei01</t>
  </si>
  <si>
    <t>anyou01</t>
  </si>
  <si>
    <t>atsu01</t>
  </si>
  <si>
    <t>bai01</t>
  </si>
  <si>
    <t>baigyuu01</t>
  </si>
  <si>
    <t>baikouyou01</t>
  </si>
  <si>
    <t>bakuya01</t>
  </si>
  <si>
    <t>banhaku01</t>
  </si>
  <si>
    <t>benshou01</t>
  </si>
  <si>
    <t>bi01</t>
  </si>
  <si>
    <t>bokuba01</t>
  </si>
  <si>
    <t>bokuchiku01</t>
  </si>
  <si>
    <t>bokudou01</t>
  </si>
  <si>
    <t>bokugan01</t>
  </si>
  <si>
    <t>bokugyuu01</t>
  </si>
  <si>
    <t>bokukou01</t>
  </si>
  <si>
    <t>bokuyou01</t>
  </si>
  <si>
    <t>bouchou01</t>
  </si>
  <si>
    <t>bougun01</t>
  </si>
  <si>
    <t>bougunken01</t>
  </si>
  <si>
    <t>bouri01</t>
  </si>
  <si>
    <t>bousou01</t>
  </si>
  <si>
    <t>bubou01</t>
  </si>
  <si>
    <t>bugi01</t>
  </si>
  <si>
    <t>bukai01</t>
  </si>
  <si>
    <t>bukan01</t>
  </si>
  <si>
    <t>bukeikyou01</t>
  </si>
  <si>
    <t>bun01</t>
  </si>
  <si>
    <t>bunri01</t>
  </si>
  <si>
    <t>bunshou01</t>
  </si>
  <si>
    <t>buri01</t>
  </si>
  <si>
    <t>buryou01</t>
  </si>
  <si>
    <t>buryoutei01</t>
  </si>
  <si>
    <t>busei01</t>
  </si>
  <si>
    <t>bushou01</t>
  </si>
  <si>
    <t>buyou01</t>
  </si>
  <si>
    <t>byou01</t>
  </si>
  <si>
    <t>chidensha01</t>
  </si>
  <si>
    <t>chii01</t>
  </si>
  <si>
    <t>chikuen01</t>
  </si>
  <si>
    <t>chikukan01</t>
  </si>
  <si>
    <t>chirin01</t>
  </si>
  <si>
    <t>chiro01</t>
  </si>
  <si>
    <t>chirogyo01</t>
  </si>
  <si>
    <t>chisen01</t>
  </si>
  <si>
    <t>chishi01</t>
  </si>
  <si>
    <t>chisho01</t>
  </si>
  <si>
    <t>chitei01</t>
  </si>
  <si>
    <t>chitoen01</t>
  </si>
  <si>
    <t>chodou01</t>
  </si>
  <si>
    <t>chouhaku01</t>
  </si>
  <si>
    <t>choujin01</t>
  </si>
  <si>
    <t>chouri01</t>
  </si>
  <si>
    <t>chouseitan01</t>
  </si>
  <si>
    <t>choushin01</t>
  </si>
  <si>
    <t>chuuchiku01</t>
  </si>
  <si>
    <t>chuuken01</t>
  </si>
  <si>
    <t>chuuryou01</t>
  </si>
  <si>
    <t>chuusou01</t>
  </si>
  <si>
    <t>chuutan01</t>
  </si>
  <si>
    <t>daiii01</t>
  </si>
  <si>
    <t>daikan01</t>
  </si>
  <si>
    <t>daikou01</t>
  </si>
  <si>
    <t>daishi01</t>
  </si>
  <si>
    <t>daison01</t>
  </si>
  <si>
    <t>danshi01</t>
  </si>
  <si>
    <t>deigi01</t>
  </si>
  <si>
    <t>deiyou01</t>
  </si>
  <si>
    <t>denfumei01</t>
  </si>
  <si>
    <t>denkan01</t>
  </si>
  <si>
    <t>denkei01</t>
  </si>
  <si>
    <t>densha01</t>
  </si>
  <si>
    <t>densou01</t>
  </si>
  <si>
    <t>do01</t>
  </si>
  <si>
    <t>douka01</t>
  </si>
  <si>
    <t>doutei01</t>
  </si>
  <si>
    <t>eiikyou01</t>
  </si>
  <si>
    <t>eiin01</t>
  </si>
  <si>
    <t>eiji01</t>
  </si>
  <si>
    <t>ekihoku01</t>
  </si>
  <si>
    <t>ekikori01</t>
  </si>
  <si>
    <t>ekirai01</t>
  </si>
  <si>
    <t>ekiyou01</t>
  </si>
  <si>
    <t>enritsu01</t>
  </si>
  <si>
    <t>ensen01</t>
  </si>
  <si>
    <t>ensui01</t>
  </si>
  <si>
    <t>entan01</t>
  </si>
  <si>
    <t>fuchuu01</t>
  </si>
  <si>
    <t>fugi01</t>
  </si>
  <si>
    <t>fujo01</t>
  </si>
  <si>
    <t>fukai01</t>
  </si>
  <si>
    <t>fuki01</t>
  </si>
  <si>
    <t>fukou01</t>
  </si>
  <si>
    <t>fukoui01</t>
  </si>
  <si>
    <t>fukugoku01</t>
  </si>
  <si>
    <t>fukuiyou01</t>
  </si>
  <si>
    <t>fukusou01</t>
  </si>
  <si>
    <t>fumeijin01</t>
  </si>
  <si>
    <t>fumeiki01</t>
  </si>
  <si>
    <t>fumeishi01</t>
  </si>
  <si>
    <t>fumeisou01</t>
  </si>
  <si>
    <t>futo01</t>
  </si>
  <si>
    <t>fuuryou01</t>
  </si>
  <si>
    <t>fuyou01</t>
  </si>
  <si>
    <t>gairi01</t>
  </si>
  <si>
    <t>gammon01</t>
  </si>
  <si>
    <t>gei01</t>
  </si>
  <si>
    <t>genryou01</t>
  </si>
  <si>
    <t>genyou01</t>
  </si>
  <si>
    <t>gihei01</t>
  </si>
  <si>
    <t>giki01</t>
  </si>
  <si>
    <t>giri01</t>
  </si>
  <si>
    <t>gito01</t>
  </si>
  <si>
    <t>giyuu01</t>
  </si>
  <si>
    <t>gochou01</t>
  </si>
  <si>
    <t>gokunansou01</t>
  </si>
  <si>
    <t>gokusa01</t>
  </si>
  <si>
    <t>gokushi01</t>
  </si>
  <si>
    <t>gokutousou01</t>
  </si>
  <si>
    <t>gosou01</t>
  </si>
  <si>
    <t>guni01</t>
  </si>
  <si>
    <t>gunri01</t>
  </si>
  <si>
    <t>gunshiba01</t>
  </si>
  <si>
    <t>gyoshi01</t>
  </si>
  <si>
    <t>gyoshishou01</t>
  </si>
  <si>
    <t>gyoshitai01</t>
  </si>
  <si>
    <t>ha01</t>
  </si>
  <si>
    <t>hai01</t>
  </si>
  <si>
    <t>haikan01</t>
  </si>
  <si>
    <t>haishu01</t>
  </si>
  <si>
    <t>hakusan01</t>
  </si>
  <si>
    <t>hakuso01</t>
  </si>
  <si>
    <t>hansuu01</t>
  </si>
  <si>
    <t>hatsu01</t>
  </si>
  <si>
    <t>hatsuchiku01</t>
  </si>
  <si>
    <t>hatsudo01</t>
  </si>
  <si>
    <t>hatsusai01</t>
  </si>
  <si>
    <t>hatsusan01</t>
  </si>
  <si>
    <t>hatsushu01</t>
  </si>
  <si>
    <t>hatsutoku01</t>
  </si>
  <si>
    <t>heifumei01</t>
  </si>
  <si>
    <t>heikai01</t>
  </si>
  <si>
    <t>heisei01</t>
  </si>
  <si>
    <t>heiyou01</t>
  </si>
  <si>
    <t>heki01</t>
  </si>
  <si>
    <t>hensai01</t>
  </si>
  <si>
    <t>hijo01</t>
  </si>
  <si>
    <t>hinjin01</t>
  </si>
  <si>
    <t>hinshisha01</t>
  </si>
  <si>
    <t>hochou01</t>
  </si>
  <si>
    <t>hoen01</t>
  </si>
  <si>
    <t>hoken01</t>
  </si>
  <si>
    <t>hokenchou01</t>
  </si>
  <si>
    <t>hoku01</t>
  </si>
  <si>
    <t>hommei01</t>
  </si>
  <si>
    <t>hosho01</t>
  </si>
  <si>
    <t>houi01</t>
  </si>
  <si>
    <t>houko01</t>
  </si>
  <si>
    <t>houmon01</t>
  </si>
  <si>
    <t>housei01</t>
  </si>
  <si>
    <t>housengyuu01</t>
  </si>
  <si>
    <t>houshiba01</t>
  </si>
  <si>
    <t>houshikuu01</t>
  </si>
  <si>
    <t>houtei01</t>
  </si>
  <si>
    <t>houyou01</t>
  </si>
  <si>
    <t>hyou01</t>
  </si>
  <si>
    <t>igo01</t>
  </si>
  <si>
    <t>ihoseki01</t>
  </si>
  <si>
    <t>ijinchuu01</t>
  </si>
  <si>
    <t>iki01</t>
  </si>
  <si>
    <t>ikushitsu01</t>
  </si>
  <si>
    <t>ikyou01</t>
  </si>
  <si>
    <t>imbitsu01</t>
  </si>
  <si>
    <t>in01</t>
  </si>
  <si>
    <t>iren01</t>
  </si>
  <si>
    <t>irisotsu01</t>
  </si>
  <si>
    <t>iryou01</t>
  </si>
  <si>
    <t>isakubu01</t>
  </si>
  <si>
    <t>isan01</t>
  </si>
  <si>
    <t>iseki01</t>
  </si>
  <si>
    <t>ishi01</t>
  </si>
  <si>
    <t>ishikou01</t>
  </si>
  <si>
    <t>isou01</t>
  </si>
  <si>
    <t>itan01</t>
  </si>
  <si>
    <t>itsukai01</t>
  </si>
  <si>
    <t>itsuson01</t>
  </si>
  <si>
    <t>iyo01</t>
  </si>
  <si>
    <t>jaku01</t>
  </si>
  <si>
    <t>ji01</t>
  </si>
  <si>
    <t>jikou01</t>
  </si>
  <si>
    <t>jinshin01</t>
  </si>
  <si>
    <t>jinyou01</t>
  </si>
  <si>
    <t>jisan01</t>
  </si>
  <si>
    <t>jishunkyou01</t>
  </si>
  <si>
    <t>jishuntei01</t>
  </si>
  <si>
    <t>joi01</t>
  </si>
  <si>
    <t>join01</t>
  </si>
  <si>
    <t>jokuu01</t>
  </si>
  <si>
    <t>joryuu01</t>
  </si>
  <si>
    <t>joubo01</t>
  </si>
  <si>
    <t>joubu01</t>
  </si>
  <si>
    <t>jouri01</t>
  </si>
  <si>
    <t>jousaku01</t>
  </si>
  <si>
    <t>jousakutai01</t>
  </si>
  <si>
    <t>jousei01</t>
  </si>
  <si>
    <t>joushu01</t>
  </si>
  <si>
    <t>juu01</t>
  </si>
  <si>
    <t>juuchou01</t>
  </si>
  <si>
    <t>juufu01</t>
  </si>
  <si>
    <t>juujin01</t>
  </si>
  <si>
    <t>juusha01</t>
  </si>
  <si>
    <t>juushi01</t>
  </si>
  <si>
    <t>kahaku01</t>
  </si>
  <si>
    <t>kaisai01</t>
  </si>
  <si>
    <t>kaitoku01</t>
  </si>
  <si>
    <t>kakuken01</t>
  </si>
  <si>
    <t>kankan01</t>
  </si>
  <si>
    <t>kanou01</t>
  </si>
  <si>
    <t>kanri01</t>
  </si>
  <si>
    <t>kanro01</t>
  </si>
  <si>
    <t>kanshinri01</t>
  </si>
  <si>
    <t>kanta01</t>
  </si>
  <si>
    <t>kantan01</t>
  </si>
  <si>
    <t>kanto01</t>
  </si>
  <si>
    <t>kantokai01</t>
  </si>
  <si>
    <t>kantoku01</t>
  </si>
  <si>
    <t>kanyou01</t>
  </si>
  <si>
    <t>kasei01</t>
  </si>
  <si>
    <t>katsu01</t>
  </si>
  <si>
    <t>katsuhakuken01</t>
  </si>
  <si>
    <t>katsujin01</t>
  </si>
  <si>
    <t>keihou01</t>
  </si>
  <si>
    <t>keikai01</t>
  </si>
  <si>
    <t>keiki01</t>
  </si>
  <si>
    <t>keiryou01</t>
  </si>
  <si>
    <t>keiryoukyou01</t>
  </si>
  <si>
    <t>keiryoushin01</t>
  </si>
  <si>
    <t>keiryouyuu01</t>
  </si>
  <si>
    <t>keisandou01</t>
  </si>
  <si>
    <t>keiseitan01</t>
  </si>
  <si>
    <t>keishou01</t>
  </si>
  <si>
    <t>keiyou01</t>
  </si>
  <si>
    <t>keki01</t>
  </si>
  <si>
    <t>kembu01</t>
  </si>
  <si>
    <t>kenjin01</t>
  </si>
  <si>
    <t>kenkan01</t>
  </si>
  <si>
    <t>kenkei01</t>
  </si>
  <si>
    <t>kenshokufu01</t>
  </si>
  <si>
    <t>kenshuu01</t>
  </si>
  <si>
    <t>kensotsu01</t>
  </si>
  <si>
    <t>ketsuri01</t>
  </si>
  <si>
    <t>kichi01</t>
  </si>
  <si>
    <t>kihoui01</t>
  </si>
  <si>
    <t>kikoui01</t>
  </si>
  <si>
    <t>kimpu01</t>
  </si>
  <si>
    <t>kinsa01</t>
  </si>
  <si>
    <t>kinshi01</t>
  </si>
  <si>
    <t>kiri01</t>
  </si>
  <si>
    <t>kisai01</t>
  </si>
  <si>
    <t>kisei01</t>
  </si>
  <si>
    <t>kiseki01</t>
  </si>
  <si>
    <t>kishi01</t>
  </si>
  <si>
    <t>kishin01</t>
  </si>
  <si>
    <t>kofu01</t>
  </si>
  <si>
    <t>kohon01</t>
  </si>
  <si>
    <t>kokei01</t>
  </si>
  <si>
    <t>koreikei01</t>
  </si>
  <si>
    <t>kori01</t>
  </si>
  <si>
    <t>koryou01</t>
  </si>
  <si>
    <t>kosai01</t>
  </si>
  <si>
    <t>kosan01</t>
  </si>
  <si>
    <t>kosou01</t>
  </si>
  <si>
    <t>kosuu01</t>
  </si>
  <si>
    <t>kosuusen01</t>
  </si>
  <si>
    <t>kotou01</t>
  </si>
  <si>
    <t>kotsu01</t>
  </si>
  <si>
    <t>koubitsu01</t>
  </si>
  <si>
    <t>kouchou01</t>
  </si>
  <si>
    <t>kouden01</t>
  </si>
  <si>
    <t>kouen01</t>
  </si>
  <si>
    <t>kouhekisho01</t>
  </si>
  <si>
    <t>kouhi01</t>
  </si>
  <si>
    <t>kouhou01</t>
  </si>
  <si>
    <t>koui01</t>
  </si>
  <si>
    <t>kouken01</t>
  </si>
  <si>
    <t>kousan01</t>
  </si>
  <si>
    <t>kousei01</t>
  </si>
  <si>
    <t>koushi01</t>
  </si>
  <si>
    <t>koushishi01</t>
  </si>
  <si>
    <t>koushitsu01</t>
  </si>
  <si>
    <t>koushoto01</t>
  </si>
  <si>
    <t>koushu01</t>
  </si>
  <si>
    <t>koushuu01</t>
  </si>
  <si>
    <t>kousotsu01</t>
  </si>
  <si>
    <t>koutei01</t>
  </si>
  <si>
    <t>koutoku01</t>
  </si>
  <si>
    <t>kouyou01</t>
  </si>
  <si>
    <t>koyou01</t>
  </si>
  <si>
    <t>kugoku01</t>
  </si>
  <si>
    <t>kuki01</t>
  </si>
  <si>
    <t>kunshi01</t>
  </si>
  <si>
    <t>kunshishi01</t>
  </si>
  <si>
    <t>kyaku01</t>
  </si>
  <si>
    <t>kyoken01</t>
  </si>
  <si>
    <t>kyorei01</t>
  </si>
  <si>
    <t>kyori01</t>
  </si>
  <si>
    <t>kyoryou01</t>
  </si>
  <si>
    <t>kyosaku01</t>
  </si>
  <si>
    <t>kyoshitsu01</t>
  </si>
  <si>
    <t>kyoshoku01</t>
  </si>
  <si>
    <t>kyotai01</t>
  </si>
  <si>
    <t>kyuukanu01</t>
  </si>
  <si>
    <t>kyuukin01</t>
  </si>
  <si>
    <t>kyuuri01</t>
  </si>
  <si>
    <t>kyuutou01</t>
  </si>
  <si>
    <t>kyuuu01</t>
  </si>
  <si>
    <t>monsen01</t>
  </si>
  <si>
    <t>montei01</t>
  </si>
  <si>
    <t>mouka01</t>
  </si>
  <si>
    <t>nan01</t>
  </si>
  <si>
    <t>nangun01</t>
  </si>
  <si>
    <t>nankyou01</t>
  </si>
  <si>
    <t>nanri01</t>
  </si>
  <si>
    <t>nanshou01</t>
  </si>
  <si>
    <t>nanshuu01</t>
  </si>
  <si>
    <t>nantei01</t>
  </si>
  <si>
    <t>on01</t>
  </si>
  <si>
    <t>oufu01</t>
  </si>
  <si>
    <t>ouhaku01</t>
  </si>
  <si>
    <t>oushitsu01</t>
  </si>
  <si>
    <t>oushou01</t>
  </si>
  <si>
    <t>oushu01</t>
  </si>
  <si>
    <t>oushun01</t>
  </si>
  <si>
    <t>ra01</t>
  </si>
  <si>
    <t>raiyuu01</t>
  </si>
  <si>
    <t>rakuryou01</t>
  </si>
  <si>
    <t>ranyoutei01</t>
  </si>
  <si>
    <t>reisa01</t>
  </si>
  <si>
    <t>reishi01</t>
  </si>
  <si>
    <t>reishin01</t>
  </si>
  <si>
    <t>reishou01</t>
  </si>
  <si>
    <t>reisou01</t>
  </si>
  <si>
    <t>reitaijo01</t>
  </si>
  <si>
    <t>reki01</t>
  </si>
  <si>
    <t>retsu01</t>
  </si>
  <si>
    <t>riekihoku01</t>
  </si>
  <si>
    <t>rihoku01</t>
  </si>
  <si>
    <t>riisotsu01</t>
  </si>
  <si>
    <t>ringen01</t>
  </si>
  <si>
    <t>rinkan01</t>
  </si>
  <si>
    <t>rinkou01</t>
  </si>
  <si>
    <t>rinshin01</t>
  </si>
  <si>
    <t>rinso01</t>
  </si>
  <si>
    <t>risotsu01</t>
  </si>
  <si>
    <t>rito01</t>
  </si>
  <si>
    <t>ritsu01</t>
  </si>
  <si>
    <t>riyou01</t>
  </si>
  <si>
    <t>ro01</t>
  </si>
  <si>
    <t>rokou01</t>
  </si>
  <si>
    <t>roku01</t>
  </si>
  <si>
    <t>rouchuu01</t>
  </si>
  <si>
    <t>rouchuusou01</t>
  </si>
  <si>
    <t>roujin01</t>
  </si>
  <si>
    <t>roujintai01</t>
  </si>
  <si>
    <t>roukan01</t>
  </si>
  <si>
    <t>roushikou01</t>
  </si>
  <si>
    <t>roushin01</t>
  </si>
  <si>
    <t>rouya01</t>
  </si>
  <si>
    <t>rui01</t>
  </si>
  <si>
    <t>ruidou01</t>
  </si>
  <si>
    <t>ryohaku01</t>
  </si>
  <si>
    <t>ryouka01</t>
  </si>
  <si>
    <t>ryoushu01</t>
  </si>
  <si>
    <t>ryuu01</t>
  </si>
  <si>
    <t>saijin01</t>
  </si>
  <si>
    <t>saikin01</t>
  </si>
  <si>
    <t>saishoku01</t>
  </si>
  <si>
    <t>saitetsu01</t>
  </si>
  <si>
    <t>saken01</t>
  </si>
  <si>
    <t>sakou01</t>
  </si>
  <si>
    <t>sakouden01</t>
  </si>
  <si>
    <t>sakubu01</t>
  </si>
  <si>
    <t>sakubuto01</t>
  </si>
  <si>
    <t>sakubyou01</t>
  </si>
  <si>
    <t>sakuen01</t>
  </si>
  <si>
    <t>sakuko01</t>
  </si>
  <si>
    <t>sakushin01</t>
  </si>
  <si>
    <t>sakuto01</t>
  </si>
  <si>
    <t>sakutohaku01</t>
  </si>
  <si>
    <t>sakutojitsu01</t>
  </si>
  <si>
    <t>sanshi01</t>
  </si>
  <si>
    <t>sanzoku01</t>
  </si>
  <si>
    <t>seifu01</t>
  </si>
  <si>
    <t>seikai01</t>
  </si>
  <si>
    <t>seiki01</t>
  </si>
  <si>
    <t>seiko01</t>
  </si>
  <si>
    <t>seitan01</t>
  </si>
  <si>
    <t>seitotei01</t>
  </si>
  <si>
    <t>sekiko01</t>
  </si>
  <si>
    <t>sekitei01</t>
  </si>
  <si>
    <t>senchi01</t>
  </si>
  <si>
    <t>senjin01</t>
  </si>
  <si>
    <t>senkanfu01</t>
  </si>
  <si>
    <t>senkou01</t>
  </si>
  <si>
    <t>sento01</t>
  </si>
  <si>
    <t>setsu01</t>
  </si>
  <si>
    <t>shajin01</t>
  </si>
  <si>
    <t>shakan01</t>
  </si>
  <si>
    <t>shaku01</t>
  </si>
  <si>
    <t>shakusou01</t>
  </si>
  <si>
    <t>shakutei01</t>
  </si>
  <si>
    <t>shari01</t>
  </si>
  <si>
    <t>shasou01</t>
  </si>
  <si>
    <t>shato01</t>
  </si>
  <si>
    <t>shiba01</t>
  </si>
  <si>
    <t>shichuu01</t>
  </si>
  <si>
    <t>shidou01</t>
  </si>
  <si>
    <t>shigo01</t>
  </si>
  <si>
    <t>shijin01</t>
  </si>
  <si>
    <t>shika01</t>
  </si>
  <si>
    <t>shiki01</t>
  </si>
  <si>
    <t>shikoushuu01</t>
  </si>
  <si>
    <t>shikouyou01</t>
  </si>
  <si>
    <t>shikuu01</t>
  </si>
  <si>
    <t>shikuusou01</t>
  </si>
  <si>
    <t>shikyou01</t>
  </si>
  <si>
    <t>shimburyou01</t>
  </si>
  <si>
    <t>shinchiri01</t>
  </si>
  <si>
    <t>shinjin01</t>
  </si>
  <si>
    <t>shinjou01</t>
  </si>
  <si>
    <t>shinrito01</t>
  </si>
  <si>
    <t>shinyou01</t>
  </si>
  <si>
    <t>shiri01</t>
  </si>
  <si>
    <t>shishi01</t>
  </si>
  <si>
    <t>shishou01</t>
  </si>
  <si>
    <t>shitai01</t>
  </si>
  <si>
    <t>shitei01</t>
  </si>
  <si>
    <t>shitsuen01</t>
  </si>
  <si>
    <t>shobou01</t>
  </si>
  <si>
    <t>shoi01</t>
  </si>
  <si>
    <t>shokuboku01</t>
  </si>
  <si>
    <t>shokufu01</t>
  </si>
  <si>
    <t>shokuhou01</t>
  </si>
  <si>
    <t>shokukan01</t>
  </si>
  <si>
    <t>shoubaku01</t>
  </si>
  <si>
    <t>shoubukyou01</t>
  </si>
  <si>
    <t>shouchuu01</t>
  </si>
  <si>
    <t>shoudai01</t>
  </si>
  <si>
    <t>shoudanshi01</t>
  </si>
  <si>
    <t>shouden01</t>
  </si>
  <si>
    <t>shoudenkaku01</t>
  </si>
  <si>
    <t>shoudo01</t>
  </si>
  <si>
    <t>shouen01</t>
  </si>
  <si>
    <t>shoufumei01</t>
  </si>
  <si>
    <t>shougun01</t>
  </si>
  <si>
    <t>shouhen01</t>
  </si>
  <si>
    <t>shouhi01</t>
  </si>
  <si>
    <t>shouhin01</t>
  </si>
  <si>
    <t>shouhoen01</t>
  </si>
  <si>
    <t>shouhommei01</t>
  </si>
  <si>
    <t>shoujoshi01</t>
  </si>
  <si>
    <t>shoukan01</t>
  </si>
  <si>
    <t>shoureishou01</t>
  </si>
  <si>
    <t>shouroka01</t>
  </si>
  <si>
    <t>shousei01</t>
  </si>
  <si>
    <t>shouseitan01</t>
  </si>
  <si>
    <t>shoushin01</t>
  </si>
  <si>
    <t>shoushoku01</t>
  </si>
  <si>
    <t>shousou01</t>
  </si>
  <si>
    <t>shouto01</t>
  </si>
  <si>
    <t>shoutoho01</t>
  </si>
  <si>
    <t>shufu01</t>
  </si>
  <si>
    <t>shuhikyuu01</t>
  </si>
  <si>
    <t>shuho01</t>
  </si>
  <si>
    <t>shuka01</t>
  </si>
  <si>
    <t>shukei01</t>
  </si>
  <si>
    <t>shuku01</t>
  </si>
  <si>
    <t>shukukan01</t>
  </si>
  <si>
    <t>shun01</t>
  </si>
  <si>
    <t>shunjun01</t>
  </si>
  <si>
    <t>shunyou01</t>
  </si>
  <si>
    <t>shurei01</t>
  </si>
  <si>
    <t>shuri01</t>
  </si>
  <si>
    <t>shusen01</t>
  </si>
  <si>
    <t>shushaku01</t>
  </si>
  <si>
    <t>shushikuu01</t>
  </si>
  <si>
    <t>shushitsu01</t>
  </si>
  <si>
    <t>shushoku01</t>
  </si>
  <si>
    <t>shusotsu01</t>
  </si>
  <si>
    <t>shusou01</t>
  </si>
  <si>
    <t>shuubou01</t>
  </si>
  <si>
    <t>shuuen01</t>
  </si>
  <si>
    <t>shuugo01</t>
  </si>
  <si>
    <t>shuuhou01</t>
  </si>
  <si>
    <t>shuukaku01</t>
  </si>
  <si>
    <t>shuuri01</t>
  </si>
  <si>
    <t>shuuryou01</t>
  </si>
  <si>
    <t>shuuseifumei01</t>
  </si>
  <si>
    <t>shuusen01</t>
  </si>
  <si>
    <t>shuushin01</t>
  </si>
  <si>
    <t>shuushou01</t>
  </si>
  <si>
    <t>shuushuu01</t>
  </si>
  <si>
    <t>shuuyoukyou01</t>
  </si>
  <si>
    <t>soku01</t>
  </si>
  <si>
    <t>son01</t>
  </si>
  <si>
    <t>sotsu01</t>
  </si>
  <si>
    <t>sotsuchou01</t>
  </si>
  <si>
    <t>sotsujin01</t>
  </si>
  <si>
    <t>sotsushi01</t>
  </si>
  <si>
    <t>sotsushibou01</t>
  </si>
  <si>
    <t>sotsushoku01</t>
  </si>
  <si>
    <t>souba01</t>
  </si>
  <si>
    <t>souga01</t>
  </si>
  <si>
    <t>sougo01</t>
  </si>
  <si>
    <t>souhei01</t>
  </si>
  <si>
    <t>souou01</t>
  </si>
  <si>
    <t>souri01</t>
  </si>
  <si>
    <t>soushuu01</t>
  </si>
  <si>
    <t>sousou01</t>
  </si>
  <si>
    <t>soutou01</t>
  </si>
  <si>
    <t>soyou01</t>
  </si>
  <si>
    <t>taidan01</t>
  </si>
  <si>
    <t>taidanshi01</t>
  </si>
  <si>
    <t>taido01</t>
  </si>
  <si>
    <t>taifuka01</t>
  </si>
  <si>
    <t>taifushi01</t>
  </si>
  <si>
    <t>taigen01</t>
  </si>
  <si>
    <t>taigenko01</t>
  </si>
  <si>
    <t>taihi01</t>
  </si>
  <si>
    <t>taijoshi01</t>
  </si>
  <si>
    <t>taireishou01</t>
  </si>
  <si>
    <t>taishoukou01</t>
  </si>
  <si>
    <t>taishuu01</t>
  </si>
  <si>
    <t>tajin01</t>
  </si>
  <si>
    <t>takushu01</t>
  </si>
  <si>
    <t>tansei01</t>
  </si>
  <si>
    <t>tanshi01</t>
  </si>
  <si>
    <t>tanyou01</t>
  </si>
  <si>
    <t>tayou01</t>
  </si>
  <si>
    <t>teifu01</t>
  </si>
  <si>
    <t>teifumei01</t>
  </si>
  <si>
    <t>teirei01</t>
  </si>
  <si>
    <t>teishi01</t>
  </si>
  <si>
    <t>teishou01</t>
  </si>
  <si>
    <t>teishuufu01</t>
  </si>
  <si>
    <t>tenhan01</t>
  </si>
  <si>
    <t>tentei01</t>
  </si>
  <si>
    <t>tetsukou01</t>
  </si>
  <si>
    <t>tetsusei01</t>
  </si>
  <si>
    <t>toen01</t>
  </si>
  <si>
    <t>tofu01</t>
  </si>
  <si>
    <t>toho01</t>
  </si>
  <si>
    <t>tokan01</t>
  </si>
  <si>
    <t>tokei01</t>
  </si>
  <si>
    <t>tokyo01</t>
  </si>
  <si>
    <t>tomon01</t>
  </si>
  <si>
    <t>tonchou01</t>
  </si>
  <si>
    <t>tonshu01</t>
  </si>
  <si>
    <t>tonsotsu01</t>
  </si>
  <si>
    <t>torei01</t>
  </si>
  <si>
    <t>toshoku01</t>
  </si>
  <si>
    <t>tosotsu01</t>
  </si>
  <si>
    <t>tosui01</t>
  </si>
  <si>
    <t>toteishou01</t>
  </si>
  <si>
    <t>toukou01</t>
  </si>
  <si>
    <t>toukyo01</t>
  </si>
  <si>
    <t>toukyodou01</t>
  </si>
  <si>
    <t>toukyou01</t>
  </si>
  <si>
    <t>tousan01</t>
  </si>
  <si>
    <t>toushoku01</t>
  </si>
  <si>
    <t>toushuu01</t>
  </si>
  <si>
    <t>tousoku01</t>
  </si>
  <si>
    <t>toutei01</t>
  </si>
  <si>
    <t>toutou01</t>
  </si>
  <si>
    <t>touyou01</t>
  </si>
  <si>
    <t>toyou01</t>
  </si>
  <si>
    <t>toyuujin01</t>
  </si>
  <si>
    <t>tsuitou01</t>
  </si>
  <si>
    <t>unto01</t>
  </si>
  <si>
    <t>wan01</t>
  </si>
  <si>
    <t>ya01</t>
  </si>
  <si>
    <t>yakusha01</t>
  </si>
  <si>
    <t>yo01</t>
  </si>
  <si>
    <t>yogen01</t>
  </si>
  <si>
    <t>yokei01</t>
  </si>
  <si>
    <t>yoku01</t>
  </si>
  <si>
    <t>yokuyou01</t>
  </si>
  <si>
    <t>youfumei01</t>
  </si>
  <si>
    <t>youka01</t>
  </si>
  <si>
    <t>youkei01</t>
  </si>
  <si>
    <t>youki01</t>
  </si>
  <si>
    <t>youryou01</t>
  </si>
  <si>
    <t>yousen01</t>
  </si>
  <si>
    <t>youshi01</t>
  </si>
  <si>
    <t>yousho01</t>
  </si>
  <si>
    <t>yousuu01</t>
  </si>
  <si>
    <t>youtairei01</t>
  </si>
  <si>
    <t>youtei01</t>
  </si>
  <si>
    <t>youteki01</t>
  </si>
  <si>
    <t>yu01</t>
  </si>
  <si>
    <t>yuuchitsu01</t>
  </si>
  <si>
    <t>yuujin01</t>
  </si>
  <si>
    <t>yuukankan01</t>
  </si>
  <si>
    <t>yuukou01</t>
  </si>
  <si>
    <t>yuuri01</t>
  </si>
  <si>
    <t>yuuryou01</t>
  </si>
  <si>
    <t>yuusui01</t>
  </si>
  <si>
    <t>yuutai01</t>
  </si>
  <si>
    <t>yuuyou01</t>
  </si>
  <si>
    <t>zen01</t>
  </si>
  <si>
    <t>zoku01</t>
  </si>
  <si>
    <t/>
  </si>
  <si>
    <t>手動設定（重複）</t>
  </si>
  <si>
    <t>手動設定（一字）</t>
  </si>
  <si>
    <t>ban01</t>
    <phoneticPr fontId="1"/>
  </si>
  <si>
    <t>bishi01</t>
    <phoneticPr fontId="1"/>
  </si>
  <si>
    <t>不完全</t>
  </si>
  <si>
    <t>-</t>
    <phoneticPr fontId="1"/>
  </si>
  <si>
    <t>別表記①</t>
    <rPh sb="0" eb="1">
      <t>ベツ</t>
    </rPh>
    <rPh sb="1" eb="3">
      <t>ヒョウキ</t>
    </rPh>
    <phoneticPr fontId="1"/>
  </si>
  <si>
    <t>別表記②</t>
    <rPh sb="0" eb="1">
      <t>ベツ</t>
    </rPh>
    <rPh sb="1" eb="3">
      <t>ヒョウキ</t>
    </rPh>
    <phoneticPr fontId="1"/>
  </si>
  <si>
    <t>官職名</t>
    <rPh sb="0" eb="3">
      <t>カンショクメイ</t>
    </rPh>
    <phoneticPr fontId="1"/>
  </si>
  <si>
    <t>令史（脇付）</t>
  </si>
  <si>
    <t>令史</t>
    <rPh sb="0" eb="2">
      <t>レイシ</t>
    </rPh>
    <phoneticPr fontId="1"/>
  </si>
  <si>
    <t>別表記②</t>
    <rPh sb="0" eb="3">
      <t>ベツヒョウキ</t>
    </rPh>
    <phoneticPr fontId="1"/>
  </si>
  <si>
    <t>字音（自動）</t>
    <rPh sb="0" eb="2">
      <t>ジオン</t>
    </rPh>
    <rPh sb="3" eb="5">
      <t>ジドウ</t>
    </rPh>
    <phoneticPr fontId="1"/>
  </si>
  <si>
    <t>字音（手動）</t>
    <rPh sb="0" eb="2">
      <t>ジオン</t>
    </rPh>
    <rPh sb="3" eb="5">
      <t>シュドウ</t>
    </rPh>
    <phoneticPr fontId="1"/>
  </si>
  <si>
    <t>ファイル名</t>
    <rPh sb="4" eb="5">
      <t>メイ</t>
    </rPh>
    <phoneticPr fontId="1"/>
  </si>
  <si>
    <t>項目頻度</t>
    <rPh sb="0" eb="2">
      <t>コウモク</t>
    </rPh>
    <rPh sb="2" eb="4">
      <t>ヒンド</t>
    </rPh>
    <phoneticPr fontId="1"/>
  </si>
  <si>
    <t>見出重複</t>
    <rPh sb="0" eb="2">
      <t>ミダ</t>
    </rPh>
    <rPh sb="2" eb="4">
      <t>チョウフク</t>
    </rPh>
    <phoneticPr fontId="1"/>
  </si>
  <si>
    <t>項目重複</t>
    <rPh sb="0" eb="4">
      <t>コウモクチョウフク</t>
    </rPh>
    <phoneticPr fontId="1"/>
  </si>
  <si>
    <t>後綴り</t>
    <rPh sb="0" eb="2">
      <t>アトツヅ</t>
    </rPh>
    <phoneticPr fontId="1"/>
  </si>
  <si>
    <t>晦</t>
  </si>
  <si>
    <t>11</t>
  </si>
  <si>
    <t>日</t>
    <rPh sb="0" eb="1">
      <t>ヒ</t>
    </rPh>
    <phoneticPr fontId="1"/>
  </si>
  <si>
    <t>邀</t>
  </si>
  <si>
    <t>迣</t>
  </si>
  <si>
    <t>苛</t>
  </si>
  <si>
    <t>せん</t>
    <phoneticPr fontId="1"/>
  </si>
  <si>
    <t>ばく</t>
    <phoneticPr fontId="1"/>
  </si>
  <si>
    <t>瞻</t>
  </si>
  <si>
    <t>欄</t>
  </si>
  <si>
    <t>會</t>
  </si>
  <si>
    <t>勞</t>
  </si>
  <si>
    <t>圍</t>
  </si>
  <si>
    <t>斷</t>
  </si>
  <si>
    <t>條</t>
  </si>
  <si>
    <t>樣</t>
  </si>
  <si>
    <t>讀</t>
  </si>
  <si>
    <t>辭</t>
  </si>
  <si>
    <t>遞</t>
  </si>
  <si>
    <t>體</t>
  </si>
  <si>
    <t>點</t>
  </si>
  <si>
    <t>曆</t>
  </si>
  <si>
    <t>槪</t>
  </si>
  <si>
    <t>海</t>
  </si>
  <si>
    <t>硏</t>
  </si>
  <si>
    <t>社</t>
  </si>
  <si>
    <t>視</t>
  </si>
  <si>
    <t>錄</t>
  </si>
  <si>
    <t>殺</t>
  </si>
  <si>
    <t>僞</t>
  </si>
  <si>
    <t>價</t>
  </si>
  <si>
    <t>兩</t>
  </si>
  <si>
    <t>劍</t>
  </si>
  <si>
    <t>勸</t>
  </si>
  <si>
    <t>區</t>
  </si>
  <si>
    <t>參</t>
  </si>
  <si>
    <t>圖</t>
  </si>
  <si>
    <t>寫</t>
  </si>
  <si>
    <t>擔</t>
  </si>
  <si>
    <t>拜</t>
  </si>
  <si>
    <t>挾</t>
  </si>
  <si>
    <t>舉</t>
  </si>
  <si>
    <t>擴</t>
  </si>
  <si>
    <t>收</t>
  </si>
  <si>
    <t>效</t>
  </si>
  <si>
    <t>榮</t>
  </si>
  <si>
    <t>權</t>
  </si>
  <si>
    <t>檢</t>
  </si>
  <si>
    <t>飮</t>
  </si>
  <si>
    <t>殘</t>
  </si>
  <si>
    <t>毆</t>
  </si>
  <si>
    <t>沒</t>
  </si>
  <si>
    <t>濟</t>
  </si>
  <si>
    <t>燒</t>
  </si>
  <si>
    <t>默</t>
  </si>
  <si>
    <t>獨</t>
  </si>
  <si>
    <t>獵</t>
  </si>
  <si>
    <t>畫</t>
  </si>
  <si>
    <t>禪</t>
  </si>
  <si>
    <t>稱</t>
  </si>
  <si>
    <t>稻</t>
  </si>
  <si>
    <t>總</t>
  </si>
  <si>
    <t>縱</t>
  </si>
  <si>
    <t>繪</t>
  </si>
  <si>
    <t>聲</t>
  </si>
  <si>
    <t>聽</t>
  </si>
  <si>
    <t>藏</t>
  </si>
  <si>
    <t>藥</t>
  </si>
  <si>
    <t>蠻</t>
  </si>
  <si>
    <t>衞</t>
  </si>
  <si>
    <t>證</t>
  </si>
  <si>
    <t>輕</t>
  </si>
  <si>
    <t>轉</t>
  </si>
  <si>
    <t>險</t>
  </si>
  <si>
    <t>隱</t>
  </si>
  <si>
    <t>雜</t>
  </si>
  <si>
    <t>髮</t>
  </si>
  <si>
    <t>鹽</t>
  </si>
  <si>
    <t>賴</t>
  </si>
  <si>
    <t>勉</t>
  </si>
  <si>
    <t>梅</t>
  </si>
  <si>
    <t>步</t>
  </si>
  <si>
    <t>每</t>
  </si>
  <si>
    <t>涉</t>
  </si>
  <si>
    <t>渚</t>
  </si>
  <si>
    <t>渴</t>
  </si>
  <si>
    <t>瀆</t>
  </si>
  <si>
    <t>煮</t>
  </si>
  <si>
    <t>穀</t>
  </si>
  <si>
    <t>節</t>
  </si>
  <si>
    <t>臭</t>
  </si>
  <si>
    <t>虛</t>
  </si>
  <si>
    <t>謹</t>
  </si>
  <si>
    <t>醬</t>
  </si>
  <si>
    <t>顚</t>
  </si>
  <si>
    <t>彪</t>
  </si>
  <si>
    <t>ひゅう</t>
    <phoneticPr fontId="1"/>
  </si>
  <si>
    <t>えき</t>
    <phoneticPr fontId="1"/>
  </si>
  <si>
    <t>曄</t>
  </si>
  <si>
    <t>日</t>
    <phoneticPr fontId="1"/>
  </si>
  <si>
    <t>怨</t>
  </si>
  <si>
    <t>えん</t>
    <phoneticPr fontId="1"/>
  </si>
  <si>
    <t>かつ</t>
    <phoneticPr fontId="1"/>
  </si>
  <si>
    <t>しゅん</t>
    <phoneticPr fontId="1"/>
  </si>
  <si>
    <t>驃</t>
  </si>
  <si>
    <t>ひょう</t>
    <phoneticPr fontId="1"/>
  </si>
  <si>
    <t>馬</t>
    <phoneticPr fontId="1"/>
  </si>
  <si>
    <t>荀</t>
  </si>
  <si>
    <t>瞿</t>
  </si>
  <si>
    <t>かん</t>
    <phoneticPr fontId="1"/>
  </si>
  <si>
    <t>坡</t>
  </si>
  <si>
    <t>は</t>
    <phoneticPr fontId="1"/>
  </si>
  <si>
    <t>りょく</t>
    <phoneticPr fontId="1"/>
  </si>
  <si>
    <t>ばん</t>
    <phoneticPr fontId="1"/>
  </si>
  <si>
    <t>裴</t>
  </si>
  <si>
    <t>はい</t>
    <phoneticPr fontId="1"/>
  </si>
  <si>
    <t>衣</t>
    <phoneticPr fontId="1"/>
  </si>
  <si>
    <t>駰</t>
  </si>
  <si>
    <t>いん</t>
    <phoneticPr fontId="1"/>
  </si>
  <si>
    <t>晏</t>
  </si>
  <si>
    <t>あん</t>
    <phoneticPr fontId="1"/>
  </si>
  <si>
    <t>犂</t>
  </si>
  <si>
    <t>り</t>
    <phoneticPr fontId="1"/>
  </si>
  <si>
    <t>牛</t>
    <phoneticPr fontId="1"/>
  </si>
  <si>
    <t>らい</t>
    <phoneticPr fontId="1"/>
  </si>
  <si>
    <t>𦣝</t>
  </si>
  <si>
    <t>閱</t>
  </si>
  <si>
    <t>悪</t>
  </si>
  <si>
    <t>縁</t>
  </si>
  <si>
    <t>欧</t>
  </si>
  <si>
    <t>懐</t>
  </si>
  <si>
    <t>学</t>
  </si>
  <si>
    <t>間</t>
  </si>
  <si>
    <t>観</t>
  </si>
  <si>
    <t>気</t>
  </si>
  <si>
    <t>帰</t>
  </si>
  <si>
    <t>拠</t>
  </si>
  <si>
    <t>倶</t>
  </si>
  <si>
    <t>径</t>
  </si>
  <si>
    <t>献</t>
  </si>
  <si>
    <t>顕</t>
  </si>
  <si>
    <t>恒</t>
  </si>
  <si>
    <t>黄</t>
  </si>
  <si>
    <t>横</t>
  </si>
  <si>
    <t>黒</t>
  </si>
  <si>
    <t>歯</t>
  </si>
  <si>
    <t>児</t>
  </si>
  <si>
    <t>実</t>
  </si>
  <si>
    <t>寿</t>
  </si>
  <si>
    <t>従</t>
  </si>
  <si>
    <t>処</t>
  </si>
  <si>
    <t>壮</t>
  </si>
  <si>
    <t>状</t>
  </si>
  <si>
    <t>乗</t>
  </si>
  <si>
    <t>触</t>
  </si>
  <si>
    <t>属</t>
  </si>
  <si>
    <t>尽</t>
  </si>
  <si>
    <t>数</t>
  </si>
  <si>
    <t>斉</t>
  </si>
  <si>
    <t>静</t>
  </si>
  <si>
    <t>窃</t>
  </si>
  <si>
    <t>浅</t>
  </si>
  <si>
    <t>装</t>
  </si>
  <si>
    <t>増</t>
  </si>
  <si>
    <t>騷</t>
  </si>
  <si>
    <t>騒</t>
  </si>
  <si>
    <t>帯</t>
  </si>
  <si>
    <t>台</t>
  </si>
  <si>
    <t>択</t>
  </si>
  <si>
    <t>沢</t>
  </si>
  <si>
    <t>鋳</t>
  </si>
  <si>
    <t>徴</t>
  </si>
  <si>
    <t>鉄</t>
  </si>
  <si>
    <t>盗</t>
  </si>
  <si>
    <t>廃</t>
  </si>
  <si>
    <t>売</t>
  </si>
  <si>
    <t>剥</t>
  </si>
  <si>
    <t>発</t>
  </si>
  <si>
    <t>万</t>
  </si>
  <si>
    <t>并</t>
  </si>
  <si>
    <t>辺</t>
  </si>
  <si>
    <t>変</t>
  </si>
  <si>
    <t>与</t>
  </si>
  <si>
    <t>揺</t>
  </si>
  <si>
    <t>応</t>
  </si>
  <si>
    <t>来</t>
  </si>
  <si>
    <t>楽</t>
  </si>
  <si>
    <t>竜</t>
  </si>
  <si>
    <t>齢</t>
  </si>
  <si>
    <t>会</t>
  </si>
  <si>
    <t>囲</t>
  </si>
  <si>
    <t>様</t>
  </si>
  <si>
    <t>体</t>
  </si>
  <si>
    <t>社</t>
  </si>
  <si>
    <t>視</t>
  </si>
  <si>
    <t>殺</t>
  </si>
  <si>
    <t>偽</t>
  </si>
  <si>
    <t>価</t>
  </si>
  <si>
    <t>両</t>
  </si>
  <si>
    <t>剣</t>
  </si>
  <si>
    <t>勧</t>
  </si>
  <si>
    <t>区</t>
  </si>
  <si>
    <t>参</t>
  </si>
  <si>
    <t>図</t>
  </si>
  <si>
    <t>写</t>
  </si>
  <si>
    <t>担</t>
  </si>
  <si>
    <t>拝</t>
  </si>
  <si>
    <t>挟</t>
  </si>
  <si>
    <t>挙</t>
  </si>
  <si>
    <t>拡</t>
  </si>
  <si>
    <t>収</t>
  </si>
  <si>
    <t>効</t>
  </si>
  <si>
    <t>栄</t>
  </si>
  <si>
    <t>権</t>
  </si>
  <si>
    <t>検</t>
  </si>
  <si>
    <t>飲</t>
  </si>
  <si>
    <t>残</t>
  </si>
  <si>
    <t>殴</t>
  </si>
  <si>
    <t>没</t>
  </si>
  <si>
    <t>済</t>
  </si>
  <si>
    <t>焼</t>
  </si>
  <si>
    <t>黙</t>
  </si>
  <si>
    <t>独</t>
  </si>
  <si>
    <t>猟</t>
  </si>
  <si>
    <t>画</t>
  </si>
  <si>
    <t>禅</t>
  </si>
  <si>
    <t>称</t>
  </si>
  <si>
    <t>稲</t>
  </si>
  <si>
    <t>総</t>
  </si>
  <si>
    <t>縦</t>
  </si>
  <si>
    <t>絵</t>
  </si>
  <si>
    <t>声</t>
  </si>
  <si>
    <t>聴</t>
  </si>
  <si>
    <t>蔵</t>
  </si>
  <si>
    <t>薬</t>
  </si>
  <si>
    <t>蛮</t>
  </si>
  <si>
    <t>衛</t>
  </si>
  <si>
    <t>証</t>
  </si>
  <si>
    <t>軽</t>
  </si>
  <si>
    <t>転</t>
  </si>
  <si>
    <t>険</t>
  </si>
  <si>
    <t>隠</t>
  </si>
  <si>
    <t>雑</t>
  </si>
  <si>
    <t>髪</t>
  </si>
  <si>
    <t>塩</t>
  </si>
  <si>
    <t>麦</t>
  </si>
  <si>
    <t>頼</t>
  </si>
  <si>
    <t>勉</t>
  </si>
  <si>
    <t>梅</t>
  </si>
  <si>
    <t>歩</t>
  </si>
  <si>
    <t>毎</t>
  </si>
  <si>
    <t>渉</t>
  </si>
  <si>
    <t>渚</t>
  </si>
  <si>
    <t>渇</t>
  </si>
  <si>
    <t>涜</t>
  </si>
  <si>
    <t>煮</t>
  </si>
  <si>
    <t>穀</t>
  </si>
  <si>
    <t>節</t>
  </si>
  <si>
    <t>臭</t>
  </si>
  <si>
    <t>虚</t>
  </si>
  <si>
    <t>謹</t>
  </si>
  <si>
    <t>醤</t>
  </si>
  <si>
    <t>顛</t>
  </si>
  <si>
    <t>閲</t>
  </si>
  <si>
    <t>人名</t>
  </si>
  <si>
    <t>地名</t>
  </si>
  <si>
    <t>官職名</t>
  </si>
  <si>
    <t>既存頻度</t>
    <rPh sb="0" eb="4">
      <t>キゾンヒンド</t>
    </rPh>
    <phoneticPr fontId="1"/>
  </si>
  <si>
    <t>新頻度</t>
    <rPh sb="0" eb="1">
      <t>シン</t>
    </rPh>
    <rPh sb="1" eb="3">
      <t>ヒンド</t>
    </rPh>
    <phoneticPr fontId="1"/>
  </si>
  <si>
    <t>総頻度</t>
    <rPh sb="0" eb="3">
      <t>ソウヒンド</t>
    </rPh>
    <phoneticPr fontId="1"/>
  </si>
  <si>
    <t>旧字確認①</t>
    <rPh sb="0" eb="1">
      <t>キュウ</t>
    </rPh>
    <rPh sb="1" eb="2">
      <t>ジ</t>
    </rPh>
    <rPh sb="2" eb="4">
      <t>カクニン</t>
    </rPh>
    <phoneticPr fontId="1"/>
  </si>
  <si>
    <t>旧字確認②</t>
    <rPh sb="0" eb="2">
      <t>キュウジ</t>
    </rPh>
    <rPh sb="2" eb="4">
      <t>カクニン</t>
    </rPh>
    <phoneticPr fontId="1"/>
  </si>
  <si>
    <t>新字</t>
    <rPh sb="0" eb="2">
      <t>シンジ</t>
    </rPh>
    <phoneticPr fontId="1"/>
  </si>
  <si>
    <t>為</t>
  </si>
  <si>
    <t>益</t>
  </si>
  <si>
    <t>仮</t>
  </si>
  <si>
    <t>壊</t>
  </si>
  <si>
    <t>菅</t>
  </si>
  <si>
    <t>漢</t>
  </si>
  <si>
    <t>寛</t>
  </si>
  <si>
    <t>関</t>
  </si>
  <si>
    <t>器</t>
  </si>
  <si>
    <t>九</t>
  </si>
  <si>
    <t>郷</t>
  </si>
  <si>
    <t>県</t>
  </si>
  <si>
    <t>戸</t>
  </si>
  <si>
    <t>国</t>
  </si>
  <si>
    <t>再</t>
  </si>
  <si>
    <t>蔡</t>
  </si>
  <si>
    <t>之</t>
  </si>
  <si>
    <t>死</t>
  </si>
  <si>
    <t>詞</t>
  </si>
  <si>
    <t>貮</t>
  </si>
  <si>
    <t>七</t>
  </si>
  <si>
    <t>疾</t>
  </si>
  <si>
    <t>舎</t>
  </si>
  <si>
    <t>衆</t>
  </si>
  <si>
    <t>署</t>
  </si>
  <si>
    <t>将</t>
  </si>
  <si>
    <t>奨</t>
  </si>
  <si>
    <t>冗</t>
  </si>
  <si>
    <t>蓐</t>
  </si>
  <si>
    <t>晋</t>
  </si>
  <si>
    <t>真</t>
  </si>
  <si>
    <t>請</t>
  </si>
  <si>
    <t>桑</t>
  </si>
  <si>
    <t>賊</t>
  </si>
  <si>
    <t>内</t>
  </si>
  <si>
    <t>旦</t>
  </si>
  <si>
    <t>致</t>
  </si>
  <si>
    <t>伝</t>
  </si>
  <si>
    <t>都</t>
  </si>
  <si>
    <t>当</t>
  </si>
  <si>
    <t>徳</t>
  </si>
  <si>
    <t>薄</t>
  </si>
  <si>
    <t>付</t>
  </si>
  <si>
    <t>福</t>
  </si>
  <si>
    <t>法</t>
  </si>
  <si>
    <t>報</t>
  </si>
  <si>
    <t>灋</t>
  </si>
  <si>
    <t>名</t>
  </si>
  <si>
    <t>六</t>
  </si>
  <si>
    <t>倫</t>
  </si>
  <si>
    <t>隷</t>
  </si>
  <si>
    <t>虜</t>
  </si>
  <si>
    <t>論</t>
  </si>
  <si>
    <t>阡</t>
  </si>
  <si>
    <t>陌</t>
  </si>
  <si>
    <t>労</t>
  </si>
  <si>
    <t>断</t>
  </si>
  <si>
    <t>条</t>
  </si>
  <si>
    <t>読</t>
  </si>
  <si>
    <t>辞</t>
  </si>
  <si>
    <t>逓</t>
  </si>
  <si>
    <t>点</t>
  </si>
  <si>
    <t>暦</t>
  </si>
  <si>
    <t>概</t>
  </si>
  <si>
    <t>海</t>
  </si>
  <si>
    <t>研</t>
  </si>
  <si>
    <t>録</t>
  </si>
  <si>
    <t>役</t>
  </si>
  <si>
    <t>适</t>
  </si>
  <si>
    <t>盾</t>
  </si>
  <si>
    <t>旱</t>
  </si>
  <si>
    <t>灘</t>
  </si>
  <si>
    <t>挽</t>
  </si>
  <si>
    <t>-</t>
  </si>
  <si>
    <t>安万</t>
  </si>
  <si>
    <t>安陽（県/漢中郡・汝南郡）</t>
  </si>
  <si>
    <t>売牛</t>
  </si>
  <si>
    <t>労働内容</t>
  </si>
  <si>
    <t>曼柏（県/五原郡）</t>
  </si>
  <si>
    <t>免将</t>
  </si>
  <si>
    <t>未使</t>
  </si>
  <si>
    <t>身分呼称</t>
  </si>
  <si>
    <r>
      <t>僰</t>
    </r>
    <r>
      <rPr>
        <sz val="11"/>
        <color theme="1"/>
        <rFont val="游ゴシック"/>
        <family val="2"/>
        <charset val="128"/>
        <scheme val="minor"/>
      </rPr>
      <t>道（道/犍為郡）</t>
    </r>
  </si>
  <si>
    <r>
      <t>僰</t>
    </r>
    <r>
      <rPr>
        <sz val="11"/>
        <color theme="1"/>
        <rFont val="游ゴシック"/>
        <family val="2"/>
        <charset val="128"/>
        <scheme val="minor"/>
      </rPr>
      <t>道</t>
    </r>
  </si>
  <si>
    <t>芒（県/沛郡）</t>
  </si>
  <si>
    <t>旁郡県</t>
  </si>
  <si>
    <t>巫（県/南郡）</t>
  </si>
  <si>
    <t>武関（その他）</t>
  </si>
  <si>
    <t>武関</t>
  </si>
  <si>
    <t>武陵（県/漢中郡）</t>
  </si>
  <si>
    <t>毋竜亭（亭/？）</t>
  </si>
  <si>
    <t>毋竜亭</t>
  </si>
  <si>
    <t>武城（県/左馮翊・定襄郡）</t>
  </si>
  <si>
    <t>無陽（県/武陵郡）</t>
  </si>
  <si>
    <t>治伝舎</t>
  </si>
  <si>
    <t>治為</t>
  </si>
  <si>
    <t>治観</t>
  </si>
  <si>
    <t>治虜</t>
  </si>
  <si>
    <t>治虜御史</t>
  </si>
  <si>
    <t>中県</t>
  </si>
  <si>
    <t>中里（里/懐徳）</t>
  </si>
  <si>
    <t>鋳鍛</t>
  </si>
  <si>
    <t>鋳段（鍛）</t>
  </si>
  <si>
    <t>耐以為鬼薪白粲</t>
  </si>
  <si>
    <t>内官</t>
  </si>
  <si>
    <t>内侯</t>
  </si>
  <si>
    <t>内史</t>
  </si>
  <si>
    <t>内孫</t>
  </si>
  <si>
    <t>泥沂（郷）</t>
  </si>
  <si>
    <t>泥陽（県/北地郡）</t>
  </si>
  <si>
    <t>伝舎</t>
  </si>
  <si>
    <t>伝送</t>
  </si>
  <si>
    <t>盈夷郷</t>
  </si>
  <si>
    <t>潁陰（県/潁川郡）</t>
  </si>
  <si>
    <t>嬰児</t>
  </si>
  <si>
    <t>益僕</t>
  </si>
  <si>
    <t>益固里</t>
  </si>
  <si>
    <t>益来</t>
  </si>
  <si>
    <t>益陽（県/長沙国）</t>
  </si>
  <si>
    <t>益陽</t>
  </si>
  <si>
    <t>鄢（県/南郡）</t>
  </si>
  <si>
    <r>
      <t>傿</t>
    </r>
    <r>
      <rPr>
        <sz val="11"/>
        <color theme="1"/>
        <rFont val="游ゴシック"/>
        <family val="2"/>
        <charset val="128"/>
        <scheme val="minor"/>
      </rPr>
      <t>（県）</t>
    </r>
  </si>
  <si>
    <t>爰浅（？）</t>
  </si>
  <si>
    <t>爰浅</t>
  </si>
  <si>
    <t>閻単（？）</t>
  </si>
  <si>
    <t>閻単</t>
  </si>
  <si>
    <t>涪陵（県/巴郡）</t>
  </si>
  <si>
    <t>沅陵（県/武陵郡）</t>
  </si>
  <si>
    <t>沅陽（県）</t>
  </si>
  <si>
    <t>魏並</t>
  </si>
  <si>
    <t>宜都（里/？）</t>
  </si>
  <si>
    <t>宜都</t>
  </si>
  <si>
    <t>宜陽（県/弘農郡）</t>
  </si>
  <si>
    <t>沂陽（県）</t>
  </si>
  <si>
    <t>呉騒</t>
  </si>
  <si>
    <t>廃戍</t>
  </si>
  <si>
    <t>繁陽（県/魏郡）</t>
  </si>
  <si>
    <t>繁陽</t>
  </si>
  <si>
    <t>蘩（繁）陽</t>
  </si>
  <si>
    <t>発弩</t>
  </si>
  <si>
    <t>平□（県）</t>
  </si>
  <si>
    <t>平城（県/鴈門郡・北海郡）</t>
  </si>
  <si>
    <t>辺塞</t>
  </si>
  <si>
    <t>郫（県/蜀郡）</t>
  </si>
  <si>
    <t>肥如（県/遼西郡）</t>
  </si>
  <si>
    <r>
      <t>賓</t>
    </r>
    <r>
      <rPr>
        <sz val="11"/>
        <color theme="1"/>
        <rFont val="游ゴシック"/>
        <family val="3"/>
        <charset val="134"/>
        <scheme val="minor"/>
      </rPr>
      <t>飤</t>
    </r>
    <r>
      <rPr>
        <sz val="11"/>
        <color theme="1"/>
        <rFont val="游ゴシック"/>
        <family val="2"/>
        <charset val="128"/>
        <scheme val="minor"/>
      </rPr>
      <t>舎</t>
    </r>
  </si>
  <si>
    <t>捕献</t>
  </si>
  <si>
    <t>捕献鳥</t>
  </si>
  <si>
    <t>捕羽</t>
  </si>
  <si>
    <t>蓬（県）</t>
  </si>
  <si>
    <t>乏戸</t>
  </si>
  <si>
    <t>彭城（県/楚国）</t>
  </si>
  <si>
    <t>彭陽（県/安定郡）</t>
  </si>
  <si>
    <t>為蒲席</t>
  </si>
  <si>
    <t>為人中</t>
  </si>
  <si>
    <t>為匱</t>
  </si>
  <si>
    <t>郁郅（県/北地郡）</t>
  </si>
  <si>
    <t>夷郷（郷/？）</t>
  </si>
  <si>
    <t>夷郷</t>
  </si>
  <si>
    <t>陰密（県/安定郡）</t>
  </si>
  <si>
    <t>為連</t>
  </si>
  <si>
    <t>夷陵（県/南郡）</t>
  </si>
  <si>
    <t>為作務</t>
  </si>
  <si>
    <t>為席</t>
  </si>
  <si>
    <t>為笥</t>
  </si>
  <si>
    <t>為司寇</t>
  </si>
  <si>
    <t>為炭</t>
  </si>
  <si>
    <t>為輿</t>
  </si>
  <si>
    <t>貮口（？）</t>
  </si>
  <si>
    <t>貮口</t>
  </si>
  <si>
    <t>貮山（その他）</t>
  </si>
  <si>
    <t>貮山</t>
  </si>
  <si>
    <t>貮春郷（郷/遷陵）</t>
  </si>
  <si>
    <t>貮春郷</t>
  </si>
  <si>
    <t>貮郷</t>
  </si>
  <si>
    <t>貮春亭（亭/遷陵）</t>
  </si>
  <si>
    <t>貮春亭</t>
  </si>
  <si>
    <t>女陰（県/汝南郡）</t>
  </si>
  <si>
    <t>襄（県/江夏郡）</t>
  </si>
  <si>
    <t>冗募</t>
  </si>
  <si>
    <t>襄武（県/隴西郡）</t>
  </si>
  <si>
    <t>冗作</t>
  </si>
  <si>
    <t>冗作大女</t>
  </si>
  <si>
    <t>襄城（県/潁川郡）</t>
  </si>
  <si>
    <t>冗戍</t>
  </si>
  <si>
    <t>従人</t>
  </si>
  <si>
    <t>従者</t>
  </si>
  <si>
    <t>従史</t>
  </si>
  <si>
    <t>叚（仮）</t>
  </si>
  <si>
    <t>懐徳</t>
  </si>
  <si>
    <t>壊（懐）徳</t>
  </si>
  <si>
    <t>学甄</t>
  </si>
  <si>
    <t>客舎</t>
  </si>
  <si>
    <t>学車</t>
  </si>
  <si>
    <t>漢陰（里/竟陵）</t>
  </si>
  <si>
    <t>漢陰</t>
  </si>
  <si>
    <t>韓欧</t>
  </si>
  <si>
    <t>邯鄲（県/趙国）</t>
  </si>
  <si>
    <t>榦都廥</t>
  </si>
  <si>
    <t>咸陽（県/右扶風・雲中郡）</t>
  </si>
  <si>
    <t>括傅甄廡揺</t>
  </si>
  <si>
    <t>栝（括）傅甄廡㨱（揺）</t>
  </si>
  <si>
    <t>𣪠（繋）</t>
  </si>
  <si>
    <t>径廥</t>
  </si>
  <si>
    <t>啓陵郷（郷/遷陵）</t>
  </si>
  <si>
    <t>啓陵郷</t>
  </si>
  <si>
    <t>荊山道（道）</t>
  </si>
  <si>
    <t>荊山道</t>
  </si>
  <si>
    <t>繋城旦</t>
  </si>
  <si>
    <t>繋舂</t>
  </si>
  <si>
    <t>𣪠（繋）舂</t>
  </si>
  <si>
    <t>啓陽（県/東海郡・臨淮郡）</t>
  </si>
  <si>
    <r>
      <t>妶</t>
    </r>
    <r>
      <rPr>
        <sz val="11"/>
        <color theme="1"/>
        <rFont val="游ゴシック"/>
        <family val="2"/>
        <charset val="128"/>
        <scheme val="minor"/>
      </rPr>
      <t>（</t>
    </r>
    <r>
      <rPr>
        <sz val="11"/>
        <color theme="1"/>
        <rFont val="游ゴシック"/>
        <family val="3"/>
        <charset val="136"/>
        <scheme val="minor"/>
      </rPr>
      <t>娹</t>
    </r>
    <r>
      <rPr>
        <sz val="11"/>
        <color theme="1"/>
        <rFont val="游ゴシック"/>
        <family val="2"/>
        <charset val="128"/>
        <scheme val="minor"/>
      </rPr>
      <t>）</t>
    </r>
  </si>
  <si>
    <t>県官</t>
  </si>
  <si>
    <t>県嗇夫</t>
  </si>
  <si>
    <t>県卒</t>
  </si>
  <si>
    <t>戯里（里/涪陵）</t>
  </si>
  <si>
    <t>戯里</t>
  </si>
  <si>
    <t>戸賦</t>
  </si>
  <si>
    <r>
      <t>郀</t>
    </r>
    <r>
      <rPr>
        <sz val="11"/>
        <color theme="1"/>
        <rFont val="游ゴシック"/>
        <family val="2"/>
        <charset val="128"/>
        <scheme val="minor"/>
      </rPr>
      <t>般</t>
    </r>
  </si>
  <si>
    <t>戸人</t>
  </si>
  <si>
    <t>戸計</t>
  </si>
  <si>
    <t>戸隷計</t>
  </si>
  <si>
    <t>固陵（県/五原郡・淮陽国）</t>
  </si>
  <si>
    <t>戸曹</t>
  </si>
  <si>
    <t>戸数</t>
  </si>
  <si>
    <t>戸芻銭</t>
  </si>
  <si>
    <t>公（敬称）</t>
  </si>
  <si>
    <t>高密（県/高密国）</t>
  </si>
  <si>
    <t>広武（県/太原郡）</t>
  </si>
  <si>
    <t>広武</t>
  </si>
  <si>
    <t>広武（里/城父）</t>
  </si>
  <si>
    <t>合肥（県/九江郡）</t>
  </si>
  <si>
    <t>広邦</t>
  </si>
  <si>
    <t>高里（里/遷陵都郷）</t>
  </si>
  <si>
    <t>高陵（県/左馮翊・琅邪郡）</t>
  </si>
  <si>
    <t>江陵（県/南郡）</t>
  </si>
  <si>
    <t>高成（里/秭帰）</t>
  </si>
  <si>
    <t>恒署</t>
  </si>
  <si>
    <t>江州（県/巴郡）</t>
  </si>
  <si>
    <r>
      <t>君子</t>
    </r>
    <r>
      <rPr>
        <sz val="11"/>
        <color theme="1"/>
        <rFont val="游ゴシック"/>
        <family val="3"/>
        <charset val="136"/>
        <scheme val="minor"/>
      </rPr>
      <t>﹦</t>
    </r>
    <r>
      <rPr>
        <sz val="11"/>
        <color theme="1"/>
        <rFont val="游ゴシック"/>
        <family val="2"/>
        <charset val="128"/>
        <scheme val="minor"/>
      </rPr>
      <t>（子子）</t>
    </r>
  </si>
  <si>
    <t>居県</t>
  </si>
  <si>
    <r>
      <t>居</t>
    </r>
    <r>
      <rPr>
        <sz val="11"/>
        <color theme="1"/>
        <rFont val="游ゴシック"/>
        <family val="3"/>
        <charset val="136"/>
        <scheme val="minor"/>
      </rPr>
      <t>貣</t>
    </r>
    <r>
      <rPr>
        <sz val="11"/>
        <color theme="1"/>
        <rFont val="游ゴシック"/>
        <family val="2"/>
        <charset val="128"/>
        <scheme val="minor"/>
      </rPr>
      <t>（貸）</t>
    </r>
  </si>
  <si>
    <t>求翰羽</t>
  </si>
  <si>
    <t>求盗</t>
  </si>
  <si>
    <t>求羽</t>
  </si>
  <si>
    <t>門浅（県）</t>
  </si>
  <si>
    <t>門浅</t>
  </si>
  <si>
    <t>䖟華</t>
  </si>
  <si>
    <t>南郷（郷/？）</t>
  </si>
  <si>
    <t>南郷</t>
  </si>
  <si>
    <t>南里（里/遷陵貮春郷）</t>
  </si>
  <si>
    <t>南昌（県/豫章郡）</t>
  </si>
  <si>
    <t>南鄭（県/漢中郡）</t>
  </si>
  <si>
    <t>来邑（里/宕渠）</t>
  </si>
  <si>
    <t>来邑</t>
  </si>
  <si>
    <t>楽陵</t>
  </si>
  <si>
    <t>楽窅</t>
  </si>
  <si>
    <t>雒陽（県/河南郡）</t>
  </si>
  <si>
    <t>令（県令）</t>
  </si>
  <si>
    <t>隷臣</t>
  </si>
  <si>
    <t>隷妾</t>
  </si>
  <si>
    <t>隷大女子</t>
  </si>
  <si>
    <t>醴陽（県）</t>
  </si>
  <si>
    <t>零陽（県/武陵郡）</t>
  </si>
  <si>
    <t>酈（県/南陽郡）</t>
  </si>
  <si>
    <t>吏益僕</t>
  </si>
  <si>
    <t>臨沅（県/武陵郡）</t>
  </si>
  <si>
    <t>臨漢（県）</t>
  </si>
  <si>
    <t>臨漢</t>
  </si>
  <si>
    <t>臨晋（県/左馮翊）</t>
  </si>
  <si>
    <t>臨晋</t>
  </si>
  <si>
    <t>臨沮（県/南郡）</t>
  </si>
  <si>
    <t>閬中（県/巴郡）</t>
  </si>
  <si>
    <t>牢人大隷臣務</t>
  </si>
  <si>
    <r>
      <t>類</t>
    </r>
    <r>
      <rPr>
        <sz val="11"/>
        <color theme="1"/>
        <rFont val="游ゴシック"/>
        <family val="3"/>
        <charset val="136"/>
        <scheme val="minor"/>
      </rPr>
      <t>譊</t>
    </r>
  </si>
  <si>
    <t>采鉄</t>
  </si>
  <si>
    <t>𡩡（県/武陵郡）</t>
  </si>
  <si>
    <r>
      <t>𡩡秦（里/</t>
    </r>
    <r>
      <rPr>
        <sz val="11"/>
        <color theme="1"/>
        <rFont val="游ゴシック"/>
        <family val="3"/>
        <charset val="136"/>
        <scheme val="minor"/>
      </rPr>
      <t>朐</t>
    </r>
    <r>
      <rPr>
        <sz val="11"/>
        <color theme="1"/>
        <rFont val="游ゴシック"/>
        <family val="2"/>
        <charset val="128"/>
        <scheme val="minor"/>
      </rPr>
      <t>忍）</t>
    </r>
  </si>
  <si>
    <r>
      <t>郪</t>
    </r>
    <r>
      <rPr>
        <sz val="11"/>
        <color theme="1"/>
        <rFont val="游ゴシック"/>
        <family val="2"/>
        <charset val="128"/>
        <scheme val="minor"/>
      </rPr>
      <t>（県/広漢郡）</t>
    </r>
  </si>
  <si>
    <t>西（県/隴西郡）</t>
  </si>
  <si>
    <t>城父（県/沛郡）</t>
  </si>
  <si>
    <t>成紀（県/天水郡）</t>
  </si>
  <si>
    <t>成固（県/漢中郡）</t>
  </si>
  <si>
    <r>
      <t>西里（里/</t>
    </r>
    <r>
      <rPr>
        <sz val="11"/>
        <color theme="1"/>
        <rFont val="游ゴシック"/>
        <family val="3"/>
        <charset val="136"/>
        <scheme val="minor"/>
      </rPr>
      <t>僰</t>
    </r>
    <r>
      <rPr>
        <sz val="11"/>
        <color theme="1"/>
        <rFont val="游ゴシック"/>
        <family val="2"/>
        <charset val="128"/>
        <scheme val="minor"/>
      </rPr>
      <t>道）</t>
    </r>
  </si>
  <si>
    <t>成里（里/遷陵啓陵郷）</t>
  </si>
  <si>
    <t>成都（県/蜀郡）</t>
  </si>
  <si>
    <t>成都</t>
  </si>
  <si>
    <t>成都（里/？）</t>
  </si>
  <si>
    <t>成都亭</t>
  </si>
  <si>
    <t>積戸</t>
  </si>
  <si>
    <t>遷陵（県/武陵郡）</t>
  </si>
  <si>
    <t>孱陵（県/武陵郡）</t>
  </si>
  <si>
    <t>舎人</t>
  </si>
  <si>
    <t>枳（県/巴郡）</t>
  </si>
  <si>
    <t>資中（県/犍為郡）</t>
  </si>
  <si>
    <t>梓潼（県/広漢郡）</t>
  </si>
  <si>
    <t>秭帰（県/南郡）</t>
  </si>
  <si>
    <t>秭帰</t>
  </si>
  <si>
    <t>枳郷（郷/枳）</t>
  </si>
  <si>
    <t>枳郷</t>
  </si>
  <si>
    <t>新武陵（県）</t>
  </si>
  <si>
    <r>
      <t>簪</t>
    </r>
    <r>
      <rPr>
        <sz val="11"/>
        <color theme="1"/>
        <rFont val="游ゴシック"/>
        <family val="3"/>
        <charset val="136"/>
        <scheme val="minor"/>
      </rPr>
      <t>褭</t>
    </r>
  </si>
  <si>
    <t>新城（県/河南郡）</t>
  </si>
  <si>
    <t>辰陽（県/武陵郡）</t>
  </si>
  <si>
    <t>使者</t>
  </si>
  <si>
    <t>使者（脇付け）</t>
  </si>
  <si>
    <t>徐為</t>
  </si>
  <si>
    <t>即墨（県/膠東国）</t>
  </si>
  <si>
    <t>即墨</t>
  </si>
  <si>
    <t>属邦</t>
  </si>
  <si>
    <t>属官</t>
  </si>
  <si>
    <t>銷（県/南郡）</t>
  </si>
  <si>
    <t>将（動詞）</t>
  </si>
  <si>
    <t>商（県/弘農郡）</t>
  </si>
  <si>
    <t>昌武郷（郷/？）</t>
  </si>
  <si>
    <t>昌武郷</t>
  </si>
  <si>
    <r>
      <t>上</t>
    </r>
    <r>
      <rPr>
        <sz val="11"/>
        <color theme="1"/>
        <rFont val="游ゴシック"/>
        <family val="3"/>
        <charset val="136"/>
        <scheme val="minor"/>
      </rPr>
      <t>軴</t>
    </r>
    <r>
      <rPr>
        <sz val="11"/>
        <color theme="1"/>
        <rFont val="游ゴシック"/>
        <family val="2"/>
        <charset val="128"/>
        <scheme val="minor"/>
      </rPr>
      <t>（県）</t>
    </r>
  </si>
  <si>
    <r>
      <t>上</t>
    </r>
    <r>
      <rPr>
        <sz val="11"/>
        <color theme="1"/>
        <rFont val="游ゴシック"/>
        <family val="3"/>
        <charset val="136"/>
        <scheme val="minor"/>
      </rPr>
      <t>軴</t>
    </r>
  </si>
  <si>
    <t>少内</t>
  </si>
  <si>
    <t>将田</t>
  </si>
  <si>
    <t>乗伝客</t>
  </si>
  <si>
    <t>上衍（県）</t>
  </si>
  <si>
    <t>将軍</t>
  </si>
  <si>
    <t>将捕猨</t>
  </si>
  <si>
    <t>将捕爰（猨）</t>
  </si>
  <si>
    <t>将奔命</t>
  </si>
  <si>
    <t>将計</t>
  </si>
  <si>
    <t>小黄（里/東城）</t>
  </si>
  <si>
    <t>小黄</t>
  </si>
  <si>
    <t>小隷妾</t>
  </si>
  <si>
    <t>上虜課</t>
  </si>
  <si>
    <t>将粟</t>
  </si>
  <si>
    <t>将徒捕猨（官職）</t>
  </si>
  <si>
    <t>将徒捕猨</t>
  </si>
  <si>
    <t>将徒捕爰（猨）</t>
  </si>
  <si>
    <t>主戸</t>
  </si>
  <si>
    <t>旬陽（県/漢中郡）</t>
  </si>
  <si>
    <t>主銭</t>
  </si>
  <si>
    <t>輸羽</t>
  </si>
  <si>
    <t>充（県/武陵郡）</t>
  </si>
  <si>
    <t>守府（太守府）</t>
  </si>
  <si>
    <t>守器</t>
  </si>
  <si>
    <t>寿陵（里/枳）</t>
  </si>
  <si>
    <t>寿陵</t>
  </si>
  <si>
    <r>
      <t>取</t>
    </r>
    <r>
      <rPr>
        <sz val="11"/>
        <color theme="1"/>
        <rFont val="游ゴシック"/>
        <family val="3"/>
        <charset val="136"/>
        <scheme val="minor"/>
      </rPr>
      <t>篜</t>
    </r>
  </si>
  <si>
    <t>衆陽郷（郷/無陽）</t>
  </si>
  <si>
    <t>衆陽郷</t>
  </si>
  <si>
    <t>沮（県/武都郡）</t>
  </si>
  <si>
    <t>装瓦</t>
  </si>
  <si>
    <t>荘王</t>
  </si>
  <si>
    <t>沮陽（県/上谷郡）</t>
  </si>
  <si>
    <r>
      <t>夫</t>
    </r>
    <r>
      <rPr>
        <sz val="11"/>
        <color theme="1"/>
        <rFont val="游ゴシック"/>
        <family val="3"/>
        <charset val="136"/>
        <scheme val="minor"/>
      </rPr>
      <t>﹦</t>
    </r>
    <r>
      <rPr>
        <sz val="11"/>
        <color theme="1"/>
        <rFont val="游ゴシック"/>
        <family val="2"/>
        <charset val="128"/>
        <scheme val="minor"/>
      </rPr>
      <t>（大夫）</t>
    </r>
  </si>
  <si>
    <r>
      <t>夫</t>
    </r>
    <r>
      <rPr>
        <sz val="11"/>
        <color theme="1"/>
        <rFont val="游ゴシック"/>
        <family val="3"/>
        <charset val="136"/>
        <scheme val="minor"/>
      </rPr>
      <t>﹦</t>
    </r>
    <r>
      <rPr>
        <sz val="11"/>
        <color theme="1"/>
        <rFont val="游ゴシック"/>
        <family val="2"/>
        <charset val="128"/>
        <scheme val="minor"/>
      </rPr>
      <t>（大夫）寡</t>
    </r>
  </si>
  <si>
    <r>
      <t>夫</t>
    </r>
    <r>
      <rPr>
        <sz val="11"/>
        <color theme="1"/>
        <rFont val="游ゴシック"/>
        <family val="3"/>
        <charset val="136"/>
        <scheme val="minor"/>
      </rPr>
      <t>﹦</t>
    </r>
    <r>
      <rPr>
        <sz val="11"/>
        <color theme="1"/>
        <rFont val="游ゴシック"/>
        <family val="2"/>
        <charset val="128"/>
        <scheme val="minor"/>
      </rPr>
      <t>（大夫）子</t>
    </r>
  </si>
  <si>
    <t>大隷妾</t>
  </si>
  <si>
    <t>鐔成（県/武陵郡）</t>
  </si>
  <si>
    <t>丹陽（県/丹揚郡）</t>
  </si>
  <si>
    <t>丁齢</t>
  </si>
  <si>
    <t>丁僯（齢）</t>
  </si>
  <si>
    <t>丁壮</t>
  </si>
  <si>
    <t>都府</t>
  </si>
  <si>
    <t>都官</t>
  </si>
  <si>
    <t>都胠</t>
  </si>
  <si>
    <t>都郷（郷/遷陵）</t>
  </si>
  <si>
    <t>都郷</t>
  </si>
  <si>
    <t>都郷（郷/？）</t>
  </si>
  <si>
    <t>都門</t>
  </si>
  <si>
    <t>徒隷</t>
  </si>
  <si>
    <t>都里（里/秭帰）</t>
  </si>
  <si>
    <t>都里</t>
  </si>
  <si>
    <t>都里（里/臨漢）</t>
  </si>
  <si>
    <t>都吏</t>
  </si>
  <si>
    <t>都水</t>
  </si>
  <si>
    <t>徒丁壮者</t>
  </si>
  <si>
    <t>東郷（県/沛郡・魏郡）</t>
  </si>
  <si>
    <t>東郷</t>
  </si>
  <si>
    <t>当利（里/武陵）</t>
  </si>
  <si>
    <t>当利</t>
  </si>
  <si>
    <r>
      <t>同</t>
    </r>
    <r>
      <rPr>
        <sz val="11"/>
        <color theme="1"/>
        <rFont val="游ゴシック"/>
        <family val="3"/>
        <charset val="136"/>
        <scheme val="minor"/>
      </rPr>
      <t>產</t>
    </r>
  </si>
  <si>
    <t>東城（県/九江郡）</t>
  </si>
  <si>
    <t>東成（里/遷陵貮春郷）</t>
  </si>
  <si>
    <t>盗賊</t>
  </si>
  <si>
    <t>当陽（県/南郡）</t>
  </si>
  <si>
    <t>当陽</t>
  </si>
  <si>
    <t>都郵（郵/遷陵）</t>
  </si>
  <si>
    <t>都郵</t>
  </si>
  <si>
    <t>都郵（郵/充）</t>
  </si>
  <si>
    <t>都郵（郵/酉陽）</t>
  </si>
  <si>
    <t>都郵（郵/？）</t>
  </si>
  <si>
    <t>都郵人</t>
  </si>
  <si>
    <t>追盗</t>
  </si>
  <si>
    <t>与谿（？）</t>
  </si>
  <si>
    <t>与谿</t>
  </si>
  <si>
    <t>弋陽（県/左馮翊）</t>
  </si>
  <si>
    <r>
      <t>楊</t>
    </r>
    <r>
      <rPr>
        <sz val="11"/>
        <color theme="1"/>
        <rFont val="游ゴシック"/>
        <family val="3"/>
        <charset val="136"/>
        <scheme val="minor"/>
      </rPr>
      <t>鬾</t>
    </r>
  </si>
  <si>
    <t>陽里（里/遷陵都郷）</t>
  </si>
  <si>
    <t>陽陵（県）</t>
  </si>
  <si>
    <t>養銭</t>
  </si>
  <si>
    <t>陽処（里/竟陵）</t>
  </si>
  <si>
    <t>陽処</t>
  </si>
  <si>
    <t>養大隷臣</t>
  </si>
  <si>
    <t>酉陽（県/武陵郡）</t>
  </si>
  <si>
    <t>乗城卒</t>
  </si>
  <si>
    <t>身分呼称</t>
    <rPh sb="0" eb="4">
      <t>ミブンコショウ</t>
    </rPh>
    <phoneticPr fontId="1"/>
  </si>
  <si>
    <t>斄（県/内史）</t>
  </si>
  <si>
    <t>斄</t>
  </si>
  <si>
    <t>斄</t>
    <phoneticPr fontId="1"/>
  </si>
  <si>
    <t>地名</t>
    <rPh sb="0" eb="2">
      <t>チメイ</t>
    </rPh>
    <phoneticPr fontId="1"/>
  </si>
  <si>
    <t>徭戍</t>
  </si>
  <si>
    <t>䌛（徭）戍</t>
  </si>
  <si>
    <t>労働内容</t>
    <rPh sb="0" eb="4">
      <t>ロウドウナイヨウ</t>
    </rPh>
    <phoneticPr fontId="1"/>
  </si>
  <si>
    <t>ファイル保留</t>
    <rPh sb="4" eb="6">
      <t>ホリュウ</t>
    </rPh>
    <phoneticPr fontId="1"/>
  </si>
  <si>
    <t>リンク保留</t>
    <rPh sb="3" eb="5">
      <t>ホリュウ</t>
    </rPh>
    <phoneticPr fontId="1"/>
  </si>
  <si>
    <t>未作成</t>
  </si>
  <si>
    <t>字音２</t>
    <rPh sb="0" eb="2">
      <t>ジオン</t>
    </rPh>
    <phoneticPr fontId="1"/>
  </si>
  <si>
    <t>遷陵（遷陵令）</t>
  </si>
  <si>
    <t>遷陵</t>
    <phoneticPr fontId="1"/>
  </si>
  <si>
    <t>ユ</t>
    <phoneticPr fontId="1"/>
  </si>
  <si>
    <t>宀</t>
    <phoneticPr fontId="1"/>
  </si>
  <si>
    <t>公（楚官）</t>
    <phoneticPr fontId="1"/>
  </si>
  <si>
    <t>公</t>
    <rPh sb="0" eb="1">
      <t>オオヤケ</t>
    </rPh>
    <phoneticPr fontId="1"/>
  </si>
  <si>
    <t>列侯</t>
  </si>
  <si>
    <t>郡邦尉</t>
  </si>
  <si>
    <t>主廥</t>
  </si>
  <si>
    <r>
      <t>讂</t>
    </r>
    <r>
      <rPr>
        <sz val="11"/>
        <color theme="1"/>
        <rFont val="游ゴシック"/>
        <family val="2"/>
        <charset val="128"/>
        <scheme val="minor"/>
      </rPr>
      <t>書</t>
    </r>
  </si>
  <si>
    <t>その他</t>
    <rPh sb="2" eb="3">
      <t>タ</t>
    </rPh>
    <phoneticPr fontId="1"/>
  </si>
  <si>
    <r>
      <t>讂</t>
    </r>
    <r>
      <rPr>
        <sz val="11"/>
        <color theme="1"/>
        <rFont val="游ゴシック"/>
        <family val="2"/>
        <charset val="128"/>
        <scheme val="minor"/>
      </rPr>
      <t>求</t>
    </r>
  </si>
  <si>
    <t>讂</t>
    <phoneticPr fontId="1"/>
  </si>
  <si>
    <t>讂問</t>
    <rPh sb="1" eb="2">
      <t>ト</t>
    </rPh>
    <phoneticPr fontId="1"/>
  </si>
  <si>
    <t>讂捕</t>
    <rPh sb="1" eb="2">
      <t>ホ</t>
    </rPh>
    <phoneticPr fontId="1"/>
  </si>
  <si>
    <t>reishi02</t>
  </si>
  <si>
    <t>shouseisotsu01</t>
  </si>
  <si>
    <t>tai08</t>
  </si>
  <si>
    <t>youshu01</t>
  </si>
  <si>
    <t>senryou03</t>
  </si>
  <si>
    <t>yuu08</t>
  </si>
  <si>
    <t>kou24</t>
  </si>
  <si>
    <t>shou24</t>
  </si>
  <si>
    <t>retsukou01</t>
  </si>
  <si>
    <t>gunhoui01</t>
  </si>
  <si>
    <t>shukai01</t>
  </si>
  <si>
    <t>kensho01</t>
  </si>
  <si>
    <t>kenkyuu01</t>
  </si>
  <si>
    <t>ken11</t>
  </si>
  <si>
    <t>kembun01</t>
  </si>
  <si>
    <t>kenho01</t>
  </si>
  <si>
    <t>字数</t>
    <rPh sb="0" eb="2">
      <t>ジスウ</t>
    </rPh>
    <phoneticPr fontId="1"/>
  </si>
  <si>
    <t>手動設定（正規表現のエラーを引き起こす）</t>
    <rPh sb="5" eb="9">
      <t>セイキヒョウゲン</t>
    </rPh>
    <rPh sb="14" eb="15">
      <t>ヒ</t>
    </rPh>
    <rPh sb="16" eb="17">
      <t>オ</t>
    </rPh>
    <phoneticPr fontId="1"/>
  </si>
  <si>
    <t>単字重複</t>
    <rPh sb="0" eb="2">
      <t>タンジ</t>
    </rPh>
    <rPh sb="2" eb="4">
      <t>チョウフク</t>
    </rPh>
    <phoneticPr fontId="1"/>
  </si>
  <si>
    <t>手動設定（部分重複）</t>
    <rPh sb="0" eb="4">
      <t>シュドウセッテイ</t>
    </rPh>
    <rPh sb="5" eb="9">
      <t>ブブンチョウフク</t>
    </rPh>
    <phoneticPr fontId="1"/>
  </si>
  <si>
    <t>手動設定（重複）</t>
    <rPh sb="0" eb="4">
      <t>シュドウセッテイ</t>
    </rPh>
    <rPh sb="5" eb="7">
      <t>チョウフク</t>
    </rPh>
    <phoneticPr fontId="1"/>
  </si>
  <si>
    <t>手動設定（部分重複）</t>
    <rPh sb="5" eb="7">
      <t>ブブン</t>
    </rPh>
    <phoneticPr fontId="1"/>
  </si>
  <si>
    <t>ketsu05</t>
    <phoneticPr fontId="1"/>
  </si>
  <si>
    <t>人名</t>
    <rPh sb="0" eb="2">
      <t>ジンメイ</t>
    </rPh>
    <phoneticPr fontId="1"/>
  </si>
  <si>
    <t>爲</t>
    <rPh sb="0" eb="1">
      <t>タメ</t>
    </rPh>
    <phoneticPr fontId="2"/>
  </si>
  <si>
    <t>益</t>
  </si>
  <si>
    <t>假</t>
  </si>
  <si>
    <t>戲</t>
  </si>
  <si>
    <t>鄕</t>
  </si>
  <si>
    <t>縣</t>
  </si>
  <si>
    <t>貳</t>
  </si>
  <si>
    <t>虜</t>
  </si>
  <si>
    <t>䜌</t>
  </si>
  <si>
    <t>不明</t>
    <rPh sb="0" eb="2">
      <t>フメイ</t>
    </rPh>
    <phoneticPr fontId="2"/>
  </si>
  <si>
    <t>る</t>
  </si>
  <si>
    <t>止韻・羊己切（イ。癡也，説文讀若騃，又夷在切）、海韻・夷在切（アイ。癡也）、志韻・丑吏切（チ。佁儗不前）の三音あり</t>
  </si>
  <si>
    <t>ウツは姓</t>
    <rPh sb="3" eb="4">
      <t>ｾｲ</t>
    </rPh>
    <phoneticPr fontId="3" type="noConversion"/>
  </si>
  <si>
    <t>呉音はオチ</t>
    <rPh sb="0" eb="2">
      <t>ゴオン</t>
    </rPh>
    <phoneticPr fontId="2"/>
  </si>
  <si>
    <t>用例は全て人名なので、弋雪切に従って読んだが、常訓は失爇切（セツ）と読み、ゼイもあり。</t>
    <rPh sb="0" eb="2">
      <t>ヨウレイ</t>
    </rPh>
    <rPh sb="3" eb="4">
      <t>スベ</t>
    </rPh>
    <rPh sb="18" eb="19">
      <t>ヨ</t>
    </rPh>
    <rPh sb="23" eb="24">
      <t>ツネ</t>
    </rPh>
    <rPh sb="24" eb="25">
      <t>クン</t>
    </rPh>
    <phoneticPr fontId="2"/>
  </si>
  <si>
    <t>厳格には新旧字体に違いがあるが、画数が同じく、フォント上表現できない</t>
    <rPh sb="0" eb="2">
      <t>ゲンカク</t>
    </rPh>
    <rPh sb="4" eb="6">
      <t>シンキュウ</t>
    </rPh>
    <rPh sb="6" eb="8">
      <t>ジタイ</t>
    </rPh>
    <rPh sb="9" eb="10">
      <t>チガ</t>
    </rPh>
    <rPh sb="16" eb="18">
      <t>カクスウ</t>
    </rPh>
    <rPh sb="19" eb="20">
      <t>オナ</t>
    </rPh>
    <rPh sb="27" eb="28">
      <t>ジョウ</t>
    </rPh>
    <rPh sb="28" eb="30">
      <t>ヒョウゲン</t>
    </rPh>
    <phoneticPr fontId="2"/>
  </si>
  <si>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（䑁）：</t>
    </r>
    <r>
      <rPr>
        <sz val="11"/>
        <rFont val="游ゴシック"/>
        <family val="3"/>
        <charset val="128"/>
      </rPr>
      <t>原簡の字形は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に近いことに問題はないが</t>
    </r>
    <r>
      <rPr>
        <sz val="11"/>
        <rFont val="Microsoft YaHei"/>
        <family val="3"/>
        <charset val="134"/>
      </rPr>
      <t>、</t>
    </r>
    <r>
      <rPr>
        <sz val="11"/>
        <rFont val="Microsoft YaHei UI"/>
        <family val="3"/>
        <charset val="134"/>
      </rPr>
      <t>「</t>
    </r>
    <r>
      <rPr>
        <sz val="11"/>
        <rFont val="游ゴシック"/>
        <family val="3"/>
        <charset val="128"/>
      </rPr>
      <t>よ</t>
    </r>
    <r>
      <rPr>
        <sz val="11"/>
        <rFont val="Microsoft YaHei UI"/>
        <family val="3"/>
        <charset val="134"/>
      </rPr>
      <t>」</t>
    </r>
    <r>
      <rPr>
        <sz val="11"/>
        <rFont val="游ゴシック"/>
        <family val="3"/>
        <charset val="128"/>
      </rPr>
      <t>という大漢和の</t>
    </r>
    <r>
      <rPr>
        <sz val="11"/>
        <rFont val="Calibri"/>
        <family val="3"/>
      </rPr>
      <t>o</t>
    </r>
    <r>
      <rPr>
        <sz val="11"/>
        <rFont val="游ゴシック"/>
        <family val="3"/>
        <charset val="128"/>
      </rPr>
      <t>読みは、編集者の勘違いで、康煕字典の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に基づいて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おく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に改める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各自の収録状況は以下の通り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：</t>
    </r>
    <r>
      <rPr>
        <sz val="11"/>
        <rFont val="游ゴシック"/>
        <family val="3"/>
        <charset val="128"/>
      </rPr>
      <t>大漢和辞典・附録</t>
    </r>
    <r>
      <rPr>
        <sz val="11"/>
        <rFont val="Calibri"/>
        <family val="3"/>
      </rPr>
      <t>49549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に同じ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：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・大</t>
    </r>
    <r>
      <rPr>
        <sz val="11"/>
        <rFont val="Microsoft YaHei"/>
        <family val="3"/>
        <charset val="134"/>
      </rPr>
      <t>漢和</t>
    </r>
    <r>
      <rPr>
        <sz val="11"/>
        <rFont val="游ゴシック"/>
        <family val="3"/>
        <charset val="128"/>
      </rPr>
      <t>辞典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〕：</t>
    </r>
    <r>
      <rPr>
        <sz val="11"/>
        <rFont val="游ゴシック"/>
        <family val="3"/>
        <charset val="128"/>
      </rPr>
      <t>音預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あぶら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、脂膜也。亦作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。」→</t>
    </r>
    <r>
      <rPr>
        <sz val="11"/>
        <rFont val="游ゴシック"/>
        <family val="3"/>
        <charset val="128"/>
      </rPr>
      <t>玉篇肉部・臼部・舁部には見当たらず</t>
    </r>
    <r>
      <rPr>
        <sz val="11"/>
        <rFont val="Microsoft YaHei"/>
        <family val="3"/>
        <charset val="134"/>
      </rPr>
      <t>！</t>
    </r>
    <r>
      <rPr>
        <sz val="11"/>
        <rFont val="游ゴシック"/>
        <family val="3"/>
        <charset val="128"/>
      </rPr>
      <t>中華書局古代字書輯刊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大廣益会玉篇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と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原本玉篇残巻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による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・康煕字典・備考未集・肉字部</t>
    </r>
    <r>
      <rPr>
        <sz val="11"/>
        <rFont val="Microsoft YaHei"/>
        <family val="3"/>
        <charset val="134"/>
      </rPr>
      <t>：「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，《川</t>
    </r>
    <r>
      <rPr>
        <sz val="11"/>
        <rFont val="游ゴシック"/>
        <family val="3"/>
        <charset val="128"/>
      </rPr>
      <t>篇</t>
    </r>
    <r>
      <rPr>
        <sz val="11"/>
        <rFont val="Microsoft YaHei"/>
        <family val="3"/>
        <charset val="134"/>
      </rPr>
      <t>》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。」→</t>
    </r>
    <r>
      <rPr>
        <sz val="11"/>
        <rFont val="游ゴシック"/>
        <family val="3"/>
        <charset val="128"/>
      </rPr>
      <t>大漢和はこれを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と見間違えたのでは</t>
    </r>
    <r>
      <rPr>
        <sz val="11"/>
        <rFont val="Microsoft YaHei"/>
        <family val="3"/>
        <charset val="134"/>
      </rPr>
      <t>？</t>
    </r>
    <r>
      <rPr>
        <sz val="11"/>
        <rFont val="游ゴシック"/>
        <family val="3"/>
        <charset val="128"/>
      </rPr>
      <t>漢文博士の検索でヒットする</t>
    </r>
    <r>
      <rPr>
        <sz val="11"/>
        <rFont val="Microsoft YaHei"/>
        <family val="3"/>
        <charset val="134"/>
      </rPr>
      <t>「</t>
    </r>
    <r>
      <rPr>
        <sz val="11"/>
        <rFont val="Calibri"/>
        <family val="3"/>
      </rPr>
      <t xml:space="preserve">Unihan </t>
    </r>
    <r>
      <rPr>
        <sz val="11"/>
        <rFont val="Microsoft YaHei"/>
        <family val="3"/>
        <charset val="134"/>
      </rPr>
      <t>缩简版」</t>
    </r>
    <r>
      <rPr>
        <sz val="11"/>
        <rFont val="游ゴシック"/>
        <family val="3"/>
        <charset val="128"/>
      </rPr>
      <t>も誤って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康</t>
    </r>
    <r>
      <rPr>
        <sz val="11"/>
        <rFont val="Microsoft YaHei"/>
        <family val="3"/>
        <charset val="134"/>
      </rPr>
      <t>熙字典汉</t>
    </r>
    <r>
      <rPr>
        <sz val="11"/>
        <rFont val="游ゴシック"/>
        <family val="3"/>
        <charset val="128"/>
      </rPr>
      <t>字笔画数肉部</t>
    </r>
    <r>
      <rPr>
        <sz val="11"/>
        <rFont val="Calibri"/>
        <family val="3"/>
      </rPr>
      <t>13</t>
    </r>
    <r>
      <rPr>
        <sz val="11"/>
        <rFont val="游ゴシック"/>
        <family val="3"/>
        <charset val="128"/>
      </rPr>
      <t>画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とするが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そこには</t>
    </r>
    <r>
      <rPr>
        <sz val="11"/>
        <rFont val="Microsoft YaHei UI"/>
        <family val="3"/>
        <charset val="134"/>
      </rPr>
      <t>䑁</t>
    </r>
    <r>
      <rPr>
        <sz val="11"/>
        <rFont val="游ゴシック"/>
        <family val="3"/>
        <charset val="128"/>
      </rPr>
      <t>しか存在せず</t>
    </r>
    <r>
      <rPr>
        <sz val="11"/>
        <rFont val="Microsoft YaHei"/>
        <family val="3"/>
        <charset val="134"/>
      </rPr>
      <t>）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・玉篇肉</t>
    </r>
    <r>
      <rPr>
        <sz val="11"/>
        <rFont val="Microsoft YaHei"/>
        <family val="3"/>
        <charset val="134"/>
      </rPr>
      <t>部「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䐝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・康煕字典・肉部</t>
    </r>
    <r>
      <rPr>
        <sz val="11"/>
        <rFont val="Microsoft YaHei"/>
        <family val="3"/>
        <charset val="134"/>
      </rPr>
      <t>「玉篇：烏</t>
    </r>
    <r>
      <rPr>
        <sz val="11"/>
        <rFont val="游ゴシック"/>
        <family val="3"/>
        <charset val="128"/>
      </rPr>
      <t>酷切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音渥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wo4,</t>
    </r>
    <r>
      <rPr>
        <sz val="11"/>
        <rFont val="游ゴシック"/>
        <family val="3"/>
        <charset val="128"/>
      </rPr>
      <t>アク</t>
    </r>
    <r>
      <rPr>
        <sz val="11"/>
        <rFont val="Microsoft YaHei"/>
        <family val="3"/>
        <charset val="134"/>
      </rPr>
      <t>）。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䐝</t>
    </r>
    <r>
      <rPr>
        <sz val="11"/>
        <rFont val="游ゴシック"/>
        <family val="3"/>
        <charset val="128"/>
      </rPr>
      <t>也</t>
    </r>
    <r>
      <rPr>
        <sz val="11"/>
        <rFont val="Microsoft YaHei"/>
        <family val="3"/>
        <charset val="134"/>
      </rPr>
      <t>。　</t>
    </r>
    <r>
      <rPr>
        <sz val="11"/>
        <rFont val="游ゴシック"/>
        <family val="3"/>
        <charset val="128"/>
      </rPr>
      <t>又廣韻・集韻</t>
    </r>
    <r>
      <rPr>
        <sz val="11"/>
        <rFont val="Microsoft YaHei"/>
        <family val="3"/>
        <charset val="134"/>
      </rPr>
      <t>：</t>
    </r>
    <r>
      <rPr>
        <sz val="11"/>
        <rFont val="SimSun-ExtB"/>
        <family val="3"/>
        <charset val="134"/>
      </rPr>
      <t>𠀤</t>
    </r>
    <r>
      <rPr>
        <sz val="11"/>
        <rFont val="游ゴシック"/>
        <family val="3"/>
        <charset val="128"/>
      </rPr>
      <t>烏</t>
    </r>
    <r>
      <rPr>
        <sz val="11"/>
        <rFont val="Microsoft YaHei"/>
        <family val="3"/>
        <charset val="134"/>
      </rPr>
      <t>谷切。音</t>
    </r>
    <r>
      <rPr>
        <sz val="11"/>
        <rFont val="游ゴシック"/>
        <family val="3"/>
        <charset val="128"/>
      </rPr>
      <t>屋</t>
    </r>
    <r>
      <rPr>
        <sz val="11"/>
        <rFont val="Microsoft YaHei"/>
        <family val="3"/>
        <charset val="134"/>
      </rPr>
      <t>。䑁膏肥貌。」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・廣韻・屋韻の字音は烏谷切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wu1</t>
    </r>
    <r>
      <rPr>
        <sz val="11"/>
        <rFont val="Microsoft YaHei"/>
        <family val="3"/>
        <charset val="134"/>
      </rPr>
      <t>，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）、</t>
    </r>
    <r>
      <rPr>
        <sz val="11"/>
        <rFont val="游ゴシック"/>
        <family val="3"/>
        <charset val="128"/>
      </rPr>
      <t>沃韻の字音は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wo4,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慣</t>
    </r>
    <r>
      <rPr>
        <sz val="11"/>
        <rFont val="Microsoft YaHei"/>
        <family val="3"/>
        <charset val="134"/>
      </rPr>
      <t>：</t>
    </r>
    <r>
      <rPr>
        <sz val="11"/>
        <rFont val="游ゴシック"/>
        <family val="3"/>
        <charset val="128"/>
      </rPr>
      <t>ヨク</t>
    </r>
    <r>
      <rPr>
        <sz val="11"/>
        <rFont val="Microsoft YaHei"/>
        <family val="3"/>
        <charset val="134"/>
      </rPr>
      <t>））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・段玉裁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説文解字注</t>
    </r>
    <r>
      <rPr>
        <sz val="11"/>
        <rFont val="Microsoft YaHei"/>
        <family val="3"/>
        <charset val="134"/>
      </rPr>
      <t>』肉部「膏肥皃。从肉。學省聲。段註『烏酷切。三部。此篆舊無，今補。按：䐝、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二篆，葢古本皆無。或增䐝而失其解，則不若倂增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也。』」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䐝（玉篇肉部「先臥切（</t>
    </r>
    <r>
      <rPr>
        <sz val="11"/>
        <rFont val="Calibri"/>
        <family val="3"/>
      </rPr>
      <t>suo4</t>
    </r>
    <r>
      <rPr>
        <sz val="11"/>
        <rFont val="Microsoft YaHei"/>
        <family val="3"/>
        <charset val="134"/>
      </rPr>
      <t>）。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。」）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・段玉裁</t>
    </r>
    <r>
      <rPr>
        <sz val="11"/>
        <rFont val="Microsoft YaHei"/>
        <family val="3"/>
        <charset val="134"/>
      </rPr>
      <t>『説文解字注』肉部「䑁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也。段註：『䑁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各本譌觷。說者以釋器「角謂之觷」釋之，誤甚。角部本無觷字。此上下文皆言脂膏，治角之義無從</t>
    </r>
    <r>
      <rPr>
        <sz val="11"/>
        <rFont val="MS UI Gothic"/>
        <family val="3"/>
        <charset val="134"/>
      </rPr>
      <t>𨷻</t>
    </r>
    <r>
      <rPr>
        <sz val="11"/>
        <rFont val="Microsoft YaHei"/>
        <family val="3"/>
        <charset val="134"/>
      </rPr>
      <t>入也。玉篇：「䐝，膏䑁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也；䑁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，膏䐝也。」廣韵過韵：「䐝，䑁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膏也。」䑁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又見屋沃韵。是可據以正誤補缺矣。』从肉，</t>
    </r>
    <r>
      <rPr>
        <sz val="11"/>
        <rFont val="SimSun-ExtB"/>
        <family val="3"/>
        <charset val="134"/>
      </rPr>
      <t>𧴪</t>
    </r>
    <r>
      <rPr>
        <sz val="11"/>
        <rFont val="Microsoft YaHei"/>
        <family val="3"/>
        <charset val="134"/>
      </rPr>
      <t>聲。段註『穌果切。十七部。廣韵先臥切。』」</t>
    </r>
    <r>
      <rPr>
        <sz val="11"/>
        <rFont val="Calibri"/>
        <family val="3"/>
      </rPr>
      <t xml:space="preserve">
</t>
    </r>
    <r>
      <rPr>
        <sz val="11"/>
        <rFont val="Microsoft YaHei"/>
        <family val="3"/>
        <charset val="134"/>
      </rPr>
      <t>臖（玉篇肉部「許證切。</t>
    </r>
    <r>
      <rPr>
        <sz val="11"/>
        <rFont val="游ゴシック"/>
        <family val="3"/>
        <charset val="128"/>
      </rPr>
      <t>腫痛也</t>
    </r>
    <r>
      <rPr>
        <sz val="11"/>
        <rFont val="Microsoft YaHei"/>
        <family val="3"/>
        <charset val="134"/>
      </rPr>
      <t>。」）→</t>
    </r>
    <r>
      <rPr>
        <sz val="11"/>
        <rFont val="游ゴシック"/>
        <family val="3"/>
        <charset val="128"/>
      </rPr>
      <t>里耶の関連字は字形が異なる</t>
    </r>
    <r>
      <rPr>
        <sz val="11"/>
        <rFont val="Microsoft YaHei"/>
        <family val="3"/>
        <charset val="134"/>
      </rPr>
      <t>！</t>
    </r>
    <r>
      <rPr>
        <sz val="11"/>
        <rFont val="游ゴシック"/>
        <family val="3"/>
        <charset val="128"/>
      </rPr>
      <t>上部は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興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ではなく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與</t>
    </r>
    <r>
      <rPr>
        <sz val="11"/>
        <rFont val="Microsoft YaHei"/>
        <family val="3"/>
        <charset val="134"/>
      </rPr>
      <t>」！）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・玉篇肉部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羊</t>
    </r>
    <r>
      <rPr>
        <sz val="11"/>
        <rFont val="Microsoft YaHei"/>
        <family val="3"/>
        <charset val="134"/>
      </rPr>
      <t>改切。</t>
    </r>
    <r>
      <rPr>
        <sz val="11"/>
        <rFont val="游ゴシック"/>
        <family val="3"/>
        <charset val="128"/>
      </rPr>
      <t>肥也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又音與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・廣韻・海韻の字音は與改切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アイ</t>
    </r>
    <r>
      <rPr>
        <sz val="11"/>
        <rFont val="Microsoft YaHei"/>
        <family val="3"/>
        <charset val="134"/>
      </rPr>
      <t>？）。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・康煕字典・肉部は廣韻と集韻の反切を引いた上</t>
    </r>
    <r>
      <rPr>
        <sz val="11"/>
        <rFont val="Microsoft YaHei"/>
        <family val="3"/>
        <charset val="134"/>
      </rPr>
      <t>、「</t>
    </r>
    <r>
      <rPr>
        <sz val="11"/>
        <rFont val="SimSun-ExtB"/>
        <family val="3"/>
        <charset val="134"/>
      </rPr>
      <t>𠀤</t>
    </r>
    <r>
      <rPr>
        <sz val="11"/>
        <rFont val="Microsoft YaHei"/>
        <family val="3"/>
        <charset val="134"/>
      </rPr>
      <t>音佁（</t>
    </r>
    <r>
      <rPr>
        <sz val="11"/>
        <rFont val="Calibri"/>
        <family val="3"/>
      </rPr>
      <t>yi3/ai3,</t>
    </r>
    <r>
      <rPr>
        <sz val="11"/>
        <rFont val="游ゴシック"/>
        <family val="3"/>
        <charset val="128"/>
      </rPr>
      <t>イ</t>
    </r>
    <r>
      <rPr>
        <sz val="11"/>
        <rFont val="Calibri"/>
        <family val="3"/>
      </rPr>
      <t>/</t>
    </r>
    <r>
      <rPr>
        <sz val="11"/>
        <rFont val="游ゴシック"/>
        <family val="3"/>
        <charset val="128"/>
      </rPr>
      <t>アイ</t>
    </r>
    <r>
      <rPr>
        <sz val="11"/>
        <rFont val="Microsoft YaHei"/>
        <family val="3"/>
        <charset val="134"/>
      </rPr>
      <t>）」</t>
    </r>
    <r>
      <rPr>
        <sz val="11"/>
        <rFont val="游ゴシック"/>
        <family val="3"/>
        <charset val="128"/>
      </rPr>
      <t>とする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訓詁は玉篇と言わず</t>
    </r>
    <r>
      <rPr>
        <sz val="11"/>
        <rFont val="Microsoft YaHei"/>
        <family val="3"/>
        <charset val="134"/>
      </rPr>
      <t>、「</t>
    </r>
    <r>
      <rPr>
        <sz val="11"/>
        <rFont val="游ゴシック"/>
        <family val="3"/>
        <charset val="128"/>
      </rPr>
      <t>肥也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とする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なお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訳注稿には次の注を追</t>
    </r>
    <r>
      <rPr>
        <sz val="11"/>
        <rFont val="Microsoft YaHei"/>
        <family val="3"/>
        <charset val="134"/>
      </rPr>
      <t>加：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（䑁）、人</t>
    </r>
    <r>
      <rPr>
        <sz val="11"/>
        <rFont val="游ゴシック"/>
        <family val="3"/>
        <charset val="128"/>
      </rPr>
      <t>名</t>
    </r>
    <r>
      <rPr>
        <sz val="11"/>
        <rFont val="Microsoft YaHei"/>
        <family val="3"/>
        <charset val="134"/>
      </rPr>
      <t>。『</t>
    </r>
    <r>
      <rPr>
        <sz val="11"/>
        <rFont val="游ゴシック"/>
        <family val="3"/>
        <charset val="128"/>
      </rPr>
      <t>康煕字典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備考の未集・肉字部には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，『</t>
    </r>
    <r>
      <rPr>
        <sz val="11"/>
        <rFont val="游ゴシック"/>
        <family val="3"/>
        <charset val="128"/>
      </rPr>
      <t>川篇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という</t>
    </r>
    <r>
      <rPr>
        <sz val="11"/>
        <rFont val="Microsoft YaHei"/>
        <family val="3"/>
        <charset val="134"/>
      </rPr>
      <t>。䑁字</t>
    </r>
    <r>
      <rPr>
        <sz val="11"/>
        <rFont val="游ゴシック"/>
        <family val="3"/>
        <charset val="128"/>
      </rPr>
      <t>は</t>
    </r>
    <r>
      <rPr>
        <sz val="11"/>
        <rFont val="Microsoft YaHei"/>
        <family val="3"/>
        <charset val="134"/>
      </rPr>
      <t>、『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肉部および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廣韻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屋韻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烏谷切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と沃韻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に見える</t>
    </r>
    <r>
      <rPr>
        <sz val="11"/>
        <rFont val="Microsoft YaHei"/>
        <family val="3"/>
        <charset val="134"/>
      </rPr>
      <t>。『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の反切も烏酷切であり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それに基づいて字音を附した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なお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校釋は</t>
    </r>
    <r>
      <rPr>
        <sz val="11"/>
        <rFont val="Microsoft YaHei"/>
        <family val="3"/>
        <charset val="134"/>
      </rPr>
      <t>、「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字は</t>
    </r>
    <r>
      <rPr>
        <sz val="11"/>
        <rFont val="Microsoft YaHei"/>
        <family val="3"/>
        <charset val="134"/>
      </rPr>
      <t>、『大漢和辞典』</t>
    </r>
    <r>
      <rPr>
        <sz val="11"/>
        <rFont val="游ゴシック"/>
        <family val="3"/>
        <charset val="128"/>
      </rPr>
      <t>附録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49549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に収録されており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に同じ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といい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の項では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さらに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〕：</t>
    </r>
    <r>
      <rPr>
        <sz val="11"/>
        <rFont val="游ゴシック"/>
        <family val="3"/>
        <charset val="128"/>
      </rPr>
      <t>音預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あぶら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、脂膜也。亦作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というが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今本玉篇の肉部には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字も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字も見当たらず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残本玉篇にはそもそも肉部は残されていない</t>
    </r>
    <r>
      <rPr>
        <sz val="11"/>
        <rFont val="Microsoft YaHei"/>
        <family val="3"/>
        <charset val="134"/>
      </rPr>
      <t>。</t>
    </r>
    <rPh sb="44" eb="47">
      <t>ヘンシュウシャ</t>
    </rPh>
    <rPh sb="48" eb="50">
      <t>カンチガ</t>
    </rPh>
    <phoneticPr fontId="2"/>
  </si>
  <si>
    <t>ウンは集韻による薀の読み替え。</t>
    <rPh sb="3" eb="5">
      <t>シュウイン</t>
    </rPh>
    <rPh sb="10" eb="11">
      <t>ヨ</t>
    </rPh>
    <rPh sb="12" eb="13">
      <t>カ</t>
    </rPh>
    <phoneticPr fontId="2"/>
  </si>
  <si>
    <t>唐音のオを常音とすることもある</t>
    <rPh sb="0" eb="1">
      <t>トウ</t>
    </rPh>
    <rPh sb="1" eb="2">
      <t>オン</t>
    </rPh>
    <rPh sb="5" eb="6">
      <t>ツネ</t>
    </rPh>
    <rPh sb="6" eb="7">
      <t>オン</t>
    </rPh>
    <phoneticPr fontId="2"/>
  </si>
  <si>
    <t>呉音はケ</t>
    <rPh sb="0" eb="1">
      <t>ゴ</t>
    </rPh>
    <rPh sb="1" eb="2">
      <t>オン</t>
    </rPh>
    <phoneticPr fontId="2"/>
  </si>
  <si>
    <t>廣韻には古太切（カイ、泰韻。气也。）と古達切（カツ、曷韻。气也。又作丐。又音蓋（古太切））の二音あり。段玉裁によれば、もとめる訓は去聲（古太切）、あたえる訓は入聲（古達切）に讀む。『新漢語林』はカイとし、角川漢和中辭典はカツ・カイとする。現代中國語は、一般的に古太切に從ってgai4とする。なお、匄は篆書の字形、典籍は多く匃に作る。丐は俗字、丏（本來はベン）は俗字誤認による讀み替え。</t>
  </si>
  <si>
    <t>助字のカツ音は集韻に基づく</t>
    <rPh sb="0" eb="1">
      <t>スケ</t>
    </rPh>
    <rPh sb="1" eb="2">
      <t>ジ</t>
    </rPh>
    <rPh sb="5" eb="6">
      <t>オン</t>
    </rPh>
    <rPh sb="7" eb="9">
      <t>シュウイン</t>
    </rPh>
    <rPh sb="10" eb="11">
      <t>モト</t>
    </rPh>
    <phoneticPr fontId="2"/>
  </si>
  <si>
    <t>アイ音は噫の読み替え</t>
    <rPh sb="2" eb="3">
      <t>オン</t>
    </rPh>
    <rPh sb="6" eb="7">
      <t>ヨ</t>
    </rPh>
    <rPh sb="8" eb="9">
      <t>カ</t>
    </rPh>
    <phoneticPr fontId="2"/>
  </si>
  <si>
    <t>エは呉音</t>
    <rPh sb="2" eb="3">
      <t>ゴ</t>
    </rPh>
    <rPh sb="3" eb="4">
      <t>オン</t>
    </rPh>
    <phoneticPr fontId="2"/>
  </si>
  <si>
    <t>コウ音は集韻に基づく教の読み替え</t>
    <rPh sb="2" eb="3">
      <t>オン</t>
    </rPh>
    <rPh sb="4" eb="6">
      <t>シュウイン</t>
    </rPh>
    <rPh sb="7" eb="8">
      <t>モト</t>
    </rPh>
    <rPh sb="10" eb="11">
      <t>キョウ</t>
    </rPh>
    <rPh sb="12" eb="13">
      <t>ヨ</t>
    </rPh>
    <rPh sb="14" eb="15">
      <t>カ</t>
    </rPh>
    <phoneticPr fontId="2"/>
  </si>
  <si>
    <t>正字は19画だが、フォント上表現できない</t>
    <rPh sb="0" eb="2">
      <t>セイジ</t>
    </rPh>
    <rPh sb="5" eb="6">
      <t>カク</t>
    </rPh>
    <rPh sb="13" eb="14">
      <t>ジョウ</t>
    </rPh>
    <rPh sb="14" eb="16">
      <t>ヒョウゲン</t>
    </rPh>
    <phoneticPr fontId="2"/>
  </si>
  <si>
    <t>正字は18画だがフォント上表現できない</t>
    <rPh sb="0" eb="2">
      <t>セイジ</t>
    </rPh>
    <rPh sb="5" eb="6">
      <t>カク</t>
    </rPh>
    <rPh sb="12" eb="13">
      <t>ジョウ</t>
    </rPh>
    <rPh sb="13" eb="15">
      <t>ヒョウゲン</t>
    </rPh>
    <phoneticPr fontId="2"/>
  </si>
  <si>
    <t>新旧字体は韋の書き方によって18画と17画の違いがあるが、フォント上表現できない</t>
    <rPh sb="0" eb="2">
      <t>シンキュウ</t>
    </rPh>
    <rPh sb="2" eb="4">
      <t>ジタイ</t>
    </rPh>
    <rPh sb="5" eb="6">
      <t>ナメシガワ</t>
    </rPh>
    <rPh sb="7" eb="8">
      <t>カ</t>
    </rPh>
    <rPh sb="9" eb="10">
      <t>カタ</t>
    </rPh>
    <rPh sb="16" eb="17">
      <t>カク</t>
    </rPh>
    <rPh sb="20" eb="21">
      <t>カク</t>
    </rPh>
    <rPh sb="22" eb="23">
      <t>チガ</t>
    </rPh>
    <rPh sb="33" eb="34">
      <t>ジョウ</t>
    </rPh>
    <rPh sb="34" eb="36">
      <t>ヒョウゲン</t>
    </rPh>
    <phoneticPr fontId="2"/>
  </si>
  <si>
    <t>字音は『廣韻』微韻の魚衣切に従う。『集韻』には魚巾切もあり、ギンと読む。</t>
    <rPh sb="0" eb="2">
      <t>ジオン</t>
    </rPh>
    <rPh sb="4" eb="6">
      <t>コウイン</t>
    </rPh>
    <rPh sb="7" eb="8">
      <t>ビ</t>
    </rPh>
    <rPh sb="8" eb="9">
      <t>イン</t>
    </rPh>
    <rPh sb="12" eb="13">
      <t>セツ</t>
    </rPh>
    <rPh sb="14" eb="15">
      <t>シタガ</t>
    </rPh>
    <rPh sb="18" eb="20">
      <t>シュウイン</t>
    </rPh>
    <rPh sb="23" eb="24">
      <t>サカナ</t>
    </rPh>
    <rPh sb="24" eb="25">
      <t>ハバ</t>
    </rPh>
    <rPh sb="25" eb="26">
      <t>セツ</t>
    </rPh>
    <rPh sb="33" eb="34">
      <t>ヨ</t>
    </rPh>
    <phoneticPr fontId="2"/>
  </si>
  <si>
    <t>『廣韻』には、「渠羈切（キ）」（支韻：「釜屬」）・「渠綺切（ギ）」（紙韻：「釜也」）・「魚倚切（ギ）」（紙韻：「三足釜也。一曰蘭錡兵蔵。又姓。武王文殷人六族，有錡氏。後漢有錡嵩」）の三つの字音があるが、段注に従って、「魚倚切」で読んだ。</t>
  </si>
  <si>
    <t>正字は工に従うがフォント上表現できない。</t>
  </si>
  <si>
    <t>広韻・漾韻には式亮切（ショウ）と許亮切（キョウ。對也，䆫也。説文曰北出牖也。从宀、口。詩曰。塞向墐戶。）の二音あるが、前者は周の国名と姓氏のみ。段注に従って許亮切で読んだ。</t>
  </si>
  <si>
    <t>廣韻には驅雨切（ク，麌韻。巧也，又音口）と苦后切（コウ，厚韻。健也，又驅甫切）の二音あり。説文解字は「健也」と訓ずるが、「讀若齲」に從って、クと讀んだ。</t>
  </si>
  <si>
    <t>黜の読み替えはチュツ</t>
    <rPh sb="2" eb="3">
      <t>ヨ</t>
    </rPh>
    <rPh sb="4" eb="5">
      <t>カ</t>
    </rPh>
    <phoneticPr fontId="2"/>
  </si>
  <si>
    <t>呉音はギョウ</t>
    <rPh sb="0" eb="1">
      <t>ゴ</t>
    </rPh>
    <rPh sb="1" eb="2">
      <t>オン</t>
    </rPh>
    <phoneticPr fontId="2"/>
  </si>
  <si>
    <t>呉音はギャク</t>
    <rPh sb="0" eb="1">
      <t>ゴ</t>
    </rPh>
    <rPh sb="1" eb="2">
      <t>オン</t>
    </rPh>
    <phoneticPr fontId="2"/>
  </si>
  <si>
    <t>妶は集韻に始めて見えており、娹の省という。娹は説文解字（女部、有守也）には見えるが、字音はやはり集韻にしかない。</t>
  </si>
  <si>
    <t>嗛字の字音は、『廣韻』忝韻では苦簟切（ケン）となっているが、訓詁は「猿藏食處」となっており、『説文解字』口部の「口有所銜也」に對應する字音はむしろ『集韻』銜韻の乎監切（カン）と思われる。『史記』外戚世家には「景帝恚心嗛之，而未發也」というのに對し、『索隱』は「嗛音銜，漢書作銜」と注釋する。</t>
  </si>
  <si>
    <t>廣韻には、側鄰切（シン）と居延切（ケン）の二音あり。眞韻（側鄰切）では「姓也。陳留風俗傳云：舜陶甄河濱，其後爲氏，出中山、河南二望。又舉延切。」という。仙音（居延切）では、「察也。一曰：免也。居延切。又鄰隣切。」という。陶器づくりという訓は説文解字の「匋也」に基づいており、字音については、段玉裁は「居延切。按本音側鄰切。十二十三部。音轉乃入仙韵。非二韵有異義。」というから、結局字訓によってケンとシンの字音を区別することはできない。</t>
  </si>
  <si>
    <t>説文解字「市」訓に従ってコと読んだ。人名索引では、手動で青木さんの素案通り、姓の古疋切に従ってカの過の下に挿入した</t>
    <rPh sb="18" eb="22">
      <t>ジンメイサクイン</t>
    </rPh>
    <rPh sb="28" eb="30">
      <t>アオキ</t>
    </rPh>
    <rPh sb="33" eb="35">
      <t>ソアン</t>
    </rPh>
    <rPh sb="35" eb="36">
      <t>トオ</t>
    </rPh>
    <rPh sb="49" eb="50">
      <t>ス</t>
    </rPh>
    <rPh sb="51" eb="52">
      <t>シタ</t>
    </rPh>
    <rPh sb="53" eb="55">
      <t>ソウニュウ</t>
    </rPh>
    <phoneticPr fontId="2"/>
  </si>
  <si>
    <t>慣用読みとしてまたカツ・ガツあり</t>
    <rPh sb="0" eb="3">
      <t>ｶﾝﾖｳﾖ</t>
    </rPh>
    <phoneticPr fontId="3" type="noConversion"/>
  </si>
  <si>
    <t>呉音はグ</t>
    <rPh sb="0" eb="1">
      <t>ゴ</t>
    </rPh>
    <rPh sb="1" eb="2">
      <t>オン</t>
    </rPh>
    <phoneticPr fontId="2"/>
  </si>
  <si>
    <t>集韻と字彙にはさらにボウあるが、モウはその呉音</t>
    <rPh sb="0" eb="2">
      <t>シュウイン</t>
    </rPh>
    <rPh sb="3" eb="4">
      <t>ジ</t>
    </rPh>
    <rPh sb="4" eb="5">
      <t>イ</t>
    </rPh>
    <rPh sb="21" eb="22">
      <t>ゴ</t>
    </rPh>
    <rPh sb="22" eb="23">
      <t>オン</t>
    </rPh>
    <phoneticPr fontId="2"/>
  </si>
  <si>
    <r>
      <rPr>
        <sz val="11"/>
        <rFont val="SimSun-ExtB"/>
        <family val="3"/>
        <charset val="134"/>
      </rPr>
      <t>𨛨</t>
    </r>
    <r>
      <rPr>
        <sz val="11"/>
        <rFont val="游ゴシック"/>
        <family val="3"/>
        <charset val="128"/>
        <scheme val="minor"/>
      </rPr>
      <t>（字書にはないので、孝に従ってコウと読んだ）</t>
    </r>
    <rPh sb="3" eb="5">
      <t>ジショ</t>
    </rPh>
    <rPh sb="12" eb="13">
      <t>タカシ</t>
    </rPh>
    <rPh sb="14" eb="15">
      <t>シタガ</t>
    </rPh>
    <rPh sb="20" eb="21">
      <t>ヨ</t>
    </rPh>
    <phoneticPr fontId="2"/>
  </si>
  <si>
    <t>廣韻には、古禫切（カン、感韻。水名，在豫章）・古送切（コウ、送韻。賜也）・古暗切（カン、勘韻。贛愉縣，在琅邪郡)の三音あり。古送切は「賜也」という説文解字の訓に對應し、また子貢の貢の別字でもある。古暗切は江西省の別名として知られる。</t>
  </si>
  <si>
    <t>𡛿。廣韻未収録字。『字彙補』女部「𡛿，音未詳，鳥名。」</t>
  </si>
  <si>
    <t>㢈の異体字とすれば、「たい」（杜回切）ではないか。龍龕手鑒に従って「雖」と読んでも、日本語は「さい」ではなく「すい」のはず！</t>
    <rPh sb="2" eb="5">
      <t>イタイジ</t>
    </rPh>
    <rPh sb="15" eb="16">
      <t>モリ</t>
    </rPh>
    <rPh sb="16" eb="17">
      <t>カイ</t>
    </rPh>
    <rPh sb="17" eb="18">
      <t>セツ</t>
    </rPh>
    <rPh sb="25" eb="26">
      <t>リュウ</t>
    </rPh>
    <rPh sb="26" eb="27">
      <t>コン</t>
    </rPh>
    <rPh sb="27" eb="28">
      <t>テ</t>
    </rPh>
    <rPh sb="28" eb="29">
      <t>カンガ</t>
    </rPh>
    <rPh sb="30" eb="31">
      <t>シタガ</t>
    </rPh>
    <rPh sb="34" eb="35">
      <t>スイ</t>
    </rPh>
    <rPh sb="37" eb="38">
      <t>ヨ</t>
    </rPh>
    <rPh sb="42" eb="45">
      <t>ニホンゴ</t>
    </rPh>
    <phoneticPr fontId="2"/>
  </si>
  <si>
    <t>呉音はシャク。またサイ・シャは債の読み替え</t>
    <rPh sb="0" eb="2">
      <t>ゴオン</t>
    </rPh>
    <rPh sb="15" eb="16">
      <t>サイ</t>
    </rPh>
    <rPh sb="17" eb="18">
      <t>ヨ</t>
    </rPh>
    <rPh sb="19" eb="20">
      <t>カ</t>
    </rPh>
    <phoneticPr fontId="2"/>
  </si>
  <si>
    <t>𡩡。山戟切・山責切、索の又音に同じ</t>
  </si>
  <si>
    <t>廣韻に又音に基づくセン・ゼンもあり</t>
    <rPh sb="0" eb="2">
      <t>コウイン</t>
    </rPh>
    <rPh sb="3" eb="4">
      <t>マタ</t>
    </rPh>
    <rPh sb="4" eb="5">
      <t>オン</t>
    </rPh>
    <rPh sb="6" eb="7">
      <t>モト</t>
    </rPh>
    <phoneticPr fontId="2"/>
  </si>
  <si>
    <t>訳注稿は匘(ノウ・腦)だとする。</t>
    <rPh sb="0" eb="3">
      <t>ヤクチュウコウ</t>
    </rPh>
    <phoneticPr fontId="2"/>
  </si>
  <si>
    <t>慣用読みにはズもあり</t>
  </si>
  <si>
    <t>粢の異体？</t>
    <rPh sb="2" eb="4">
      <t>イタイ</t>
    </rPh>
    <phoneticPr fontId="2"/>
  </si>
  <si>
    <r>
      <rPr>
        <sz val="11"/>
        <rFont val="SimSun-ExtB"/>
        <family val="3"/>
        <charset val="134"/>
      </rPr>
      <t>𤺊</t>
    </r>
    <r>
      <rPr>
        <sz val="11"/>
        <rFont val="Microsoft YaHei U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『広韻』は先稽切（せい）とするが、廝の息移切に従って、シと読んだ。字義は、僕で、『集韻』では同音で</t>
    </r>
    <r>
      <rPr>
        <sz val="11"/>
        <rFont val="SimSun-ExtB"/>
        <family val="3"/>
        <charset val="134"/>
      </rPr>
      <t>𤺊</t>
    </r>
    <r>
      <rPr>
        <sz val="11"/>
        <rFont val="游ゴシック"/>
        <family val="3"/>
        <charset val="128"/>
        <scheme val="minor"/>
      </rPr>
      <t>を収録する。</t>
    </r>
    <rPh sb="4" eb="6">
      <t>コウイン</t>
    </rPh>
    <rPh sb="10" eb="11">
      <t>セツ</t>
    </rPh>
    <rPh sb="24" eb="25">
      <t>セツ</t>
    </rPh>
    <rPh sb="26" eb="27">
      <t>シタガ</t>
    </rPh>
    <rPh sb="32" eb="33">
      <t>ヨ</t>
    </rPh>
    <rPh sb="36" eb="38">
      <t>ジギ</t>
    </rPh>
    <rPh sb="40" eb="41">
      <t>シモベ</t>
    </rPh>
    <rPh sb="44" eb="46">
      <t>シュウイン</t>
    </rPh>
    <rPh sb="49" eb="51">
      <t>ドウオン</t>
    </rPh>
    <rPh sb="55" eb="57">
      <t>シュウロク</t>
    </rPh>
    <phoneticPr fontId="2"/>
  </si>
  <si>
    <t>同音（子邪切）の嗟なら常音をサ（慣）とする。</t>
  </si>
  <si>
    <t>聚の異体(最は別字)</t>
    <rPh sb="2" eb="4">
      <t>イタイ</t>
    </rPh>
    <rPh sb="5" eb="6">
      <t>サイ</t>
    </rPh>
    <rPh sb="7" eb="9">
      <t>ベツジ</t>
    </rPh>
    <phoneticPr fontId="2"/>
  </si>
  <si>
    <t>スは慣用読み</t>
    <rPh sb="2" eb="5">
      <t>ｶﾝﾖｳﾖ</t>
    </rPh>
    <phoneticPr fontId="3" type="noConversion"/>
  </si>
  <si>
    <t>呉音のジュを常音とするか？</t>
    <rPh sb="0" eb="2">
      <t>ゴオン</t>
    </rPh>
    <rPh sb="6" eb="7">
      <t>ツネ</t>
    </rPh>
    <rPh sb="7" eb="8">
      <t>オト</t>
    </rPh>
    <phoneticPr fontId="2"/>
  </si>
  <si>
    <t>呉音はシュチ</t>
    <rPh sb="0" eb="2">
      <t>ゴオン</t>
    </rPh>
    <phoneticPr fontId="2"/>
  </si>
  <si>
    <t>字音は廣韻・術韻の慈卹切による。正字通には七醉切（スイ）という字音もあるが、それは萃の讀み替えで、典籍では崪と書くことが多い。『文選』宋玉「高唐賦」の李善注には、「崒，聚也」といい、司馬相如「子虛賦」の注では張揖を引いて「崒與萃同，集也」という。實際に『史記』司馬相如列傳では萃に作る。</t>
  </si>
  <si>
    <t>『廣韻』には食尹切（準韻、シュン、shun3）と徒損切（混韻、トン、dun4）とがあり、混韻は趙盾などの人名に用いる。現代中国語では両韻ともdun4に統一されている。</t>
  </si>
  <si>
    <t>呉音はソ</t>
    <rPh sb="0" eb="1">
      <t>ゴ</t>
    </rPh>
    <rPh sb="1" eb="2">
      <t>オン</t>
    </rPh>
    <phoneticPr fontId="2"/>
  </si>
  <si>
    <t>𨛭✔</t>
  </si>
  <si>
    <t>ショウ（寔照切）は邑名（＝邵）の字音、動詞「召す」は漢音がチョウ（直照切）、慣用読みがショウ</t>
    <rPh sb="5" eb="6">
      <t>ショウ</t>
    </rPh>
    <rPh sb="6" eb="7">
      <t>セツ</t>
    </rPh>
    <rPh sb="9" eb="10">
      <t>ムラ</t>
    </rPh>
    <rPh sb="10" eb="11">
      <t>メイ</t>
    </rPh>
    <rPh sb="13" eb="14">
      <t>ジョウ</t>
    </rPh>
    <rPh sb="16" eb="18">
      <t>ジオン</t>
    </rPh>
    <rPh sb="19" eb="21">
      <t>ドウシ</t>
    </rPh>
    <rPh sb="22" eb="23">
      <t>メ</t>
    </rPh>
    <rPh sb="26" eb="28">
      <t>カンオン</t>
    </rPh>
    <rPh sb="33" eb="34">
      <t>スナオ</t>
    </rPh>
    <rPh sb="34" eb="35">
      <t>ショウ</t>
    </rPh>
    <rPh sb="35" eb="36">
      <t>セツ</t>
    </rPh>
    <rPh sb="38" eb="40">
      <t>カンヨウ</t>
    </rPh>
    <rPh sb="40" eb="41">
      <t>ヨ</t>
    </rPh>
    <phoneticPr fontId="2"/>
  </si>
  <si>
    <r>
      <t>康煕字典・大部は「獎」を退けて「奬」を正しいとする。なお、秦簡は『説文解字』犬部の通り「</t>
    </r>
    <r>
      <rPr>
        <sz val="11"/>
        <color theme="1"/>
        <rFont val="SimSun-ExtB"/>
        <family val="3"/>
        <charset val="134"/>
      </rPr>
      <t>𤟌</t>
    </r>
    <r>
      <rPr>
        <sz val="11"/>
        <color theme="1"/>
        <rFont val="Microsoft YaHei"/>
        <family val="3"/>
        <charset val="134"/>
      </rPr>
      <t>」</t>
    </r>
    <r>
      <rPr>
        <sz val="11"/>
        <color theme="1"/>
        <rFont val="游ゴシック"/>
        <family val="3"/>
        <charset val="128"/>
      </rPr>
      <t>に作るから、そもそも「獎」と「奬」のどちらも正確ではなく、「</t>
    </r>
    <r>
      <rPr>
        <sz val="11"/>
        <color theme="1"/>
        <rFont val="SimSun-ExtB"/>
        <family val="3"/>
        <charset val="134"/>
      </rPr>
      <t>𤟌</t>
    </r>
    <r>
      <rPr>
        <sz val="11"/>
        <color theme="1"/>
        <rFont val="Microsoft YaHei"/>
        <family val="3"/>
        <charset val="134"/>
      </rPr>
      <t>」</t>
    </r>
    <r>
      <rPr>
        <sz val="11"/>
        <color theme="1"/>
        <rFont val="游ゴシック"/>
        <family val="3"/>
        <charset val="128"/>
      </rPr>
      <t>に作るべし。『康煕字典』：</t>
    </r>
    <r>
      <rPr>
        <sz val="11"/>
        <color theme="1"/>
        <rFont val="游ゴシック"/>
        <family val="3"/>
        <charset val="128"/>
        <scheme val="minor"/>
      </rPr>
      <t>按《說文》</t>
    </r>
    <r>
      <rPr>
        <sz val="11"/>
        <color theme="1"/>
        <rFont val="SimSun-ExtB"/>
        <family val="3"/>
        <charset val="134"/>
      </rPr>
      <t>𤟌</t>
    </r>
    <r>
      <rPr>
        <sz val="11"/>
        <color theme="1"/>
        <rFont val="游ゴシック"/>
        <family val="3"/>
        <charset val="128"/>
        <scheme val="minor"/>
      </rPr>
      <t>列犬部，嗾犬厲之也。本作㢡。隷省作奬。字彙泥說文嗾犬之訓，廾部收㢡，以奬爲俗書，失考正。趙</t>
    </r>
    <r>
      <rPr>
        <sz val="11"/>
        <color theme="1"/>
        <rFont val="Microsoft YaHei"/>
        <family val="2"/>
        <charset val="134"/>
      </rPr>
      <t>宧</t>
    </r>
    <r>
      <rPr>
        <sz val="11"/>
        <color theme="1"/>
        <rFont val="游ゴシック"/>
        <family val="3"/>
        <charset val="128"/>
        <scheme val="minor"/>
      </rPr>
      <t>光長箋，奬厲乃嗾犬之訓，俗通作褒奬，美辭。仕宦以爲課最之號，此不通字學之大也。說似泥。</t>
    </r>
    <rPh sb="0" eb="4">
      <t>コウキジテン</t>
    </rPh>
    <rPh sb="5" eb="6">
      <t>ダイ</t>
    </rPh>
    <rPh sb="6" eb="7">
      <t>ブ</t>
    </rPh>
    <rPh sb="12" eb="13">
      <t>シリゾ</t>
    </rPh>
    <rPh sb="19" eb="20">
      <t>タダ</t>
    </rPh>
    <rPh sb="29" eb="31">
      <t>シンカン</t>
    </rPh>
    <rPh sb="33" eb="37">
      <t>セツモンカイジ</t>
    </rPh>
    <rPh sb="38" eb="39">
      <t>イヌ</t>
    </rPh>
    <rPh sb="39" eb="40">
      <t>ブ</t>
    </rPh>
    <rPh sb="41" eb="42">
      <t>トオ</t>
    </rPh>
    <rPh sb="48" eb="49">
      <t>ツク</t>
    </rPh>
    <rPh sb="69" eb="71">
      <t>セイカク</t>
    </rPh>
    <rPh sb="81" eb="82">
      <t>ツク</t>
    </rPh>
    <rPh sb="87" eb="91">
      <t>コウキジテン</t>
    </rPh>
    <phoneticPr fontId="2"/>
  </si>
  <si>
    <t>呉音はシキ</t>
    <rPh sb="0" eb="2">
      <t>ゴオン</t>
    </rPh>
    <phoneticPr fontId="2"/>
  </si>
  <si>
    <t>呉音はソク</t>
    <rPh sb="0" eb="1">
      <t>ゴ</t>
    </rPh>
    <rPh sb="1" eb="2">
      <t>オン</t>
    </rPh>
    <phoneticPr fontId="2"/>
  </si>
  <si>
    <t>常音はサイ</t>
    <rPh sb="0" eb="1">
      <t>ツネ</t>
    </rPh>
    <rPh sb="1" eb="2">
      <t>オト</t>
    </rPh>
    <phoneticPr fontId="2"/>
  </si>
  <si>
    <t>正字は14画だが、フォント上表現できない</t>
  </si>
  <si>
    <t>廣韻には胡計切（ケイ，霽韻。小兒病，又尺制切）・尺制切（セイ、祭韻。小兒驚）・昌列切（セツ、薛韻。瘛癡，小兒病，又昌制切）の三音あり。段玉裁は尺制切と讀み、現代中國語のchi4もそれに基づく。</t>
  </si>
  <si>
    <t>厳密には旧字体は書き方が異なるが、フォント上表現できない</t>
    <rPh sb="0" eb="2">
      <t>ゲンミツ</t>
    </rPh>
    <rPh sb="4" eb="7">
      <t>キュウジタイ</t>
    </rPh>
    <rPh sb="8" eb="9">
      <t>カ</t>
    </rPh>
    <rPh sb="10" eb="11">
      <t>カタ</t>
    </rPh>
    <rPh sb="12" eb="13">
      <t>コト</t>
    </rPh>
    <rPh sb="21" eb="22">
      <t>ジョウ</t>
    </rPh>
    <rPh sb="22" eb="24">
      <t>ヒョウゲン</t>
    </rPh>
    <phoneticPr fontId="2"/>
  </si>
  <si>
    <t>廣韻には施隻切（セキ、昔韻。樂也，善也，悟也，往也，又姓）・之石切（セキ、昔韻。往也，又施隻切，又都歷切）・都歷切（テキ、錫韻。從也，又之石、始石二切）の三音あり。段玉裁は施隻切で讀んでいる。なお、タク等は読み替え）</t>
    <rPh sb="101" eb="102">
      <t>ナド</t>
    </rPh>
    <phoneticPr fontId="2"/>
  </si>
  <si>
    <t>士限切。地名以外は通常士山切（サン）</t>
    <rPh sb="0" eb="1">
      <t>ｼ</t>
    </rPh>
    <rPh sb="1" eb="2">
      <t>ｷﾘ</t>
    </rPh>
    <rPh sb="2" eb="3">
      <t>ｾﾂ</t>
    </rPh>
    <rPh sb="4" eb="6">
      <t>ﾁﾒｲ</t>
    </rPh>
    <rPh sb="6" eb="8">
      <t>ｲｶﾞｲ</t>
    </rPh>
    <rPh sb="9" eb="11">
      <t>ﾂｳｼﾞｮｳ</t>
    </rPh>
    <rPh sb="11" eb="12">
      <t>ｼ</t>
    </rPh>
    <rPh sb="12" eb="13">
      <t>ﾔﾏ</t>
    </rPh>
    <rPh sb="13" eb="14">
      <t>ｾﾂ</t>
    </rPh>
    <phoneticPr fontId="3" type="noConversion"/>
  </si>
  <si>
    <t>廣韻には他干切（タン、寒韻。緩也）・多旱切（タン、旱韻。媛也）・時戰切（セン、線韻。説文：緩也。一曰：傳也。漢書霍去病子名嬗）の三音あり。段玉裁は時戰切に従って読み、現代中国語もそれに基づくshan4に纏めている。</t>
  </si>
  <si>
    <t>ショウは愴の別字</t>
    <rPh sb="6" eb="7">
      <t>ﾍﾞﾂ</t>
    </rPh>
    <rPh sb="7" eb="8">
      <t>ｼﾞ</t>
    </rPh>
    <phoneticPr fontId="3" type="noConversion"/>
  </si>
  <si>
    <r>
      <t>廣韻（江韻・楚江切）は説文に従って、</t>
    </r>
    <r>
      <rPr>
        <sz val="11"/>
        <rFont val="Microsoft JhengHei"/>
        <family val="3"/>
        <charset val="136"/>
      </rPr>
      <t>囪に作る。康煕字典は未確認</t>
    </r>
    <rPh sb="0" eb="2">
      <t>コウイン</t>
    </rPh>
    <rPh sb="3" eb="4">
      <t>コウ</t>
    </rPh>
    <rPh sb="4" eb="5">
      <t>イン</t>
    </rPh>
    <rPh sb="6" eb="7">
      <t>ソ</t>
    </rPh>
    <rPh sb="7" eb="8">
      <t>コウ</t>
    </rPh>
    <rPh sb="8" eb="9">
      <t>セツ</t>
    </rPh>
    <rPh sb="11" eb="13">
      <t>セツモン</t>
    </rPh>
    <rPh sb="14" eb="15">
      <t>シタガ</t>
    </rPh>
    <rPh sb="20" eb="21">
      <t>ツク</t>
    </rPh>
    <rPh sb="23" eb="25">
      <t>コウキ</t>
    </rPh>
    <rPh sb="25" eb="27">
      <t>ジテン</t>
    </rPh>
    <rPh sb="28" eb="29">
      <t>ミ</t>
    </rPh>
    <rPh sb="29" eb="31">
      <t>カクニン</t>
    </rPh>
    <phoneticPr fontId="2"/>
  </si>
  <si>
    <t>初期配列では呉音のショウを使っていたので、訂正が必要！</t>
    <rPh sb="0" eb="4">
      <t>ショキハイレツ</t>
    </rPh>
    <rPh sb="6" eb="8">
      <t>ゴオン</t>
    </rPh>
    <rPh sb="13" eb="14">
      <t>ツカ</t>
    </rPh>
    <rPh sb="21" eb="23">
      <t>テイセイ</t>
    </rPh>
    <rPh sb="24" eb="26">
      <t>ヒツヨウ</t>
    </rPh>
    <phoneticPr fontId="2"/>
  </si>
  <si>
    <t>𡡑。廣韻未收錄字。</t>
  </si>
  <si>
    <t>廣韻には徂古切（ソ，姥韻。駿馬）と子朗切（ソウ，蕩韻。會馬市人，又牡馬也）の二音があり、段玉裁は、説文解字・馬部の「牡〔壯〕馬也」を徂古切と、「一曰駔會也」を子朗切と讀む。現代中國語は、多く子朗切に纏めてzang3と讀んでいる。徂古切に従ってzu４と讀んでいる場合も、説文解字の訓詁には言及しないから、説文の両義とも、小徐本に従って子朗切と讀んでいるようである。</t>
  </si>
  <si>
    <t>厳密には旧字の書き方が異なるが、フォント上表現できず</t>
    <rPh sb="0" eb="2">
      <t>ゲンミツ</t>
    </rPh>
    <rPh sb="4" eb="6">
      <t>キュウジ</t>
    </rPh>
    <rPh sb="7" eb="8">
      <t>カ</t>
    </rPh>
    <rPh sb="9" eb="10">
      <t>カタ</t>
    </rPh>
    <rPh sb="11" eb="12">
      <t>コト</t>
    </rPh>
    <rPh sb="20" eb="21">
      <t>ジョウ</t>
    </rPh>
    <rPh sb="21" eb="23">
      <t>ヒョウゲン</t>
    </rPh>
    <phoneticPr fontId="2"/>
  </si>
  <si>
    <t>「おわる」訓は、漢音が本来シュツ（子聿切）で、常音として「しもべ」訓のソツ（臧沒切）に従って読む</t>
    <rPh sb="5" eb="6">
      <t>ｸﾝ</t>
    </rPh>
    <rPh sb="8" eb="10">
      <t>ｶﾝｵﾝ</t>
    </rPh>
    <rPh sb="11" eb="13">
      <t>ﾎﾝﾗｲ</t>
    </rPh>
    <rPh sb="17" eb="18">
      <t>ｺ</t>
    </rPh>
    <rPh sb="19" eb="20">
      <t>ｾﾂ</t>
    </rPh>
    <rPh sb="23" eb="24">
      <t>ﾂﾈ</t>
    </rPh>
    <rPh sb="24" eb="25">
      <t>ｵﾝ</t>
    </rPh>
    <rPh sb="33" eb="34">
      <t>ｸﾝ</t>
    </rPh>
    <rPh sb="40" eb="41">
      <t>ｾﾂ</t>
    </rPh>
    <rPh sb="43" eb="44">
      <t>ｼﾀｶﾞ</t>
    </rPh>
    <rPh sb="46" eb="47">
      <t>ﾖ</t>
    </rPh>
    <phoneticPr fontId="3" type="noConversion"/>
  </si>
  <si>
    <t>廣韻には他果切（=タ，果韻。裂肉也）と旬爲切（=スイ，支韻。國名，本作隨……隋文帝去走）の二音あるも、『説文解字』肉部所收の隋字が「裂肉也」と訓ぜられることから、他果切で讀んだ。</t>
  </si>
  <si>
    <t>『廣韻』には、「洛哀切」（咍韻、ライ）と「里之切」（之韻）として本字が収録されているほかに、咍韻の邰字に、「或作斄」という。『漢書』地理志の顔師古注にも「讀與邰同。」とある。</t>
  </si>
  <si>
    <t>ドウは納の別字</t>
    <rPh sb="3" eb="4">
      <t>ﾉｳ</t>
    </rPh>
    <rPh sb="5" eb="6">
      <t>ﾍﾞﾂ</t>
    </rPh>
    <rPh sb="6" eb="7">
      <t>ｼﾞ</t>
    </rPh>
    <phoneticPr fontId="3" type="noConversion"/>
  </si>
  <si>
    <t>ドウは能の別字</t>
    <rPh sb="3" eb="4">
      <t>ﾉｳ</t>
    </rPh>
    <rPh sb="5" eb="7">
      <t>ﾍﾞﾂｼﾞ</t>
    </rPh>
    <phoneticPr fontId="3" type="noConversion"/>
  </si>
  <si>
    <t>厳密には旧字体は画数が一画少ないが、フォント上表示できない</t>
    <rPh sb="0" eb="2">
      <t>ゲンミツ</t>
    </rPh>
    <rPh sb="4" eb="7">
      <t>キュウジタイ</t>
    </rPh>
    <rPh sb="8" eb="10">
      <t>カクスウ</t>
    </rPh>
    <rPh sb="11" eb="14">
      <t>イッカクスク</t>
    </rPh>
    <rPh sb="22" eb="23">
      <t>ジョウ</t>
    </rPh>
    <rPh sb="23" eb="25">
      <t>ヒョウジ</t>
    </rPh>
    <phoneticPr fontId="2"/>
  </si>
  <si>
    <t>常音としてチク・キク・キュウ・チュウをチクに纏めている。なお、広韻にもすでに又音が多く字音が相当混乱していたようである。三か所に出現：宥韻＝許救切（キュウ、本字は嘼、広韻は「嘼産。亦作畜。」という。現代中国語は集韻の又音丑救切に従ってか、畜との混同からかchu4と読む）・宥韻＝丑救切（チュウ、広韻は「六畜。丑救切。又許宥、許六、丑六三切。」という）・屋韻＝許竹切（キク、広韻は「養也。説文曰：田畜也。淮南子曰：玄田爲畜。又丑六、許救二切」という）</t>
    <rPh sb="0" eb="1">
      <t>ﾂﾈ</t>
    </rPh>
    <rPh sb="1" eb="2">
      <t>ｵﾄ</t>
    </rPh>
    <rPh sb="22" eb="23">
      <t>ﾏﾄ</t>
    </rPh>
    <rPh sb="31" eb="33">
      <t>ｺｳｲﾝ</t>
    </rPh>
    <rPh sb="38" eb="39">
      <t>ﾏﾀ</t>
    </rPh>
    <rPh sb="39" eb="40">
      <t>ｵﾄ</t>
    </rPh>
    <rPh sb="41" eb="42">
      <t>ｵｵ</t>
    </rPh>
    <rPh sb="43" eb="45">
      <t>ｼﾞｵﾝ</t>
    </rPh>
    <rPh sb="46" eb="48">
      <t>ｿｳﾄｳ</t>
    </rPh>
    <rPh sb="48" eb="50">
      <t>ｺﾝﾗﾝ</t>
    </rPh>
    <rPh sb="60" eb="61">
      <t>ｻﾝ</t>
    </rPh>
    <rPh sb="62" eb="63">
      <t>ｼｮ</t>
    </rPh>
    <rPh sb="64" eb="66">
      <t>ｼｭﾂｹﾞﾝ</t>
    </rPh>
    <phoneticPr fontId="3" type="noConversion"/>
  </si>
  <si>
    <t>魚韻の直魚切も御韻の良倨切も同じくチョ。ヨは集韻による。</t>
    <rPh sb="22" eb="24">
      <t>シュウイン</t>
    </rPh>
    <phoneticPr fontId="2"/>
  </si>
  <si>
    <t>トウは擬態語の字音</t>
    <rPh sb="3" eb="6">
      <t>ｷﾞﾀｲｺﾞ</t>
    </rPh>
    <rPh sb="7" eb="9">
      <t>ｼﾞｵﾝ</t>
    </rPh>
    <phoneticPr fontId="3" type="noConversion"/>
  </si>
  <si>
    <t>地名「松涂里」の「涂」を「みち」と解釈して、同都切に読んだ。河川名としては、同都切のほか、直魚切（チョ）あり</t>
    <rPh sb="0" eb="2">
      <t>チメイ</t>
    </rPh>
    <rPh sb="3" eb="4">
      <t>マツ</t>
    </rPh>
    <rPh sb="5" eb="6">
      <t>サト</t>
    </rPh>
    <rPh sb="17" eb="19">
      <t>カイシャク</t>
    </rPh>
    <rPh sb="22" eb="23">
      <t>ドウ</t>
    </rPh>
    <rPh sb="23" eb="24">
      <t>ミヤコ</t>
    </rPh>
    <rPh sb="24" eb="25">
      <t>セツ</t>
    </rPh>
    <rPh sb="26" eb="27">
      <t>ヨ</t>
    </rPh>
    <rPh sb="30" eb="32">
      <t>カセン</t>
    </rPh>
    <rPh sb="32" eb="33">
      <t>メイ</t>
    </rPh>
    <rPh sb="45" eb="46">
      <t>チョク</t>
    </rPh>
    <rPh sb="46" eb="47">
      <t>サカナ</t>
    </rPh>
    <rPh sb="47" eb="48">
      <t>セツ</t>
    </rPh>
    <phoneticPr fontId="2"/>
  </si>
  <si>
    <t>呉音はツ</t>
    <rPh sb="0" eb="2">
      <t>ゴオン</t>
    </rPh>
    <phoneticPr fontId="2"/>
  </si>
  <si>
    <t>脳に同じ</t>
    <rPh sb="0" eb="1">
      <t>ノウ</t>
    </rPh>
    <rPh sb="2" eb="3">
      <t>オナ</t>
    </rPh>
    <phoneticPr fontId="2"/>
  </si>
  <si>
    <t>広韻に未収録。現代中国語のtèと同じく『五音集韻』の他徳切に従って読んだ。『字彙補』ではまた端討切（dǎoトウ）とも読む。</t>
    <rPh sb="0" eb="2">
      <t>コウイン</t>
    </rPh>
    <rPh sb="3" eb="6">
      <t>ミシュウロク</t>
    </rPh>
    <rPh sb="7" eb="9">
      <t>ゲンダイ</t>
    </rPh>
    <rPh sb="9" eb="12">
      <t>チュウゴクゴ</t>
    </rPh>
    <rPh sb="16" eb="17">
      <t>オナ</t>
    </rPh>
    <rPh sb="20" eb="21">
      <t>ゴ</t>
    </rPh>
    <rPh sb="21" eb="22">
      <t>オト</t>
    </rPh>
    <rPh sb="22" eb="24">
      <t>シュウイン</t>
    </rPh>
    <rPh sb="26" eb="27">
      <t>タ</t>
    </rPh>
    <rPh sb="27" eb="28">
      <t>トク</t>
    </rPh>
    <rPh sb="28" eb="29">
      <t>キ</t>
    </rPh>
    <rPh sb="30" eb="31">
      <t>シタガ</t>
    </rPh>
    <rPh sb="33" eb="34">
      <t>ヨ</t>
    </rPh>
    <rPh sb="38" eb="39">
      <t>ジ</t>
    </rPh>
    <rPh sb="39" eb="40">
      <t>イ</t>
    </rPh>
    <rPh sb="40" eb="41">
      <t>ホ</t>
    </rPh>
    <rPh sb="46" eb="47">
      <t>ハシ</t>
    </rPh>
    <rPh sb="47" eb="48">
      <t>トウ</t>
    </rPh>
    <rPh sb="48" eb="49">
      <t>セツ</t>
    </rPh>
    <rPh sb="58" eb="59">
      <t>ヨ</t>
    </rPh>
    <phoneticPr fontId="2"/>
  </si>
  <si>
    <t>『廣韻』には符非切（微韻、ヒ、fei2）と薄回切（灰韻、ハイ、pei2）の二音あり。符非切は「即裴」という漢代の県名のみに用いる。</t>
  </si>
  <si>
    <t>呉音はバチ</t>
    <rPh sb="0" eb="2">
      <t>ゴオン</t>
    </rPh>
    <phoneticPr fontId="2"/>
  </si>
  <si>
    <t>呉音はミチ</t>
    <rPh sb="0" eb="2">
      <t>ｺﾞｵﾝ</t>
    </rPh>
    <phoneticPr fontId="3" type="noConversion"/>
  </si>
  <si>
    <t>新字は15画、正字は14画</t>
    <rPh sb="0" eb="2">
      <t>ｼﾝｼﾞ</t>
    </rPh>
    <rPh sb="5" eb="6">
      <t>ｶｸ</t>
    </rPh>
    <rPh sb="7" eb="9">
      <t>ｾｲｼﾞ</t>
    </rPh>
    <rPh sb="12" eb="13">
      <t>ｶｸ</t>
    </rPh>
    <phoneticPr fontId="3" type="noConversion"/>
  </si>
  <si>
    <t>呉音はム</t>
    <rPh sb="0" eb="2">
      <t>ｺﾞｵﾝ</t>
    </rPh>
    <phoneticPr fontId="3" type="noConversion"/>
  </si>
  <si>
    <t>集韻にはさらに「ホウ（泡訓）」という読みあり。</t>
  </si>
  <si>
    <t>「おおう」訓は漢音がフ（敷救切・扶富切？）で、常音として「くつがえす」・「しらべる」訓の漢音（フク芳福切）に従う</t>
    <rPh sb="5" eb="6">
      <t>ｸﾝ</t>
    </rPh>
    <rPh sb="7" eb="9">
      <t>ｶﾝｵﾝ</t>
    </rPh>
    <rPh sb="12" eb="13">
      <t>ﾌ</t>
    </rPh>
    <rPh sb="13" eb="14">
      <t>ｷｭｳ</t>
    </rPh>
    <rPh sb="14" eb="15">
      <t>ｾﾂ</t>
    </rPh>
    <rPh sb="16" eb="17">
      <t>ﾌ</t>
    </rPh>
    <rPh sb="17" eb="18">
      <t>ﾄﾐ</t>
    </rPh>
    <rPh sb="18" eb="19">
      <t>ｾﾂ</t>
    </rPh>
    <rPh sb="23" eb="24">
      <t>ﾂﾈ</t>
    </rPh>
    <rPh sb="24" eb="25">
      <t>ｵﾄ</t>
    </rPh>
    <rPh sb="42" eb="43">
      <t>ｸﾝ</t>
    </rPh>
    <rPh sb="44" eb="46">
      <t>ｶﾝｵﾝ</t>
    </rPh>
    <rPh sb="49" eb="50">
      <t>ｺｳ</t>
    </rPh>
    <rPh sb="50" eb="51">
      <t>ﾌｸ</t>
    </rPh>
    <rPh sb="51" eb="52">
      <t>ｾﾂ</t>
    </rPh>
    <rPh sb="54" eb="55">
      <t>ｼﾀｶﾞ</t>
    </rPh>
    <phoneticPr fontId="3" type="noConversion"/>
  </si>
  <si>
    <t>ヘンとハンの二音あるが、廣韻では、『説文解字』の辨字の「判」訓を符蹇切（ヘン、bian4）と読み、辨字の蒲莧切（ハン、ban4）を「具」訓とし、「辦」をその俗字とする。段注は小篆の「辧」について、「俗作辨。爲辨別字。符蹇切。別作從力之辦。爲幹辦字。蒲莧切。古辧別、幹辧無二義。亦無二形二音也。」といい、「辨」（ヘン）と「辦」（ハン）の区別を俗字とし、「辧」を十二部（≈元部）とする。漢語大字典は「辦」をban4と読み、「辧」を「辨」に同じとし、また「辨」をそのままbian4と読みつつ、「辧」に同じとしてban4と読む。なお、新漢語林は漢音をハンとし、角川漢和中辞典は、辦の漢音をハンとする。</t>
    <rPh sb="6" eb="8">
      <t>ニオン</t>
    </rPh>
    <rPh sb="12" eb="14">
      <t>コウイン</t>
    </rPh>
    <rPh sb="18" eb="22">
      <t>セツモンカイジ</t>
    </rPh>
    <rPh sb="25" eb="26">
      <t>ジ</t>
    </rPh>
    <rPh sb="46" eb="47">
      <t>ヨ</t>
    </rPh>
    <rPh sb="66" eb="67">
      <t>グ</t>
    </rPh>
    <rPh sb="68" eb="69">
      <t>クン</t>
    </rPh>
    <rPh sb="78" eb="80">
      <t>ゾクジ</t>
    </rPh>
    <rPh sb="84" eb="86">
      <t>ダンチュウ</t>
    </rPh>
    <rPh sb="87" eb="89">
      <t>ショウテン</t>
    </rPh>
    <rPh sb="167" eb="169">
      <t>クベツ</t>
    </rPh>
    <rPh sb="170" eb="172">
      <t>ゾクジ</t>
    </rPh>
    <rPh sb="179" eb="182">
      <t>ジュウニブ</t>
    </rPh>
    <rPh sb="184" eb="185">
      <t>ゲン</t>
    </rPh>
    <rPh sb="185" eb="186">
      <t>ブ</t>
    </rPh>
    <rPh sb="191" eb="196">
      <t>カンゴダイジテン</t>
    </rPh>
    <rPh sb="206" eb="207">
      <t>ヨ</t>
    </rPh>
    <rPh sb="217" eb="218">
      <t>オナ</t>
    </rPh>
    <rPh sb="238" eb="239">
      <t>ヨ</t>
    </rPh>
    <rPh sb="247" eb="248">
      <t>オナ</t>
    </rPh>
    <rPh sb="257" eb="258">
      <t>ヨ</t>
    </rPh>
    <phoneticPr fontId="2"/>
  </si>
  <si>
    <t>ブン（モン）は絻の読み替え</t>
    <rPh sb="9" eb="10">
      <t>ヨ</t>
    </rPh>
    <rPh sb="11" eb="12">
      <t>カ</t>
    </rPh>
    <phoneticPr fontId="2"/>
  </si>
  <si>
    <t>ハクは薄の別字</t>
  </si>
  <si>
    <r>
      <t>廣韻には、普耕切（ホウ，耕韻。齊與女交罰金四兩曰</t>
    </r>
    <r>
      <rPr>
        <sz val="11"/>
        <color rgb="FFFF0000"/>
        <rFont val="Microsoft YaHei"/>
        <family val="2"/>
        <charset val="134"/>
      </rPr>
      <t>姘</t>
    </r>
    <r>
      <rPr>
        <sz val="11"/>
        <color rgb="FFFF0000"/>
        <rFont val="游ゴシック"/>
        <family val="3"/>
        <charset val="128"/>
        <scheme val="minor"/>
      </rPr>
      <t>。蒼頡篇曰：男女私合曰</t>
    </r>
    <r>
      <rPr>
        <sz val="11"/>
        <color rgb="FFFF0000"/>
        <rFont val="Microsoft YaHei"/>
        <family val="2"/>
        <charset val="134"/>
      </rPr>
      <t>姘</t>
    </r>
    <r>
      <rPr>
        <sz val="11"/>
        <color rgb="FFFF0000"/>
        <rFont val="游ゴシック"/>
        <family val="3"/>
        <charset val="128"/>
        <scheme val="minor"/>
      </rPr>
      <t>）・普丁切（ヘイ，靑韻。男女會合）の二音あり、前者は「除也。《漢律》：齊人豫〔與〕妻婢姦曰</t>
    </r>
    <r>
      <rPr>
        <sz val="11"/>
        <color rgb="FFFF0000"/>
        <rFont val="Microsoft YaHei"/>
        <family val="2"/>
        <charset val="134"/>
      </rPr>
      <t>姘</t>
    </r>
    <r>
      <rPr>
        <sz val="11"/>
        <color rgb="FFFF0000"/>
        <rFont val="游ゴシック"/>
        <family val="3"/>
        <charset val="128"/>
        <scheme val="minor"/>
      </rPr>
      <t>」という説文解字・女部の</t>
    </r>
    <r>
      <rPr>
        <sz val="11"/>
        <color rgb="FFFF0000"/>
        <rFont val="Microsoft YaHei"/>
        <family val="2"/>
        <charset val="134"/>
      </rPr>
      <t>姘</t>
    </r>
    <r>
      <rPr>
        <sz val="11"/>
        <color rgb="FFFF0000"/>
        <rFont val="游ゴシック"/>
        <family val="3"/>
        <charset val="128"/>
        <scheme val="minor"/>
      </rPr>
      <t>字の訓詁と對應する。段玉裁も普耕切と讀む。現代中國語のpin1は嬪の讀み換えに由來する誤讀か。なお、漢和大辭典は新字體（6199）を嬪の異體字としてヒンと、舊字體の俗字としてホウ・ヘイと讀み、また舊字體（6366）をホウとヘイと讀む。正字は11畫のはずだが、フォント上表現できない。</t>
    </r>
    <rPh sb="106" eb="109">
      <t>ダンギョクサイ</t>
    </rPh>
    <phoneticPr fontId="2"/>
  </si>
  <si>
    <r>
      <t>「たけだけしい」はホウ（ボウ）、「さらす」はホク（バク）人名なので前者か。
廣韻には薄報切（ホウ、號韻。侵暴，猝也，急也，又晞也。案：説文作</t>
    </r>
    <r>
      <rPr>
        <sz val="11"/>
        <color theme="1"/>
        <rFont val="Microsoft YaHei"/>
        <family val="2"/>
        <charset val="134"/>
      </rPr>
      <t>曓</t>
    </r>
    <r>
      <rPr>
        <sz val="11"/>
        <color theme="1"/>
        <rFont val="游ゴシック"/>
        <family val="3"/>
        <charset val="128"/>
        <scheme val="minor"/>
      </rPr>
      <t>，疾有所趣也。又作暴，晞也。今通作暴。亦姓。漢有繡衣使者暴勝之。）・蒲木切（ホク、屋韻。日乾也）の二音あり、蒲木切は後に曝に作る。段玉裁は、「疾有所趣也」の</t>
    </r>
    <r>
      <rPr>
        <sz val="11"/>
        <color theme="1"/>
        <rFont val="Microsoft YaHei"/>
        <family val="2"/>
        <charset val="134"/>
      </rPr>
      <t>曓</t>
    </r>
    <r>
      <rPr>
        <sz val="11"/>
        <color theme="1"/>
        <rFont val="游ゴシック"/>
        <family val="3"/>
        <charset val="128"/>
        <scheme val="minor"/>
      </rPr>
      <t>（暴）を薄報切と讀み、「晞也」の</t>
    </r>
    <r>
      <rPr>
        <sz val="11"/>
        <color theme="1"/>
        <rFont val="Microsoft YaHei UI"/>
        <family val="3"/>
        <charset val="134"/>
      </rPr>
      <t>㬥</t>
    </r>
    <r>
      <rPr>
        <sz val="11"/>
        <color theme="1"/>
        <rFont val="游ゴシック"/>
        <family val="3"/>
        <charset val="128"/>
        <scheme val="minor"/>
      </rPr>
      <t>について、蒲木切を退け、捕沃切（ホク？）と讀む。なお、角川漢和中辭典は、誤って薄報切の漢音と呉音をボウと、慣用讀みをバウとする、同音の虣をホウ/バウ（漢）・ボウ（呉）とする。</t>
    </r>
    <rPh sb="28" eb="30">
      <t>ジンメイ</t>
    </rPh>
    <rPh sb="33" eb="35">
      <t>ゼンシャ</t>
    </rPh>
    <phoneticPr fontId="2"/>
  </si>
  <si>
    <t>呉音はモ</t>
    <rPh sb="0" eb="2">
      <t>ゴオン</t>
    </rPh>
    <phoneticPr fontId="2"/>
  </si>
  <si>
    <t>廣韻には、莫浮切（ボウ，尤韻。絲千累）・武彪切（ボウ，幽韻。詩傳云：綢繆猶纏緜也。説文曰：枲十絜也。又目謬二音）・靡幼切（ビュウ，幼韻。紕繆。又姓。漢書儒林傳有申公弟子繆生）・莫六切（ボク（モク），屋韻。禮記有繆公。又姓也。又靡幼切）の四音あり。説文解字收錄字に對應する武彪切に從ってボウと讀んだ。段玉裁も武彪切と讀む。なお、キュウとリョウの二音は集韻に基づく。</t>
  </si>
  <si>
    <t>説文解字や廣韻にはないが、他の典籍では多く「虻」に作る。</t>
    <rPh sb="0" eb="4">
      <t>セツモンカイジ</t>
    </rPh>
    <rPh sb="5" eb="7">
      <t>コウイン</t>
    </rPh>
    <rPh sb="13" eb="14">
      <t>タ</t>
    </rPh>
    <rPh sb="15" eb="17">
      <t>テンセキ</t>
    </rPh>
    <rPh sb="19" eb="20">
      <t>オオ</t>
    </rPh>
    <rPh sb="25" eb="26">
      <t>ツク</t>
    </rPh>
    <phoneticPr fontId="2"/>
  </si>
  <si>
    <t>廣韻には羊朱切（ユ、虞韻）・以周切（ユウ、尤韻）・度侯切（トウ、侯韻）・徒口切（トウ、厚韻）の四音あり、段玉裁は羊朱切と讀む。</t>
  </si>
  <si>
    <r>
      <rPr>
        <sz val="11"/>
        <color theme="1"/>
        <rFont val="SimSun-ExtB"/>
        <family val="3"/>
        <charset val="134"/>
      </rPr>
      <t>𨹝</t>
    </r>
    <r>
      <rPr>
        <sz val="11"/>
        <color theme="1"/>
        <rFont val="Microsoft YaHei"/>
        <family val="3"/>
        <charset val="134"/>
      </rPr>
      <t>（</t>
    </r>
    <r>
      <rPr>
        <sz val="11"/>
        <color theme="1"/>
        <rFont val="Yu Gothic"/>
        <family val="3"/>
        <charset val="128"/>
      </rPr>
      <t>広韻は未収録！邑に従って読んだ。集韻（乙及切）と矛盾せず。なお、『南斉書』張融傳の原注には於</t>
    </r>
    <r>
      <rPr>
        <sz val="11"/>
        <color theme="1"/>
        <rFont val="游ゴシック"/>
        <family val="3"/>
        <charset val="128"/>
      </rPr>
      <t>夾</t>
    </r>
    <r>
      <rPr>
        <sz val="11"/>
        <color theme="1"/>
        <rFont val="Yu Gothic"/>
        <family val="3"/>
        <charset val="128"/>
      </rPr>
      <t>反（オウ？）という読みもある）</t>
    </r>
    <rPh sb="3" eb="5">
      <t>コウイン</t>
    </rPh>
    <rPh sb="6" eb="9">
      <t>ミシュウロク</t>
    </rPh>
    <rPh sb="10" eb="11">
      <t>ムラ</t>
    </rPh>
    <rPh sb="12" eb="13">
      <t>シタガ</t>
    </rPh>
    <rPh sb="15" eb="16">
      <t>ヨ</t>
    </rPh>
    <rPh sb="19" eb="21">
      <t>シュウイン</t>
    </rPh>
    <rPh sb="22" eb="23">
      <t>オツ</t>
    </rPh>
    <rPh sb="23" eb="24">
      <t>オヨ</t>
    </rPh>
    <rPh sb="24" eb="25">
      <t>セツ</t>
    </rPh>
    <rPh sb="27" eb="29">
      <t>ムジュン</t>
    </rPh>
    <rPh sb="36" eb="37">
      <t>ミナミ</t>
    </rPh>
    <rPh sb="37" eb="38">
      <t>セイ</t>
    </rPh>
    <rPh sb="38" eb="39">
      <t>ショ</t>
    </rPh>
    <rPh sb="40" eb="41">
      <t>ハリ</t>
    </rPh>
    <rPh sb="41" eb="42">
      <t>ユウ</t>
    </rPh>
    <rPh sb="42" eb="43">
      <t>デン</t>
    </rPh>
    <rPh sb="44" eb="46">
      <t>ゲンチュウ</t>
    </rPh>
    <rPh sb="48" eb="49">
      <t>オ</t>
    </rPh>
    <rPh sb="49" eb="50">
      <t>キョウ</t>
    </rPh>
    <rPh sb="50" eb="51">
      <t>タン</t>
    </rPh>
    <rPh sb="59" eb="60">
      <t>ヨ</t>
    </rPh>
    <phoneticPr fontId="2"/>
  </si>
  <si>
    <t>（なかばはヨウ、あざやかはエイ（ヨウ）</t>
  </si>
  <si>
    <t>琰韻・於琰切（エン。厭魅。又於豔切）、豔韻・於豔切（エン。論語：食不厭精）、葉韻・於葉切（ヨウ。厭伏，亦惡夢。又於琰切）。段玉裁は於輒切（ヨウ？）と一剡切（エン）の二つの字音を揭げる。なお、オウ・ユウは集韻による讀み替え音。</t>
  </si>
  <si>
    <t>𦱂。正字は12画ではあるが、フォント上表現できない。</t>
  </si>
  <si>
    <r>
      <t>平原郡樂陵</t>
    </r>
    <r>
      <rPr>
        <sz val="11"/>
        <color theme="1"/>
        <rFont val="Microsoft YaHei UI"/>
        <family val="3"/>
        <charset val="134"/>
      </rPr>
      <t>縣</t>
    </r>
    <r>
      <rPr>
        <sz val="11"/>
        <color theme="1"/>
        <rFont val="游ゴシック"/>
        <family val="3"/>
        <charset val="128"/>
      </rPr>
      <t>に合わせてラクと読んだ。人名索引は青木さんの素案通り手動でガクの所に挿入。社会労働編成では樂人等があれば手動で対応する必要がある。好む訓はさらに五教切（ゴウ）と読む。</t>
    </r>
    <rPh sb="0" eb="1">
      <t>ヒラ</t>
    </rPh>
    <rPh sb="1" eb="2">
      <t>ハラ</t>
    </rPh>
    <rPh sb="2" eb="3">
      <t>グン</t>
    </rPh>
    <rPh sb="4" eb="5">
      <t>リョウ</t>
    </rPh>
    <rPh sb="7" eb="8">
      <t>ア</t>
    </rPh>
    <rPh sb="14" eb="15">
      <t>ヨ</t>
    </rPh>
    <rPh sb="18" eb="22">
      <t>ジンメイサクイン</t>
    </rPh>
    <rPh sb="23" eb="25">
      <t>アオキ</t>
    </rPh>
    <rPh sb="28" eb="30">
      <t>ソアン</t>
    </rPh>
    <rPh sb="30" eb="31">
      <t>ドオ</t>
    </rPh>
    <rPh sb="32" eb="34">
      <t>シュドウ</t>
    </rPh>
    <rPh sb="38" eb="39">
      <t>トコロ</t>
    </rPh>
    <rPh sb="40" eb="42">
      <t>ソウニュウ</t>
    </rPh>
    <rPh sb="43" eb="45">
      <t>シャカイ</t>
    </rPh>
    <rPh sb="45" eb="47">
      <t>ロウドウ</t>
    </rPh>
    <rPh sb="47" eb="49">
      <t>ヘンセイ</t>
    </rPh>
    <rPh sb="52" eb="53">
      <t>ヒト</t>
    </rPh>
    <rPh sb="53" eb="54">
      <t>ナド</t>
    </rPh>
    <rPh sb="58" eb="60">
      <t>シュドウ</t>
    </rPh>
    <rPh sb="61" eb="63">
      <t>タイオウ</t>
    </rPh>
    <rPh sb="65" eb="67">
      <t>ヒツヨウ</t>
    </rPh>
    <rPh sb="71" eb="72">
      <t>コノ</t>
    </rPh>
    <rPh sb="73" eb="74">
      <t>クン</t>
    </rPh>
    <rPh sb="78" eb="79">
      <t>ゴ</t>
    </rPh>
    <rPh sb="79" eb="80">
      <t>オシ</t>
    </rPh>
    <rPh sb="80" eb="81">
      <t>セツ</t>
    </rPh>
    <rPh sb="86" eb="87">
      <t>ヨ</t>
    </rPh>
    <phoneticPr fontId="2"/>
  </si>
  <si>
    <t>「ひきいる」はシュツ、割合はリツ</t>
    <rPh sb="11" eb="13">
      <t>ワリアイ</t>
    </rPh>
    <phoneticPr fontId="2"/>
  </si>
  <si>
    <t>騮の異体？</t>
    <rPh sb="2" eb="4">
      <t>イタイ</t>
    </rPh>
    <phoneticPr fontId="2"/>
  </si>
  <si>
    <t>リは集韻による。</t>
  </si>
  <si>
    <t>呉音はル</t>
    <rPh sb="0" eb="2">
      <t>ゴオン</t>
    </rPh>
    <phoneticPr fontId="2"/>
  </si>
  <si>
    <t>区切り記号の統一が必要</t>
    <rPh sb="0" eb="2">
      <t>クギ</t>
    </rPh>
    <rPh sb="3" eb="5">
      <t>キゴウ</t>
    </rPh>
    <rPh sb="6" eb="8">
      <t>トウイツ</t>
    </rPh>
    <rPh sb="9" eb="11">
      <t>ヒツヨウ</t>
    </rPh>
    <phoneticPr fontId="2"/>
  </si>
  <si>
    <t>『廣韻』には、落官切（桓韻、ラン、luan2）、吕員切（仙韻、レン(?)、luan2）、力卷切（線韻、レン、lian4）の三音あり。力卷切は姓（「何承天云姓也。漢有䜌秘，爲南郡太守。」）、吕員切と落官切はともに地名（「南䜌縣，在鉅鹿。」）、現代中国語では「鑾」や「攣」「𤼙」等を含めて、ともにluan2と読む。落官切に従って「ラン」と読んでおいた。</t>
  </si>
  <si>
    <t>欄</t>
    <rPh sb="0" eb="1">
      <t>ラン</t>
    </rPh>
    <phoneticPr fontId="2"/>
  </si>
  <si>
    <t>労</t>
    <rPh sb="0" eb="1">
      <t>ロウ</t>
    </rPh>
    <phoneticPr fontId="2"/>
  </si>
  <si>
    <t>断</t>
    <rPh sb="0" eb="1">
      <t>ダン</t>
    </rPh>
    <phoneticPr fontId="2"/>
  </si>
  <si>
    <t>条</t>
    <rPh sb="0" eb="1">
      <t>ジョウ</t>
    </rPh>
    <phoneticPr fontId="2"/>
  </si>
  <si>
    <t>読</t>
    <rPh sb="0" eb="1">
      <t>ヨ</t>
    </rPh>
    <phoneticPr fontId="2"/>
  </si>
  <si>
    <t>辞</t>
    <rPh sb="0" eb="1">
      <t>ジ</t>
    </rPh>
    <phoneticPr fontId="2"/>
  </si>
  <si>
    <t>逓</t>
    <rPh sb="0" eb="1">
      <t>テイ</t>
    </rPh>
    <phoneticPr fontId="2"/>
  </si>
  <si>
    <t>点</t>
    <rPh sb="0" eb="1">
      <t>テン</t>
    </rPh>
    <phoneticPr fontId="2"/>
  </si>
  <si>
    <t>暦</t>
    <rPh sb="0" eb="1">
      <t>コヨミ</t>
    </rPh>
    <phoneticPr fontId="2"/>
  </si>
  <si>
    <t>概</t>
    <rPh sb="0" eb="1">
      <t>ガイ</t>
    </rPh>
    <phoneticPr fontId="2"/>
  </si>
  <si>
    <t>海</t>
    <rPh sb="0" eb="1">
      <t>ウミ</t>
    </rPh>
    <phoneticPr fontId="2"/>
  </si>
  <si>
    <t>研</t>
    <rPh sb="0" eb="1">
      <t>ケン</t>
    </rPh>
    <phoneticPr fontId="2"/>
  </si>
  <si>
    <t>録</t>
    <rPh sb="0" eb="1">
      <t>ロク</t>
    </rPh>
    <phoneticPr fontId="2"/>
  </si>
  <si>
    <t>為</t>
    <rPh sb="0" eb="1">
      <t>タメ</t>
    </rPh>
    <phoneticPr fontId="2"/>
  </si>
  <si>
    <t>益</t>
    <rPh sb="0" eb="1">
      <t>エキ</t>
    </rPh>
    <phoneticPr fontId="2"/>
  </si>
  <si>
    <t>仮</t>
    <rPh sb="0" eb="1">
      <t>カリ</t>
    </rPh>
    <phoneticPr fontId="2"/>
  </si>
  <si>
    <t>壊</t>
    <rPh sb="0" eb="1">
      <t>コワ</t>
    </rPh>
    <phoneticPr fontId="2"/>
  </si>
  <si>
    <t>漢</t>
    <rPh sb="0" eb="1">
      <t>カン</t>
    </rPh>
    <phoneticPr fontId="2"/>
  </si>
  <si>
    <t>寛</t>
    <rPh sb="0" eb="1">
      <t>ヒロシ</t>
    </rPh>
    <phoneticPr fontId="2"/>
  </si>
  <si>
    <t>関</t>
    <rPh sb="0" eb="1">
      <t>セキ</t>
    </rPh>
    <phoneticPr fontId="2"/>
  </si>
  <si>
    <t>器</t>
    <rPh sb="0" eb="1">
      <t>ウツワ</t>
    </rPh>
    <phoneticPr fontId="2"/>
  </si>
  <si>
    <t>郷</t>
    <rPh sb="0" eb="1">
      <t>サト</t>
    </rPh>
    <phoneticPr fontId="2"/>
  </si>
  <si>
    <t>県</t>
    <rPh sb="0" eb="1">
      <t>ケン</t>
    </rPh>
    <phoneticPr fontId="2"/>
  </si>
  <si>
    <t>戸</t>
    <rPh sb="0" eb="1">
      <t>コ</t>
    </rPh>
    <phoneticPr fontId="2"/>
  </si>
  <si>
    <t>國</t>
    <rPh sb="0" eb="1">
      <t>クニ</t>
    </rPh>
    <phoneticPr fontId="2"/>
  </si>
  <si>
    <t>国</t>
    <rPh sb="0" eb="1">
      <t>クニ</t>
    </rPh>
    <phoneticPr fontId="2"/>
  </si>
  <si>
    <t>舎</t>
    <rPh sb="0" eb="1">
      <t>シャ</t>
    </rPh>
    <phoneticPr fontId="2"/>
  </si>
  <si>
    <t>衆</t>
    <rPh sb="0" eb="1">
      <t>シュウ</t>
    </rPh>
    <phoneticPr fontId="2"/>
  </si>
  <si>
    <t>署</t>
    <rPh sb="0" eb="1">
      <t>ショ</t>
    </rPh>
    <phoneticPr fontId="2"/>
  </si>
  <si>
    <t>将</t>
    <rPh sb="0" eb="1">
      <t>ショウ</t>
    </rPh>
    <phoneticPr fontId="2"/>
  </si>
  <si>
    <t>奨</t>
    <rPh sb="0" eb="1">
      <t>ススム</t>
    </rPh>
    <phoneticPr fontId="2"/>
  </si>
  <si>
    <t>冗</t>
    <rPh sb="0" eb="1">
      <t>ジョウ</t>
    </rPh>
    <phoneticPr fontId="2"/>
  </si>
  <si>
    <t>晋</t>
    <rPh sb="0" eb="1">
      <t>シン</t>
    </rPh>
    <phoneticPr fontId="2"/>
  </si>
  <si>
    <t>真</t>
    <rPh sb="0" eb="1">
      <t>マコト</t>
    </rPh>
    <phoneticPr fontId="2"/>
  </si>
  <si>
    <t>内</t>
    <rPh sb="0" eb="1">
      <t>ウチ</t>
    </rPh>
    <phoneticPr fontId="2"/>
  </si>
  <si>
    <t>伝</t>
    <rPh sb="0" eb="1">
      <t>デン</t>
    </rPh>
    <phoneticPr fontId="2"/>
  </si>
  <si>
    <t>都</t>
    <rPh sb="0" eb="1">
      <t>ミヤコ</t>
    </rPh>
    <phoneticPr fontId="2"/>
  </si>
  <si>
    <t>当</t>
    <rPh sb="0" eb="1">
      <t>トウ</t>
    </rPh>
    <phoneticPr fontId="2"/>
  </si>
  <si>
    <t>徳</t>
    <rPh sb="0" eb="1">
      <t>トク</t>
    </rPh>
    <phoneticPr fontId="2"/>
  </si>
  <si>
    <t>福</t>
    <rPh sb="0" eb="1">
      <t>フク</t>
    </rPh>
    <phoneticPr fontId="2"/>
  </si>
  <si>
    <t>隷</t>
    <rPh sb="0" eb="1">
      <t>レイ</t>
    </rPh>
    <phoneticPr fontId="2"/>
  </si>
  <si>
    <t>虜</t>
    <rPh sb="0" eb="1">
      <t>トリコ</t>
    </rPh>
    <phoneticPr fontId="2"/>
  </si>
  <si>
    <t>産</t>
    <rPh sb="0" eb="1">
      <t>サン</t>
    </rPh>
    <phoneticPr fontId="2"/>
  </si>
  <si>
    <t>望</t>
    <rPh sb="0" eb="1">
      <t>ノゾム</t>
    </rPh>
    <phoneticPr fontId="2"/>
  </si>
  <si>
    <t>（</t>
  </si>
  <si>
    <t>(</t>
  </si>
  <si>
    <t>）</t>
  </si>
  <si>
    <t>)</t>
  </si>
  <si>
    <t>産</t>
    <rPh sb="0" eb="1">
      <t>サン</t>
    </rPh>
    <phoneticPr fontId="1"/>
  </si>
  <si>
    <r>
      <t>産</t>
    </r>
    <r>
      <rPr>
        <sz val="11"/>
        <color theme="1"/>
        <rFont val="游ゴシック"/>
        <family val="2"/>
        <charset val="128"/>
        <scheme val="minor"/>
      </rPr>
      <t>尸</t>
    </r>
    <rPh sb="0" eb="1">
      <t>サン</t>
    </rPh>
    <rPh sb="1" eb="2">
      <t>シカバネ</t>
    </rPh>
    <phoneticPr fontId="1"/>
  </si>
  <si>
    <t>舎（姓）</t>
  </si>
  <si>
    <t>𤻮</t>
  </si>
  <si>
    <t>李季□</t>
  </si>
  <si>
    <t>りき</t>
  </si>
  <si>
    <t>魏嬰姽</t>
  </si>
  <si>
    <t>gieiki01</t>
  </si>
  <si>
    <t>sha06</t>
  </si>
  <si>
    <t>bou10</t>
  </si>
  <si>
    <t>手動設定（一字）</t>
    <phoneticPr fontId="1"/>
  </si>
  <si>
    <t>キ</t>
    <phoneticPr fontId="1"/>
  </si>
  <si>
    <t>の</t>
    <phoneticPr fontId="1"/>
  </si>
  <si>
    <t>らん</t>
    <phoneticPr fontId="1"/>
  </si>
  <si>
    <t>媅</t>
    <phoneticPr fontId="1"/>
  </si>
  <si>
    <t>婺</t>
    <phoneticPr fontId="1"/>
  </si>
  <si>
    <t>ぶ</t>
    <phoneticPr fontId="1"/>
  </si>
  <si>
    <t>獾</t>
    <phoneticPr fontId="1"/>
  </si>
  <si>
    <t>犬</t>
    <phoneticPr fontId="1"/>
  </si>
  <si>
    <t>𡣬</t>
    <phoneticPr fontId="1"/>
  </si>
  <si>
    <t>｛韋＋隹｝</t>
  </si>
  <si>
    <t>｛角＋廾｝</t>
  </si>
  <si>
    <t>｛宀＋兇｝
。兇に従って読んだ</t>
    <rPh sb="10" eb="11">
      <t>シタガ</t>
    </rPh>
    <rPh sb="13" eb="14">
      <t>ヨ</t>
    </rPh>
    <phoneticPr fontId="2"/>
  </si>
  <si>
    <t>｛古＋皿｝（同じく古・皿に従う説文解字の字は盬（公戸切＝gu3コ；又音古胡切（コ）は陳楚人の方言）と䀇（玉篇は𥂩に作る。広韻未収録。段注（未確認）は盬と同じく公戸切とする）の二つのみ。）</t>
  </si>
  <si>
    <t>｛女＋或｝</t>
  </si>
  <si>
    <t>｛食＋負｝</t>
  </si>
  <si>
    <t>｛甬＋口｝</t>
  </si>
  <si>
    <t>｛禾＋□｝</t>
    <rPh sb="1" eb="2">
      <t>ノギ</t>
    </rPh>
    <phoneticPr fontId="2"/>
  </si>
  <si>
    <t>キ</t>
  </si>
  <si>
    <t>李き</t>
  </si>
  <si>
    <t>欬わ</t>
  </si>
  <si>
    <t>ヨ季</t>
  </si>
  <si>
    <t>の</t>
  </si>
  <si>
    <t>ふめい</t>
    <phoneticPr fontId="1"/>
  </si>
  <si>
    <t>i12</t>
  </si>
  <si>
    <t>u04</t>
  </si>
  <si>
    <t>kan18</t>
  </si>
  <si>
    <t>kyou09</t>
  </si>
  <si>
    <t>rikyou01</t>
  </si>
  <si>
    <t>ko10</t>
  </si>
  <si>
    <t>kaikoku01</t>
  </si>
  <si>
    <t>hi07</t>
  </si>
  <si>
    <t>fu06</t>
  </si>
  <si>
    <t>youki02</t>
  </si>
  <si>
    <t>fumei01</t>
  </si>
  <si>
    <t>shuu15</t>
  </si>
  <si>
    <t>202308201826（資料庫字音画数表.xlsx）</t>
    <rPh sb="13" eb="16">
      <t>シリョウコ</t>
    </rPh>
    <phoneticPr fontId="1"/>
  </si>
  <si>
    <t>安□（里/芒）</t>
  </si>
  <si>
    <t>安□</t>
  </si>
  <si>
    <t>chimei</t>
  </si>
  <si>
    <t>ankigou01</t>
  </si>
  <si>
    <t>安成（里/？）</t>
    <phoneticPr fontId="1"/>
  </si>
  <si>
    <t>｛宀＋邑｝</t>
    <rPh sb="3" eb="4">
      <t>ムラ</t>
    </rPh>
    <phoneticPr fontId="1"/>
  </si>
  <si>
    <t>｛犭＋于｝</t>
  </si>
  <si>
    <t>｛宀＋兇｝</t>
  </si>
  <si>
    <t>李｛□＋畺｝</t>
  </si>
  <si>
    <t>｛古＋皿｝</t>
  </si>
  <si>
    <t>欬｛女＋或｝</t>
  </si>
  <si>
    <t>｛艸＋畀｝</t>
  </si>
  <si>
    <t>｛甬＋口｝季</t>
  </si>
  <si>
    <t>｛禾＋□｝</t>
  </si>
  <si>
    <t>｛犭＋舟｝</t>
  </si>
  <si>
    <t>｛犭＋于｝</t>
    <phoneticPr fontId="1"/>
  </si>
  <si>
    <t>｛口＋畺｝</t>
    <rPh sb="1" eb="2">
      <t>クチ</t>
    </rPh>
    <phoneticPr fontId="2"/>
  </si>
  <si>
    <r>
      <t>｛犭＋舟｝（</t>
    </r>
    <r>
      <rPr>
        <sz val="11"/>
        <color theme="1"/>
        <rFont val="Microsoft YaHei"/>
        <family val="2"/>
        <charset val="134"/>
      </rPr>
      <t>貈</t>
    </r>
    <r>
      <rPr>
        <sz val="11"/>
        <color theme="1"/>
        <rFont val="HGPｺﾞｼｯｸE"/>
        <family val="3"/>
        <charset val="128"/>
      </rPr>
      <t>）
広韻は下各切とするが、段玉裁が「下各切。按此切乃貉之古音。非此字本音也。其字舟聲」とするのに従い、シュウに改めた。</t>
    </r>
    <phoneticPr fontId="1"/>
  </si>
  <si>
    <t>｛艸＋畀｝</t>
    <phoneticPr fontId="1"/>
  </si>
  <si>
    <t>｛宀＋邑｝</t>
    <rPh sb="3" eb="4">
      <t>ムラ</t>
    </rPh>
    <phoneticPr fontId="2"/>
  </si>
  <si>
    <t>盈夷郷（郷/？）</t>
    <phoneticPr fontId="1"/>
  </si>
  <si>
    <t>燕（国）</t>
  </si>
  <si>
    <t>官職名</t>
    <rPh sb="0" eb="2">
      <t>カンショク</t>
    </rPh>
    <rPh sb="2" eb="3">
      <t>ナ</t>
    </rPh>
    <phoneticPr fontId="1"/>
  </si>
  <si>
    <t>en12</t>
  </si>
  <si>
    <t>懐徳（県/左馮翊）</t>
    <phoneticPr fontId="1"/>
  </si>
  <si>
    <t>荊（国）</t>
  </si>
  <si>
    <t>kei10</t>
  </si>
  <si>
    <t>呉（国）</t>
  </si>
  <si>
    <t>go08</t>
  </si>
  <si>
    <t>攻〼（里/魏其）</t>
  </si>
  <si>
    <t>攻〼</t>
  </si>
  <si>
    <t>koukigou01</t>
  </si>
  <si>
    <t>市（動詞）</t>
  </si>
  <si>
    <t>市</t>
    <phoneticPr fontId="1"/>
  </si>
  <si>
    <t>shi23</t>
  </si>
  <si>
    <t>治（動詞）</t>
  </si>
  <si>
    <t>身分呼称</t>
    <rPh sb="0" eb="2">
      <t>ミブン</t>
    </rPh>
    <rPh sb="2" eb="4">
      <t>コショウ</t>
    </rPh>
    <phoneticPr fontId="1"/>
  </si>
  <si>
    <t>shoku12</t>
  </si>
  <si>
    <t>chi03</t>
  </si>
  <si>
    <t>秦（国）</t>
  </si>
  <si>
    <t>shin13</t>
  </si>
  <si>
    <t>太原（郡）</t>
    <rPh sb="0" eb="1">
      <t>フト</t>
    </rPh>
    <phoneticPr fontId="1"/>
  </si>
  <si>
    <t>太原</t>
    <rPh sb="0" eb="1">
      <t>フト</t>
    </rPh>
    <phoneticPr fontId="1"/>
  </si>
  <si>
    <t>泰（太）原</t>
    <rPh sb="2" eb="3">
      <t>フト</t>
    </rPh>
    <phoneticPr fontId="1"/>
  </si>
  <si>
    <t>大（太）原</t>
    <rPh sb="0" eb="1">
      <t>ダイ</t>
    </rPh>
    <rPh sb="2" eb="3">
      <t>フト</t>
    </rPh>
    <rPh sb="4" eb="5">
      <t>ハラ</t>
    </rPh>
    <phoneticPr fontId="1"/>
  </si>
  <si>
    <t>代（国）</t>
  </si>
  <si>
    <t>tai09</t>
  </si>
  <si>
    <t>南里（里/陽陵）</t>
  </si>
  <si>
    <t>nanri02</t>
  </si>
  <si>
    <t>hou11</t>
  </si>
  <si>
    <t>令（都官）</t>
    <rPh sb="2" eb="3">
      <t>ミヤコ</t>
    </rPh>
    <phoneticPr fontId="1"/>
  </si>
  <si>
    <t>竟陵（県/江夏郡）</t>
    <phoneticPr fontId="1"/>
  </si>
  <si>
    <t>竟陵</t>
    <phoneticPr fontId="1"/>
  </si>
  <si>
    <t>競（竟）陵</t>
    <phoneticPr fontId="1"/>
  </si>
  <si>
    <r>
      <rPr>
        <sz val="11"/>
        <color theme="1"/>
        <rFont val="Microsoft YaHei UI"/>
        <family val="3"/>
        <charset val="134"/>
      </rPr>
      <t>魏其</t>
    </r>
    <r>
      <rPr>
        <sz val="11"/>
        <color theme="1"/>
        <rFont val="游ゴシック"/>
        <family val="3"/>
        <charset val="128"/>
        <scheme val="minor"/>
      </rPr>
      <t>（県/琅邪郡）</t>
    </r>
    <phoneticPr fontId="1"/>
  </si>
  <si>
    <t>宜利（里/朐忍）</t>
  </si>
  <si>
    <t>固陽（里/朐忍）</t>
  </si>
  <si>
    <t>楽陵（里/朐忍）</t>
  </si>
  <si>
    <t>松涂（里/朐忍）</t>
  </si>
  <si>
    <t>朐忍（県/巴郡）</t>
  </si>
  <si>
    <t>朐忍</t>
  </si>
  <si>
    <t>成都（里/朐忍）</t>
  </si>
  <si>
    <t>門（身分）</t>
  </si>
  <si>
    <t>益固里（里/泥陽）</t>
    <phoneticPr fontId="1"/>
  </si>
  <si>
    <t>使者</t>
    <phoneticPr fontId="1"/>
  </si>
  <si>
    <t>工</t>
    <phoneticPr fontId="1"/>
  </si>
  <si>
    <t>門</t>
    <phoneticPr fontId="1"/>
  </si>
  <si>
    <t>廷守府</t>
    <phoneticPr fontId="1"/>
  </si>
  <si>
    <t>組</t>
    <phoneticPr fontId="1"/>
  </si>
  <si>
    <t>織</t>
    <phoneticPr fontId="1"/>
  </si>
  <si>
    <t>守府</t>
    <phoneticPr fontId="1"/>
  </si>
  <si>
    <t>削匠</t>
    <phoneticPr fontId="1"/>
  </si>
  <si>
    <t>司寇</t>
    <phoneticPr fontId="1"/>
  </si>
  <si>
    <t>成都亭（亭/？）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</si>
</sst>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36"/>
      <scheme val="minor"/>
    </font>
    <font>
      <sz val="11"/>
      <color theme="1"/>
      <name val="游ゴシック"/>
      <family val="3"/>
      <charset val="129"/>
      <scheme val="minor"/>
    </font>
    <font>
      <sz val="11"/>
      <color theme="1"/>
      <name val="游ゴシック"/>
      <family val="3"/>
      <charset val="128"/>
      <scheme val="minor"/>
    </font>
    <font>
      <sz val="8"/>
      <name val="游ゴシック"/>
      <family val="2"/>
      <charset val="128"/>
      <scheme val="minor"/>
    </font>
    <font>
      <sz val="11"/>
      <color theme="1"/>
      <name val="游ゴシック"/>
      <family val="3"/>
      <charset val="134"/>
      <scheme val="minor"/>
    </font>
    <font>
      <sz val="11"/>
      <name val="Segoe UI Symbol"/>
      <family val="3"/>
    </font>
    <font>
      <sz val="11"/>
      <color theme="1"/>
      <name val="HGPｺﾞｼｯｸE"/>
      <family val="3"/>
      <charset val="128"/>
    </font>
    <font>
      <sz val="11"/>
      <name val="游ゴシック"/>
      <family val="3"/>
      <charset val="128"/>
      <scheme val="minor"/>
    </font>
    <font>
      <b/>
      <sz val="11"/>
      <color theme="1"/>
      <name val="游ゴシック"/>
      <family val="2"/>
      <scheme val="minor"/>
    </font>
    <font>
      <sz val="11"/>
      <name val="游ゴシック"/>
      <family val="3"/>
      <charset val="134"/>
      <scheme val="minor"/>
    </font>
    <font>
      <sz val="11"/>
      <name val="SimSun-ExtB"/>
      <family val="3"/>
      <charset val="134"/>
    </font>
    <font>
      <sz val="11"/>
      <color theme="1"/>
      <name val="ＭＳ Ｐゴシック"/>
      <family val="3"/>
      <charset val="128"/>
    </font>
    <font>
      <sz val="11"/>
      <color theme="1"/>
      <name val="SimSun-ExtB"/>
      <family val="3"/>
      <charset val="134"/>
    </font>
    <font>
      <sz val="11"/>
      <color theme="1"/>
      <name val="Microsoft YaHei UI"/>
      <family val="3"/>
      <charset val="134"/>
    </font>
    <font>
      <sz val="11"/>
      <name val="Microsoft YaHei UI"/>
      <family val="3"/>
      <charset val="134"/>
    </font>
    <font>
      <sz val="11"/>
      <color theme="1"/>
      <name val="游ゴシック"/>
      <family val="2"/>
      <scheme val="minor"/>
    </font>
    <font>
      <sz val="11"/>
      <color theme="1"/>
      <name val="Segoe UI Symbol"/>
      <family val="3"/>
    </font>
    <font>
      <sz val="11"/>
      <color theme="1"/>
      <name val="游ゴシック"/>
      <family val="3"/>
      <charset val="134"/>
    </font>
    <font>
      <sz val="11"/>
      <color theme="1"/>
      <name val="Microsoft YaHei"/>
      <family val="3"/>
      <charset val="134"/>
    </font>
    <font>
      <sz val="11"/>
      <color theme="1"/>
      <name val="Yu Gothic"/>
      <family val="3"/>
      <charset val="128"/>
    </font>
    <font>
      <sz val="11"/>
      <color theme="1"/>
      <name val="游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1"/>
      <color theme="1"/>
      <name val="Microsoft YaHei"/>
      <family val="2"/>
      <charset val="134"/>
    </font>
    <font>
      <sz val="11"/>
      <color rgb="FF000000"/>
      <name val="游ゴシック"/>
      <family val="3"/>
      <charset val="128"/>
      <scheme val="minor"/>
    </font>
    <font>
      <sz val="10.5"/>
      <color theme="1"/>
      <name val="Batang"/>
      <family val="1"/>
      <charset val="129"/>
    </font>
    <font>
      <sz val="10.5"/>
      <color theme="1"/>
      <name val="ＭＳ 明朝"/>
      <family val="1"/>
      <charset val="128"/>
    </font>
    <font>
      <sz val="11"/>
      <name val="游ゴシック"/>
      <family val="3"/>
      <charset val="134"/>
    </font>
    <font>
      <sz val="11"/>
      <name val="Microsoft YaHei"/>
      <family val="3"/>
      <charset val="134"/>
    </font>
    <font>
      <sz val="11"/>
      <name val="游ゴシック"/>
      <family val="3"/>
      <charset val="128"/>
    </font>
    <font>
      <sz val="11"/>
      <name val="Calibri"/>
      <family val="3"/>
    </font>
    <font>
      <sz val="11"/>
      <name val="Microsoft YaHei"/>
      <family val="2"/>
      <charset val="134"/>
    </font>
    <font>
      <sz val="11"/>
      <name val="MS UI Gothic"/>
      <family val="3"/>
      <charset val="134"/>
    </font>
    <font>
      <sz val="11"/>
      <name val="游ゴシック"/>
      <family val="2"/>
      <charset val="134"/>
      <scheme val="minor"/>
    </font>
    <font>
      <sz val="11"/>
      <color theme="1"/>
      <name val="游ゴシック"/>
      <family val="2"/>
      <charset val="134"/>
    </font>
    <font>
      <sz val="11"/>
      <name val="Microsoft JhengHei"/>
      <family val="3"/>
      <charset val="136"/>
    </font>
    <font>
      <sz val="11"/>
      <color rgb="FF000000"/>
      <name val="游ゴシック"/>
      <family val="3"/>
      <charset val="134"/>
      <scheme val="minor"/>
    </font>
    <font>
      <sz val="11"/>
      <color rgb="FFFF0000"/>
      <name val="Microsoft YaHei"/>
      <family val="2"/>
      <charset val="134"/>
    </font>
    <font>
      <sz val="10.5"/>
      <color theme="1"/>
      <name val="SimSun"/>
      <charset val="134"/>
    </font>
    <font>
      <sz val="10.5"/>
      <color theme="1"/>
      <name val="SimSun"/>
      <charset val="134"/>
    </font>
    <font>
      <sz val="11"/>
      <color theme="1"/>
      <name val="Microsoft JhengHei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3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49" fontId="4" fillId="0" borderId="0" xfId="0" applyNumberFormat="1" applyFont="1">
      <alignment vertical="center"/>
    </xf>
    <xf numFmtId="0" fontId="0" fillId="0" borderId="6" xfId="0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49" fontId="4" fillId="0" borderId="0" xfId="0" applyNumberFormat="1" applyFont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7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49" fontId="6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0" fillId="0" borderId="3" xfId="0" applyBorder="1">
      <alignment vertical="center"/>
    </xf>
    <xf numFmtId="0" fontId="27" fillId="0" borderId="0" xfId="0" applyFont="1" applyAlignment="1">
      <alignment horizontal="justify" vertical="center"/>
    </xf>
    <xf numFmtId="0" fontId="0" fillId="0" borderId="0" xfId="0" applyNumberFormat="1">
      <alignment vertical="center"/>
    </xf>
    <xf numFmtId="0" fontId="2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0" fillId="0" borderId="3" xfId="0" applyNumberFormat="1" applyBorder="1">
      <alignment vertical="center"/>
    </xf>
    <xf numFmtId="0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5" fillId="0" borderId="1" xfId="0" applyFont="1" applyBorder="1">
      <alignment vertical="center"/>
    </xf>
    <xf numFmtId="0" fontId="25" fillId="0" borderId="8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27" fillId="0" borderId="1" xfId="0" applyFont="1" applyBorder="1">
      <alignment vertical="center"/>
    </xf>
    <xf numFmtId="0" fontId="18" fillId="0" borderId="1" xfId="0" applyFont="1" applyBorder="1" applyAlignment="1">
      <alignment horizontal="left" vertical="center"/>
    </xf>
    <xf numFmtId="0" fontId="0" fillId="0" borderId="5" xfId="0" applyBorder="1">
      <alignment vertical="center"/>
    </xf>
    <xf numFmtId="0" fontId="4" fillId="0" borderId="0" xfId="0" applyFont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35" fillId="0" borderId="5" xfId="0" applyFont="1" applyBorder="1" applyAlignment="1">
      <alignment horizontal="left" vertical="center"/>
    </xf>
    <xf numFmtId="0" fontId="37" fillId="0" borderId="5" xfId="0" applyFont="1" applyBorder="1">
      <alignment vertical="center"/>
    </xf>
    <xf numFmtId="0" fontId="25" fillId="0" borderId="5" xfId="0" applyFont="1" applyBorder="1">
      <alignment vertical="center"/>
    </xf>
    <xf numFmtId="0" fontId="6" fillId="0" borderId="0" xfId="0" applyNumberFormat="1" applyFont="1">
      <alignment vertical="center"/>
    </xf>
    <xf numFmtId="0" fontId="0" fillId="0" borderId="0" xfId="0" applyAlignment="1">
      <alignment vertical="center" wrapText="1"/>
    </xf>
    <xf numFmtId="0" fontId="0" fillId="3" borderId="0" xfId="0" applyFill="1">
      <alignment vertical="center"/>
    </xf>
    <xf numFmtId="0" fontId="0" fillId="3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5" fillId="4" borderId="5" xfId="0" applyFont="1" applyFill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7" fillId="0" borderId="5" xfId="0" applyFont="1" applyBorder="1">
      <alignment vertical="center"/>
    </xf>
    <xf numFmtId="0" fontId="23" fillId="0" borderId="5" xfId="0" applyFont="1" applyBorder="1" applyAlignment="1">
      <alignment horizontal="left" vertical="center"/>
    </xf>
    <xf numFmtId="0" fontId="0" fillId="2" borderId="0" xfId="0" applyFill="1">
      <alignment vertical="center"/>
    </xf>
    <xf numFmtId="0" fontId="40" fillId="0" borderId="0" xfId="0" applyFont="1">
      <alignment vertical="center"/>
    </xf>
    <xf numFmtId="0" fontId="0" fillId="3" borderId="0" xfId="0" applyNumberFormat="1" applyFill="1">
      <alignment vertical="center"/>
    </xf>
    <xf numFmtId="0" fontId="6" fillId="3" borderId="0" xfId="0" applyFont="1" applyFill="1">
      <alignment vertical="center"/>
    </xf>
    <xf numFmtId="0" fontId="6" fillId="3" borderId="0" xfId="0" applyNumberFormat="1" applyFont="1" applyFill="1">
      <alignment vertical="center"/>
    </xf>
    <xf numFmtId="0" fontId="2" fillId="3" borderId="0" xfId="0" applyFont="1" applyFill="1">
      <alignment vertical="center"/>
    </xf>
    <xf numFmtId="0" fontId="2" fillId="3" borderId="0" xfId="0" applyNumberFormat="1" applyFont="1" applyFill="1">
      <alignment vertical="center"/>
    </xf>
    <xf numFmtId="0" fontId="3" fillId="3" borderId="0" xfId="0" applyFont="1" applyFill="1">
      <alignment vertical="center"/>
    </xf>
    <xf numFmtId="0" fontId="3" fillId="3" borderId="0" xfId="0" applyNumberFormat="1" applyFont="1" applyFill="1">
      <alignment vertical="center"/>
    </xf>
    <xf numFmtId="0" fontId="39" fillId="3" borderId="0" xfId="0" applyFont="1" applyFill="1">
      <alignment vertical="center"/>
    </xf>
    <xf numFmtId="0" fontId="0" fillId="0" borderId="0" xfId="0" applyNumberFormat="1" applyBorder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4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3" borderId="0" xfId="0" applyNumberFormat="1" applyFont="1" applyFill="1">
      <alignment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23" fillId="0" borderId="5" xfId="0" applyFont="1" applyFill="1" applyBorder="1" applyAlignment="1">
      <alignment horizontal="left" vertical="center"/>
    </xf>
    <xf numFmtId="0" fontId="23" fillId="0" borderId="8" xfId="0" applyFont="1" applyFill="1" applyBorder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標準" xfId="0" builtinId="0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C000"/>
        </patternFill>
      </fill>
    </dxf>
    <dxf>
      <numFmt numFmtId="0" formatCode="General"/>
    </dxf>
    <dxf>
      <numFmt numFmtId="0" formatCode="General"/>
    </dxf>
    <dxf>
      <numFmt numFmtId="0" formatCode="General"/>
      <fill>
        <patternFill>
          <fgColor indexed="64"/>
          <bgColor rgb="FFFFC000"/>
        </patternFill>
      </fill>
    </dxf>
    <dxf>
      <numFmt numFmtId="0" formatCode="General"/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numFmt numFmtId="0" formatCode="General"/>
      <fill>
        <patternFill>
          <fgColor indexed="64"/>
          <bgColor rgb="FFFFC000"/>
        </patternFill>
      </fill>
    </dxf>
    <dxf>
      <numFmt numFmtId="0" formatCode="General"/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/Microsoft/Hebon/Hebon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Hebon"/>
    </defined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B089AB-9519-4910-85C2-06131CEB6043}" name="ファイル名生成" displayName="ファイル名生成" ref="B2:Y582" totalsRowShown="0">
  <autoFilter ref="B2:Y582" xr:uid="{BC7C4227-EB1A-4956-B510-076468AF42E7}"/>
  <tableColumns count="24">
    <tableColumn id="11" xr3:uid="{722BF1D7-9A6E-44A1-8FFE-6103C8FE0B82}" name="No" dataDxfId="77">
      <calculatedColumnFormula>ROW()-2</calculatedColumnFormula>
    </tableColumn>
    <tableColumn id="3" xr3:uid="{4BDDAAA3-2AF0-4660-A067-3CA57848D49D}" name="語釈見出し" dataDxfId="76"/>
    <tableColumn id="27" xr3:uid="{C09EEA77-1567-442C-A3CD-3D86D66AB25E}" name="項目" dataDxfId="75"/>
    <tableColumn id="26" xr3:uid="{5DE2F4AE-1CB8-4250-B575-8BD02DC7D897}" name="別表記①" dataDxfId="74"/>
    <tableColumn id="25" xr3:uid="{C35603D6-38AE-40A6-A894-2BBF691E422E}" name="別表記②" dataDxfId="73"/>
    <tableColumn id="17" xr3:uid="{7470D4D7-F664-48AB-BE82-8FB30F41F031}" name="項目（内部）" dataDxfId="72"/>
    <tableColumn id="22" xr3:uid="{CA19D820-9966-45E7-8FFD-3766191A2948}" name="索引" dataDxfId="71"/>
    <tableColumn id="20" xr3:uid="{0DCF9E1B-DA9E-4803-8C14-4FB5164F99EE}" name="index" dataDxfId="70">
      <calculatedColumnFormula array="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calculatedColumnFormula>
    </tableColumn>
    <tableColumn id="14" xr3:uid="{59423337-46A1-49C8-BC47-01CA54D98C8B}" name="字音（自動）" dataDxfId="69">
      <calculatedColumnFormula>_xlfn.TEXTJOIN("",1,ファイル名生成[[#This Row],[字音１]],ファイル名生成[[#This Row],[字音２]],ファイル名生成[[#This Row],[字音3]])</calculatedColumnFormula>
    </tableColumn>
    <tableColumn id="23" xr3:uid="{6B238716-1CF2-4389-9ECC-314BF78EA5B7}" name="字音（手動）" dataDxfId="68"/>
    <tableColumn id="28" xr3:uid="{7EA0FD0D-B9FC-4BE7-9962-149E5BB0E0DA}" name="ファイル名" dataDxfId="67">
      <calculatedColumnFormula>IF(ファイル名生成[[#This Row],[字１]]=0,"",_xlfn.TEXTJOIN("",TRUE,ファイル名生成[[#This Row],[ローマ字]],ファイル名生成[[#This Row],[後綴り]]))</calculatedColumnFormula>
    </tableColumn>
    <tableColumn id="16" xr3:uid="{F73D3564-BD8A-493B-B021-F2F01AEA39DE}" name="見出重複" dataDxfId="66">
      <calculatedColumnFormula>IF(COUNTIF(既存ファイル名[語釈見出し],ファイル名生成[[#This Row],[語釈見出し]])&gt;=1,"重複","")</calculatedColumnFormula>
    </tableColumn>
    <tableColumn id="21" xr3:uid="{35AB7375-BA84-4CE8-9E03-BCD2AC0C47C1}" name="項目重複" dataDxfId="65">
      <calculatedColumnFormula>IF(COUNTIF(既存ファイル名[項目（内部）],ファイル名生成[[#This Row],[項目（内部）]])&gt;=1,"重複","")</calculatedColumnFormula>
    </tableColumn>
    <tableColumn id="6" xr3:uid="{9743A554-57EE-4363-91A2-5224FD6F74DA}" name="字１" dataDxfId="64">
      <calculatedColumnFormula>IF(LEFT(ファイル名生成[[#This Row],[項目（内部）]],1)="",0,MATCH(LEFT(ファイル名生成[[#This Row],[項目（内部）]],1),字音画数表[新字],0))</calculatedColumnFormula>
    </tableColumn>
    <tableColumn id="5" xr3:uid="{3B77CFA5-4915-4F94-BD88-A905D390B2A7}" name="字２" dataDxfId="63">
      <calculatedColumnFormula array="1">_xlfn.IFS(MID(ファイル名生成[[#This Row],[項目（内部）]],2,1)="",0,MID(ファイル名生成[[#This Row],[項目（内部）]],2,1)="（",1,TRUE,MATCH(MID(ファイル名生成[[#This Row],[項目（内部）]],2,1),字音画数表[新字],0))</calculatedColumnFormula>
    </tableColumn>
    <tableColumn id="4" xr3:uid="{BD805D10-89DC-44B7-92D2-F668BAC96E78}" name="字３" dataDxfId="62">
      <calculatedColumnFormula array="1">_xlfn.IFS(MID(ファイル名生成[[#This Row],[項目（内部）]],3,1)="",0,MID(ファイル名生成[[#This Row],[項目（内部）]],3,1)="（",1,TRUE,MATCH(MID(ファイル名生成[[#This Row],[項目（内部）]],3,1),字音画数表[新字],0))</calculatedColumnFormula>
    </tableColumn>
    <tableColumn id="9" xr3:uid="{8B146CB5-2426-435A-8005-0D73B7FE54FA}" name="字音１" dataDxfId="61">
      <calculatedColumnFormula array="1">IF(ファイル名生成[[#This Row],[字１]]=0,"",INDEX(字音画数表[字音],ファイル名生成[[#This Row],[字１]],0))</calculatedColumnFormula>
    </tableColumn>
    <tableColumn id="8" xr3:uid="{10A26F4E-43F1-40E2-9554-EFED456BFCE8}" name="字音２" dataDxfId="60">
      <calculatedColumnFormula array="1">IF(ファイル名生成[[#This Row],[字２]]=0,"",INDEX(字音画数表[字音],ファイル名生成[[#This Row],[字２]],0))</calculatedColumnFormula>
    </tableColumn>
    <tableColumn id="10" xr3:uid="{B3BF95A9-577D-4518-A94D-9B70DEB2A7D0}" name="字音3" dataDxfId="59">
      <calculatedColumnFormula array="1">IF(ファイル名生成[[#This Row],[字３]]=0,"",INDEX(字音画数表[字音],ファイル名生成[[#This Row],[字３]],0))</calculatedColumnFormula>
    </tableColumn>
    <tableColumn id="7" xr3:uid="{E4A61ACE-9C5C-4E55-8B82-82F736D1C9C1}" name="ローマ字" dataDxfId="58">
      <calculatedColumnFormula array="1">[1]!Hebon(ファイル名生成[[#This Row],[字音（手動）]],2,1)</calculatedColumnFormula>
    </tableColumn>
    <tableColumn id="29" xr3:uid="{14CE04C9-E055-4244-8CA0-C90AD01EDD4E}" name="既存頻度" dataDxfId="57">
      <calculatedColumnFormula>COUNTIF(既存ファイル名[ローマ字],ファイル名生成[[#This Row],[ローマ字]])</calculatedColumnFormula>
    </tableColumn>
    <tableColumn id="1" xr3:uid="{87B0A2EB-3A44-4EE7-948B-E89BA8AEC594}" name="新頻度" dataDxfId="56">
      <calculatedColumnFormula>IF(ファイル名生成[[#This Row],[字１]]=0,0,COUNTIF(ファイル名生成[ローマ字],ファイル名生成[[#This Row],[ローマ字]]))</calculatedColumnFormula>
    </tableColumn>
    <tableColumn id="2" xr3:uid="{F592F7C0-9ED9-416C-B2F9-8E0FFDDD2FE3}" name="総頻度" dataDxfId="55">
      <calculatedColumnFormula>ファイル名生成[[#This Row],[既存頻度]]+ファイル名生成[[#This Row],[新頻度]]</calculatedColumnFormula>
    </tableColumn>
    <tableColumn id="30" xr3:uid="{AE2A850E-8526-45DA-836D-DF84077172ED}" name="後綴り" dataDxfId="54">
      <calculatedColumnFormula>IF(ファイル名生成[[#This Row],[総頻度]]&gt;9,ファイル名生成[[#This Row],[総頻度]],_xlfn.TEXTJOIN("",TRUE,"0",ファイル名生成[[#This Row],[総頻度]]))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52B954-4693-4CBF-B9B3-B88E97313708}" name="既存ファイル名" displayName="既存ファイル名" ref="B2:S1349" totalsRowShown="0">
  <autoFilter ref="B2:S1349" xr:uid="{644ADA54-CAA7-4831-8443-D97DE33B2E70}"/>
  <sortState xmlns:xlrd2="http://schemas.microsoft.com/office/spreadsheetml/2017/richdata2" ref="B3:S1349">
    <sortCondition ref="P2:P1349"/>
  </sortState>
  <tableColumns count="18">
    <tableColumn id="6" xr3:uid="{EB7735C4-B7CA-4165-98B8-2EDAA06A983B}" name="No" dataDxfId="49"/>
    <tableColumn id="8" xr3:uid="{ADD5B8E5-3292-4F69-BDD6-9A914CDFBD66}" name="語釈見出し" dataDxfId="48"/>
    <tableColumn id="13" xr3:uid="{3BBD7D8A-5B1D-466F-A39D-7A773F9B4C94}" name="項目" dataDxfId="47"/>
    <tableColumn id="18" xr3:uid="{FAEC33AC-889B-4B9A-8DE3-965460E7C76C}" name="別表記①" dataDxfId="46"/>
    <tableColumn id="16" xr3:uid="{49C7B4E2-944D-4AD4-97B8-B0D10914E233}" name="別表記②" dataDxfId="45"/>
    <tableColumn id="2" xr3:uid="{63D08943-C46F-4C39-952D-37CB7F84AA44}" name="項目（内部）" dataDxfId="44"/>
    <tableColumn id="1" xr3:uid="{601C850A-5F54-49E3-9C8E-8442A3B4FFCC}" name="索引" dataDxfId="43"/>
    <tableColumn id="7" xr3:uid="{78630332-56ED-40FB-8234-F02CC7E12992}" name="Index" dataDxfId="42">
      <calculatedColumnFormula array="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calculatedColumnFormula>
    </tableColumn>
    <tableColumn id="9" xr3:uid="{7D6C2305-66E5-4CD7-91EE-DA8EAB4CB210}" name="ファイル名" dataDxfId="41"/>
    <tableColumn id="3" xr3:uid="{CBB01164-AE52-42A9-818D-A54AB2826B8C}" name="字１" dataDxfId="40">
      <calculatedColumnFormula>MATCH(LEFT(既存ファイル名[[#This Row],[項目（内部）]],1),字音画数表[新字],0)</calculatedColumnFormula>
    </tableColumn>
    <tableColumn id="4" xr3:uid="{9E04D8AA-EC8D-4D22-BE1C-32E4677C4A0A}" name="字２" dataDxfId="39">
      <calculatedColumnFormula array="1">_xlfn.IFS(MID(既存ファイル名[[#This Row],[項目（内部）]],2,1)="",0,MID(既存ファイル名[[#This Row],[項目（内部）]],2,1)="（",1,TRUE,MATCH(MID(既存ファイル名[[#This Row],[項目（内部）]],2,1),字音画数表[新字],0))</calculatedColumnFormula>
    </tableColumn>
    <tableColumn id="5" xr3:uid="{D29AC0D2-6874-4A1D-830C-E322F3B9F2FE}" name="字３" dataDxfId="38">
      <calculatedColumnFormula array="1">_xlfn.IFS(MID(既存ファイル名[[#This Row],[項目（内部）]],3,1)="",0,MID(既存ファイル名[[#This Row],[項目（内部）]],3,1)="（",1,TRUE,MATCH(MID(既存ファイル名[[#This Row],[項目（内部）]],3,1),字音画数表[新字],0))</calculatedColumnFormula>
    </tableColumn>
    <tableColumn id="10" xr3:uid="{58217070-AC50-4B26-BF12-E2CD34779433}" name="字数" dataDxfId="37">
      <calculatedColumnFormula array="1">_xlfn.IFS(既存ファイル名[[#This Row],[字２]]=0,1,既存ファイル名[[#This Row],[字３]]=0,2,TRUE,3)</calculatedColumnFormula>
    </tableColumn>
    <tableColumn id="14" xr3:uid="{A36734F8-B771-46AC-BCEF-6F7C4C8FEEB6}" name="項目頻度" dataDxfId="36">
      <calculatedColumnFormula>COUNTIF(既存ファイル名[項目],既存ファイル名[[#This Row],[項目]])</calculatedColumnFormula>
    </tableColumn>
    <tableColumn id="15" xr3:uid="{DDE1A8E2-E2C5-4515-9580-C5E65775DCE8}" name="リンク保留" dataDxfId="35"/>
    <tableColumn id="17" xr3:uid="{B11F50C5-26FD-4148-B63D-A5335E47B53E}" name="単字重複" dataDxfId="34">
      <calculatedColumnFormula array="1">_xlfn.IFS(既存ファイル名[[#This Row],[字２]]&gt;0,"",COUNTIF(既存ファイル名[[字１]:[字３]],既存ファイル名[[#This Row],[字１]])&gt;1,"重複",TRUE,"")</calculatedColumnFormula>
    </tableColumn>
    <tableColumn id="11" xr3:uid="{4D194548-351F-4C6F-9BCD-78C9ABECE7A4}" name="ローマ字" dataDxfId="33">
      <calculatedColumnFormula>LEFT(既存ファイル名[[#This Row],[ファイル名]],LEN(既存ファイル名[[#This Row],[ファイル名]])-2)</calculatedColumnFormula>
    </tableColumn>
    <tableColumn id="12" xr3:uid="{D9B65C14-1F52-4451-A807-53C19DF190ED}" name="ファイル保留" dataDxfId="3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8C0827-FAFA-41A8-9A9E-06247D0DA775}" name="字音画数表" displayName="字音画数表" ref="B2:H1206" totalsRowShown="0" totalsRowDxfId="26" headerRowBorderDxfId="28" tableBorderDxfId="27" totalsRowBorderDxfId="25">
  <autoFilter ref="B2:H1206" xr:uid="{24F88A63-CC5A-4B21-94AF-0FDCD3FA78D7}"/>
  <sortState xmlns:xlrd2="http://schemas.microsoft.com/office/spreadsheetml/2017/richdata2" ref="B3:H1197">
    <sortCondition ref="C3:C1197"/>
    <sortCondition ref="D3:D1197"/>
    <sortCondition ref="F3:F1197"/>
  </sortState>
  <tableColumns count="7">
    <tableColumn id="10" xr3:uid="{2A1F2ABF-201D-4B12-8E81-E0243B7BA44B}" name="新字" dataDxfId="24" totalsRowDxfId="23"/>
    <tableColumn id="1" xr3:uid="{A370E601-CBC7-4B02-9069-D0AAE378E980}" name="字音" dataDxfId="22" totalsRowDxfId="21"/>
    <tableColumn id="2" xr3:uid="{454C6734-F148-4439-A6C3-487C04395F57}" name="画数" dataDxfId="20" totalsRowDxfId="19"/>
    <tableColumn id="15" xr3:uid="{CA23DBA7-1688-4405-AC55-D340644D8F55}" name="部首" dataDxfId="18" totalsRowDxfId="17"/>
    <tableColumn id="3" xr3:uid="{9E254945-CB74-4249-80A2-1CD78F5043EB}" name="部首番号" dataDxfId="16">
      <calculatedColumnFormula>INDEX(部首検索表[序数],MATCH(字音画数表[[#This Row],[部首]],部首検索表[部首],0))</calculatedColumnFormula>
    </tableColumn>
    <tableColumn id="4" xr3:uid="{0B37A66D-09A4-4F91-A27C-984973E2E1F5}" name="頭文字" dataDxfId="15" totalsRowDxfId="14"/>
    <tableColumn id="16" xr3:uid="{D5CCB41C-5900-47CA-B1CD-0F69275DAAD6}" name="備考" dataDxfId="13" totalsRow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C3D1328-12D8-454A-94AF-1572F400DFB5}" name="記号一覧" displayName="記号一覧" ref="M2:N12" totalsRowShown="0" headerRowDxfId="11">
  <autoFilter ref="M2:N12" xr:uid="{9F458816-7F5D-4798-BAB4-78F4A4ABE456}"/>
  <tableColumns count="2">
    <tableColumn id="1" xr3:uid="{EEB8C723-91E1-4D4E-90F6-2158387F0933}" name="No" dataDxfId="10">
      <calculatedColumnFormula>ROW()-2</calculatedColumnFormula>
    </tableColumn>
    <tableColumn id="2" xr3:uid="{CCAED33F-9449-461C-BD4B-CE84D91FEDBB}" name="記号" dataDxf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234FD0B-8E50-4125-B00B-513F5F92E9DF}" name="部首検索表" displayName="部首検索表" ref="T2:U216" totalsRowShown="0" headerRowDxfId="8">
  <autoFilter ref="T2:U216" xr:uid="{2BDE71EE-7E45-4D9C-8046-B41938134E31}"/>
  <tableColumns count="2">
    <tableColumn id="1" xr3:uid="{08BDA521-296A-4B98-810F-171BF00CFD0E}" name="序数"/>
    <tableColumn id="2" xr3:uid="{736A3A9D-3CF1-4537-9DD1-847FCCD412CC}" name="部首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BDE347-A432-4451-96F1-298D8F6CEF12}" name="新旧対照表" displayName="新旧対照表" ref="B2:H221" totalsRowShown="0">
  <autoFilter ref="B2:H221" xr:uid="{3BE569F4-DA52-46A9-BC62-4BF92FF08E9F}"/>
  <sortState xmlns:xlrd2="http://schemas.microsoft.com/office/spreadsheetml/2017/richdata2" ref="B3:G53">
    <sortCondition ref="D3:D53"/>
    <sortCondition ref="E3:E53"/>
    <sortCondition ref="F3:F53"/>
  </sortState>
  <tableColumns count="7">
    <tableColumn id="1" xr3:uid="{3979837A-A785-42E3-9025-CAB525BE621D}" name="舊"/>
    <tableColumn id="2" xr3:uid="{640CB94C-5C89-44A8-A1FE-67FE7EB487AC}" name="新"/>
    <tableColumn id="4" xr3:uid="{983C2E39-9814-4F64-A7F2-CE4DAFD76425}" name="字音" dataDxfId="4">
      <calculatedColumnFormula>INDEX(字音画数表[字音],MATCH(新旧対照表[[#This Row],[舊]],字音画数表[新字],0))</calculatedColumnFormula>
    </tableColumn>
    <tableColumn id="3" xr3:uid="{437ED756-861B-481E-ADFD-1EB1F20AF3A3}" name="画数" dataDxfId="3">
      <calculatedColumnFormula>INDEX(字音画数表[画数],MATCH(新旧対照表[[#This Row],[舊]],字音画数表[新字],0))</calculatedColumnFormula>
    </tableColumn>
    <tableColumn id="6" xr3:uid="{A7365122-EBDC-404B-BF8A-71C37D90911A}" name="部首番号" dataDxfId="2">
      <calculatedColumnFormula>INDEX(字音画数表[部首番号],MATCH(新旧対照表[[#This Row],[舊]],字音画数表[新字],0))</calculatedColumnFormula>
    </tableColumn>
    <tableColumn id="5" xr3:uid="{711A428D-6345-49D7-91F9-968CB85FBBB5}" name="旧字確認①" dataDxfId="1">
      <calculatedColumnFormula>COUNTIF(ファイル名生成[[語釈見出し]:[索引]],"*"&amp;新旧対照表[[#This Row],[舊]]&amp;"*")</calculatedColumnFormula>
    </tableColumn>
    <tableColumn id="7" xr3:uid="{3E9B4BFF-DEE2-4C10-8C45-A9A319E28D53}" name="旧字確認②" dataDxfId="0">
      <calculatedColumnFormula>COUNTIF(既存ファイル名[[語釈見出し]:[索引]],"*"&amp;新旧対照表[[#This Row],[舊]]&amp;"*")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B936C-30EA-49F6-ADB3-90F4E49A622C}">
  <dimension ref="B1:Y582"/>
  <sheetViews>
    <sheetView zoomScaleNormal="100" workbookViewId="0">
      <selection activeCell="C3" sqref="C3:H3"/>
    </sheetView>
  </sheetViews>
  <sheetFormatPr defaultRowHeight="17.7"/>
  <cols>
    <col min="2" max="2" width="4.94921875" customWidth="1"/>
    <col min="3" max="3" width="12.1875" customWidth="1"/>
    <col min="9" max="9" width="9" customWidth="1"/>
    <col min="10" max="10" width="11.28515625" customWidth="1"/>
    <col min="11" max="12" width="13.5703125" customWidth="1"/>
  </cols>
  <sheetData>
    <row r="1" spans="2:25">
      <c r="P1" t="s">
        <v>1970</v>
      </c>
    </row>
    <row r="2" spans="2:25" ht="34.5" customHeight="1">
      <c r="B2" t="s">
        <v>102</v>
      </c>
      <c r="C2" s="81" t="s">
        <v>1973</v>
      </c>
      <c r="D2" s="81" t="s">
        <v>1971</v>
      </c>
      <c r="E2" s="81" t="s">
        <v>3844</v>
      </c>
      <c r="F2" s="81" t="s">
        <v>3849</v>
      </c>
      <c r="G2" s="81" t="s">
        <v>2529</v>
      </c>
      <c r="H2" s="81" t="s">
        <v>1972</v>
      </c>
      <c r="I2" t="s">
        <v>2429</v>
      </c>
      <c r="J2" s="63" t="s">
        <v>3850</v>
      </c>
      <c r="K2" s="82" t="s">
        <v>3851</v>
      </c>
      <c r="L2" s="83" t="s">
        <v>3852</v>
      </c>
      <c r="M2" s="63" t="s">
        <v>3854</v>
      </c>
      <c r="N2" s="80" t="s">
        <v>3855</v>
      </c>
      <c r="O2" t="s">
        <v>91</v>
      </c>
      <c r="P2" t="s">
        <v>92</v>
      </c>
      <c r="Q2" t="s">
        <v>93</v>
      </c>
      <c r="R2" t="s">
        <v>1967</v>
      </c>
      <c r="S2" t="s">
        <v>4545</v>
      </c>
      <c r="T2" t="s">
        <v>1969</v>
      </c>
      <c r="U2" t="s">
        <v>1968</v>
      </c>
      <c r="V2" t="s">
        <v>4124</v>
      </c>
      <c r="W2" t="s">
        <v>4125</v>
      </c>
      <c r="X2" t="s">
        <v>4126</v>
      </c>
      <c r="Y2" t="s">
        <v>3856</v>
      </c>
    </row>
    <row r="3" spans="2:25">
      <c r="B3" s="50">
        <f t="shared" ref="B3:B52" si="0">ROW()-2</f>
        <v>1</v>
      </c>
      <c r="C3" s="92" t="s">
        <v>1425</v>
      </c>
      <c r="D3" s="92" t="s">
        <v>1425</v>
      </c>
      <c r="E3" s="81" t="s">
        <v>4203</v>
      </c>
      <c r="F3" s="81" t="s">
        <v>4203</v>
      </c>
      <c r="G3" s="92" t="s">
        <v>1425</v>
      </c>
      <c r="H3" s="90" t="s">
        <v>4584</v>
      </c>
      <c r="I3" s="50" t="str" cm="1">
        <f t="array" ref="I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>jinmei</v>
      </c>
      <c r="J3" s="50" t="str">
        <f>_xlfn.TEXTJOIN("",1,ファイル名生成[[#This Row],[字音１]],ファイル名生成[[#This Row],[字音２]],ファイル名生成[[#This Row],[字音3]])</f>
        <v>りゅう</v>
      </c>
      <c r="K3" s="90" t="s">
        <v>1424</v>
      </c>
      <c r="L3" s="50" t="str">
        <f>IF(ファイル名生成[[#This Row],[字１]]=0,"",_xlfn.TEXTJOIN("",TRUE,ファイル名生成[[#This Row],[ローマ字]],ファイル名生成[[#This Row],[後綴り]]))</f>
        <v>ryuu02</v>
      </c>
      <c r="M3" s="50" t="str">
        <f>IF(COUNTIF(既存ファイル名[語釈見出し],ファイル名生成[[#This Row],[語釈見出し]])&gt;=1,"重複","")</f>
        <v>重複</v>
      </c>
      <c r="N3" s="50" t="str">
        <f>IF(COUNTIF(既存ファイル名[項目（内部）],ファイル名生成[[#This Row],[項目（内部）]])&gt;=1,"重複","")</f>
        <v>重複</v>
      </c>
      <c r="O3" s="50">
        <f>IF(LEFT(ファイル名生成[[#This Row],[項目（内部）]],1)="",0,MATCH(LEFT(ファイル名生成[[#This Row],[項目（内部）]],1),字音画数表[新字],0))</f>
        <v>1057</v>
      </c>
      <c r="P3" s="50" cm="1">
        <f t="array" ref="P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" s="50" cm="1">
        <f t="array" ref="Q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" s="50" t="str" cm="1">
        <f t="array" ref="R3">IF(ファイル名生成[[#This Row],[字１]]=0,"",INDEX(字音画数表[字音],ファイル名生成[[#This Row],[字１]],0))</f>
        <v>りゅう</v>
      </c>
      <c r="S3" s="50" t="str" cm="1">
        <f t="array" ref="S3">IF(ファイル名生成[[#This Row],[字２]]=0,"",INDEX(字音画数表[字音],ファイル名生成[[#This Row],[字２]],0))</f>
        <v/>
      </c>
      <c r="T3" s="50" t="str" cm="1">
        <f t="array" ref="T3">IF(ファイル名生成[[#This Row],[字３]]=0,"",INDEX(字音画数表[字音],ファイル名生成[[#This Row],[字３]],0))</f>
        <v/>
      </c>
      <c r="U3" s="50" t="str" cm="1">
        <f t="array" ref="U3">[1]!Hebon(ファイル名生成[[#This Row],[字音（手動）]],2,1)</f>
        <v>ryuu</v>
      </c>
      <c r="V3" s="50">
        <f>COUNTIF(既存ファイル名[ローマ字],ファイル名生成[[#This Row],[ローマ字]])</f>
        <v>1</v>
      </c>
      <c r="W3" s="50">
        <f>IF(ファイル名生成[[#This Row],[字１]]=0,0,COUNTIF(ファイル名生成[ローマ字],ファイル名生成[[#This Row],[ローマ字]]))</f>
        <v>1</v>
      </c>
      <c r="X3" s="50">
        <f>ファイル名生成[[#This Row],[既存頻度]]+ファイル名生成[[#This Row],[新頻度]]</f>
        <v>2</v>
      </c>
      <c r="Y3" s="50" t="str">
        <f>IF(ファイル名生成[[#This Row],[総頻度]]&gt;9,ファイル名生成[[#This Row],[総頻度]],_xlfn.TEXTJOIN("",TRUE,"0",ファイル名生成[[#This Row],[総頻度]]))</f>
        <v>02</v>
      </c>
    </row>
    <row r="4" spans="2:25">
      <c r="B4" s="50">
        <f t="shared" si="0"/>
        <v>2</v>
      </c>
      <c r="C4" s="90"/>
      <c r="D4" s="90"/>
      <c r="E4" s="81" t="s">
        <v>3843</v>
      </c>
      <c r="F4" s="81" t="s">
        <v>3843</v>
      </c>
      <c r="G4" s="90"/>
      <c r="H4" s="90"/>
      <c r="I4" s="50" t="str" cm="1">
        <f t="array" ref="I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" s="50" t="str">
        <f>_xlfn.TEXTJOIN("",1,ファイル名生成[[#This Row],[字音１]],ファイル名生成[[#This Row],[字音２]],ファイル名生成[[#This Row],[字音3]])</f>
        <v/>
      </c>
      <c r="K4" s="90"/>
      <c r="L4" s="50" t="str">
        <f>IF(ファイル名生成[[#This Row],[字１]]=0,"",_xlfn.TEXTJOIN("",TRUE,ファイル名生成[[#This Row],[ローマ字]],ファイル名生成[[#This Row],[後綴り]]))</f>
        <v/>
      </c>
      <c r="M4" s="50" t="str">
        <f>IF(COUNTIF(既存ファイル名[語釈見出し],ファイル名生成[[#This Row],[語釈見出し]])&gt;=1,"重複","")</f>
        <v/>
      </c>
      <c r="N4" s="50" t="str">
        <f>IF(COUNTIF(既存ファイル名[項目（内部）],ファイル名生成[[#This Row],[項目（内部）]])&gt;=1,"重複","")</f>
        <v/>
      </c>
      <c r="O4" s="50">
        <f>IF(LEFT(ファイル名生成[[#This Row],[項目（内部）]],1)="",0,MATCH(LEFT(ファイル名生成[[#This Row],[項目（内部）]],1),字音画数表[新字],0))</f>
        <v>0</v>
      </c>
      <c r="P4" s="50" cm="1">
        <f t="array" ref="P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" s="50" cm="1">
        <f t="array" ref="Q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" s="50" t="str" cm="1">
        <f t="array" ref="R4">IF(ファイル名生成[[#This Row],[字１]]=0,"",INDEX(字音画数表[字音],ファイル名生成[[#This Row],[字１]],0))</f>
        <v/>
      </c>
      <c r="S4" s="50" t="str" cm="1">
        <f t="array" ref="S4">IF(ファイル名生成[[#This Row],[字２]]=0,"",INDEX(字音画数表[字音],ファイル名生成[[#This Row],[字２]],0))</f>
        <v/>
      </c>
      <c r="T4" s="50" t="str" cm="1">
        <f t="array" ref="T4">IF(ファイル名生成[[#This Row],[字３]]=0,"",INDEX(字音画数表[字音],ファイル名生成[[#This Row],[字３]],0))</f>
        <v/>
      </c>
      <c r="U4" s="50" t="str" cm="1">
        <f t="array" ref="U4">[1]!Hebon(ファイル名生成[[#This Row],[字音（手動）]],2,1)</f>
        <v/>
      </c>
      <c r="V4" s="50">
        <f>COUNTIF(既存ファイル名[ローマ字],ファイル名生成[[#This Row],[ローマ字]])</f>
        <v>2</v>
      </c>
      <c r="W4" s="50">
        <f>IF(ファイル名生成[[#This Row],[字１]]=0,0,COUNTIF(ファイル名生成[ローマ字],ファイル名生成[[#This Row],[ローマ字]]))</f>
        <v>0</v>
      </c>
      <c r="X4" s="50">
        <f>ファイル名生成[[#This Row],[既存頻度]]+ファイル名生成[[#This Row],[新頻度]]</f>
        <v>2</v>
      </c>
      <c r="Y4" s="50" t="str">
        <f>IF(ファイル名生成[[#This Row],[総頻度]]&gt;9,ファイル名生成[[#This Row],[総頻度]],_xlfn.TEXTJOIN("",TRUE,"0",ファイル名生成[[#This Row],[総頻度]]))</f>
        <v>02</v>
      </c>
    </row>
    <row r="5" spans="2:25">
      <c r="B5" s="50">
        <f t="shared" si="0"/>
        <v>3</v>
      </c>
      <c r="C5" s="90"/>
      <c r="D5" s="90"/>
      <c r="E5" s="81" t="s">
        <v>3843</v>
      </c>
      <c r="F5" s="81" t="s">
        <v>3843</v>
      </c>
      <c r="G5" s="90"/>
      <c r="H5" s="90"/>
      <c r="I5" s="50" t="str" cm="1">
        <f t="array" ref="I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" s="50" t="str">
        <f>_xlfn.TEXTJOIN("",1,ファイル名生成[[#This Row],[字音１]],ファイル名生成[[#This Row],[字音２]],ファイル名生成[[#This Row],[字音3]])</f>
        <v/>
      </c>
      <c r="K5" s="90"/>
      <c r="L5" s="50" t="str">
        <f>IF(ファイル名生成[[#This Row],[字１]]=0,"",_xlfn.TEXTJOIN("",TRUE,ファイル名生成[[#This Row],[ローマ字]],ファイル名生成[[#This Row],[後綴り]]))</f>
        <v/>
      </c>
      <c r="M5" s="50" t="str">
        <f>IF(COUNTIF(既存ファイル名[語釈見出し],ファイル名生成[[#This Row],[語釈見出し]])&gt;=1,"重複","")</f>
        <v/>
      </c>
      <c r="N5" s="50" t="str">
        <f>IF(COUNTIF(既存ファイル名[項目（内部）],ファイル名生成[[#This Row],[項目（内部）]])&gt;=1,"重複","")</f>
        <v/>
      </c>
      <c r="O5" s="50">
        <f>IF(LEFT(ファイル名生成[[#This Row],[項目（内部）]],1)="",0,MATCH(LEFT(ファイル名生成[[#This Row],[項目（内部）]],1),字音画数表[新字],0))</f>
        <v>0</v>
      </c>
      <c r="P5" s="50" cm="1">
        <f t="array" ref="P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" s="50" cm="1">
        <f t="array" ref="Q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" s="50" t="str" cm="1">
        <f t="array" ref="R5">IF(ファイル名生成[[#This Row],[字１]]=0,"",INDEX(字音画数表[字音],ファイル名生成[[#This Row],[字１]],0))</f>
        <v/>
      </c>
      <c r="S5" s="50" t="str" cm="1">
        <f t="array" ref="S5">IF(ファイル名生成[[#This Row],[字２]]=0,"",INDEX(字音画数表[字音],ファイル名生成[[#This Row],[字２]],0))</f>
        <v/>
      </c>
      <c r="T5" s="50" t="str" cm="1">
        <f t="array" ref="T5">IF(ファイル名生成[[#This Row],[字３]]=0,"",INDEX(字音画数表[字音],ファイル名生成[[#This Row],[字３]],0))</f>
        <v/>
      </c>
      <c r="U5" s="50" t="str" cm="1">
        <f t="array" ref="U5">[1]!Hebon(ファイル名生成[[#This Row],[字音（手動）]],2,1)</f>
        <v/>
      </c>
      <c r="V5" s="50">
        <f>COUNTIF(既存ファイル名[ローマ字],ファイル名生成[[#This Row],[ローマ字]])</f>
        <v>2</v>
      </c>
      <c r="W5" s="50">
        <f>IF(ファイル名生成[[#This Row],[字１]]=0,0,COUNTIF(ファイル名生成[ローマ字],ファイル名生成[[#This Row],[ローマ字]]))</f>
        <v>0</v>
      </c>
      <c r="X5" s="50">
        <f>ファイル名生成[[#This Row],[既存頻度]]+ファイル名生成[[#This Row],[新頻度]]</f>
        <v>2</v>
      </c>
      <c r="Y5" s="50" t="str">
        <f>IF(ファイル名生成[[#This Row],[総頻度]]&gt;9,ファイル名生成[[#This Row],[総頻度]],_xlfn.TEXTJOIN("",TRUE,"0",ファイル名生成[[#This Row],[総頻度]]))</f>
        <v>02</v>
      </c>
    </row>
    <row r="6" spans="2:25">
      <c r="B6" s="50">
        <f t="shared" si="0"/>
        <v>4</v>
      </c>
      <c r="C6" s="90"/>
      <c r="D6" s="90"/>
      <c r="E6" s="81" t="s">
        <v>3843</v>
      </c>
      <c r="F6" s="81" t="s">
        <v>3843</v>
      </c>
      <c r="G6" s="90"/>
      <c r="H6" s="90"/>
      <c r="I6" s="50" t="str" cm="1">
        <f t="array" ref="I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" s="50" t="str">
        <f>_xlfn.TEXTJOIN("",1,ファイル名生成[[#This Row],[字音１]],ファイル名生成[[#This Row],[字音２]],ファイル名生成[[#This Row],[字音3]])</f>
        <v/>
      </c>
      <c r="K6" s="90"/>
      <c r="L6" s="50" t="str">
        <f>IF(ファイル名生成[[#This Row],[字１]]=0,"",_xlfn.TEXTJOIN("",TRUE,ファイル名生成[[#This Row],[ローマ字]],ファイル名生成[[#This Row],[後綴り]]))</f>
        <v/>
      </c>
      <c r="M6" s="50" t="str">
        <f>IF(COUNTIF(既存ファイル名[語釈見出し],ファイル名生成[[#This Row],[語釈見出し]])&gt;=1,"重複","")</f>
        <v/>
      </c>
      <c r="N6" s="50" t="str">
        <f>IF(COUNTIF(既存ファイル名[項目（内部）],ファイル名生成[[#This Row],[項目（内部）]])&gt;=1,"重複","")</f>
        <v/>
      </c>
      <c r="O6" s="50">
        <f>IF(LEFT(ファイル名生成[[#This Row],[項目（内部）]],1)="",0,MATCH(LEFT(ファイル名生成[[#This Row],[項目（内部）]],1),字音画数表[新字],0))</f>
        <v>0</v>
      </c>
      <c r="P6" s="50" cm="1">
        <f t="array" ref="P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" s="50" cm="1">
        <f t="array" ref="Q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" s="50" t="str" cm="1">
        <f t="array" ref="R6">IF(ファイル名生成[[#This Row],[字１]]=0,"",INDEX(字音画数表[字音],ファイル名生成[[#This Row],[字１]],0))</f>
        <v/>
      </c>
      <c r="S6" s="50" t="str" cm="1">
        <f t="array" ref="S6">IF(ファイル名生成[[#This Row],[字２]]=0,"",INDEX(字音画数表[字音],ファイル名生成[[#This Row],[字２]],0))</f>
        <v/>
      </c>
      <c r="T6" s="50" t="str" cm="1">
        <f t="array" ref="T6">IF(ファイル名生成[[#This Row],[字３]]=0,"",INDEX(字音画数表[字音],ファイル名生成[[#This Row],[字３]],0))</f>
        <v/>
      </c>
      <c r="U6" s="50" t="str" cm="1">
        <f t="array" ref="U6">[1]!Hebon(ファイル名生成[[#This Row],[字音（手動）]],2,1)</f>
        <v/>
      </c>
      <c r="V6" s="50">
        <f>COUNTIF(既存ファイル名[ローマ字],ファイル名生成[[#This Row],[ローマ字]])</f>
        <v>2</v>
      </c>
      <c r="W6" s="50">
        <f>IF(ファイル名生成[[#This Row],[字１]]=0,0,COUNTIF(ファイル名生成[ローマ字],ファイル名生成[[#This Row],[ローマ字]]))</f>
        <v>0</v>
      </c>
      <c r="X6" s="50">
        <f>ファイル名生成[[#This Row],[既存頻度]]+ファイル名生成[[#This Row],[新頻度]]</f>
        <v>2</v>
      </c>
      <c r="Y6" s="50" t="str">
        <f>IF(ファイル名生成[[#This Row],[総頻度]]&gt;9,ファイル名生成[[#This Row],[総頻度]],_xlfn.TEXTJOIN("",TRUE,"0",ファイル名生成[[#This Row],[総頻度]]))</f>
        <v>02</v>
      </c>
    </row>
    <row r="7" spans="2:25">
      <c r="B7" s="50">
        <f t="shared" si="0"/>
        <v>5</v>
      </c>
      <c r="C7" s="90"/>
      <c r="D7" s="90"/>
      <c r="E7" s="81" t="s">
        <v>3843</v>
      </c>
      <c r="F7" s="81" t="s">
        <v>3843</v>
      </c>
      <c r="G7" s="90"/>
      <c r="H7" s="90"/>
      <c r="I7" s="50" t="str" cm="1">
        <f t="array" ref="I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" s="50" t="str">
        <f>_xlfn.TEXTJOIN("",1,ファイル名生成[[#This Row],[字音１]],ファイル名生成[[#This Row],[字音２]],ファイル名生成[[#This Row],[字音3]])</f>
        <v/>
      </c>
      <c r="K7" s="90"/>
      <c r="L7" s="50" t="str">
        <f>IF(ファイル名生成[[#This Row],[字１]]=0,"",_xlfn.TEXTJOIN("",TRUE,ファイル名生成[[#This Row],[ローマ字]],ファイル名生成[[#This Row],[後綴り]]))</f>
        <v/>
      </c>
      <c r="M7" s="50" t="str">
        <f>IF(COUNTIF(既存ファイル名[語釈見出し],ファイル名生成[[#This Row],[語釈見出し]])&gt;=1,"重複","")</f>
        <v/>
      </c>
      <c r="N7" s="50" t="str">
        <f>IF(COUNTIF(既存ファイル名[項目（内部）],ファイル名生成[[#This Row],[項目（内部）]])&gt;=1,"重複","")</f>
        <v/>
      </c>
      <c r="O7" s="50">
        <f>IF(LEFT(ファイル名生成[[#This Row],[項目（内部）]],1)="",0,MATCH(LEFT(ファイル名生成[[#This Row],[項目（内部）]],1),字音画数表[新字],0))</f>
        <v>0</v>
      </c>
      <c r="P7" s="50" cm="1">
        <f t="array" ref="P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" s="50" cm="1">
        <f t="array" ref="Q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" s="50" t="str" cm="1">
        <f t="array" ref="R7">IF(ファイル名生成[[#This Row],[字１]]=0,"",INDEX(字音画数表[字音],ファイル名生成[[#This Row],[字１]],0))</f>
        <v/>
      </c>
      <c r="S7" s="50" t="str" cm="1">
        <f t="array" ref="S7">IF(ファイル名生成[[#This Row],[字２]]=0,"",INDEX(字音画数表[字音],ファイル名生成[[#This Row],[字２]],0))</f>
        <v/>
      </c>
      <c r="T7" s="50" t="str" cm="1">
        <f t="array" ref="T7">IF(ファイル名生成[[#This Row],[字３]]=0,"",INDEX(字音画数表[字音],ファイル名生成[[#This Row],[字３]],0))</f>
        <v/>
      </c>
      <c r="U7" s="50" t="str" cm="1">
        <f t="array" ref="U7">[1]!Hebon(ファイル名生成[[#This Row],[字音（手動）]],2,1)</f>
        <v/>
      </c>
      <c r="V7" s="50">
        <f>COUNTIF(既存ファイル名[ローマ字],ファイル名生成[[#This Row],[ローマ字]])</f>
        <v>2</v>
      </c>
      <c r="W7" s="50">
        <f>IF(ファイル名生成[[#This Row],[字１]]=0,0,COUNTIF(ファイル名生成[ローマ字],ファイル名生成[[#This Row],[ローマ字]]))</f>
        <v>0</v>
      </c>
      <c r="X7" s="50">
        <f>ファイル名生成[[#This Row],[既存頻度]]+ファイル名生成[[#This Row],[新頻度]]</f>
        <v>2</v>
      </c>
      <c r="Y7" s="50" t="str">
        <f>IF(ファイル名生成[[#This Row],[総頻度]]&gt;9,ファイル名生成[[#This Row],[総頻度]],_xlfn.TEXTJOIN("",TRUE,"0",ファイル名生成[[#This Row],[総頻度]]))</f>
        <v>02</v>
      </c>
    </row>
    <row r="8" spans="2:25">
      <c r="B8" s="50">
        <f t="shared" si="0"/>
        <v>6</v>
      </c>
      <c r="C8" s="90"/>
      <c r="D8" s="90"/>
      <c r="E8" s="81" t="s">
        <v>3843</v>
      </c>
      <c r="F8" s="81" t="s">
        <v>3843</v>
      </c>
      <c r="G8" s="90"/>
      <c r="H8" s="90"/>
      <c r="I8" s="50" t="str" cm="1">
        <f t="array" ref="I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" s="50" t="str">
        <f>_xlfn.TEXTJOIN("",1,ファイル名生成[[#This Row],[字音１]],ファイル名生成[[#This Row],[字音２]],ファイル名生成[[#This Row],[字音3]])</f>
        <v/>
      </c>
      <c r="K8" s="90"/>
      <c r="L8" s="50" t="str">
        <f>IF(ファイル名生成[[#This Row],[字１]]=0,"",_xlfn.TEXTJOIN("",TRUE,ファイル名生成[[#This Row],[ローマ字]],ファイル名生成[[#This Row],[後綴り]]))</f>
        <v/>
      </c>
      <c r="M8" s="50" t="str">
        <f>IF(COUNTIF(既存ファイル名[語釈見出し],ファイル名生成[[#This Row],[語釈見出し]])&gt;=1,"重複","")</f>
        <v/>
      </c>
      <c r="N8" s="50" t="str">
        <f>IF(COUNTIF(既存ファイル名[項目（内部）],ファイル名生成[[#This Row],[項目（内部）]])&gt;=1,"重複","")</f>
        <v/>
      </c>
      <c r="O8" s="50">
        <f>IF(LEFT(ファイル名生成[[#This Row],[項目（内部）]],1)="",0,MATCH(LEFT(ファイル名生成[[#This Row],[項目（内部）]],1),字音画数表[新字],0))</f>
        <v>0</v>
      </c>
      <c r="P8" s="50" cm="1">
        <f t="array" ref="P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" s="50" cm="1">
        <f t="array" ref="Q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" s="50" t="str" cm="1">
        <f t="array" ref="R8">IF(ファイル名生成[[#This Row],[字１]]=0,"",INDEX(字音画数表[字音],ファイル名生成[[#This Row],[字１]],0))</f>
        <v/>
      </c>
      <c r="S8" s="50" t="str" cm="1">
        <f t="array" ref="S8">IF(ファイル名生成[[#This Row],[字２]]=0,"",INDEX(字音画数表[字音],ファイル名生成[[#This Row],[字２]],0))</f>
        <v/>
      </c>
      <c r="T8" s="50" t="str" cm="1">
        <f t="array" ref="T8">IF(ファイル名生成[[#This Row],[字３]]=0,"",INDEX(字音画数表[字音],ファイル名生成[[#This Row],[字３]],0))</f>
        <v/>
      </c>
      <c r="U8" s="50" t="str" cm="1">
        <f t="array" ref="U8">[1]!Hebon(ファイル名生成[[#This Row],[字音（手動）]],2,1)</f>
        <v/>
      </c>
      <c r="V8" s="50">
        <f>COUNTIF(既存ファイル名[ローマ字],ファイル名生成[[#This Row],[ローマ字]])</f>
        <v>2</v>
      </c>
      <c r="W8" s="50">
        <f>IF(ファイル名生成[[#This Row],[字１]]=0,0,COUNTIF(ファイル名生成[ローマ字],ファイル名生成[[#This Row],[ローマ字]]))</f>
        <v>0</v>
      </c>
      <c r="X8" s="50">
        <f>ファイル名生成[[#This Row],[既存頻度]]+ファイル名生成[[#This Row],[新頻度]]</f>
        <v>2</v>
      </c>
      <c r="Y8" s="50" t="str">
        <f>IF(ファイル名生成[[#This Row],[総頻度]]&gt;9,ファイル名生成[[#This Row],[総頻度]],_xlfn.TEXTJOIN("",TRUE,"0",ファイル名生成[[#This Row],[総頻度]]))</f>
        <v>02</v>
      </c>
    </row>
    <row r="9" spans="2:25">
      <c r="B9" s="50">
        <f t="shared" si="0"/>
        <v>7</v>
      </c>
      <c r="C9" s="90"/>
      <c r="D9" s="90"/>
      <c r="E9" s="81" t="s">
        <v>3843</v>
      </c>
      <c r="F9" s="81" t="s">
        <v>3843</v>
      </c>
      <c r="G9" s="90"/>
      <c r="H9" s="90"/>
      <c r="I9" s="50" t="str" cm="1">
        <f t="array" ref="I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" s="50" t="str">
        <f>_xlfn.TEXTJOIN("",1,ファイル名生成[[#This Row],[字音１]],ファイル名生成[[#This Row],[字音２]],ファイル名生成[[#This Row],[字音3]])</f>
        <v/>
      </c>
      <c r="K9" s="90"/>
      <c r="L9" s="50" t="str">
        <f>IF(ファイル名生成[[#This Row],[字１]]=0,"",_xlfn.TEXTJOIN("",TRUE,ファイル名生成[[#This Row],[ローマ字]],ファイル名生成[[#This Row],[後綴り]]))</f>
        <v/>
      </c>
      <c r="M9" s="50" t="str">
        <f>IF(COUNTIF(既存ファイル名[語釈見出し],ファイル名生成[[#This Row],[語釈見出し]])&gt;=1,"重複","")</f>
        <v/>
      </c>
      <c r="N9" s="50" t="str">
        <f>IF(COUNTIF(既存ファイル名[項目（内部）],ファイル名生成[[#This Row],[項目（内部）]])&gt;=1,"重複","")</f>
        <v/>
      </c>
      <c r="O9" s="50">
        <f>IF(LEFT(ファイル名生成[[#This Row],[項目（内部）]],1)="",0,MATCH(LEFT(ファイル名生成[[#This Row],[項目（内部）]],1),字音画数表[新字],0))</f>
        <v>0</v>
      </c>
      <c r="P9" s="50" cm="1">
        <f t="array" ref="P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" s="50" cm="1">
        <f t="array" ref="Q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" s="50" t="str" cm="1">
        <f t="array" ref="R9">IF(ファイル名生成[[#This Row],[字１]]=0,"",INDEX(字音画数表[字音],ファイル名生成[[#This Row],[字１]],0))</f>
        <v/>
      </c>
      <c r="S9" s="50" t="str" cm="1">
        <f t="array" ref="S9">IF(ファイル名生成[[#This Row],[字２]]=0,"",INDEX(字音画数表[字音],ファイル名生成[[#This Row],[字２]],0))</f>
        <v/>
      </c>
      <c r="T9" s="50" t="str" cm="1">
        <f t="array" ref="T9">IF(ファイル名生成[[#This Row],[字３]]=0,"",INDEX(字音画数表[字音],ファイル名生成[[#This Row],[字３]],0))</f>
        <v/>
      </c>
      <c r="U9" s="50" t="str" cm="1">
        <f t="array" ref="U9">[1]!Hebon(ファイル名生成[[#This Row],[字音（手動）]],2,1)</f>
        <v/>
      </c>
      <c r="V9" s="50">
        <f>COUNTIF(既存ファイル名[ローマ字],ファイル名生成[[#This Row],[ローマ字]])</f>
        <v>2</v>
      </c>
      <c r="W9" s="50">
        <f>IF(ファイル名生成[[#This Row],[字１]]=0,0,COUNTIF(ファイル名生成[ローマ字],ファイル名生成[[#This Row],[ローマ字]]))</f>
        <v>0</v>
      </c>
      <c r="X9" s="50">
        <f>ファイル名生成[[#This Row],[既存頻度]]+ファイル名生成[[#This Row],[新頻度]]</f>
        <v>2</v>
      </c>
      <c r="Y9" s="50" t="str">
        <f>IF(ファイル名生成[[#This Row],[総頻度]]&gt;9,ファイル名生成[[#This Row],[総頻度]],_xlfn.TEXTJOIN("",TRUE,"0",ファイル名生成[[#This Row],[総頻度]]))</f>
        <v>02</v>
      </c>
    </row>
    <row r="10" spans="2:25">
      <c r="B10" s="50">
        <f t="shared" si="0"/>
        <v>8</v>
      </c>
      <c r="C10" s="90"/>
      <c r="D10" s="90"/>
      <c r="E10" s="81" t="s">
        <v>3843</v>
      </c>
      <c r="F10" s="81" t="s">
        <v>3843</v>
      </c>
      <c r="G10" s="90"/>
      <c r="H10" s="90"/>
      <c r="I10" s="50" t="str" cm="1">
        <f t="array" ref="I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" s="50" t="str">
        <f>_xlfn.TEXTJOIN("",1,ファイル名生成[[#This Row],[字音１]],ファイル名生成[[#This Row],[字音２]],ファイル名生成[[#This Row],[字音3]])</f>
        <v/>
      </c>
      <c r="K10" s="90"/>
      <c r="L10" s="50" t="str">
        <f>IF(ファイル名生成[[#This Row],[字１]]=0,"",_xlfn.TEXTJOIN("",TRUE,ファイル名生成[[#This Row],[ローマ字]],ファイル名生成[[#This Row],[後綴り]]))</f>
        <v/>
      </c>
      <c r="M10" s="50" t="str">
        <f>IF(COUNTIF(既存ファイル名[語釈見出し],ファイル名生成[[#This Row],[語釈見出し]])&gt;=1,"重複","")</f>
        <v/>
      </c>
      <c r="N10" s="50" t="str">
        <f>IF(COUNTIF(既存ファイル名[項目（内部）],ファイル名生成[[#This Row],[項目（内部）]])&gt;=1,"重複","")</f>
        <v/>
      </c>
      <c r="O10" s="50">
        <f>IF(LEFT(ファイル名生成[[#This Row],[項目（内部）]],1)="",0,MATCH(LEFT(ファイル名生成[[#This Row],[項目（内部）]],1),字音画数表[新字],0))</f>
        <v>0</v>
      </c>
      <c r="P10" s="50" cm="1">
        <f t="array" ref="P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" s="50" cm="1">
        <f t="array" ref="Q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" s="50" t="str" cm="1">
        <f t="array" ref="R10">IF(ファイル名生成[[#This Row],[字１]]=0,"",INDEX(字音画数表[字音],ファイル名生成[[#This Row],[字１]],0))</f>
        <v/>
      </c>
      <c r="S10" s="50" t="str" cm="1">
        <f t="array" ref="S10">IF(ファイル名生成[[#This Row],[字２]]=0,"",INDEX(字音画数表[字音],ファイル名生成[[#This Row],[字２]],0))</f>
        <v/>
      </c>
      <c r="T10" s="50" t="str" cm="1">
        <f t="array" ref="T10">IF(ファイル名生成[[#This Row],[字３]]=0,"",INDEX(字音画数表[字音],ファイル名生成[[#This Row],[字３]],0))</f>
        <v/>
      </c>
      <c r="U10" s="50" t="str" cm="1">
        <f t="array" ref="U10">[1]!Hebon(ファイル名生成[[#This Row],[字音（手動）]],2,1)</f>
        <v/>
      </c>
      <c r="V10" s="50">
        <f>COUNTIF(既存ファイル名[ローマ字],ファイル名生成[[#This Row],[ローマ字]])</f>
        <v>2</v>
      </c>
      <c r="W10" s="50">
        <f>IF(ファイル名生成[[#This Row],[字１]]=0,0,COUNTIF(ファイル名生成[ローマ字],ファイル名生成[[#This Row],[ローマ字]]))</f>
        <v>0</v>
      </c>
      <c r="X10" s="50">
        <f>ファイル名生成[[#This Row],[既存頻度]]+ファイル名生成[[#This Row],[新頻度]]</f>
        <v>2</v>
      </c>
      <c r="Y10" s="50" t="str">
        <f>IF(ファイル名生成[[#This Row],[総頻度]]&gt;9,ファイル名生成[[#This Row],[総頻度]],_xlfn.TEXTJOIN("",TRUE,"0",ファイル名生成[[#This Row],[総頻度]]))</f>
        <v>02</v>
      </c>
    </row>
    <row r="11" spans="2:25">
      <c r="B11" s="50">
        <f t="shared" si="0"/>
        <v>9</v>
      </c>
      <c r="C11" s="90"/>
      <c r="D11" s="90"/>
      <c r="E11" s="81" t="s">
        <v>3843</v>
      </c>
      <c r="F11" s="81" t="s">
        <v>3843</v>
      </c>
      <c r="G11" s="90"/>
      <c r="H11" s="90"/>
      <c r="I11" s="50" t="str" cm="1">
        <f t="array" ref="I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" s="50" t="str">
        <f>_xlfn.TEXTJOIN("",1,ファイル名生成[[#This Row],[字音１]],ファイル名生成[[#This Row],[字音２]],ファイル名生成[[#This Row],[字音3]])</f>
        <v/>
      </c>
      <c r="K11" s="90"/>
      <c r="L11" s="50" t="str">
        <f>IF(ファイル名生成[[#This Row],[字１]]=0,"",_xlfn.TEXTJOIN("",TRUE,ファイル名生成[[#This Row],[ローマ字]],ファイル名生成[[#This Row],[後綴り]]))</f>
        <v/>
      </c>
      <c r="M11" s="50" t="str">
        <f>IF(COUNTIF(既存ファイル名[語釈見出し],ファイル名生成[[#This Row],[語釈見出し]])&gt;=1,"重複","")</f>
        <v/>
      </c>
      <c r="N11" s="50" t="str">
        <f>IF(COUNTIF(既存ファイル名[項目（内部）],ファイル名生成[[#This Row],[項目（内部）]])&gt;=1,"重複","")</f>
        <v/>
      </c>
      <c r="O11" s="50">
        <f>IF(LEFT(ファイル名生成[[#This Row],[項目（内部）]],1)="",0,MATCH(LEFT(ファイル名生成[[#This Row],[項目（内部）]],1),字音画数表[新字],0))</f>
        <v>0</v>
      </c>
      <c r="P11" s="50" cm="1">
        <f t="array" ref="P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" s="50" cm="1">
        <f t="array" ref="Q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" s="50" t="str" cm="1">
        <f t="array" ref="R11">IF(ファイル名生成[[#This Row],[字１]]=0,"",INDEX(字音画数表[字音],ファイル名生成[[#This Row],[字１]],0))</f>
        <v/>
      </c>
      <c r="S11" s="50" t="str" cm="1">
        <f t="array" ref="S11">IF(ファイル名生成[[#This Row],[字２]]=0,"",INDEX(字音画数表[字音],ファイル名生成[[#This Row],[字２]],0))</f>
        <v/>
      </c>
      <c r="T11" s="50" t="str" cm="1">
        <f t="array" ref="T11">IF(ファイル名生成[[#This Row],[字３]]=0,"",INDEX(字音画数表[字音],ファイル名生成[[#This Row],[字３]],0))</f>
        <v/>
      </c>
      <c r="U11" s="50" t="str" cm="1">
        <f t="array" ref="U11">[1]!Hebon(ファイル名生成[[#This Row],[字音（手動）]],2,1)</f>
        <v/>
      </c>
      <c r="V11" s="50">
        <f>COUNTIF(既存ファイル名[ローマ字],ファイル名生成[[#This Row],[ローマ字]])</f>
        <v>2</v>
      </c>
      <c r="W11" s="50">
        <f>IF(ファイル名生成[[#This Row],[字１]]=0,0,COUNTIF(ファイル名生成[ローマ字],ファイル名生成[[#This Row],[ローマ字]]))</f>
        <v>0</v>
      </c>
      <c r="X11" s="50">
        <f>ファイル名生成[[#This Row],[既存頻度]]+ファイル名生成[[#This Row],[新頻度]]</f>
        <v>2</v>
      </c>
      <c r="Y11" s="50" t="str">
        <f>IF(ファイル名生成[[#This Row],[総頻度]]&gt;9,ファイル名生成[[#This Row],[総頻度]],_xlfn.TEXTJOIN("",TRUE,"0",ファイル名生成[[#This Row],[総頻度]]))</f>
        <v>02</v>
      </c>
    </row>
    <row r="12" spans="2:25">
      <c r="B12" s="50">
        <f t="shared" si="0"/>
        <v>10</v>
      </c>
      <c r="C12" s="90"/>
      <c r="D12" s="90"/>
      <c r="E12" s="81" t="s">
        <v>3843</v>
      </c>
      <c r="F12" s="81" t="s">
        <v>3843</v>
      </c>
      <c r="G12" s="90"/>
      <c r="H12" s="90"/>
      <c r="I12" s="50" t="str" cm="1">
        <f t="array" ref="I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" s="50" t="str">
        <f>_xlfn.TEXTJOIN("",1,ファイル名生成[[#This Row],[字音１]],ファイル名生成[[#This Row],[字音２]],ファイル名生成[[#This Row],[字音3]])</f>
        <v/>
      </c>
      <c r="K12" s="90"/>
      <c r="L12" s="50" t="str">
        <f>IF(ファイル名生成[[#This Row],[字１]]=0,"",_xlfn.TEXTJOIN("",TRUE,ファイル名生成[[#This Row],[ローマ字]],ファイル名生成[[#This Row],[後綴り]]))</f>
        <v/>
      </c>
      <c r="M12" s="50" t="str">
        <f>IF(COUNTIF(既存ファイル名[語釈見出し],ファイル名生成[[#This Row],[語釈見出し]])&gt;=1,"重複","")</f>
        <v/>
      </c>
      <c r="N12" s="50" t="str">
        <f>IF(COUNTIF(既存ファイル名[項目（内部）],ファイル名生成[[#This Row],[項目（内部）]])&gt;=1,"重複","")</f>
        <v/>
      </c>
      <c r="O12" s="50">
        <f>IF(LEFT(ファイル名生成[[#This Row],[項目（内部）]],1)="",0,MATCH(LEFT(ファイル名生成[[#This Row],[項目（内部）]],1),字音画数表[新字],0))</f>
        <v>0</v>
      </c>
      <c r="P12" s="50" cm="1">
        <f t="array" ref="P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" s="50" cm="1">
        <f t="array" ref="Q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" s="50" t="str" cm="1">
        <f t="array" ref="R12">IF(ファイル名生成[[#This Row],[字１]]=0,"",INDEX(字音画数表[字音],ファイル名生成[[#This Row],[字１]],0))</f>
        <v/>
      </c>
      <c r="S12" s="50" t="str" cm="1">
        <f t="array" ref="S12">IF(ファイル名生成[[#This Row],[字２]]=0,"",INDEX(字音画数表[字音],ファイル名生成[[#This Row],[字２]],0))</f>
        <v/>
      </c>
      <c r="T12" s="50" t="str" cm="1">
        <f t="array" ref="T12">IF(ファイル名生成[[#This Row],[字３]]=0,"",INDEX(字音画数表[字音],ファイル名生成[[#This Row],[字３]],0))</f>
        <v/>
      </c>
      <c r="U12" s="50" t="str" cm="1">
        <f t="array" ref="U12">[1]!Hebon(ファイル名生成[[#This Row],[字音（手動）]],2,1)</f>
        <v/>
      </c>
      <c r="V12" s="50">
        <f>COUNTIF(既存ファイル名[ローマ字],ファイル名生成[[#This Row],[ローマ字]])</f>
        <v>2</v>
      </c>
      <c r="W12" s="50">
        <f>IF(ファイル名生成[[#This Row],[字１]]=0,0,COUNTIF(ファイル名生成[ローマ字],ファイル名生成[[#This Row],[ローマ字]]))</f>
        <v>0</v>
      </c>
      <c r="X12" s="50">
        <f>ファイル名生成[[#This Row],[既存頻度]]+ファイル名生成[[#This Row],[新頻度]]</f>
        <v>2</v>
      </c>
      <c r="Y12" s="50" t="str">
        <f>IF(ファイル名生成[[#This Row],[総頻度]]&gt;9,ファイル名生成[[#This Row],[総頻度]],_xlfn.TEXTJOIN("",TRUE,"0",ファイル名生成[[#This Row],[総頻度]]))</f>
        <v>02</v>
      </c>
    </row>
    <row r="13" spans="2:25">
      <c r="B13" s="50">
        <f t="shared" si="0"/>
        <v>11</v>
      </c>
      <c r="C13" s="90"/>
      <c r="D13" s="90"/>
      <c r="E13" s="81" t="s">
        <v>3843</v>
      </c>
      <c r="F13" s="81" t="s">
        <v>3843</v>
      </c>
      <c r="G13" s="90"/>
      <c r="H13" s="90"/>
      <c r="I13" s="50" t="str" cm="1">
        <f t="array" ref="I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" s="50" t="str">
        <f>_xlfn.TEXTJOIN("",1,ファイル名生成[[#This Row],[字音１]],ファイル名生成[[#This Row],[字音２]],ファイル名生成[[#This Row],[字音3]])</f>
        <v/>
      </c>
      <c r="K13" s="90"/>
      <c r="L13" s="50" t="str">
        <f>IF(ファイル名生成[[#This Row],[字１]]=0,"",_xlfn.TEXTJOIN("",TRUE,ファイル名生成[[#This Row],[ローマ字]],ファイル名生成[[#This Row],[後綴り]]))</f>
        <v/>
      </c>
      <c r="M13" s="50" t="str">
        <f>IF(COUNTIF(既存ファイル名[語釈見出し],ファイル名生成[[#This Row],[語釈見出し]])&gt;=1,"重複","")</f>
        <v/>
      </c>
      <c r="N13" s="50" t="str">
        <f>IF(COUNTIF(既存ファイル名[項目（内部）],ファイル名生成[[#This Row],[項目（内部）]])&gt;=1,"重複","")</f>
        <v/>
      </c>
      <c r="O13" s="50">
        <f>IF(LEFT(ファイル名生成[[#This Row],[項目（内部）]],1)="",0,MATCH(LEFT(ファイル名生成[[#This Row],[項目（内部）]],1),字音画数表[新字],0))</f>
        <v>0</v>
      </c>
      <c r="P13" s="50" cm="1">
        <f t="array" ref="P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" s="50" cm="1">
        <f t="array" ref="Q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" s="50" t="str" cm="1">
        <f t="array" ref="R13">IF(ファイル名生成[[#This Row],[字１]]=0,"",INDEX(字音画数表[字音],ファイル名生成[[#This Row],[字１]],0))</f>
        <v/>
      </c>
      <c r="S13" s="50" t="str" cm="1">
        <f t="array" ref="S13">IF(ファイル名生成[[#This Row],[字２]]=0,"",INDEX(字音画数表[字音],ファイル名生成[[#This Row],[字２]],0))</f>
        <v/>
      </c>
      <c r="T13" s="50" t="str" cm="1">
        <f t="array" ref="T13">IF(ファイル名生成[[#This Row],[字３]]=0,"",INDEX(字音画数表[字音],ファイル名生成[[#This Row],[字３]],0))</f>
        <v/>
      </c>
      <c r="U13" s="50" t="str" cm="1">
        <f t="array" ref="U13">[1]!Hebon(ファイル名生成[[#This Row],[字音（手動）]],2,1)</f>
        <v/>
      </c>
      <c r="V13" s="50">
        <f>COUNTIF(既存ファイル名[ローマ字],ファイル名生成[[#This Row],[ローマ字]])</f>
        <v>2</v>
      </c>
      <c r="W13" s="50">
        <f>IF(ファイル名生成[[#This Row],[字１]]=0,0,COUNTIF(ファイル名生成[ローマ字],ファイル名生成[[#This Row],[ローマ字]]))</f>
        <v>0</v>
      </c>
      <c r="X13" s="50">
        <f>ファイル名生成[[#This Row],[既存頻度]]+ファイル名生成[[#This Row],[新頻度]]</f>
        <v>2</v>
      </c>
      <c r="Y13" s="50" t="str">
        <f>IF(ファイル名生成[[#This Row],[総頻度]]&gt;9,ファイル名生成[[#This Row],[総頻度]],_xlfn.TEXTJOIN("",TRUE,"0",ファイル名生成[[#This Row],[総頻度]]))</f>
        <v>02</v>
      </c>
    </row>
    <row r="14" spans="2:25">
      <c r="B14" s="50">
        <f t="shared" si="0"/>
        <v>12</v>
      </c>
      <c r="C14" s="90"/>
      <c r="D14" s="90"/>
      <c r="E14" s="81" t="s">
        <v>3843</v>
      </c>
      <c r="F14" s="81" t="s">
        <v>3843</v>
      </c>
      <c r="G14" s="90"/>
      <c r="H14" s="90"/>
      <c r="I14" s="50" t="str" cm="1">
        <f t="array" ref="I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" s="50" t="str">
        <f>_xlfn.TEXTJOIN("",1,ファイル名生成[[#This Row],[字音１]],ファイル名生成[[#This Row],[字音２]],ファイル名生成[[#This Row],[字音3]])</f>
        <v/>
      </c>
      <c r="K14" s="90"/>
      <c r="L14" s="50" t="str">
        <f>IF(ファイル名生成[[#This Row],[字１]]=0,"",_xlfn.TEXTJOIN("",TRUE,ファイル名生成[[#This Row],[ローマ字]],ファイル名生成[[#This Row],[後綴り]]))</f>
        <v/>
      </c>
      <c r="M14" s="50" t="str">
        <f>IF(COUNTIF(既存ファイル名[語釈見出し],ファイル名生成[[#This Row],[語釈見出し]])&gt;=1,"重複","")</f>
        <v/>
      </c>
      <c r="N14" s="50" t="str">
        <f>IF(COUNTIF(既存ファイル名[項目（内部）],ファイル名生成[[#This Row],[項目（内部）]])&gt;=1,"重複","")</f>
        <v/>
      </c>
      <c r="O14" s="50">
        <f>IF(LEFT(ファイル名生成[[#This Row],[項目（内部）]],1)="",0,MATCH(LEFT(ファイル名生成[[#This Row],[項目（内部）]],1),字音画数表[新字],0))</f>
        <v>0</v>
      </c>
      <c r="P14" s="50" cm="1">
        <f t="array" ref="P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" s="50" cm="1">
        <f t="array" ref="Q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" s="50" t="str" cm="1">
        <f t="array" ref="R14">IF(ファイル名生成[[#This Row],[字１]]=0,"",INDEX(字音画数表[字音],ファイル名生成[[#This Row],[字１]],0))</f>
        <v/>
      </c>
      <c r="S14" s="50" t="str" cm="1">
        <f t="array" ref="S14">IF(ファイル名生成[[#This Row],[字２]]=0,"",INDEX(字音画数表[字音],ファイル名生成[[#This Row],[字２]],0))</f>
        <v/>
      </c>
      <c r="T14" s="50" t="str" cm="1">
        <f t="array" ref="T14">IF(ファイル名生成[[#This Row],[字３]]=0,"",INDEX(字音画数表[字音],ファイル名生成[[#This Row],[字３]],0))</f>
        <v/>
      </c>
      <c r="U14" s="50" t="str" cm="1">
        <f t="array" ref="U14">[1]!Hebon(ファイル名生成[[#This Row],[字音（手動）]],2,1)</f>
        <v/>
      </c>
      <c r="V14" s="50">
        <f>COUNTIF(既存ファイル名[ローマ字],ファイル名生成[[#This Row],[ローマ字]])</f>
        <v>2</v>
      </c>
      <c r="W14" s="50">
        <f>IF(ファイル名生成[[#This Row],[字１]]=0,0,COUNTIF(ファイル名生成[ローマ字],ファイル名生成[[#This Row],[ローマ字]]))</f>
        <v>0</v>
      </c>
      <c r="X14" s="50">
        <f>ファイル名生成[[#This Row],[既存頻度]]+ファイル名生成[[#This Row],[新頻度]]</f>
        <v>2</v>
      </c>
      <c r="Y14" s="50" t="str">
        <f>IF(ファイル名生成[[#This Row],[総頻度]]&gt;9,ファイル名生成[[#This Row],[総頻度]],_xlfn.TEXTJOIN("",TRUE,"0",ファイル名生成[[#This Row],[総頻度]]))</f>
        <v>02</v>
      </c>
    </row>
    <row r="15" spans="2:25">
      <c r="B15" s="50">
        <f t="shared" si="0"/>
        <v>13</v>
      </c>
      <c r="C15" s="90"/>
      <c r="D15" s="90"/>
      <c r="E15" s="81" t="s">
        <v>3843</v>
      </c>
      <c r="F15" s="81" t="s">
        <v>3843</v>
      </c>
      <c r="G15" s="90"/>
      <c r="H15" s="90"/>
      <c r="I15" s="50" t="str" cm="1">
        <f t="array" ref="I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" s="50" t="str">
        <f>_xlfn.TEXTJOIN("",1,ファイル名生成[[#This Row],[字音１]],ファイル名生成[[#This Row],[字音２]],ファイル名生成[[#This Row],[字音3]])</f>
        <v/>
      </c>
      <c r="K15" s="90"/>
      <c r="L15" s="50" t="str">
        <f>IF(ファイル名生成[[#This Row],[字１]]=0,"",_xlfn.TEXTJOIN("",TRUE,ファイル名生成[[#This Row],[ローマ字]],ファイル名生成[[#This Row],[後綴り]]))</f>
        <v/>
      </c>
      <c r="M15" s="50" t="str">
        <f>IF(COUNTIF(既存ファイル名[語釈見出し],ファイル名生成[[#This Row],[語釈見出し]])&gt;=1,"重複","")</f>
        <v/>
      </c>
      <c r="N15" s="50" t="str">
        <f>IF(COUNTIF(既存ファイル名[項目（内部）],ファイル名生成[[#This Row],[項目（内部）]])&gt;=1,"重複","")</f>
        <v/>
      </c>
      <c r="O15" s="50">
        <f>IF(LEFT(ファイル名生成[[#This Row],[項目（内部）]],1)="",0,MATCH(LEFT(ファイル名生成[[#This Row],[項目（内部）]],1),字音画数表[新字],0))</f>
        <v>0</v>
      </c>
      <c r="P15" s="50" cm="1">
        <f t="array" ref="P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" s="50" cm="1">
        <f t="array" ref="Q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" s="50" t="str" cm="1">
        <f t="array" ref="R15">IF(ファイル名生成[[#This Row],[字１]]=0,"",INDEX(字音画数表[字音],ファイル名生成[[#This Row],[字１]],0))</f>
        <v/>
      </c>
      <c r="S15" s="50" t="str" cm="1">
        <f t="array" ref="S15">IF(ファイル名生成[[#This Row],[字２]]=0,"",INDEX(字音画数表[字音],ファイル名生成[[#This Row],[字２]],0))</f>
        <v/>
      </c>
      <c r="T15" s="50" t="str" cm="1">
        <f t="array" ref="T15">IF(ファイル名生成[[#This Row],[字３]]=0,"",INDEX(字音画数表[字音],ファイル名生成[[#This Row],[字３]],0))</f>
        <v/>
      </c>
      <c r="U15" s="50" t="str" cm="1">
        <f t="array" ref="U15">[1]!Hebon(ファイル名生成[[#This Row],[字音（手動）]],2,1)</f>
        <v/>
      </c>
      <c r="V15" s="50">
        <f>COUNTIF(既存ファイル名[ローマ字],ファイル名生成[[#This Row],[ローマ字]])</f>
        <v>2</v>
      </c>
      <c r="W15" s="50">
        <f>IF(ファイル名生成[[#This Row],[字１]]=0,0,COUNTIF(ファイル名生成[ローマ字],ファイル名生成[[#This Row],[ローマ字]]))</f>
        <v>0</v>
      </c>
      <c r="X15" s="50">
        <f>ファイル名生成[[#This Row],[既存頻度]]+ファイル名生成[[#This Row],[新頻度]]</f>
        <v>2</v>
      </c>
      <c r="Y15" s="50" t="str">
        <f>IF(ファイル名生成[[#This Row],[総頻度]]&gt;9,ファイル名生成[[#This Row],[総頻度]],_xlfn.TEXTJOIN("",TRUE,"0",ファイル名生成[[#This Row],[総頻度]]))</f>
        <v>02</v>
      </c>
    </row>
    <row r="16" spans="2:25">
      <c r="B16" s="50">
        <f t="shared" si="0"/>
        <v>14</v>
      </c>
      <c r="C16" s="90"/>
      <c r="D16" s="90"/>
      <c r="E16" s="81" t="s">
        <v>3843</v>
      </c>
      <c r="F16" s="81" t="s">
        <v>3843</v>
      </c>
      <c r="G16" s="90"/>
      <c r="H16" s="90"/>
      <c r="I16" s="50" t="str" cm="1">
        <f t="array" ref="I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" s="50" t="str">
        <f>_xlfn.TEXTJOIN("",1,ファイル名生成[[#This Row],[字音１]],ファイル名生成[[#This Row],[字音２]],ファイル名生成[[#This Row],[字音3]])</f>
        <v/>
      </c>
      <c r="K16" s="90"/>
      <c r="L16" s="50" t="str">
        <f>IF(ファイル名生成[[#This Row],[字１]]=0,"",_xlfn.TEXTJOIN("",TRUE,ファイル名生成[[#This Row],[ローマ字]],ファイル名生成[[#This Row],[後綴り]]))</f>
        <v/>
      </c>
      <c r="M16" s="50" t="str">
        <f>IF(COUNTIF(既存ファイル名[語釈見出し],ファイル名生成[[#This Row],[語釈見出し]])&gt;=1,"重複","")</f>
        <v/>
      </c>
      <c r="N16" s="50" t="str">
        <f>IF(COUNTIF(既存ファイル名[項目（内部）],ファイル名生成[[#This Row],[項目（内部）]])&gt;=1,"重複","")</f>
        <v/>
      </c>
      <c r="O16" s="50">
        <f>IF(LEFT(ファイル名生成[[#This Row],[項目（内部）]],1)="",0,MATCH(LEFT(ファイル名生成[[#This Row],[項目（内部）]],1),字音画数表[新字],0))</f>
        <v>0</v>
      </c>
      <c r="P16" s="50" cm="1">
        <f t="array" ref="P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" s="50" cm="1">
        <f t="array" ref="Q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" s="50" t="str" cm="1">
        <f t="array" ref="R16">IF(ファイル名生成[[#This Row],[字１]]=0,"",INDEX(字音画数表[字音],ファイル名生成[[#This Row],[字１]],0))</f>
        <v/>
      </c>
      <c r="S16" s="50" t="str" cm="1">
        <f t="array" ref="S16">IF(ファイル名生成[[#This Row],[字２]]=0,"",INDEX(字音画数表[字音],ファイル名生成[[#This Row],[字２]],0))</f>
        <v/>
      </c>
      <c r="T16" s="50" t="str" cm="1">
        <f t="array" ref="T16">IF(ファイル名生成[[#This Row],[字３]]=0,"",INDEX(字音画数表[字音],ファイル名生成[[#This Row],[字３]],0))</f>
        <v/>
      </c>
      <c r="U16" s="50" t="str" cm="1">
        <f t="array" ref="U16">[1]!Hebon(ファイル名生成[[#This Row],[字音（手動）]],2,1)</f>
        <v/>
      </c>
      <c r="V16" s="50">
        <f>COUNTIF(既存ファイル名[ローマ字],ファイル名生成[[#This Row],[ローマ字]])</f>
        <v>2</v>
      </c>
      <c r="W16" s="50">
        <f>IF(ファイル名生成[[#This Row],[字１]]=0,0,COUNTIF(ファイル名生成[ローマ字],ファイル名生成[[#This Row],[ローマ字]]))</f>
        <v>0</v>
      </c>
      <c r="X16" s="50">
        <f>ファイル名生成[[#This Row],[既存頻度]]+ファイル名生成[[#This Row],[新頻度]]</f>
        <v>2</v>
      </c>
      <c r="Y16" s="50" t="str">
        <f>IF(ファイル名生成[[#This Row],[総頻度]]&gt;9,ファイル名生成[[#This Row],[総頻度]],_xlfn.TEXTJOIN("",TRUE,"0",ファイル名生成[[#This Row],[総頻度]]))</f>
        <v>02</v>
      </c>
    </row>
    <row r="17" spans="2:25">
      <c r="B17" s="50">
        <f t="shared" si="0"/>
        <v>15</v>
      </c>
      <c r="C17" s="90"/>
      <c r="D17" s="81"/>
      <c r="E17" s="81" t="s">
        <v>3843</v>
      </c>
      <c r="F17" s="81" t="s">
        <v>3843</v>
      </c>
      <c r="G17" s="90"/>
      <c r="H17" s="90"/>
      <c r="I17" s="50" t="str" cm="1">
        <f t="array" ref="I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" s="50" t="str">
        <f>_xlfn.TEXTJOIN("",1,ファイル名生成[[#This Row],[字音１]],ファイル名生成[[#This Row],[字音２]],ファイル名生成[[#This Row],[字音3]])</f>
        <v/>
      </c>
      <c r="K17" s="90"/>
      <c r="L17" s="50" t="str">
        <f>IF(ファイル名生成[[#This Row],[字１]]=0,"",_xlfn.TEXTJOIN("",TRUE,ファイル名生成[[#This Row],[ローマ字]],ファイル名生成[[#This Row],[後綴り]]))</f>
        <v/>
      </c>
      <c r="M17" s="50" t="str">
        <f>IF(COUNTIF(既存ファイル名[語釈見出し],ファイル名生成[[#This Row],[語釈見出し]])&gt;=1,"重複","")</f>
        <v/>
      </c>
      <c r="N17" s="50" t="str">
        <f>IF(COUNTIF(既存ファイル名[項目（内部）],ファイル名生成[[#This Row],[項目（内部）]])&gt;=1,"重複","")</f>
        <v/>
      </c>
      <c r="O17" s="50">
        <f>IF(LEFT(ファイル名生成[[#This Row],[項目（内部）]],1)="",0,MATCH(LEFT(ファイル名生成[[#This Row],[項目（内部）]],1),字音画数表[新字],0))</f>
        <v>0</v>
      </c>
      <c r="P17" s="50" cm="1">
        <f t="array" ref="P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" s="50" cm="1">
        <f t="array" ref="Q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" s="50" t="str" cm="1">
        <f t="array" ref="R17">IF(ファイル名生成[[#This Row],[字１]]=0,"",INDEX(字音画数表[字音],ファイル名生成[[#This Row],[字１]],0))</f>
        <v/>
      </c>
      <c r="S17" s="50" t="str" cm="1">
        <f t="array" ref="S17">IF(ファイル名生成[[#This Row],[字２]]=0,"",INDEX(字音画数表[字音],ファイル名生成[[#This Row],[字２]],0))</f>
        <v/>
      </c>
      <c r="T17" s="50" t="str" cm="1">
        <f t="array" ref="T17">IF(ファイル名生成[[#This Row],[字３]]=0,"",INDEX(字音画数表[字音],ファイル名生成[[#This Row],[字３]],0))</f>
        <v/>
      </c>
      <c r="U17" s="50" t="str" cm="1">
        <f t="array" ref="U17">[1]!Hebon(ファイル名生成[[#This Row],[字音（手動）]],2,1)</f>
        <v/>
      </c>
      <c r="V17" s="50">
        <f>COUNTIF(既存ファイル名[ローマ字],ファイル名生成[[#This Row],[ローマ字]])</f>
        <v>2</v>
      </c>
      <c r="W17" s="50">
        <f>IF(ファイル名生成[[#This Row],[字１]]=0,0,COUNTIF(ファイル名生成[ローマ字],ファイル名生成[[#This Row],[ローマ字]]))</f>
        <v>0</v>
      </c>
      <c r="X17" s="50">
        <f>ファイル名生成[[#This Row],[既存頻度]]+ファイル名生成[[#This Row],[新頻度]]</f>
        <v>2</v>
      </c>
      <c r="Y17" s="50" t="str">
        <f>IF(ファイル名生成[[#This Row],[総頻度]]&gt;9,ファイル名生成[[#This Row],[総頻度]],_xlfn.TEXTJOIN("",TRUE,"0",ファイル名生成[[#This Row],[総頻度]]))</f>
        <v>02</v>
      </c>
    </row>
    <row r="18" spans="2:25">
      <c r="B18" s="50">
        <f t="shared" si="0"/>
        <v>16</v>
      </c>
      <c r="C18" s="90"/>
      <c r="D18" s="81"/>
      <c r="E18" s="81" t="s">
        <v>3843</v>
      </c>
      <c r="F18" s="81" t="s">
        <v>3843</v>
      </c>
      <c r="G18" s="90"/>
      <c r="H18" s="90"/>
      <c r="I18" s="50" t="str" cm="1">
        <f t="array" ref="I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" s="50" t="str">
        <f>_xlfn.TEXTJOIN("",1,ファイル名生成[[#This Row],[字音１]],ファイル名生成[[#This Row],[字音２]],ファイル名生成[[#This Row],[字音3]])</f>
        <v/>
      </c>
      <c r="K18" s="90"/>
      <c r="L18" s="50" t="str">
        <f>IF(ファイル名生成[[#This Row],[字１]]=0,"",_xlfn.TEXTJOIN("",TRUE,ファイル名生成[[#This Row],[ローマ字]],ファイル名生成[[#This Row],[後綴り]]))</f>
        <v/>
      </c>
      <c r="M18" s="50" t="str">
        <f>IF(COUNTIF(既存ファイル名[語釈見出し],ファイル名生成[[#This Row],[語釈見出し]])&gt;=1,"重複","")</f>
        <v/>
      </c>
      <c r="N18" s="50" t="str">
        <f>IF(COUNTIF(既存ファイル名[項目（内部）],ファイル名生成[[#This Row],[項目（内部）]])&gt;=1,"重複","")</f>
        <v/>
      </c>
      <c r="O18" s="50">
        <f>IF(LEFT(ファイル名生成[[#This Row],[項目（内部）]],1)="",0,MATCH(LEFT(ファイル名生成[[#This Row],[項目（内部）]],1),字音画数表[新字],0))</f>
        <v>0</v>
      </c>
      <c r="P18" s="50" cm="1">
        <f t="array" ref="P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" s="50" cm="1">
        <f t="array" ref="Q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" s="50" t="str" cm="1">
        <f t="array" ref="R18">IF(ファイル名生成[[#This Row],[字１]]=0,"",INDEX(字音画数表[字音],ファイル名生成[[#This Row],[字１]],0))</f>
        <v/>
      </c>
      <c r="S18" s="50" t="str" cm="1">
        <f t="array" ref="S18">IF(ファイル名生成[[#This Row],[字２]]=0,"",INDEX(字音画数表[字音],ファイル名生成[[#This Row],[字２]],0))</f>
        <v/>
      </c>
      <c r="T18" s="50" t="str" cm="1">
        <f t="array" ref="T18">IF(ファイル名生成[[#This Row],[字３]]=0,"",INDEX(字音画数表[字音],ファイル名生成[[#This Row],[字３]],0))</f>
        <v/>
      </c>
      <c r="U18" s="50" t="str" cm="1">
        <f t="array" ref="U18">[1]!Hebon(ファイル名生成[[#This Row],[字音（手動）]],2,1)</f>
        <v/>
      </c>
      <c r="V18" s="50">
        <f>COUNTIF(既存ファイル名[ローマ字],ファイル名生成[[#This Row],[ローマ字]])</f>
        <v>2</v>
      </c>
      <c r="W18" s="50">
        <f>IF(ファイル名生成[[#This Row],[字１]]=0,0,COUNTIF(ファイル名生成[ローマ字],ファイル名生成[[#This Row],[ローマ字]]))</f>
        <v>0</v>
      </c>
      <c r="X18" s="50">
        <f>ファイル名生成[[#This Row],[既存頻度]]+ファイル名生成[[#This Row],[新頻度]]</f>
        <v>2</v>
      </c>
      <c r="Y18" s="50" t="str">
        <f>IF(ファイル名生成[[#This Row],[総頻度]]&gt;9,ファイル名生成[[#This Row],[総頻度]],_xlfn.TEXTJOIN("",TRUE,"0",ファイル名生成[[#This Row],[総頻度]]))</f>
        <v>02</v>
      </c>
    </row>
    <row r="19" spans="2:25">
      <c r="B19" s="50">
        <f t="shared" si="0"/>
        <v>17</v>
      </c>
      <c r="C19" s="90"/>
      <c r="D19" s="81"/>
      <c r="E19" s="81" t="s">
        <v>3843</v>
      </c>
      <c r="F19" s="81" t="s">
        <v>3843</v>
      </c>
      <c r="G19" s="90"/>
      <c r="H19" s="90"/>
      <c r="I19" s="50" t="str" cm="1">
        <f t="array" ref="I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" s="50" t="str">
        <f>_xlfn.TEXTJOIN("",1,ファイル名生成[[#This Row],[字音１]],ファイル名生成[[#This Row],[字音２]],ファイル名生成[[#This Row],[字音3]])</f>
        <v/>
      </c>
      <c r="K19" s="90"/>
      <c r="L19" s="50" t="str">
        <f>IF(ファイル名生成[[#This Row],[字１]]=0,"",_xlfn.TEXTJOIN("",TRUE,ファイル名生成[[#This Row],[ローマ字]],ファイル名生成[[#This Row],[後綴り]]))</f>
        <v/>
      </c>
      <c r="M19" s="50" t="str">
        <f>IF(COUNTIF(既存ファイル名[語釈見出し],ファイル名生成[[#This Row],[語釈見出し]])&gt;=1,"重複","")</f>
        <v/>
      </c>
      <c r="N19" s="50" t="str">
        <f>IF(COUNTIF(既存ファイル名[項目（内部）],ファイル名生成[[#This Row],[項目（内部）]])&gt;=1,"重複","")</f>
        <v/>
      </c>
      <c r="O19" s="50">
        <f>IF(LEFT(ファイル名生成[[#This Row],[項目（内部）]],1)="",0,MATCH(LEFT(ファイル名生成[[#This Row],[項目（内部）]],1),字音画数表[新字],0))</f>
        <v>0</v>
      </c>
      <c r="P19" s="50" cm="1">
        <f t="array" ref="P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" s="50" cm="1">
        <f t="array" ref="Q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" s="50" t="str" cm="1">
        <f t="array" ref="R19">IF(ファイル名生成[[#This Row],[字１]]=0,"",INDEX(字音画数表[字音],ファイル名生成[[#This Row],[字１]],0))</f>
        <v/>
      </c>
      <c r="S19" s="50" t="str" cm="1">
        <f t="array" ref="S19">IF(ファイル名生成[[#This Row],[字２]]=0,"",INDEX(字音画数表[字音],ファイル名生成[[#This Row],[字２]],0))</f>
        <v/>
      </c>
      <c r="T19" s="50" t="str" cm="1">
        <f t="array" ref="T19">IF(ファイル名生成[[#This Row],[字３]]=0,"",INDEX(字音画数表[字音],ファイル名生成[[#This Row],[字３]],0))</f>
        <v/>
      </c>
      <c r="U19" s="50" t="str" cm="1">
        <f t="array" ref="U19">[1]!Hebon(ファイル名生成[[#This Row],[字音（手動）]],2,1)</f>
        <v/>
      </c>
      <c r="V19" s="50">
        <f>COUNTIF(既存ファイル名[ローマ字],ファイル名生成[[#This Row],[ローマ字]])</f>
        <v>2</v>
      </c>
      <c r="W19" s="50">
        <f>IF(ファイル名生成[[#This Row],[字１]]=0,0,COUNTIF(ファイル名生成[ローマ字],ファイル名生成[[#This Row],[ローマ字]]))</f>
        <v>0</v>
      </c>
      <c r="X19" s="50">
        <f>ファイル名生成[[#This Row],[既存頻度]]+ファイル名生成[[#This Row],[新頻度]]</f>
        <v>2</v>
      </c>
      <c r="Y19" s="50" t="str">
        <f>IF(ファイル名生成[[#This Row],[総頻度]]&gt;9,ファイル名生成[[#This Row],[総頻度]],_xlfn.TEXTJOIN("",TRUE,"0",ファイル名生成[[#This Row],[総頻度]]))</f>
        <v>02</v>
      </c>
    </row>
    <row r="20" spans="2:25">
      <c r="B20" s="50">
        <f t="shared" si="0"/>
        <v>18</v>
      </c>
      <c r="C20" s="90"/>
      <c r="D20" s="81"/>
      <c r="E20" s="81" t="s">
        <v>3843</v>
      </c>
      <c r="F20" s="81" t="s">
        <v>3843</v>
      </c>
      <c r="G20" s="90"/>
      <c r="H20" s="90"/>
      <c r="I20" s="50" t="str" cm="1">
        <f t="array" ref="I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" s="50" t="str">
        <f>_xlfn.TEXTJOIN("",1,ファイル名生成[[#This Row],[字音１]],ファイル名生成[[#This Row],[字音２]],ファイル名生成[[#This Row],[字音3]])</f>
        <v/>
      </c>
      <c r="K20" s="90"/>
      <c r="L20" s="50" t="str">
        <f>IF(ファイル名生成[[#This Row],[字１]]=0,"",_xlfn.TEXTJOIN("",TRUE,ファイル名生成[[#This Row],[ローマ字]],ファイル名生成[[#This Row],[後綴り]]))</f>
        <v/>
      </c>
      <c r="M20" s="50" t="str">
        <f>IF(COUNTIF(既存ファイル名[語釈見出し],ファイル名生成[[#This Row],[語釈見出し]])&gt;=1,"重複","")</f>
        <v/>
      </c>
      <c r="N20" s="50" t="str">
        <f>IF(COUNTIF(既存ファイル名[項目（内部）],ファイル名生成[[#This Row],[項目（内部）]])&gt;=1,"重複","")</f>
        <v/>
      </c>
      <c r="O20" s="50">
        <f>IF(LEFT(ファイル名生成[[#This Row],[項目（内部）]],1)="",0,MATCH(LEFT(ファイル名生成[[#This Row],[項目（内部）]],1),字音画数表[新字],0))</f>
        <v>0</v>
      </c>
      <c r="P20" s="50" cm="1">
        <f t="array" ref="P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" s="50" cm="1">
        <f t="array" ref="Q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" s="50" t="str" cm="1">
        <f t="array" ref="R20">IF(ファイル名生成[[#This Row],[字１]]=0,"",INDEX(字音画数表[字音],ファイル名生成[[#This Row],[字１]],0))</f>
        <v/>
      </c>
      <c r="S20" s="50" t="str" cm="1">
        <f t="array" ref="S20">IF(ファイル名生成[[#This Row],[字２]]=0,"",INDEX(字音画数表[字音],ファイル名生成[[#This Row],[字２]],0))</f>
        <v/>
      </c>
      <c r="T20" s="50" t="str" cm="1">
        <f t="array" ref="T20">IF(ファイル名生成[[#This Row],[字３]]=0,"",INDEX(字音画数表[字音],ファイル名生成[[#This Row],[字３]],0))</f>
        <v/>
      </c>
      <c r="U20" s="50" t="str" cm="1">
        <f t="array" ref="U20">[1]!Hebon(ファイル名生成[[#This Row],[字音（手動）]],2,1)</f>
        <v/>
      </c>
      <c r="V20" s="50">
        <f>COUNTIF(既存ファイル名[ローマ字],ファイル名生成[[#This Row],[ローマ字]])</f>
        <v>2</v>
      </c>
      <c r="W20" s="50">
        <f>IF(ファイル名生成[[#This Row],[字１]]=0,0,COUNTIF(ファイル名生成[ローマ字],ファイル名生成[[#This Row],[ローマ字]]))</f>
        <v>0</v>
      </c>
      <c r="X20" s="50">
        <f>ファイル名生成[[#This Row],[既存頻度]]+ファイル名生成[[#This Row],[新頻度]]</f>
        <v>2</v>
      </c>
      <c r="Y20" s="50" t="str">
        <f>IF(ファイル名生成[[#This Row],[総頻度]]&gt;9,ファイル名生成[[#This Row],[総頻度]],_xlfn.TEXTJOIN("",TRUE,"0",ファイル名生成[[#This Row],[総頻度]]))</f>
        <v>02</v>
      </c>
    </row>
    <row r="21" spans="2:25">
      <c r="B21" s="50">
        <f t="shared" si="0"/>
        <v>19</v>
      </c>
      <c r="C21" s="90"/>
      <c r="D21" s="81"/>
      <c r="E21" s="81" t="s">
        <v>3843</v>
      </c>
      <c r="F21" s="81" t="s">
        <v>3843</v>
      </c>
      <c r="G21" s="90"/>
      <c r="H21" s="90"/>
      <c r="I21" s="50" t="str" cm="1">
        <f t="array" ref="I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" s="50" t="str">
        <f>_xlfn.TEXTJOIN("",1,ファイル名生成[[#This Row],[字音１]],ファイル名生成[[#This Row],[字音２]],ファイル名生成[[#This Row],[字音3]])</f>
        <v/>
      </c>
      <c r="K21" s="90"/>
      <c r="L21" s="50" t="str">
        <f>IF(ファイル名生成[[#This Row],[字１]]=0,"",_xlfn.TEXTJOIN("",TRUE,ファイル名生成[[#This Row],[ローマ字]],ファイル名生成[[#This Row],[後綴り]]))</f>
        <v/>
      </c>
      <c r="M21" s="50" t="str">
        <f>IF(COUNTIF(既存ファイル名[語釈見出し],ファイル名生成[[#This Row],[語釈見出し]])&gt;=1,"重複","")</f>
        <v/>
      </c>
      <c r="N21" s="50" t="str">
        <f>IF(COUNTIF(既存ファイル名[項目（内部）],ファイル名生成[[#This Row],[項目（内部）]])&gt;=1,"重複","")</f>
        <v/>
      </c>
      <c r="O21" s="50">
        <f>IF(LEFT(ファイル名生成[[#This Row],[項目（内部）]],1)="",0,MATCH(LEFT(ファイル名生成[[#This Row],[項目（内部）]],1),字音画数表[新字],0))</f>
        <v>0</v>
      </c>
      <c r="P21" s="50" cm="1">
        <f t="array" ref="P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" s="50" cm="1">
        <f t="array" ref="Q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" s="50" t="str" cm="1">
        <f t="array" ref="R21">IF(ファイル名生成[[#This Row],[字１]]=0,"",INDEX(字音画数表[字音],ファイル名生成[[#This Row],[字１]],0))</f>
        <v/>
      </c>
      <c r="S21" s="50" t="str" cm="1">
        <f t="array" ref="S21">IF(ファイル名生成[[#This Row],[字２]]=0,"",INDEX(字音画数表[字音],ファイル名生成[[#This Row],[字２]],0))</f>
        <v/>
      </c>
      <c r="T21" s="50" t="str" cm="1">
        <f t="array" ref="T21">IF(ファイル名生成[[#This Row],[字３]]=0,"",INDEX(字音画数表[字音],ファイル名生成[[#This Row],[字３]],0))</f>
        <v/>
      </c>
      <c r="U21" s="50" t="str" cm="1">
        <f t="array" ref="U21">[1]!Hebon(ファイル名生成[[#This Row],[字音（手動）]],2,1)</f>
        <v/>
      </c>
      <c r="V21" s="50">
        <f>COUNTIF(既存ファイル名[ローマ字],ファイル名生成[[#This Row],[ローマ字]])</f>
        <v>2</v>
      </c>
      <c r="W21" s="50">
        <f>IF(ファイル名生成[[#This Row],[字１]]=0,0,COUNTIF(ファイル名生成[ローマ字],ファイル名生成[[#This Row],[ローマ字]]))</f>
        <v>0</v>
      </c>
      <c r="X21" s="50">
        <f>ファイル名生成[[#This Row],[既存頻度]]+ファイル名生成[[#This Row],[新頻度]]</f>
        <v>2</v>
      </c>
      <c r="Y21" s="50" t="str">
        <f>IF(ファイル名生成[[#This Row],[総頻度]]&gt;9,ファイル名生成[[#This Row],[総頻度]],_xlfn.TEXTJOIN("",TRUE,"0",ファイル名生成[[#This Row],[総頻度]]))</f>
        <v>02</v>
      </c>
    </row>
    <row r="22" spans="2:25">
      <c r="B22" s="50">
        <f t="shared" si="0"/>
        <v>20</v>
      </c>
      <c r="C22" s="90"/>
      <c r="D22" s="81"/>
      <c r="E22" s="81" t="s">
        <v>3843</v>
      </c>
      <c r="F22" s="81" t="s">
        <v>3843</v>
      </c>
      <c r="G22" s="90"/>
      <c r="H22" s="90"/>
      <c r="I22" s="50" t="str" cm="1">
        <f t="array" ref="I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" s="50" t="str">
        <f>_xlfn.TEXTJOIN("",1,ファイル名生成[[#This Row],[字音１]],ファイル名生成[[#This Row],[字音２]],ファイル名生成[[#This Row],[字音3]])</f>
        <v/>
      </c>
      <c r="K22" s="90"/>
      <c r="L22" s="50" t="str">
        <f>IF(ファイル名生成[[#This Row],[字１]]=0,"",_xlfn.TEXTJOIN("",TRUE,ファイル名生成[[#This Row],[ローマ字]],ファイル名生成[[#This Row],[後綴り]]))</f>
        <v/>
      </c>
      <c r="M22" s="50" t="str">
        <f>IF(COUNTIF(既存ファイル名[語釈見出し],ファイル名生成[[#This Row],[語釈見出し]])&gt;=1,"重複","")</f>
        <v/>
      </c>
      <c r="N22" s="50" t="str">
        <f>IF(COUNTIF(既存ファイル名[項目（内部）],ファイル名生成[[#This Row],[項目（内部）]])&gt;=1,"重複","")</f>
        <v/>
      </c>
      <c r="O22" s="50">
        <f>IF(LEFT(ファイル名生成[[#This Row],[項目（内部）]],1)="",0,MATCH(LEFT(ファイル名生成[[#This Row],[項目（内部）]],1),字音画数表[新字],0))</f>
        <v>0</v>
      </c>
      <c r="P22" s="50" cm="1">
        <f t="array" ref="P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" s="50" cm="1">
        <f t="array" ref="Q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" s="50" t="str" cm="1">
        <f t="array" ref="R22">IF(ファイル名生成[[#This Row],[字１]]=0,"",INDEX(字音画数表[字音],ファイル名生成[[#This Row],[字１]],0))</f>
        <v/>
      </c>
      <c r="S22" s="50" t="str" cm="1">
        <f t="array" ref="S22">IF(ファイル名生成[[#This Row],[字２]]=0,"",INDEX(字音画数表[字音],ファイル名生成[[#This Row],[字２]],0))</f>
        <v/>
      </c>
      <c r="T22" s="50" t="str" cm="1">
        <f t="array" ref="T22">IF(ファイル名生成[[#This Row],[字３]]=0,"",INDEX(字音画数表[字音],ファイル名生成[[#This Row],[字３]],0))</f>
        <v/>
      </c>
      <c r="U22" s="50" t="str" cm="1">
        <f t="array" ref="U22">[1]!Hebon(ファイル名生成[[#This Row],[字音（手動）]],2,1)</f>
        <v/>
      </c>
      <c r="V22" s="50">
        <f>COUNTIF(既存ファイル名[ローマ字],ファイル名生成[[#This Row],[ローマ字]])</f>
        <v>2</v>
      </c>
      <c r="W22" s="50">
        <f>IF(ファイル名生成[[#This Row],[字１]]=0,0,COUNTIF(ファイル名生成[ローマ字],ファイル名生成[[#This Row],[ローマ字]]))</f>
        <v>0</v>
      </c>
      <c r="X22" s="50">
        <f>ファイル名生成[[#This Row],[既存頻度]]+ファイル名生成[[#This Row],[新頻度]]</f>
        <v>2</v>
      </c>
      <c r="Y22" s="50" t="str">
        <f>IF(ファイル名生成[[#This Row],[総頻度]]&gt;9,ファイル名生成[[#This Row],[総頻度]],_xlfn.TEXTJOIN("",TRUE,"0",ファイル名生成[[#This Row],[総頻度]]))</f>
        <v>02</v>
      </c>
    </row>
    <row r="23" spans="2:25">
      <c r="B23" s="50">
        <f t="shared" si="0"/>
        <v>21</v>
      </c>
      <c r="C23" s="90"/>
      <c r="D23" s="81"/>
      <c r="E23" s="81" t="s">
        <v>3843</v>
      </c>
      <c r="F23" s="81" t="s">
        <v>3843</v>
      </c>
      <c r="G23" s="90"/>
      <c r="H23" s="90"/>
      <c r="I23" s="50" t="str" cm="1">
        <f t="array" ref="I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" s="50" t="str">
        <f>_xlfn.TEXTJOIN("",1,ファイル名生成[[#This Row],[字音１]],ファイル名生成[[#This Row],[字音２]],ファイル名生成[[#This Row],[字音3]])</f>
        <v/>
      </c>
      <c r="K23" s="90"/>
      <c r="L23" s="50" t="str">
        <f>IF(ファイル名生成[[#This Row],[字１]]=0,"",_xlfn.TEXTJOIN("",TRUE,ファイル名生成[[#This Row],[ローマ字]],ファイル名生成[[#This Row],[後綴り]]))</f>
        <v/>
      </c>
      <c r="M23" s="50" t="str">
        <f>IF(COUNTIF(既存ファイル名[語釈見出し],ファイル名生成[[#This Row],[語釈見出し]])&gt;=1,"重複","")</f>
        <v/>
      </c>
      <c r="N23" s="50" t="str">
        <f>IF(COUNTIF(既存ファイル名[項目（内部）],ファイル名生成[[#This Row],[項目（内部）]])&gt;=1,"重複","")</f>
        <v/>
      </c>
      <c r="O23" s="50">
        <f>IF(LEFT(ファイル名生成[[#This Row],[項目（内部）]],1)="",0,MATCH(LEFT(ファイル名生成[[#This Row],[項目（内部）]],1),字音画数表[新字],0))</f>
        <v>0</v>
      </c>
      <c r="P23" s="50" cm="1">
        <f t="array" ref="P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" s="50" cm="1">
        <f t="array" ref="Q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" s="50" t="str" cm="1">
        <f t="array" ref="R23">IF(ファイル名生成[[#This Row],[字１]]=0,"",INDEX(字音画数表[字音],ファイル名生成[[#This Row],[字１]],0))</f>
        <v/>
      </c>
      <c r="S23" s="50" t="str" cm="1">
        <f t="array" ref="S23">IF(ファイル名生成[[#This Row],[字２]]=0,"",INDEX(字音画数表[字音],ファイル名生成[[#This Row],[字２]],0))</f>
        <v/>
      </c>
      <c r="T23" s="50" t="str" cm="1">
        <f t="array" ref="T23">IF(ファイル名生成[[#This Row],[字３]]=0,"",INDEX(字音画数表[字音],ファイル名生成[[#This Row],[字３]],0))</f>
        <v/>
      </c>
      <c r="U23" s="50" t="str" cm="1">
        <f t="array" ref="U23">[1]!Hebon(ファイル名生成[[#This Row],[字音（手動）]],2,1)</f>
        <v/>
      </c>
      <c r="V23" s="50">
        <f>COUNTIF(既存ファイル名[ローマ字],ファイル名生成[[#This Row],[ローマ字]])</f>
        <v>2</v>
      </c>
      <c r="W23" s="50">
        <f>IF(ファイル名生成[[#This Row],[字１]]=0,0,COUNTIF(ファイル名生成[ローマ字],ファイル名生成[[#This Row],[ローマ字]]))</f>
        <v>0</v>
      </c>
      <c r="X23" s="50">
        <f>ファイル名生成[[#This Row],[既存頻度]]+ファイル名生成[[#This Row],[新頻度]]</f>
        <v>2</v>
      </c>
      <c r="Y23" s="50" t="str">
        <f>IF(ファイル名生成[[#This Row],[総頻度]]&gt;9,ファイル名生成[[#This Row],[総頻度]],_xlfn.TEXTJOIN("",TRUE,"0",ファイル名生成[[#This Row],[総頻度]]))</f>
        <v>02</v>
      </c>
    </row>
    <row r="24" spans="2:25">
      <c r="B24" s="50">
        <f t="shared" si="0"/>
        <v>22</v>
      </c>
      <c r="C24" s="90"/>
      <c r="D24" s="81"/>
      <c r="E24" s="81" t="s">
        <v>3843</v>
      </c>
      <c r="F24" s="81" t="s">
        <v>3843</v>
      </c>
      <c r="G24" s="90"/>
      <c r="H24" s="90"/>
      <c r="I24" s="50" t="str" cm="1">
        <f t="array" ref="I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" s="50" t="str">
        <f>_xlfn.TEXTJOIN("",1,ファイル名生成[[#This Row],[字音１]],ファイル名生成[[#This Row],[字音２]],ファイル名生成[[#This Row],[字音3]])</f>
        <v/>
      </c>
      <c r="K24" s="90"/>
      <c r="L24" s="50" t="str">
        <f>IF(ファイル名生成[[#This Row],[字１]]=0,"",_xlfn.TEXTJOIN("",TRUE,ファイル名生成[[#This Row],[ローマ字]],ファイル名生成[[#This Row],[後綴り]]))</f>
        <v/>
      </c>
      <c r="M24" s="50" t="str">
        <f>IF(COUNTIF(既存ファイル名[語釈見出し],ファイル名生成[[#This Row],[語釈見出し]])&gt;=1,"重複","")</f>
        <v/>
      </c>
      <c r="N24" s="50" t="str">
        <f>IF(COUNTIF(既存ファイル名[項目（内部）],ファイル名生成[[#This Row],[項目（内部）]])&gt;=1,"重複","")</f>
        <v/>
      </c>
      <c r="O24" s="50">
        <f>IF(LEFT(ファイル名生成[[#This Row],[項目（内部）]],1)="",0,MATCH(LEFT(ファイル名生成[[#This Row],[項目（内部）]],1),字音画数表[新字],0))</f>
        <v>0</v>
      </c>
      <c r="P24" s="50" cm="1">
        <f t="array" ref="P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" s="50" cm="1">
        <f t="array" ref="Q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" s="50" t="str" cm="1">
        <f t="array" ref="R24">IF(ファイル名生成[[#This Row],[字１]]=0,"",INDEX(字音画数表[字音],ファイル名生成[[#This Row],[字１]],0))</f>
        <v/>
      </c>
      <c r="S24" s="50" t="str" cm="1">
        <f t="array" ref="S24">IF(ファイル名生成[[#This Row],[字２]]=0,"",INDEX(字音画数表[字音],ファイル名生成[[#This Row],[字２]],0))</f>
        <v/>
      </c>
      <c r="T24" s="50" t="str" cm="1">
        <f t="array" ref="T24">IF(ファイル名生成[[#This Row],[字３]]=0,"",INDEX(字音画数表[字音],ファイル名生成[[#This Row],[字３]],0))</f>
        <v/>
      </c>
      <c r="U24" s="50" t="str" cm="1">
        <f t="array" ref="U24">[1]!Hebon(ファイル名生成[[#This Row],[字音（手動）]],2,1)</f>
        <v/>
      </c>
      <c r="V24" s="50">
        <f>COUNTIF(既存ファイル名[ローマ字],ファイル名生成[[#This Row],[ローマ字]])</f>
        <v>2</v>
      </c>
      <c r="W24" s="50">
        <f>IF(ファイル名生成[[#This Row],[字１]]=0,0,COUNTIF(ファイル名生成[ローマ字],ファイル名生成[[#This Row],[ローマ字]]))</f>
        <v>0</v>
      </c>
      <c r="X24" s="50">
        <f>ファイル名生成[[#This Row],[既存頻度]]+ファイル名生成[[#This Row],[新頻度]]</f>
        <v>2</v>
      </c>
      <c r="Y24" s="50" t="str">
        <f>IF(ファイル名生成[[#This Row],[総頻度]]&gt;9,ファイル名生成[[#This Row],[総頻度]],_xlfn.TEXTJOIN("",TRUE,"0",ファイル名生成[[#This Row],[総頻度]]))</f>
        <v>02</v>
      </c>
    </row>
    <row r="25" spans="2:25">
      <c r="B25" s="50">
        <f t="shared" si="0"/>
        <v>23</v>
      </c>
      <c r="C25" s="90"/>
      <c r="D25" s="81"/>
      <c r="E25" s="81" t="s">
        <v>3843</v>
      </c>
      <c r="F25" s="81" t="s">
        <v>3843</v>
      </c>
      <c r="G25" s="90"/>
      <c r="H25" s="90"/>
      <c r="I25" s="50" t="str" cm="1">
        <f t="array" ref="I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" s="50" t="str">
        <f>_xlfn.TEXTJOIN("",1,ファイル名生成[[#This Row],[字音１]],ファイル名生成[[#This Row],[字音２]],ファイル名生成[[#This Row],[字音3]])</f>
        <v/>
      </c>
      <c r="K25" s="90"/>
      <c r="L25" s="50" t="str">
        <f>IF(ファイル名生成[[#This Row],[字１]]=0,"",_xlfn.TEXTJOIN("",TRUE,ファイル名生成[[#This Row],[ローマ字]],ファイル名生成[[#This Row],[後綴り]]))</f>
        <v/>
      </c>
      <c r="M25" s="50" t="str">
        <f>IF(COUNTIF(既存ファイル名[語釈見出し],ファイル名生成[[#This Row],[語釈見出し]])&gt;=1,"重複","")</f>
        <v/>
      </c>
      <c r="N25" s="50" t="str">
        <f>IF(COUNTIF(既存ファイル名[項目（内部）],ファイル名生成[[#This Row],[項目（内部）]])&gt;=1,"重複","")</f>
        <v/>
      </c>
      <c r="O25" s="50">
        <f>IF(LEFT(ファイル名生成[[#This Row],[項目（内部）]],1)="",0,MATCH(LEFT(ファイル名生成[[#This Row],[項目（内部）]],1),字音画数表[新字],0))</f>
        <v>0</v>
      </c>
      <c r="P25" s="50" cm="1">
        <f t="array" ref="P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" s="50" cm="1">
        <f t="array" ref="Q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" s="50" t="str" cm="1">
        <f t="array" ref="R25">IF(ファイル名生成[[#This Row],[字１]]=0,"",INDEX(字音画数表[字音],ファイル名生成[[#This Row],[字１]],0))</f>
        <v/>
      </c>
      <c r="S25" s="50" t="str" cm="1">
        <f t="array" ref="S25">IF(ファイル名生成[[#This Row],[字２]]=0,"",INDEX(字音画数表[字音],ファイル名生成[[#This Row],[字２]],0))</f>
        <v/>
      </c>
      <c r="T25" s="50" t="str" cm="1">
        <f t="array" ref="T25">IF(ファイル名生成[[#This Row],[字３]]=0,"",INDEX(字音画数表[字音],ファイル名生成[[#This Row],[字３]],0))</f>
        <v/>
      </c>
      <c r="U25" s="50" t="str" cm="1">
        <f t="array" ref="U25">[1]!Hebon(ファイル名生成[[#This Row],[字音（手動）]],2,1)</f>
        <v/>
      </c>
      <c r="V25" s="50">
        <f>COUNTIF(既存ファイル名[ローマ字],ファイル名生成[[#This Row],[ローマ字]])</f>
        <v>2</v>
      </c>
      <c r="W25" s="50">
        <f>IF(ファイル名生成[[#This Row],[字１]]=0,0,COUNTIF(ファイル名生成[ローマ字],ファイル名生成[[#This Row],[ローマ字]]))</f>
        <v>0</v>
      </c>
      <c r="X25" s="50">
        <f>ファイル名生成[[#This Row],[既存頻度]]+ファイル名生成[[#This Row],[新頻度]]</f>
        <v>2</v>
      </c>
      <c r="Y25" s="50" t="str">
        <f>IF(ファイル名生成[[#This Row],[総頻度]]&gt;9,ファイル名生成[[#This Row],[総頻度]],_xlfn.TEXTJOIN("",TRUE,"0",ファイル名生成[[#This Row],[総頻度]]))</f>
        <v>02</v>
      </c>
    </row>
    <row r="26" spans="2:25">
      <c r="B26" s="50">
        <f t="shared" si="0"/>
        <v>24</v>
      </c>
      <c r="C26" s="90"/>
      <c r="D26" s="81"/>
      <c r="E26" s="81" t="s">
        <v>3843</v>
      </c>
      <c r="F26" s="81" t="s">
        <v>3843</v>
      </c>
      <c r="G26" s="90"/>
      <c r="H26" s="90"/>
      <c r="I26" s="50" t="str" cm="1">
        <f t="array" ref="I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" s="50" t="str">
        <f>_xlfn.TEXTJOIN("",1,ファイル名生成[[#This Row],[字音１]],ファイル名生成[[#This Row],[字音２]],ファイル名生成[[#This Row],[字音3]])</f>
        <v/>
      </c>
      <c r="K26" s="90"/>
      <c r="L26" s="50" t="str">
        <f>IF(ファイル名生成[[#This Row],[字１]]=0,"",_xlfn.TEXTJOIN("",TRUE,ファイル名生成[[#This Row],[ローマ字]],ファイル名生成[[#This Row],[後綴り]]))</f>
        <v/>
      </c>
      <c r="M26" s="50" t="str">
        <f>IF(COUNTIF(既存ファイル名[語釈見出し],ファイル名生成[[#This Row],[語釈見出し]])&gt;=1,"重複","")</f>
        <v/>
      </c>
      <c r="N26" s="50" t="str">
        <f>IF(COUNTIF(既存ファイル名[項目（内部）],ファイル名生成[[#This Row],[項目（内部）]])&gt;=1,"重複","")</f>
        <v/>
      </c>
      <c r="O26" s="50">
        <f>IF(LEFT(ファイル名生成[[#This Row],[項目（内部）]],1)="",0,MATCH(LEFT(ファイル名生成[[#This Row],[項目（内部）]],1),字音画数表[新字],0))</f>
        <v>0</v>
      </c>
      <c r="P26" s="50" cm="1">
        <f t="array" ref="P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" s="50" cm="1">
        <f t="array" ref="Q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" s="50" t="str" cm="1">
        <f t="array" ref="R26">IF(ファイル名生成[[#This Row],[字１]]=0,"",INDEX(字音画数表[字音],ファイル名生成[[#This Row],[字１]],0))</f>
        <v/>
      </c>
      <c r="S26" s="50" t="str" cm="1">
        <f t="array" ref="S26">IF(ファイル名生成[[#This Row],[字２]]=0,"",INDEX(字音画数表[字音],ファイル名生成[[#This Row],[字２]],0))</f>
        <v/>
      </c>
      <c r="T26" s="50" t="str" cm="1">
        <f t="array" ref="T26">IF(ファイル名生成[[#This Row],[字３]]=0,"",INDEX(字音画数表[字音],ファイル名生成[[#This Row],[字３]],0))</f>
        <v/>
      </c>
      <c r="U26" s="50" t="str" cm="1">
        <f t="array" ref="U26">[1]!Hebon(ファイル名生成[[#This Row],[字音（手動）]],2,1)</f>
        <v/>
      </c>
      <c r="V26" s="50">
        <f>COUNTIF(既存ファイル名[ローマ字],ファイル名生成[[#This Row],[ローマ字]])</f>
        <v>2</v>
      </c>
      <c r="W26" s="50">
        <f>IF(ファイル名生成[[#This Row],[字１]]=0,0,COUNTIF(ファイル名生成[ローマ字],ファイル名生成[[#This Row],[ローマ字]]))</f>
        <v>0</v>
      </c>
      <c r="X26" s="50">
        <f>ファイル名生成[[#This Row],[既存頻度]]+ファイル名生成[[#This Row],[新頻度]]</f>
        <v>2</v>
      </c>
      <c r="Y26" s="50" t="str">
        <f>IF(ファイル名生成[[#This Row],[総頻度]]&gt;9,ファイル名生成[[#This Row],[総頻度]],_xlfn.TEXTJOIN("",TRUE,"0",ファイル名生成[[#This Row],[総頻度]]))</f>
        <v>02</v>
      </c>
    </row>
    <row r="27" spans="2:25">
      <c r="B27" s="50">
        <f t="shared" si="0"/>
        <v>25</v>
      </c>
      <c r="C27" s="90"/>
      <c r="D27" s="81"/>
      <c r="E27" s="81" t="s">
        <v>3843</v>
      </c>
      <c r="F27" s="81" t="s">
        <v>3843</v>
      </c>
      <c r="G27" s="90"/>
      <c r="H27" s="90"/>
      <c r="I27" s="50" t="str" cm="1">
        <f t="array" ref="I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" s="50" t="str">
        <f>_xlfn.TEXTJOIN("",1,ファイル名生成[[#This Row],[字音１]],ファイル名生成[[#This Row],[字音２]],ファイル名生成[[#This Row],[字音3]])</f>
        <v/>
      </c>
      <c r="K27" s="90"/>
      <c r="L27" s="50" t="str">
        <f>IF(ファイル名生成[[#This Row],[字１]]=0,"",_xlfn.TEXTJOIN("",TRUE,ファイル名生成[[#This Row],[ローマ字]],ファイル名生成[[#This Row],[後綴り]]))</f>
        <v/>
      </c>
      <c r="M27" s="50" t="str">
        <f>IF(COUNTIF(既存ファイル名[語釈見出し],ファイル名生成[[#This Row],[語釈見出し]])&gt;=1,"重複","")</f>
        <v/>
      </c>
      <c r="N27" s="50" t="str">
        <f>IF(COUNTIF(既存ファイル名[項目（内部）],ファイル名生成[[#This Row],[項目（内部）]])&gt;=1,"重複","")</f>
        <v/>
      </c>
      <c r="O27" s="50">
        <f>IF(LEFT(ファイル名生成[[#This Row],[項目（内部）]],1)="",0,MATCH(LEFT(ファイル名生成[[#This Row],[項目（内部）]],1),字音画数表[新字],0))</f>
        <v>0</v>
      </c>
      <c r="P27" s="50" cm="1">
        <f t="array" ref="P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" s="50" cm="1">
        <f t="array" ref="Q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" s="50" t="str" cm="1">
        <f t="array" ref="R27">IF(ファイル名生成[[#This Row],[字１]]=0,"",INDEX(字音画数表[字音],ファイル名生成[[#This Row],[字１]],0))</f>
        <v/>
      </c>
      <c r="S27" s="50" t="str" cm="1">
        <f t="array" ref="S27">IF(ファイル名生成[[#This Row],[字２]]=0,"",INDEX(字音画数表[字音],ファイル名生成[[#This Row],[字２]],0))</f>
        <v/>
      </c>
      <c r="T27" s="50" t="str" cm="1">
        <f t="array" ref="T27">IF(ファイル名生成[[#This Row],[字３]]=0,"",INDEX(字音画数表[字音],ファイル名生成[[#This Row],[字３]],0))</f>
        <v/>
      </c>
      <c r="U27" s="50" t="str" cm="1">
        <f t="array" ref="U27">[1]!Hebon(ファイル名生成[[#This Row],[字音（手動）]],2,1)</f>
        <v/>
      </c>
      <c r="V27" s="50">
        <f>COUNTIF(既存ファイル名[ローマ字],ファイル名生成[[#This Row],[ローマ字]])</f>
        <v>2</v>
      </c>
      <c r="W27" s="50">
        <f>IF(ファイル名生成[[#This Row],[字１]]=0,0,COUNTIF(ファイル名生成[ローマ字],ファイル名生成[[#This Row],[ローマ字]]))</f>
        <v>0</v>
      </c>
      <c r="X27" s="50">
        <f>ファイル名生成[[#This Row],[既存頻度]]+ファイル名生成[[#This Row],[新頻度]]</f>
        <v>2</v>
      </c>
      <c r="Y27" s="50" t="str">
        <f>IF(ファイル名生成[[#This Row],[総頻度]]&gt;9,ファイル名生成[[#This Row],[総頻度]],_xlfn.TEXTJOIN("",TRUE,"0",ファイル名生成[[#This Row],[総頻度]]))</f>
        <v>02</v>
      </c>
    </row>
    <row r="28" spans="2:25">
      <c r="B28" s="50">
        <f t="shared" si="0"/>
        <v>26</v>
      </c>
      <c r="C28" s="90"/>
      <c r="D28" s="81"/>
      <c r="E28" s="81" t="s">
        <v>3843</v>
      </c>
      <c r="F28" s="81" t="s">
        <v>3843</v>
      </c>
      <c r="G28" s="90"/>
      <c r="H28" s="90"/>
      <c r="I28" s="50" t="str" cm="1">
        <f t="array" ref="I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" s="50" t="str">
        <f>_xlfn.TEXTJOIN("",1,ファイル名生成[[#This Row],[字音１]],ファイル名生成[[#This Row],[字音２]],ファイル名生成[[#This Row],[字音3]])</f>
        <v/>
      </c>
      <c r="K28" s="90"/>
      <c r="L28" s="50" t="str">
        <f>IF(ファイル名生成[[#This Row],[字１]]=0,"",_xlfn.TEXTJOIN("",TRUE,ファイル名生成[[#This Row],[ローマ字]],ファイル名生成[[#This Row],[後綴り]]))</f>
        <v/>
      </c>
      <c r="M28" s="50" t="str">
        <f>IF(COUNTIF(既存ファイル名[語釈見出し],ファイル名生成[[#This Row],[語釈見出し]])&gt;=1,"重複","")</f>
        <v/>
      </c>
      <c r="N28" s="50" t="str">
        <f>IF(COUNTIF(既存ファイル名[項目（内部）],ファイル名生成[[#This Row],[項目（内部）]])&gt;=1,"重複","")</f>
        <v/>
      </c>
      <c r="O28" s="50">
        <f>IF(LEFT(ファイル名生成[[#This Row],[項目（内部）]],1)="",0,MATCH(LEFT(ファイル名生成[[#This Row],[項目（内部）]],1),字音画数表[新字],0))</f>
        <v>0</v>
      </c>
      <c r="P28" s="50" cm="1">
        <f t="array" ref="P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" s="50" cm="1">
        <f t="array" ref="Q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" s="50" t="str" cm="1">
        <f t="array" ref="R28">IF(ファイル名生成[[#This Row],[字１]]=0,"",INDEX(字音画数表[字音],ファイル名生成[[#This Row],[字１]],0))</f>
        <v/>
      </c>
      <c r="S28" s="50" t="str" cm="1">
        <f t="array" ref="S28">IF(ファイル名生成[[#This Row],[字２]]=0,"",INDEX(字音画数表[字音],ファイル名生成[[#This Row],[字２]],0))</f>
        <v/>
      </c>
      <c r="T28" s="50" t="str" cm="1">
        <f t="array" ref="T28">IF(ファイル名生成[[#This Row],[字３]]=0,"",INDEX(字音画数表[字音],ファイル名生成[[#This Row],[字３]],0))</f>
        <v/>
      </c>
      <c r="U28" s="50" t="str" cm="1">
        <f t="array" ref="U28">[1]!Hebon(ファイル名生成[[#This Row],[字音（手動）]],2,1)</f>
        <v/>
      </c>
      <c r="V28" s="50">
        <f>COUNTIF(既存ファイル名[ローマ字],ファイル名生成[[#This Row],[ローマ字]])</f>
        <v>2</v>
      </c>
      <c r="W28" s="50">
        <f>IF(ファイル名生成[[#This Row],[字１]]=0,0,COUNTIF(ファイル名生成[ローマ字],ファイル名生成[[#This Row],[ローマ字]]))</f>
        <v>0</v>
      </c>
      <c r="X28" s="50">
        <f>ファイル名生成[[#This Row],[既存頻度]]+ファイル名生成[[#This Row],[新頻度]]</f>
        <v>2</v>
      </c>
      <c r="Y28" s="50" t="str">
        <f>IF(ファイル名生成[[#This Row],[総頻度]]&gt;9,ファイル名生成[[#This Row],[総頻度]],_xlfn.TEXTJOIN("",TRUE,"0",ファイル名生成[[#This Row],[総頻度]]))</f>
        <v>02</v>
      </c>
    </row>
    <row r="29" spans="2:25">
      <c r="B29" s="50">
        <f t="shared" si="0"/>
        <v>27</v>
      </c>
      <c r="C29" s="90"/>
      <c r="D29" s="81"/>
      <c r="E29" s="81" t="s">
        <v>3843</v>
      </c>
      <c r="F29" s="81" t="s">
        <v>3843</v>
      </c>
      <c r="G29" s="90"/>
      <c r="H29" s="90"/>
      <c r="I29" s="50" t="str" cm="1">
        <f t="array" ref="I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" s="50" t="str">
        <f>_xlfn.TEXTJOIN("",1,ファイル名生成[[#This Row],[字音１]],ファイル名生成[[#This Row],[字音２]],ファイル名生成[[#This Row],[字音3]])</f>
        <v/>
      </c>
      <c r="K29" s="90"/>
      <c r="L29" s="50" t="str">
        <f>IF(ファイル名生成[[#This Row],[字１]]=0,"",_xlfn.TEXTJOIN("",TRUE,ファイル名生成[[#This Row],[ローマ字]],ファイル名生成[[#This Row],[後綴り]]))</f>
        <v/>
      </c>
      <c r="M29" s="50" t="str">
        <f>IF(COUNTIF(既存ファイル名[語釈見出し],ファイル名生成[[#This Row],[語釈見出し]])&gt;=1,"重複","")</f>
        <v/>
      </c>
      <c r="N29" s="50" t="str">
        <f>IF(COUNTIF(既存ファイル名[項目（内部）],ファイル名生成[[#This Row],[項目（内部）]])&gt;=1,"重複","")</f>
        <v/>
      </c>
      <c r="O29" s="50">
        <f>IF(LEFT(ファイル名生成[[#This Row],[項目（内部）]],1)="",0,MATCH(LEFT(ファイル名生成[[#This Row],[項目（内部）]],1),字音画数表[新字],0))</f>
        <v>0</v>
      </c>
      <c r="P29" s="50" cm="1">
        <f t="array" ref="P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" s="50" cm="1">
        <f t="array" ref="Q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" s="50" t="str" cm="1">
        <f t="array" ref="R29">IF(ファイル名生成[[#This Row],[字１]]=0,"",INDEX(字音画数表[字音],ファイル名生成[[#This Row],[字１]],0))</f>
        <v/>
      </c>
      <c r="S29" s="50" t="str" cm="1">
        <f t="array" ref="S29">IF(ファイル名生成[[#This Row],[字２]]=0,"",INDEX(字音画数表[字音],ファイル名生成[[#This Row],[字２]],0))</f>
        <v/>
      </c>
      <c r="T29" s="50" t="str" cm="1">
        <f t="array" ref="T29">IF(ファイル名生成[[#This Row],[字３]]=0,"",INDEX(字音画数表[字音],ファイル名生成[[#This Row],[字３]],0))</f>
        <v/>
      </c>
      <c r="U29" s="50" t="str" cm="1">
        <f t="array" ref="U29">[1]!Hebon(ファイル名生成[[#This Row],[字音（手動）]],2,1)</f>
        <v/>
      </c>
      <c r="V29" s="50">
        <f>COUNTIF(既存ファイル名[ローマ字],ファイル名生成[[#This Row],[ローマ字]])</f>
        <v>2</v>
      </c>
      <c r="W29" s="50">
        <f>IF(ファイル名生成[[#This Row],[字１]]=0,0,COUNTIF(ファイル名生成[ローマ字],ファイル名生成[[#This Row],[ローマ字]]))</f>
        <v>0</v>
      </c>
      <c r="X29" s="50">
        <f>ファイル名生成[[#This Row],[既存頻度]]+ファイル名生成[[#This Row],[新頻度]]</f>
        <v>2</v>
      </c>
      <c r="Y29" s="50" t="str">
        <f>IF(ファイル名生成[[#This Row],[総頻度]]&gt;9,ファイル名生成[[#This Row],[総頻度]],_xlfn.TEXTJOIN("",TRUE,"0",ファイル名生成[[#This Row],[総頻度]]))</f>
        <v>02</v>
      </c>
    </row>
    <row r="30" spans="2:25">
      <c r="B30" s="50">
        <f t="shared" si="0"/>
        <v>28</v>
      </c>
      <c r="C30" s="90"/>
      <c r="D30" s="81"/>
      <c r="E30" s="81" t="s">
        <v>3843</v>
      </c>
      <c r="F30" s="81" t="s">
        <v>3843</v>
      </c>
      <c r="G30" s="90"/>
      <c r="H30" s="90"/>
      <c r="I30" s="50" t="str" cm="1">
        <f t="array" ref="I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" s="50" t="str">
        <f>_xlfn.TEXTJOIN("",1,ファイル名生成[[#This Row],[字音１]],ファイル名生成[[#This Row],[字音２]],ファイル名生成[[#This Row],[字音3]])</f>
        <v/>
      </c>
      <c r="K30" s="90"/>
      <c r="L30" s="50" t="str">
        <f>IF(ファイル名生成[[#This Row],[字１]]=0,"",_xlfn.TEXTJOIN("",TRUE,ファイル名生成[[#This Row],[ローマ字]],ファイル名生成[[#This Row],[後綴り]]))</f>
        <v/>
      </c>
      <c r="M30" s="50" t="str">
        <f>IF(COUNTIF(既存ファイル名[語釈見出し],ファイル名生成[[#This Row],[語釈見出し]])&gt;=1,"重複","")</f>
        <v/>
      </c>
      <c r="N30" s="50" t="str">
        <f>IF(COUNTIF(既存ファイル名[項目（内部）],ファイル名生成[[#This Row],[項目（内部）]])&gt;=1,"重複","")</f>
        <v/>
      </c>
      <c r="O30" s="50">
        <f>IF(LEFT(ファイル名生成[[#This Row],[項目（内部）]],1)="",0,MATCH(LEFT(ファイル名生成[[#This Row],[項目（内部）]],1),字音画数表[新字],0))</f>
        <v>0</v>
      </c>
      <c r="P30" s="50" cm="1">
        <f t="array" ref="P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" s="50" cm="1">
        <f t="array" ref="Q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" s="50" t="str" cm="1">
        <f t="array" ref="R30">IF(ファイル名生成[[#This Row],[字１]]=0,"",INDEX(字音画数表[字音],ファイル名生成[[#This Row],[字１]],0))</f>
        <v/>
      </c>
      <c r="S30" s="50" t="str" cm="1">
        <f t="array" ref="S30">IF(ファイル名生成[[#This Row],[字２]]=0,"",INDEX(字音画数表[字音],ファイル名生成[[#This Row],[字２]],0))</f>
        <v/>
      </c>
      <c r="T30" s="50" t="str" cm="1">
        <f t="array" ref="T30">IF(ファイル名生成[[#This Row],[字３]]=0,"",INDEX(字音画数表[字音],ファイル名生成[[#This Row],[字３]],0))</f>
        <v/>
      </c>
      <c r="U30" s="50" t="str" cm="1">
        <f t="array" ref="U30">[1]!Hebon(ファイル名生成[[#This Row],[字音（手動）]],2,1)</f>
        <v/>
      </c>
      <c r="V30" s="50">
        <f>COUNTIF(既存ファイル名[ローマ字],ファイル名生成[[#This Row],[ローマ字]])</f>
        <v>2</v>
      </c>
      <c r="W30" s="50">
        <f>IF(ファイル名生成[[#This Row],[字１]]=0,0,COUNTIF(ファイル名生成[ローマ字],ファイル名生成[[#This Row],[ローマ字]]))</f>
        <v>0</v>
      </c>
      <c r="X30" s="50">
        <f>ファイル名生成[[#This Row],[既存頻度]]+ファイル名生成[[#This Row],[新頻度]]</f>
        <v>2</v>
      </c>
      <c r="Y30" s="50" t="str">
        <f>IF(ファイル名生成[[#This Row],[総頻度]]&gt;9,ファイル名生成[[#This Row],[総頻度]],_xlfn.TEXTJOIN("",TRUE,"0",ファイル名生成[[#This Row],[総頻度]]))</f>
        <v>02</v>
      </c>
    </row>
    <row r="31" spans="2:25">
      <c r="B31" s="50">
        <f t="shared" si="0"/>
        <v>29</v>
      </c>
      <c r="C31" s="90"/>
      <c r="D31" s="81"/>
      <c r="E31" s="81" t="s">
        <v>3843</v>
      </c>
      <c r="F31" s="81" t="s">
        <v>3843</v>
      </c>
      <c r="G31" s="90"/>
      <c r="H31" s="90"/>
      <c r="I31" s="50" t="str" cm="1">
        <f t="array" ref="I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" s="50" t="str">
        <f>_xlfn.TEXTJOIN("",1,ファイル名生成[[#This Row],[字音１]],ファイル名生成[[#This Row],[字音２]],ファイル名生成[[#This Row],[字音3]])</f>
        <v/>
      </c>
      <c r="K31" s="90"/>
      <c r="L31" s="50" t="str">
        <f>IF(ファイル名生成[[#This Row],[字１]]=0,"",_xlfn.TEXTJOIN("",TRUE,ファイル名生成[[#This Row],[ローマ字]],ファイル名生成[[#This Row],[後綴り]]))</f>
        <v/>
      </c>
      <c r="M31" s="50" t="str">
        <f>IF(COUNTIF(既存ファイル名[語釈見出し],ファイル名生成[[#This Row],[語釈見出し]])&gt;=1,"重複","")</f>
        <v/>
      </c>
      <c r="N31" s="50" t="str">
        <f>IF(COUNTIF(既存ファイル名[項目（内部）],ファイル名生成[[#This Row],[項目（内部）]])&gt;=1,"重複","")</f>
        <v/>
      </c>
      <c r="O31" s="50">
        <f>IF(LEFT(ファイル名生成[[#This Row],[項目（内部）]],1)="",0,MATCH(LEFT(ファイル名生成[[#This Row],[項目（内部）]],1),字音画数表[新字],0))</f>
        <v>0</v>
      </c>
      <c r="P31" s="50" cm="1">
        <f t="array" ref="P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" s="50" cm="1">
        <f t="array" ref="Q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" s="50" t="str" cm="1">
        <f t="array" ref="R31">IF(ファイル名生成[[#This Row],[字１]]=0,"",INDEX(字音画数表[字音],ファイル名生成[[#This Row],[字１]],0))</f>
        <v/>
      </c>
      <c r="S31" s="50" t="str" cm="1">
        <f t="array" ref="S31">IF(ファイル名生成[[#This Row],[字２]]=0,"",INDEX(字音画数表[字音],ファイル名生成[[#This Row],[字２]],0))</f>
        <v/>
      </c>
      <c r="T31" s="50" t="str" cm="1">
        <f t="array" ref="T31">IF(ファイル名生成[[#This Row],[字３]]=0,"",INDEX(字音画数表[字音],ファイル名生成[[#This Row],[字３]],0))</f>
        <v/>
      </c>
      <c r="U31" s="50" t="str" cm="1">
        <f t="array" ref="U31">[1]!Hebon(ファイル名生成[[#This Row],[字音（手動）]],2,1)</f>
        <v/>
      </c>
      <c r="V31" s="50">
        <f>COUNTIF(既存ファイル名[ローマ字],ファイル名生成[[#This Row],[ローマ字]])</f>
        <v>2</v>
      </c>
      <c r="W31" s="50">
        <f>IF(ファイル名生成[[#This Row],[字１]]=0,0,COUNTIF(ファイル名生成[ローマ字],ファイル名生成[[#This Row],[ローマ字]]))</f>
        <v>0</v>
      </c>
      <c r="X31" s="50">
        <f>ファイル名生成[[#This Row],[既存頻度]]+ファイル名生成[[#This Row],[新頻度]]</f>
        <v>2</v>
      </c>
      <c r="Y31" s="50" t="str">
        <f>IF(ファイル名生成[[#This Row],[総頻度]]&gt;9,ファイル名生成[[#This Row],[総頻度]],_xlfn.TEXTJOIN("",TRUE,"0",ファイル名生成[[#This Row],[総頻度]]))</f>
        <v>02</v>
      </c>
    </row>
    <row r="32" spans="2:25">
      <c r="B32" s="50">
        <f t="shared" si="0"/>
        <v>30</v>
      </c>
      <c r="C32" s="90"/>
      <c r="D32" s="81"/>
      <c r="E32" s="81" t="s">
        <v>3843</v>
      </c>
      <c r="F32" s="81" t="s">
        <v>3843</v>
      </c>
      <c r="G32" s="90"/>
      <c r="H32" s="90"/>
      <c r="I32" s="50" t="str" cm="1">
        <f t="array" ref="I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" s="50" t="str">
        <f>_xlfn.TEXTJOIN("",1,ファイル名生成[[#This Row],[字音１]],ファイル名生成[[#This Row],[字音２]],ファイル名生成[[#This Row],[字音3]])</f>
        <v/>
      </c>
      <c r="K32" s="90"/>
      <c r="L32" s="50" t="str">
        <f>IF(ファイル名生成[[#This Row],[字１]]=0,"",_xlfn.TEXTJOIN("",TRUE,ファイル名生成[[#This Row],[ローマ字]],ファイル名生成[[#This Row],[後綴り]]))</f>
        <v/>
      </c>
      <c r="M32" s="50" t="str">
        <f>IF(COUNTIF(既存ファイル名[語釈見出し],ファイル名生成[[#This Row],[語釈見出し]])&gt;=1,"重複","")</f>
        <v/>
      </c>
      <c r="N32" s="50" t="str">
        <f>IF(COUNTIF(既存ファイル名[項目（内部）],ファイル名生成[[#This Row],[項目（内部）]])&gt;=1,"重複","")</f>
        <v/>
      </c>
      <c r="O32" s="50">
        <f>IF(LEFT(ファイル名生成[[#This Row],[項目（内部）]],1)="",0,MATCH(LEFT(ファイル名生成[[#This Row],[項目（内部）]],1),字音画数表[新字],0))</f>
        <v>0</v>
      </c>
      <c r="P32" s="50" cm="1">
        <f t="array" ref="P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" s="50" cm="1">
        <f t="array" ref="Q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" s="50" t="str" cm="1">
        <f t="array" ref="R32">IF(ファイル名生成[[#This Row],[字１]]=0,"",INDEX(字音画数表[字音],ファイル名生成[[#This Row],[字１]],0))</f>
        <v/>
      </c>
      <c r="S32" s="50" t="str" cm="1">
        <f t="array" ref="S32">IF(ファイル名生成[[#This Row],[字２]]=0,"",INDEX(字音画数表[字音],ファイル名生成[[#This Row],[字２]],0))</f>
        <v/>
      </c>
      <c r="T32" s="50" t="str" cm="1">
        <f t="array" ref="T32">IF(ファイル名生成[[#This Row],[字３]]=0,"",INDEX(字音画数表[字音],ファイル名生成[[#This Row],[字３]],0))</f>
        <v/>
      </c>
      <c r="U32" s="50" t="str" cm="1">
        <f t="array" ref="U32">[1]!Hebon(ファイル名生成[[#This Row],[字音（手動）]],2,1)</f>
        <v/>
      </c>
      <c r="V32" s="50">
        <f>COUNTIF(既存ファイル名[ローマ字],ファイル名生成[[#This Row],[ローマ字]])</f>
        <v>2</v>
      </c>
      <c r="W32" s="50">
        <f>IF(ファイル名生成[[#This Row],[字１]]=0,0,COUNTIF(ファイル名生成[ローマ字],ファイル名生成[[#This Row],[ローマ字]]))</f>
        <v>0</v>
      </c>
      <c r="X32" s="50">
        <f>ファイル名生成[[#This Row],[既存頻度]]+ファイル名生成[[#This Row],[新頻度]]</f>
        <v>2</v>
      </c>
      <c r="Y32" s="50" t="str">
        <f>IF(ファイル名生成[[#This Row],[総頻度]]&gt;9,ファイル名生成[[#This Row],[総頻度]],_xlfn.TEXTJOIN("",TRUE,"0",ファイル名生成[[#This Row],[総頻度]]))</f>
        <v>02</v>
      </c>
    </row>
    <row r="33" spans="2:25">
      <c r="B33" s="50">
        <f t="shared" si="0"/>
        <v>31</v>
      </c>
      <c r="C33" s="90"/>
      <c r="D33" s="81"/>
      <c r="E33" s="81" t="s">
        <v>3843</v>
      </c>
      <c r="F33" s="81" t="s">
        <v>3843</v>
      </c>
      <c r="G33" s="90"/>
      <c r="H33" s="90"/>
      <c r="I33" s="50" t="str" cm="1">
        <f t="array" ref="I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" s="50" t="str">
        <f>_xlfn.TEXTJOIN("",1,ファイル名生成[[#This Row],[字音１]],ファイル名生成[[#This Row],[字音２]],ファイル名生成[[#This Row],[字音3]])</f>
        <v/>
      </c>
      <c r="K33" s="90"/>
      <c r="L33" s="50" t="str">
        <f>IF(ファイル名生成[[#This Row],[字１]]=0,"",_xlfn.TEXTJOIN("",TRUE,ファイル名生成[[#This Row],[ローマ字]],ファイル名生成[[#This Row],[後綴り]]))</f>
        <v/>
      </c>
      <c r="M33" s="50" t="str">
        <f>IF(COUNTIF(既存ファイル名[語釈見出し],ファイル名生成[[#This Row],[語釈見出し]])&gt;=1,"重複","")</f>
        <v/>
      </c>
      <c r="N33" s="50" t="str">
        <f>IF(COUNTIF(既存ファイル名[項目（内部）],ファイル名生成[[#This Row],[項目（内部）]])&gt;=1,"重複","")</f>
        <v/>
      </c>
      <c r="O33" s="50">
        <f>IF(LEFT(ファイル名生成[[#This Row],[項目（内部）]],1)="",0,MATCH(LEFT(ファイル名生成[[#This Row],[項目（内部）]],1),字音画数表[新字],0))</f>
        <v>0</v>
      </c>
      <c r="P33" s="50" cm="1">
        <f t="array" ref="P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" s="50" cm="1">
        <f t="array" ref="Q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" s="50" t="str" cm="1">
        <f t="array" ref="R33">IF(ファイル名生成[[#This Row],[字１]]=0,"",INDEX(字音画数表[字音],ファイル名生成[[#This Row],[字１]],0))</f>
        <v/>
      </c>
      <c r="S33" s="50" t="str" cm="1">
        <f t="array" ref="S33">IF(ファイル名生成[[#This Row],[字２]]=0,"",INDEX(字音画数表[字音],ファイル名生成[[#This Row],[字２]],0))</f>
        <v/>
      </c>
      <c r="T33" s="50" t="str" cm="1">
        <f t="array" ref="T33">IF(ファイル名生成[[#This Row],[字３]]=0,"",INDEX(字音画数表[字音],ファイル名生成[[#This Row],[字３]],0))</f>
        <v/>
      </c>
      <c r="U33" s="50" t="str" cm="1">
        <f t="array" ref="U33">[1]!Hebon(ファイル名生成[[#This Row],[字音（手動）]],2,1)</f>
        <v/>
      </c>
      <c r="V33" s="50">
        <f>COUNTIF(既存ファイル名[ローマ字],ファイル名生成[[#This Row],[ローマ字]])</f>
        <v>2</v>
      </c>
      <c r="W33" s="50">
        <f>IF(ファイル名生成[[#This Row],[字１]]=0,0,COUNTIF(ファイル名生成[ローマ字],ファイル名生成[[#This Row],[ローマ字]]))</f>
        <v>0</v>
      </c>
      <c r="X33" s="50">
        <f>ファイル名生成[[#This Row],[既存頻度]]+ファイル名生成[[#This Row],[新頻度]]</f>
        <v>2</v>
      </c>
      <c r="Y33" s="50" t="str">
        <f>IF(ファイル名生成[[#This Row],[総頻度]]&gt;9,ファイル名生成[[#This Row],[総頻度]],_xlfn.TEXTJOIN("",TRUE,"0",ファイル名生成[[#This Row],[総頻度]]))</f>
        <v>02</v>
      </c>
    </row>
    <row r="34" spans="2:25">
      <c r="B34" s="50">
        <f t="shared" si="0"/>
        <v>32</v>
      </c>
      <c r="C34" s="90"/>
      <c r="D34" s="81"/>
      <c r="E34" s="81" t="s">
        <v>3843</v>
      </c>
      <c r="F34" s="81" t="s">
        <v>3843</v>
      </c>
      <c r="G34" s="90"/>
      <c r="H34" s="90"/>
      <c r="I34" s="50" t="str" cm="1">
        <f t="array" ref="I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" s="50" t="str">
        <f>_xlfn.TEXTJOIN("",1,ファイル名生成[[#This Row],[字音１]],ファイル名生成[[#This Row],[字音２]],ファイル名生成[[#This Row],[字音3]])</f>
        <v/>
      </c>
      <c r="K34" s="90"/>
      <c r="L34" s="50" t="str">
        <f>IF(ファイル名生成[[#This Row],[字１]]=0,"",_xlfn.TEXTJOIN("",TRUE,ファイル名生成[[#This Row],[ローマ字]],ファイル名生成[[#This Row],[後綴り]]))</f>
        <v/>
      </c>
      <c r="M34" s="50" t="str">
        <f>IF(COUNTIF(既存ファイル名[語釈見出し],ファイル名生成[[#This Row],[語釈見出し]])&gt;=1,"重複","")</f>
        <v/>
      </c>
      <c r="N34" s="50" t="str">
        <f>IF(COUNTIF(既存ファイル名[項目（内部）],ファイル名生成[[#This Row],[項目（内部）]])&gt;=1,"重複","")</f>
        <v/>
      </c>
      <c r="O34" s="50">
        <f>IF(LEFT(ファイル名生成[[#This Row],[項目（内部）]],1)="",0,MATCH(LEFT(ファイル名生成[[#This Row],[項目（内部）]],1),字音画数表[新字],0))</f>
        <v>0</v>
      </c>
      <c r="P34" s="50" cm="1">
        <f t="array" ref="P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" s="50" cm="1">
        <f t="array" ref="Q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" s="50" t="str" cm="1">
        <f t="array" ref="R34">IF(ファイル名生成[[#This Row],[字１]]=0,"",INDEX(字音画数表[字音],ファイル名生成[[#This Row],[字１]],0))</f>
        <v/>
      </c>
      <c r="S34" s="50" t="str" cm="1">
        <f t="array" ref="S34">IF(ファイル名生成[[#This Row],[字２]]=0,"",INDEX(字音画数表[字音],ファイル名生成[[#This Row],[字２]],0))</f>
        <v/>
      </c>
      <c r="T34" s="50" t="str" cm="1">
        <f t="array" ref="T34">IF(ファイル名生成[[#This Row],[字３]]=0,"",INDEX(字音画数表[字音],ファイル名生成[[#This Row],[字３]],0))</f>
        <v/>
      </c>
      <c r="U34" s="50" t="str" cm="1">
        <f t="array" ref="U34">[1]!Hebon(ファイル名生成[[#This Row],[字音（手動）]],2,1)</f>
        <v/>
      </c>
      <c r="V34" s="50">
        <f>COUNTIF(既存ファイル名[ローマ字],ファイル名生成[[#This Row],[ローマ字]])</f>
        <v>2</v>
      </c>
      <c r="W34" s="50">
        <f>IF(ファイル名生成[[#This Row],[字１]]=0,0,COUNTIF(ファイル名生成[ローマ字],ファイル名生成[[#This Row],[ローマ字]]))</f>
        <v>0</v>
      </c>
      <c r="X34" s="50">
        <f>ファイル名生成[[#This Row],[既存頻度]]+ファイル名生成[[#This Row],[新頻度]]</f>
        <v>2</v>
      </c>
      <c r="Y34" s="50" t="str">
        <f>IF(ファイル名生成[[#This Row],[総頻度]]&gt;9,ファイル名生成[[#This Row],[総頻度]],_xlfn.TEXTJOIN("",TRUE,"0",ファイル名生成[[#This Row],[総頻度]]))</f>
        <v>02</v>
      </c>
    </row>
    <row r="35" spans="2:25">
      <c r="B35" s="50">
        <f t="shared" si="0"/>
        <v>33</v>
      </c>
      <c r="C35" s="90"/>
      <c r="D35" s="81"/>
      <c r="E35" s="81" t="s">
        <v>3843</v>
      </c>
      <c r="F35" s="81" t="s">
        <v>3843</v>
      </c>
      <c r="G35" s="90"/>
      <c r="H35" s="90"/>
      <c r="I35" s="50" t="str" cm="1">
        <f t="array" ref="I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" s="50" t="str">
        <f>_xlfn.TEXTJOIN("",1,ファイル名生成[[#This Row],[字音１]],ファイル名生成[[#This Row],[字音２]],ファイル名生成[[#This Row],[字音3]])</f>
        <v/>
      </c>
      <c r="K35" s="90"/>
      <c r="L35" s="50" t="str">
        <f>IF(ファイル名生成[[#This Row],[字１]]=0,"",_xlfn.TEXTJOIN("",TRUE,ファイル名生成[[#This Row],[ローマ字]],ファイル名生成[[#This Row],[後綴り]]))</f>
        <v/>
      </c>
      <c r="M35" s="50" t="str">
        <f>IF(COUNTIF(既存ファイル名[語釈見出し],ファイル名生成[[#This Row],[語釈見出し]])&gt;=1,"重複","")</f>
        <v/>
      </c>
      <c r="N35" s="50" t="str">
        <f>IF(COUNTIF(既存ファイル名[項目（内部）],ファイル名生成[[#This Row],[項目（内部）]])&gt;=1,"重複","")</f>
        <v/>
      </c>
      <c r="O35" s="50">
        <f>IF(LEFT(ファイル名生成[[#This Row],[項目（内部）]],1)="",0,MATCH(LEFT(ファイル名生成[[#This Row],[項目（内部）]],1),字音画数表[新字],0))</f>
        <v>0</v>
      </c>
      <c r="P35" s="50" cm="1">
        <f t="array" ref="P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" s="50" cm="1">
        <f t="array" ref="Q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" s="50" t="str" cm="1">
        <f t="array" ref="R35">IF(ファイル名生成[[#This Row],[字１]]=0,"",INDEX(字音画数表[字音],ファイル名生成[[#This Row],[字１]],0))</f>
        <v/>
      </c>
      <c r="S35" s="50" t="str" cm="1">
        <f t="array" ref="S35">IF(ファイル名生成[[#This Row],[字２]]=0,"",INDEX(字音画数表[字音],ファイル名生成[[#This Row],[字２]],0))</f>
        <v/>
      </c>
      <c r="T35" s="50" t="str" cm="1">
        <f t="array" ref="T35">IF(ファイル名生成[[#This Row],[字３]]=0,"",INDEX(字音画数表[字音],ファイル名生成[[#This Row],[字３]],0))</f>
        <v/>
      </c>
      <c r="U35" s="50" t="str" cm="1">
        <f t="array" ref="U35">[1]!Hebon(ファイル名生成[[#This Row],[字音（手動）]],2,1)</f>
        <v/>
      </c>
      <c r="V35" s="50">
        <f>COUNTIF(既存ファイル名[ローマ字],ファイル名生成[[#This Row],[ローマ字]])</f>
        <v>2</v>
      </c>
      <c r="W35" s="50">
        <f>IF(ファイル名生成[[#This Row],[字１]]=0,0,COUNTIF(ファイル名生成[ローマ字],ファイル名生成[[#This Row],[ローマ字]]))</f>
        <v>0</v>
      </c>
      <c r="X35" s="50">
        <f>ファイル名生成[[#This Row],[既存頻度]]+ファイル名生成[[#This Row],[新頻度]]</f>
        <v>2</v>
      </c>
      <c r="Y35" s="50" t="str">
        <f>IF(ファイル名生成[[#This Row],[総頻度]]&gt;9,ファイル名生成[[#This Row],[総頻度]],_xlfn.TEXTJOIN("",TRUE,"0",ファイル名生成[[#This Row],[総頻度]]))</f>
        <v>02</v>
      </c>
    </row>
    <row r="36" spans="2:25">
      <c r="B36" s="50">
        <f t="shared" si="0"/>
        <v>34</v>
      </c>
      <c r="C36" s="90"/>
      <c r="D36" s="81"/>
      <c r="E36" s="81" t="s">
        <v>3843</v>
      </c>
      <c r="F36" s="81" t="s">
        <v>3843</v>
      </c>
      <c r="G36" s="90"/>
      <c r="H36" s="90"/>
      <c r="I36" s="50" t="str" cm="1">
        <f t="array" ref="I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" s="50" t="str">
        <f>_xlfn.TEXTJOIN("",1,ファイル名生成[[#This Row],[字音１]],ファイル名生成[[#This Row],[字音２]],ファイル名生成[[#This Row],[字音3]])</f>
        <v/>
      </c>
      <c r="K36" s="90"/>
      <c r="L36" s="50" t="str">
        <f>IF(ファイル名生成[[#This Row],[字１]]=0,"",_xlfn.TEXTJOIN("",TRUE,ファイル名生成[[#This Row],[ローマ字]],ファイル名生成[[#This Row],[後綴り]]))</f>
        <v/>
      </c>
      <c r="M36" s="50" t="str">
        <f>IF(COUNTIF(既存ファイル名[語釈見出し],ファイル名生成[[#This Row],[語釈見出し]])&gt;=1,"重複","")</f>
        <v/>
      </c>
      <c r="N36" s="50" t="str">
        <f>IF(COUNTIF(既存ファイル名[項目（内部）],ファイル名生成[[#This Row],[項目（内部）]])&gt;=1,"重複","")</f>
        <v/>
      </c>
      <c r="O36" s="50">
        <f>IF(LEFT(ファイル名生成[[#This Row],[項目（内部）]],1)="",0,MATCH(LEFT(ファイル名生成[[#This Row],[項目（内部）]],1),字音画数表[新字],0))</f>
        <v>0</v>
      </c>
      <c r="P36" s="50" cm="1">
        <f t="array" ref="P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" s="50" cm="1">
        <f t="array" ref="Q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" s="50" t="str" cm="1">
        <f t="array" ref="R36">IF(ファイル名生成[[#This Row],[字１]]=0,"",INDEX(字音画数表[字音],ファイル名生成[[#This Row],[字１]],0))</f>
        <v/>
      </c>
      <c r="S36" s="50" t="str" cm="1">
        <f t="array" ref="S36">IF(ファイル名生成[[#This Row],[字２]]=0,"",INDEX(字音画数表[字音],ファイル名生成[[#This Row],[字２]],0))</f>
        <v/>
      </c>
      <c r="T36" s="50" t="str" cm="1">
        <f t="array" ref="T36">IF(ファイル名生成[[#This Row],[字３]]=0,"",INDEX(字音画数表[字音],ファイル名生成[[#This Row],[字３]],0))</f>
        <v/>
      </c>
      <c r="U36" s="50" t="str" cm="1">
        <f t="array" ref="U36">[1]!Hebon(ファイル名生成[[#This Row],[字音（手動）]],2,1)</f>
        <v/>
      </c>
      <c r="V36" s="50">
        <f>COUNTIF(既存ファイル名[ローマ字],ファイル名生成[[#This Row],[ローマ字]])</f>
        <v>2</v>
      </c>
      <c r="W36" s="50">
        <f>IF(ファイル名生成[[#This Row],[字１]]=0,0,COUNTIF(ファイル名生成[ローマ字],ファイル名生成[[#This Row],[ローマ字]]))</f>
        <v>0</v>
      </c>
      <c r="X36" s="50">
        <f>ファイル名生成[[#This Row],[既存頻度]]+ファイル名生成[[#This Row],[新頻度]]</f>
        <v>2</v>
      </c>
      <c r="Y36" s="50" t="str">
        <f>IF(ファイル名生成[[#This Row],[総頻度]]&gt;9,ファイル名生成[[#This Row],[総頻度]],_xlfn.TEXTJOIN("",TRUE,"0",ファイル名生成[[#This Row],[総頻度]]))</f>
        <v>02</v>
      </c>
    </row>
    <row r="37" spans="2:25">
      <c r="B37" s="50">
        <f t="shared" si="0"/>
        <v>35</v>
      </c>
      <c r="C37" s="90"/>
      <c r="D37" s="81"/>
      <c r="E37" s="81" t="s">
        <v>3843</v>
      </c>
      <c r="F37" s="81" t="s">
        <v>3843</v>
      </c>
      <c r="G37" s="90"/>
      <c r="H37" s="90"/>
      <c r="I37" s="50" t="str" cm="1">
        <f t="array" ref="I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" s="50" t="str">
        <f>_xlfn.TEXTJOIN("",1,ファイル名生成[[#This Row],[字音１]],ファイル名生成[[#This Row],[字音２]],ファイル名生成[[#This Row],[字音3]])</f>
        <v/>
      </c>
      <c r="K37" s="90"/>
      <c r="L37" s="50" t="str">
        <f>IF(ファイル名生成[[#This Row],[字１]]=0,"",_xlfn.TEXTJOIN("",TRUE,ファイル名生成[[#This Row],[ローマ字]],ファイル名生成[[#This Row],[後綴り]]))</f>
        <v/>
      </c>
      <c r="M37" s="50" t="str">
        <f>IF(COUNTIF(既存ファイル名[語釈見出し],ファイル名生成[[#This Row],[語釈見出し]])&gt;=1,"重複","")</f>
        <v/>
      </c>
      <c r="N37" s="50" t="str">
        <f>IF(COUNTIF(既存ファイル名[項目（内部）],ファイル名生成[[#This Row],[項目（内部）]])&gt;=1,"重複","")</f>
        <v/>
      </c>
      <c r="O37" s="50">
        <f>IF(LEFT(ファイル名生成[[#This Row],[項目（内部）]],1)="",0,MATCH(LEFT(ファイル名生成[[#This Row],[項目（内部）]],1),字音画数表[新字],0))</f>
        <v>0</v>
      </c>
      <c r="P37" s="50" cm="1">
        <f t="array" ref="P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" s="50" cm="1">
        <f t="array" ref="Q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" s="50" t="str" cm="1">
        <f t="array" ref="R37">IF(ファイル名生成[[#This Row],[字１]]=0,"",INDEX(字音画数表[字音],ファイル名生成[[#This Row],[字１]],0))</f>
        <v/>
      </c>
      <c r="S37" s="50" t="str" cm="1">
        <f t="array" ref="S37">IF(ファイル名生成[[#This Row],[字２]]=0,"",INDEX(字音画数表[字音],ファイル名生成[[#This Row],[字２]],0))</f>
        <v/>
      </c>
      <c r="T37" s="50" t="str" cm="1">
        <f t="array" ref="T37">IF(ファイル名生成[[#This Row],[字３]]=0,"",INDEX(字音画数表[字音],ファイル名生成[[#This Row],[字３]],0))</f>
        <v/>
      </c>
      <c r="U37" s="50" t="str" cm="1">
        <f t="array" ref="U37">[1]!Hebon(ファイル名生成[[#This Row],[字音（手動）]],2,1)</f>
        <v/>
      </c>
      <c r="V37" s="50">
        <f>COUNTIF(既存ファイル名[ローマ字],ファイル名生成[[#This Row],[ローマ字]])</f>
        <v>2</v>
      </c>
      <c r="W37" s="50">
        <f>IF(ファイル名生成[[#This Row],[字１]]=0,0,COUNTIF(ファイル名生成[ローマ字],ファイル名生成[[#This Row],[ローマ字]]))</f>
        <v>0</v>
      </c>
      <c r="X37" s="50">
        <f>ファイル名生成[[#This Row],[既存頻度]]+ファイル名生成[[#This Row],[新頻度]]</f>
        <v>2</v>
      </c>
      <c r="Y37" s="50" t="str">
        <f>IF(ファイル名生成[[#This Row],[総頻度]]&gt;9,ファイル名生成[[#This Row],[総頻度]],_xlfn.TEXTJOIN("",TRUE,"0",ファイル名生成[[#This Row],[総頻度]]))</f>
        <v>02</v>
      </c>
    </row>
    <row r="38" spans="2:25">
      <c r="B38" s="50">
        <f t="shared" si="0"/>
        <v>36</v>
      </c>
      <c r="C38" s="90"/>
      <c r="D38" s="81"/>
      <c r="E38" s="81" t="s">
        <v>3843</v>
      </c>
      <c r="F38" s="81" t="s">
        <v>3843</v>
      </c>
      <c r="G38" s="90"/>
      <c r="H38" s="90"/>
      <c r="I38" s="50" t="str" cm="1">
        <f t="array" ref="I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" s="50" t="str">
        <f>_xlfn.TEXTJOIN("",1,ファイル名生成[[#This Row],[字音１]],ファイル名生成[[#This Row],[字音２]],ファイル名生成[[#This Row],[字音3]])</f>
        <v/>
      </c>
      <c r="K38" s="90"/>
      <c r="L38" s="50" t="str">
        <f>IF(ファイル名生成[[#This Row],[字１]]=0,"",_xlfn.TEXTJOIN("",TRUE,ファイル名生成[[#This Row],[ローマ字]],ファイル名生成[[#This Row],[後綴り]]))</f>
        <v/>
      </c>
      <c r="M38" s="50" t="str">
        <f>IF(COUNTIF(既存ファイル名[語釈見出し],ファイル名生成[[#This Row],[語釈見出し]])&gt;=1,"重複","")</f>
        <v/>
      </c>
      <c r="N38" s="50" t="str">
        <f>IF(COUNTIF(既存ファイル名[項目（内部）],ファイル名生成[[#This Row],[項目（内部）]])&gt;=1,"重複","")</f>
        <v/>
      </c>
      <c r="O38" s="50">
        <f>IF(LEFT(ファイル名生成[[#This Row],[項目（内部）]],1)="",0,MATCH(LEFT(ファイル名生成[[#This Row],[項目（内部）]],1),字音画数表[新字],0))</f>
        <v>0</v>
      </c>
      <c r="P38" s="50" cm="1">
        <f t="array" ref="P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" s="50" cm="1">
        <f t="array" ref="Q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" s="50" t="str" cm="1">
        <f t="array" ref="R38">IF(ファイル名生成[[#This Row],[字１]]=0,"",INDEX(字音画数表[字音],ファイル名生成[[#This Row],[字１]],0))</f>
        <v/>
      </c>
      <c r="S38" s="50" t="str" cm="1">
        <f t="array" ref="S38">IF(ファイル名生成[[#This Row],[字２]]=0,"",INDEX(字音画数表[字音],ファイル名生成[[#This Row],[字２]],0))</f>
        <v/>
      </c>
      <c r="T38" s="50" t="str" cm="1">
        <f t="array" ref="T38">IF(ファイル名生成[[#This Row],[字３]]=0,"",INDEX(字音画数表[字音],ファイル名生成[[#This Row],[字３]],0))</f>
        <v/>
      </c>
      <c r="U38" s="50" t="str" cm="1">
        <f t="array" ref="U38">[1]!Hebon(ファイル名生成[[#This Row],[字音（手動）]],2,1)</f>
        <v/>
      </c>
      <c r="V38" s="50">
        <f>COUNTIF(既存ファイル名[ローマ字],ファイル名生成[[#This Row],[ローマ字]])</f>
        <v>2</v>
      </c>
      <c r="W38" s="50">
        <f>IF(ファイル名生成[[#This Row],[字１]]=0,0,COUNTIF(ファイル名生成[ローマ字],ファイル名生成[[#This Row],[ローマ字]]))</f>
        <v>0</v>
      </c>
      <c r="X38" s="50">
        <f>ファイル名生成[[#This Row],[既存頻度]]+ファイル名生成[[#This Row],[新頻度]]</f>
        <v>2</v>
      </c>
      <c r="Y38" s="50" t="str">
        <f>IF(ファイル名生成[[#This Row],[総頻度]]&gt;9,ファイル名生成[[#This Row],[総頻度]],_xlfn.TEXTJOIN("",TRUE,"0",ファイル名生成[[#This Row],[総頻度]]))</f>
        <v>02</v>
      </c>
    </row>
    <row r="39" spans="2:25">
      <c r="B39" s="50">
        <f t="shared" si="0"/>
        <v>37</v>
      </c>
      <c r="C39" s="90"/>
      <c r="D39" s="81"/>
      <c r="E39" s="81" t="s">
        <v>3843</v>
      </c>
      <c r="F39" s="81" t="s">
        <v>3843</v>
      </c>
      <c r="G39" s="90"/>
      <c r="H39" s="90"/>
      <c r="I39" s="50" t="str" cm="1">
        <f t="array" ref="I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" s="50" t="str">
        <f>_xlfn.TEXTJOIN("",1,ファイル名生成[[#This Row],[字音１]],ファイル名生成[[#This Row],[字音２]],ファイル名生成[[#This Row],[字音3]])</f>
        <v/>
      </c>
      <c r="K39" s="90"/>
      <c r="L39" s="50" t="str">
        <f>IF(ファイル名生成[[#This Row],[字１]]=0,"",_xlfn.TEXTJOIN("",TRUE,ファイル名生成[[#This Row],[ローマ字]],ファイル名生成[[#This Row],[後綴り]]))</f>
        <v/>
      </c>
      <c r="M39" s="50" t="str">
        <f>IF(COUNTIF(既存ファイル名[語釈見出し],ファイル名生成[[#This Row],[語釈見出し]])&gt;=1,"重複","")</f>
        <v/>
      </c>
      <c r="N39" s="50" t="str">
        <f>IF(COUNTIF(既存ファイル名[項目（内部）],ファイル名生成[[#This Row],[項目（内部）]])&gt;=1,"重複","")</f>
        <v/>
      </c>
      <c r="O39" s="50">
        <f>IF(LEFT(ファイル名生成[[#This Row],[項目（内部）]],1)="",0,MATCH(LEFT(ファイル名生成[[#This Row],[項目（内部）]],1),字音画数表[新字],0))</f>
        <v>0</v>
      </c>
      <c r="P39" s="50" cm="1">
        <f t="array" ref="P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" s="50" cm="1">
        <f t="array" ref="Q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" s="50" t="str" cm="1">
        <f t="array" ref="R39">IF(ファイル名生成[[#This Row],[字１]]=0,"",INDEX(字音画数表[字音],ファイル名生成[[#This Row],[字１]],0))</f>
        <v/>
      </c>
      <c r="S39" s="50" t="str" cm="1">
        <f t="array" ref="S39">IF(ファイル名生成[[#This Row],[字２]]=0,"",INDEX(字音画数表[字音],ファイル名生成[[#This Row],[字２]],0))</f>
        <v/>
      </c>
      <c r="T39" s="50" t="str" cm="1">
        <f t="array" ref="T39">IF(ファイル名生成[[#This Row],[字３]]=0,"",INDEX(字音画数表[字音],ファイル名生成[[#This Row],[字３]],0))</f>
        <v/>
      </c>
      <c r="U39" s="50" t="str" cm="1">
        <f t="array" ref="U39">[1]!Hebon(ファイル名生成[[#This Row],[字音（手動）]],2,1)</f>
        <v/>
      </c>
      <c r="V39" s="50">
        <f>COUNTIF(既存ファイル名[ローマ字],ファイル名生成[[#This Row],[ローマ字]])</f>
        <v>2</v>
      </c>
      <c r="W39" s="50">
        <f>IF(ファイル名生成[[#This Row],[字１]]=0,0,COUNTIF(ファイル名生成[ローマ字],ファイル名生成[[#This Row],[ローマ字]]))</f>
        <v>0</v>
      </c>
      <c r="X39" s="50">
        <f>ファイル名生成[[#This Row],[既存頻度]]+ファイル名生成[[#This Row],[新頻度]]</f>
        <v>2</v>
      </c>
      <c r="Y39" s="50" t="str">
        <f>IF(ファイル名生成[[#This Row],[総頻度]]&gt;9,ファイル名生成[[#This Row],[総頻度]],_xlfn.TEXTJOIN("",TRUE,"0",ファイル名生成[[#This Row],[総頻度]]))</f>
        <v>02</v>
      </c>
    </row>
    <row r="40" spans="2:25">
      <c r="B40" s="50">
        <f t="shared" si="0"/>
        <v>38</v>
      </c>
      <c r="C40" s="90"/>
      <c r="D40" s="81"/>
      <c r="E40" s="81" t="s">
        <v>3843</v>
      </c>
      <c r="F40" s="81" t="s">
        <v>3843</v>
      </c>
      <c r="G40" s="90"/>
      <c r="H40" s="90"/>
      <c r="I40" s="50" t="str" cm="1">
        <f t="array" ref="I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" s="50" t="str">
        <f>_xlfn.TEXTJOIN("",1,ファイル名生成[[#This Row],[字音１]],ファイル名生成[[#This Row],[字音２]],ファイル名生成[[#This Row],[字音3]])</f>
        <v/>
      </c>
      <c r="K40" s="90"/>
      <c r="L40" s="50" t="str">
        <f>IF(ファイル名生成[[#This Row],[字１]]=0,"",_xlfn.TEXTJOIN("",TRUE,ファイル名生成[[#This Row],[ローマ字]],ファイル名生成[[#This Row],[後綴り]]))</f>
        <v/>
      </c>
      <c r="M40" s="50" t="str">
        <f>IF(COUNTIF(既存ファイル名[語釈見出し],ファイル名生成[[#This Row],[語釈見出し]])&gt;=1,"重複","")</f>
        <v/>
      </c>
      <c r="N40" s="50" t="str">
        <f>IF(COUNTIF(既存ファイル名[項目（内部）],ファイル名生成[[#This Row],[項目（内部）]])&gt;=1,"重複","")</f>
        <v/>
      </c>
      <c r="O40" s="50">
        <f>IF(LEFT(ファイル名生成[[#This Row],[項目（内部）]],1)="",0,MATCH(LEFT(ファイル名生成[[#This Row],[項目（内部）]],1),字音画数表[新字],0))</f>
        <v>0</v>
      </c>
      <c r="P40" s="50" cm="1">
        <f t="array" ref="P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" s="50" cm="1">
        <f t="array" ref="Q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" s="50" t="str" cm="1">
        <f t="array" ref="R40">IF(ファイル名生成[[#This Row],[字１]]=0,"",INDEX(字音画数表[字音],ファイル名生成[[#This Row],[字１]],0))</f>
        <v/>
      </c>
      <c r="S40" s="50" t="str" cm="1">
        <f t="array" ref="S40">IF(ファイル名生成[[#This Row],[字２]]=0,"",INDEX(字音画数表[字音],ファイル名生成[[#This Row],[字２]],0))</f>
        <v/>
      </c>
      <c r="T40" s="50" t="str" cm="1">
        <f t="array" ref="T40">IF(ファイル名生成[[#This Row],[字３]]=0,"",INDEX(字音画数表[字音],ファイル名生成[[#This Row],[字３]],0))</f>
        <v/>
      </c>
      <c r="U40" s="50" t="str" cm="1">
        <f t="array" ref="U40">[1]!Hebon(ファイル名生成[[#This Row],[字音（手動）]],2,1)</f>
        <v/>
      </c>
      <c r="V40" s="50">
        <f>COUNTIF(既存ファイル名[ローマ字],ファイル名生成[[#This Row],[ローマ字]])</f>
        <v>2</v>
      </c>
      <c r="W40" s="50">
        <f>IF(ファイル名生成[[#This Row],[字１]]=0,0,COUNTIF(ファイル名生成[ローマ字],ファイル名生成[[#This Row],[ローマ字]]))</f>
        <v>0</v>
      </c>
      <c r="X40" s="50">
        <f>ファイル名生成[[#This Row],[既存頻度]]+ファイル名生成[[#This Row],[新頻度]]</f>
        <v>2</v>
      </c>
      <c r="Y40" s="50" t="str">
        <f>IF(ファイル名生成[[#This Row],[総頻度]]&gt;9,ファイル名生成[[#This Row],[総頻度]],_xlfn.TEXTJOIN("",TRUE,"0",ファイル名生成[[#This Row],[総頻度]]))</f>
        <v>02</v>
      </c>
    </row>
    <row r="41" spans="2:25">
      <c r="B41" s="50">
        <f t="shared" si="0"/>
        <v>39</v>
      </c>
      <c r="C41" s="90"/>
      <c r="D41" s="81"/>
      <c r="E41" s="81" t="s">
        <v>3843</v>
      </c>
      <c r="F41" s="81" t="s">
        <v>3843</v>
      </c>
      <c r="G41" s="90"/>
      <c r="H41" s="90"/>
      <c r="I41" s="50" t="str" cm="1">
        <f t="array" ref="I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" s="50" t="str">
        <f>_xlfn.TEXTJOIN("",1,ファイル名生成[[#This Row],[字音１]],ファイル名生成[[#This Row],[字音２]],ファイル名生成[[#This Row],[字音3]])</f>
        <v/>
      </c>
      <c r="K41" s="90"/>
      <c r="L41" s="50" t="str">
        <f>IF(ファイル名生成[[#This Row],[字１]]=0,"",_xlfn.TEXTJOIN("",TRUE,ファイル名生成[[#This Row],[ローマ字]],ファイル名生成[[#This Row],[後綴り]]))</f>
        <v/>
      </c>
      <c r="M41" s="50" t="str">
        <f>IF(COUNTIF(既存ファイル名[語釈見出し],ファイル名生成[[#This Row],[語釈見出し]])&gt;=1,"重複","")</f>
        <v/>
      </c>
      <c r="N41" s="50" t="str">
        <f>IF(COUNTIF(既存ファイル名[項目（内部）],ファイル名生成[[#This Row],[項目（内部）]])&gt;=1,"重複","")</f>
        <v/>
      </c>
      <c r="O41" s="50">
        <f>IF(LEFT(ファイル名生成[[#This Row],[項目（内部）]],1)="",0,MATCH(LEFT(ファイル名生成[[#This Row],[項目（内部）]],1),字音画数表[新字],0))</f>
        <v>0</v>
      </c>
      <c r="P41" s="50" cm="1">
        <f t="array" ref="P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" s="50" cm="1">
        <f t="array" ref="Q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" s="50" t="str" cm="1">
        <f t="array" ref="R41">IF(ファイル名生成[[#This Row],[字１]]=0,"",INDEX(字音画数表[字音],ファイル名生成[[#This Row],[字１]],0))</f>
        <v/>
      </c>
      <c r="S41" s="50" t="str" cm="1">
        <f t="array" ref="S41">IF(ファイル名生成[[#This Row],[字２]]=0,"",INDEX(字音画数表[字音],ファイル名生成[[#This Row],[字２]],0))</f>
        <v/>
      </c>
      <c r="T41" s="50" t="str" cm="1">
        <f t="array" ref="T41">IF(ファイル名生成[[#This Row],[字３]]=0,"",INDEX(字音画数表[字音],ファイル名生成[[#This Row],[字３]],0))</f>
        <v/>
      </c>
      <c r="U41" s="50" t="str" cm="1">
        <f t="array" ref="U41">[1]!Hebon(ファイル名生成[[#This Row],[字音（手動）]],2,1)</f>
        <v/>
      </c>
      <c r="V41" s="50">
        <f>COUNTIF(既存ファイル名[ローマ字],ファイル名生成[[#This Row],[ローマ字]])</f>
        <v>2</v>
      </c>
      <c r="W41" s="50">
        <f>IF(ファイル名生成[[#This Row],[字１]]=0,0,COUNTIF(ファイル名生成[ローマ字],ファイル名生成[[#This Row],[ローマ字]]))</f>
        <v>0</v>
      </c>
      <c r="X41" s="50">
        <f>ファイル名生成[[#This Row],[既存頻度]]+ファイル名生成[[#This Row],[新頻度]]</f>
        <v>2</v>
      </c>
      <c r="Y41" s="50" t="str">
        <f>IF(ファイル名生成[[#This Row],[総頻度]]&gt;9,ファイル名生成[[#This Row],[総頻度]],_xlfn.TEXTJOIN("",TRUE,"0",ファイル名生成[[#This Row],[総頻度]]))</f>
        <v>02</v>
      </c>
    </row>
    <row r="42" spans="2:25">
      <c r="B42" s="50">
        <f t="shared" si="0"/>
        <v>40</v>
      </c>
      <c r="C42" s="90"/>
      <c r="D42" s="81"/>
      <c r="E42" s="81" t="s">
        <v>3843</v>
      </c>
      <c r="F42" s="81" t="s">
        <v>3843</v>
      </c>
      <c r="G42" s="90"/>
      <c r="H42" s="90"/>
      <c r="I42" s="50" t="str" cm="1">
        <f t="array" ref="I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" s="50" t="str">
        <f>_xlfn.TEXTJOIN("",1,ファイル名生成[[#This Row],[字音１]],ファイル名生成[[#This Row],[字音２]],ファイル名生成[[#This Row],[字音3]])</f>
        <v/>
      </c>
      <c r="K42" s="90"/>
      <c r="L42" s="50" t="str">
        <f>IF(ファイル名生成[[#This Row],[字１]]=0,"",_xlfn.TEXTJOIN("",TRUE,ファイル名生成[[#This Row],[ローマ字]],ファイル名生成[[#This Row],[後綴り]]))</f>
        <v/>
      </c>
      <c r="M42" s="50" t="str">
        <f>IF(COUNTIF(既存ファイル名[語釈見出し],ファイル名生成[[#This Row],[語釈見出し]])&gt;=1,"重複","")</f>
        <v/>
      </c>
      <c r="N42" s="50" t="str">
        <f>IF(COUNTIF(既存ファイル名[項目（内部）],ファイル名生成[[#This Row],[項目（内部）]])&gt;=1,"重複","")</f>
        <v/>
      </c>
      <c r="O42" s="50">
        <f>IF(LEFT(ファイル名生成[[#This Row],[項目（内部）]],1)="",0,MATCH(LEFT(ファイル名生成[[#This Row],[項目（内部）]],1),字音画数表[新字],0))</f>
        <v>0</v>
      </c>
      <c r="P42" s="50" cm="1">
        <f t="array" ref="P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" s="50" cm="1">
        <f t="array" ref="Q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" s="50" t="str" cm="1">
        <f t="array" ref="R42">IF(ファイル名生成[[#This Row],[字１]]=0,"",INDEX(字音画数表[字音],ファイル名生成[[#This Row],[字１]],0))</f>
        <v/>
      </c>
      <c r="S42" s="50" t="str" cm="1">
        <f t="array" ref="S42">IF(ファイル名生成[[#This Row],[字２]]=0,"",INDEX(字音画数表[字音],ファイル名生成[[#This Row],[字２]],0))</f>
        <v/>
      </c>
      <c r="T42" s="50" t="str" cm="1">
        <f t="array" ref="T42">IF(ファイル名生成[[#This Row],[字３]]=0,"",INDEX(字音画数表[字音],ファイル名生成[[#This Row],[字３]],0))</f>
        <v/>
      </c>
      <c r="U42" s="50" t="str" cm="1">
        <f t="array" ref="U42">[1]!Hebon(ファイル名生成[[#This Row],[字音（手動）]],2,1)</f>
        <v/>
      </c>
      <c r="V42" s="50">
        <f>COUNTIF(既存ファイル名[ローマ字],ファイル名生成[[#This Row],[ローマ字]])</f>
        <v>2</v>
      </c>
      <c r="W42" s="50">
        <f>IF(ファイル名生成[[#This Row],[字１]]=0,0,COUNTIF(ファイル名生成[ローマ字],ファイル名生成[[#This Row],[ローマ字]]))</f>
        <v>0</v>
      </c>
      <c r="X42" s="50">
        <f>ファイル名生成[[#This Row],[既存頻度]]+ファイル名生成[[#This Row],[新頻度]]</f>
        <v>2</v>
      </c>
      <c r="Y42" s="50" t="str">
        <f>IF(ファイル名生成[[#This Row],[総頻度]]&gt;9,ファイル名生成[[#This Row],[総頻度]],_xlfn.TEXTJOIN("",TRUE,"0",ファイル名生成[[#This Row],[総頻度]]))</f>
        <v>02</v>
      </c>
    </row>
    <row r="43" spans="2:25">
      <c r="B43" s="50">
        <f t="shared" si="0"/>
        <v>41</v>
      </c>
      <c r="C43" s="90"/>
      <c r="D43" s="81"/>
      <c r="E43" s="81" t="s">
        <v>3843</v>
      </c>
      <c r="F43" s="81" t="s">
        <v>3843</v>
      </c>
      <c r="G43" s="90"/>
      <c r="H43" s="90"/>
      <c r="I43" s="50" t="str" cm="1">
        <f t="array" ref="I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" s="50" t="str">
        <f>_xlfn.TEXTJOIN("",1,ファイル名生成[[#This Row],[字音１]],ファイル名生成[[#This Row],[字音２]],ファイル名生成[[#This Row],[字音3]])</f>
        <v/>
      </c>
      <c r="K43" s="90"/>
      <c r="L43" s="50" t="str">
        <f>IF(ファイル名生成[[#This Row],[字１]]=0,"",_xlfn.TEXTJOIN("",TRUE,ファイル名生成[[#This Row],[ローマ字]],ファイル名生成[[#This Row],[後綴り]]))</f>
        <v/>
      </c>
      <c r="M43" s="50" t="str">
        <f>IF(COUNTIF(既存ファイル名[語釈見出し],ファイル名生成[[#This Row],[語釈見出し]])&gt;=1,"重複","")</f>
        <v/>
      </c>
      <c r="N43" s="50" t="str">
        <f>IF(COUNTIF(既存ファイル名[項目（内部）],ファイル名生成[[#This Row],[項目（内部）]])&gt;=1,"重複","")</f>
        <v/>
      </c>
      <c r="O43" s="50">
        <f>IF(LEFT(ファイル名生成[[#This Row],[項目（内部）]],1)="",0,MATCH(LEFT(ファイル名生成[[#This Row],[項目（内部）]],1),字音画数表[新字],0))</f>
        <v>0</v>
      </c>
      <c r="P43" s="50" cm="1">
        <f t="array" ref="P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" s="50" cm="1">
        <f t="array" ref="Q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" s="50" t="str" cm="1">
        <f t="array" ref="R43">IF(ファイル名生成[[#This Row],[字１]]=0,"",INDEX(字音画数表[字音],ファイル名生成[[#This Row],[字１]],0))</f>
        <v/>
      </c>
      <c r="S43" s="50" t="str" cm="1">
        <f t="array" ref="S43">IF(ファイル名生成[[#This Row],[字２]]=0,"",INDEX(字音画数表[字音],ファイル名生成[[#This Row],[字２]],0))</f>
        <v/>
      </c>
      <c r="T43" s="50" t="str" cm="1">
        <f t="array" ref="T43">IF(ファイル名生成[[#This Row],[字３]]=0,"",INDEX(字音画数表[字音],ファイル名生成[[#This Row],[字３]],0))</f>
        <v/>
      </c>
      <c r="U43" s="50" t="str" cm="1">
        <f t="array" ref="U43">[1]!Hebon(ファイル名生成[[#This Row],[字音（手動）]],2,1)</f>
        <v/>
      </c>
      <c r="V43" s="50">
        <f>COUNTIF(既存ファイル名[ローマ字],ファイル名生成[[#This Row],[ローマ字]])</f>
        <v>2</v>
      </c>
      <c r="W43" s="50">
        <f>IF(ファイル名生成[[#This Row],[字１]]=0,0,COUNTIF(ファイル名生成[ローマ字],ファイル名生成[[#This Row],[ローマ字]]))</f>
        <v>0</v>
      </c>
      <c r="X43" s="50">
        <f>ファイル名生成[[#This Row],[既存頻度]]+ファイル名生成[[#This Row],[新頻度]]</f>
        <v>2</v>
      </c>
      <c r="Y43" s="50" t="str">
        <f>IF(ファイル名生成[[#This Row],[総頻度]]&gt;9,ファイル名生成[[#This Row],[総頻度]],_xlfn.TEXTJOIN("",TRUE,"0",ファイル名生成[[#This Row],[総頻度]]))</f>
        <v>02</v>
      </c>
    </row>
    <row r="44" spans="2:25">
      <c r="B44" s="50">
        <f t="shared" si="0"/>
        <v>42</v>
      </c>
      <c r="C44" s="90"/>
      <c r="D44" s="81"/>
      <c r="E44" s="81" t="s">
        <v>3843</v>
      </c>
      <c r="F44" s="81" t="s">
        <v>3843</v>
      </c>
      <c r="G44" s="90"/>
      <c r="H44" s="90"/>
      <c r="I44" s="50" t="str" cm="1">
        <f t="array" ref="I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" s="50" t="str">
        <f>_xlfn.TEXTJOIN("",1,ファイル名生成[[#This Row],[字音１]],ファイル名生成[[#This Row],[字音２]],ファイル名生成[[#This Row],[字音3]])</f>
        <v/>
      </c>
      <c r="K44" s="90"/>
      <c r="L44" s="50" t="str">
        <f>IF(ファイル名生成[[#This Row],[字１]]=0,"",_xlfn.TEXTJOIN("",TRUE,ファイル名生成[[#This Row],[ローマ字]],ファイル名生成[[#This Row],[後綴り]]))</f>
        <v/>
      </c>
      <c r="M44" s="50" t="str">
        <f>IF(COUNTIF(既存ファイル名[語釈見出し],ファイル名生成[[#This Row],[語釈見出し]])&gt;=1,"重複","")</f>
        <v/>
      </c>
      <c r="N44" s="50" t="str">
        <f>IF(COUNTIF(既存ファイル名[項目（内部）],ファイル名生成[[#This Row],[項目（内部）]])&gt;=1,"重複","")</f>
        <v/>
      </c>
      <c r="O44" s="50">
        <f>IF(LEFT(ファイル名生成[[#This Row],[項目（内部）]],1)="",0,MATCH(LEFT(ファイル名生成[[#This Row],[項目（内部）]],1),字音画数表[新字],0))</f>
        <v>0</v>
      </c>
      <c r="P44" s="50" cm="1">
        <f t="array" ref="P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" s="50" cm="1">
        <f t="array" ref="Q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" s="50" t="str" cm="1">
        <f t="array" ref="R44">IF(ファイル名生成[[#This Row],[字１]]=0,"",INDEX(字音画数表[字音],ファイル名生成[[#This Row],[字１]],0))</f>
        <v/>
      </c>
      <c r="S44" s="50" t="str" cm="1">
        <f t="array" ref="S44">IF(ファイル名生成[[#This Row],[字２]]=0,"",INDEX(字音画数表[字音],ファイル名生成[[#This Row],[字２]],0))</f>
        <v/>
      </c>
      <c r="T44" s="50" t="str" cm="1">
        <f t="array" ref="T44">IF(ファイル名生成[[#This Row],[字３]]=0,"",INDEX(字音画数表[字音],ファイル名生成[[#This Row],[字３]],0))</f>
        <v/>
      </c>
      <c r="U44" s="50" t="str" cm="1">
        <f t="array" ref="U44">[1]!Hebon(ファイル名生成[[#This Row],[字音（手動）]],2,1)</f>
        <v/>
      </c>
      <c r="V44" s="50">
        <f>COUNTIF(既存ファイル名[ローマ字],ファイル名生成[[#This Row],[ローマ字]])</f>
        <v>2</v>
      </c>
      <c r="W44" s="50">
        <f>IF(ファイル名生成[[#This Row],[字１]]=0,0,COUNTIF(ファイル名生成[ローマ字],ファイル名生成[[#This Row],[ローマ字]]))</f>
        <v>0</v>
      </c>
      <c r="X44" s="50">
        <f>ファイル名生成[[#This Row],[既存頻度]]+ファイル名生成[[#This Row],[新頻度]]</f>
        <v>2</v>
      </c>
      <c r="Y44" s="50" t="str">
        <f>IF(ファイル名生成[[#This Row],[総頻度]]&gt;9,ファイル名生成[[#This Row],[総頻度]],_xlfn.TEXTJOIN("",TRUE,"0",ファイル名生成[[#This Row],[総頻度]]))</f>
        <v>02</v>
      </c>
    </row>
    <row r="45" spans="2:25">
      <c r="B45" s="50">
        <f t="shared" si="0"/>
        <v>43</v>
      </c>
      <c r="C45" s="90"/>
      <c r="D45" s="81"/>
      <c r="E45" s="81" t="s">
        <v>3843</v>
      </c>
      <c r="F45" s="81" t="s">
        <v>3843</v>
      </c>
      <c r="G45" s="90"/>
      <c r="H45" s="90"/>
      <c r="I45" s="50" t="str" cm="1">
        <f t="array" ref="I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" s="50" t="str">
        <f>_xlfn.TEXTJOIN("",1,ファイル名生成[[#This Row],[字音１]],ファイル名生成[[#This Row],[字音２]],ファイル名生成[[#This Row],[字音3]])</f>
        <v/>
      </c>
      <c r="K45" s="90"/>
      <c r="L45" s="50" t="str">
        <f>IF(ファイル名生成[[#This Row],[字１]]=0,"",_xlfn.TEXTJOIN("",TRUE,ファイル名生成[[#This Row],[ローマ字]],ファイル名生成[[#This Row],[後綴り]]))</f>
        <v/>
      </c>
      <c r="M45" s="50" t="str">
        <f>IF(COUNTIF(既存ファイル名[語釈見出し],ファイル名生成[[#This Row],[語釈見出し]])&gt;=1,"重複","")</f>
        <v/>
      </c>
      <c r="N45" s="50" t="str">
        <f>IF(COUNTIF(既存ファイル名[項目（内部）],ファイル名生成[[#This Row],[項目（内部）]])&gt;=1,"重複","")</f>
        <v/>
      </c>
      <c r="O45" s="50">
        <f>IF(LEFT(ファイル名生成[[#This Row],[項目（内部）]],1)="",0,MATCH(LEFT(ファイル名生成[[#This Row],[項目（内部）]],1),字音画数表[新字],0))</f>
        <v>0</v>
      </c>
      <c r="P45" s="50" cm="1">
        <f t="array" ref="P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" s="50" cm="1">
        <f t="array" ref="Q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" s="50" t="str" cm="1">
        <f t="array" ref="R45">IF(ファイル名生成[[#This Row],[字１]]=0,"",INDEX(字音画数表[字音],ファイル名生成[[#This Row],[字１]],0))</f>
        <v/>
      </c>
      <c r="S45" s="50" t="str" cm="1">
        <f t="array" ref="S45">IF(ファイル名生成[[#This Row],[字２]]=0,"",INDEX(字音画数表[字音],ファイル名生成[[#This Row],[字２]],0))</f>
        <v/>
      </c>
      <c r="T45" s="50" t="str" cm="1">
        <f t="array" ref="T45">IF(ファイル名生成[[#This Row],[字３]]=0,"",INDEX(字音画数表[字音],ファイル名生成[[#This Row],[字３]],0))</f>
        <v/>
      </c>
      <c r="U45" s="50" t="str" cm="1">
        <f t="array" ref="U45">[1]!Hebon(ファイル名生成[[#This Row],[字音（手動）]],2,1)</f>
        <v/>
      </c>
      <c r="V45" s="50">
        <f>COUNTIF(既存ファイル名[ローマ字],ファイル名生成[[#This Row],[ローマ字]])</f>
        <v>2</v>
      </c>
      <c r="W45" s="50">
        <f>IF(ファイル名生成[[#This Row],[字１]]=0,0,COUNTIF(ファイル名生成[ローマ字],ファイル名生成[[#This Row],[ローマ字]]))</f>
        <v>0</v>
      </c>
      <c r="X45" s="50">
        <f>ファイル名生成[[#This Row],[既存頻度]]+ファイル名生成[[#This Row],[新頻度]]</f>
        <v>2</v>
      </c>
      <c r="Y45" s="50" t="str">
        <f>IF(ファイル名生成[[#This Row],[総頻度]]&gt;9,ファイル名生成[[#This Row],[総頻度]],_xlfn.TEXTJOIN("",TRUE,"0",ファイル名生成[[#This Row],[総頻度]]))</f>
        <v>02</v>
      </c>
    </row>
    <row r="46" spans="2:25">
      <c r="B46" s="50">
        <f t="shared" si="0"/>
        <v>44</v>
      </c>
      <c r="C46" s="90"/>
      <c r="D46" s="81"/>
      <c r="E46" s="81" t="s">
        <v>3843</v>
      </c>
      <c r="F46" s="81" t="s">
        <v>3843</v>
      </c>
      <c r="G46" s="90"/>
      <c r="H46" s="90"/>
      <c r="I46" s="50" t="str" cm="1">
        <f t="array" ref="I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" s="50" t="str">
        <f>_xlfn.TEXTJOIN("",1,ファイル名生成[[#This Row],[字音１]],ファイル名生成[[#This Row],[字音２]],ファイル名生成[[#This Row],[字音3]])</f>
        <v/>
      </c>
      <c r="K46" s="90"/>
      <c r="L46" s="50" t="str">
        <f>IF(ファイル名生成[[#This Row],[字１]]=0,"",_xlfn.TEXTJOIN("",TRUE,ファイル名生成[[#This Row],[ローマ字]],ファイル名生成[[#This Row],[後綴り]]))</f>
        <v/>
      </c>
      <c r="M46" s="50" t="str">
        <f>IF(COUNTIF(既存ファイル名[語釈見出し],ファイル名生成[[#This Row],[語釈見出し]])&gt;=1,"重複","")</f>
        <v/>
      </c>
      <c r="N46" s="50" t="str">
        <f>IF(COUNTIF(既存ファイル名[項目（内部）],ファイル名生成[[#This Row],[項目（内部）]])&gt;=1,"重複","")</f>
        <v/>
      </c>
      <c r="O46" s="50">
        <f>IF(LEFT(ファイル名生成[[#This Row],[項目（内部）]],1)="",0,MATCH(LEFT(ファイル名生成[[#This Row],[項目（内部）]],1),字音画数表[新字],0))</f>
        <v>0</v>
      </c>
      <c r="P46" s="50" cm="1">
        <f t="array" ref="P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" s="50" cm="1">
        <f t="array" ref="Q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" s="50" t="str" cm="1">
        <f t="array" ref="R46">IF(ファイル名生成[[#This Row],[字１]]=0,"",INDEX(字音画数表[字音],ファイル名生成[[#This Row],[字１]],0))</f>
        <v/>
      </c>
      <c r="S46" s="50" t="str" cm="1">
        <f t="array" ref="S46">IF(ファイル名生成[[#This Row],[字２]]=0,"",INDEX(字音画数表[字音],ファイル名生成[[#This Row],[字２]],0))</f>
        <v/>
      </c>
      <c r="T46" s="50" t="str" cm="1">
        <f t="array" ref="T46">IF(ファイル名生成[[#This Row],[字３]]=0,"",INDEX(字音画数表[字音],ファイル名生成[[#This Row],[字３]],0))</f>
        <v/>
      </c>
      <c r="U46" s="50" t="str" cm="1">
        <f t="array" ref="U46">[1]!Hebon(ファイル名生成[[#This Row],[字音（手動）]],2,1)</f>
        <v/>
      </c>
      <c r="V46" s="50">
        <f>COUNTIF(既存ファイル名[ローマ字],ファイル名生成[[#This Row],[ローマ字]])</f>
        <v>2</v>
      </c>
      <c r="W46" s="50">
        <f>IF(ファイル名生成[[#This Row],[字１]]=0,0,COUNTIF(ファイル名生成[ローマ字],ファイル名生成[[#This Row],[ローマ字]]))</f>
        <v>0</v>
      </c>
      <c r="X46" s="50">
        <f>ファイル名生成[[#This Row],[既存頻度]]+ファイル名生成[[#This Row],[新頻度]]</f>
        <v>2</v>
      </c>
      <c r="Y46" s="50" t="str">
        <f>IF(ファイル名生成[[#This Row],[総頻度]]&gt;9,ファイル名生成[[#This Row],[総頻度]],_xlfn.TEXTJOIN("",TRUE,"0",ファイル名生成[[#This Row],[総頻度]]))</f>
        <v>02</v>
      </c>
    </row>
    <row r="47" spans="2:25">
      <c r="B47" s="50">
        <f t="shared" si="0"/>
        <v>45</v>
      </c>
      <c r="C47" s="90"/>
      <c r="D47" s="81"/>
      <c r="E47" s="81" t="s">
        <v>3843</v>
      </c>
      <c r="F47" s="81" t="s">
        <v>3843</v>
      </c>
      <c r="G47" s="90"/>
      <c r="H47" s="90"/>
      <c r="I47" s="50" t="str" cm="1">
        <f t="array" ref="I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" s="50" t="str">
        <f>_xlfn.TEXTJOIN("",1,ファイル名生成[[#This Row],[字音１]],ファイル名生成[[#This Row],[字音２]],ファイル名生成[[#This Row],[字音3]])</f>
        <v/>
      </c>
      <c r="K47" s="90"/>
      <c r="L47" s="50" t="str">
        <f>IF(ファイル名生成[[#This Row],[字１]]=0,"",_xlfn.TEXTJOIN("",TRUE,ファイル名生成[[#This Row],[ローマ字]],ファイル名生成[[#This Row],[後綴り]]))</f>
        <v/>
      </c>
      <c r="M47" s="50" t="str">
        <f>IF(COUNTIF(既存ファイル名[語釈見出し],ファイル名生成[[#This Row],[語釈見出し]])&gt;=1,"重複","")</f>
        <v/>
      </c>
      <c r="N47" s="50" t="str">
        <f>IF(COUNTIF(既存ファイル名[項目（内部）],ファイル名生成[[#This Row],[項目（内部）]])&gt;=1,"重複","")</f>
        <v/>
      </c>
      <c r="O47" s="50">
        <f>IF(LEFT(ファイル名生成[[#This Row],[項目（内部）]],1)="",0,MATCH(LEFT(ファイル名生成[[#This Row],[項目（内部）]],1),字音画数表[新字],0))</f>
        <v>0</v>
      </c>
      <c r="P47" s="50" cm="1">
        <f t="array" ref="P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" s="50" cm="1">
        <f t="array" ref="Q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" s="50" t="str" cm="1">
        <f t="array" ref="R47">IF(ファイル名生成[[#This Row],[字１]]=0,"",INDEX(字音画数表[字音],ファイル名生成[[#This Row],[字１]],0))</f>
        <v/>
      </c>
      <c r="S47" s="50" t="str" cm="1">
        <f t="array" ref="S47">IF(ファイル名生成[[#This Row],[字２]]=0,"",INDEX(字音画数表[字音],ファイル名生成[[#This Row],[字２]],0))</f>
        <v/>
      </c>
      <c r="T47" s="50" t="str" cm="1">
        <f t="array" ref="T47">IF(ファイル名生成[[#This Row],[字３]]=0,"",INDEX(字音画数表[字音],ファイル名生成[[#This Row],[字３]],0))</f>
        <v/>
      </c>
      <c r="U47" s="50" t="str" cm="1">
        <f t="array" ref="U47">[1]!Hebon(ファイル名生成[[#This Row],[字音（手動）]],2,1)</f>
        <v/>
      </c>
      <c r="V47" s="50">
        <f>COUNTIF(既存ファイル名[ローマ字],ファイル名生成[[#This Row],[ローマ字]])</f>
        <v>2</v>
      </c>
      <c r="W47" s="50">
        <f>IF(ファイル名生成[[#This Row],[字１]]=0,0,COUNTIF(ファイル名生成[ローマ字],ファイル名生成[[#This Row],[ローマ字]]))</f>
        <v>0</v>
      </c>
      <c r="X47" s="50">
        <f>ファイル名生成[[#This Row],[既存頻度]]+ファイル名生成[[#This Row],[新頻度]]</f>
        <v>2</v>
      </c>
      <c r="Y47" s="50" t="str">
        <f>IF(ファイル名生成[[#This Row],[総頻度]]&gt;9,ファイル名生成[[#This Row],[総頻度]],_xlfn.TEXTJOIN("",TRUE,"0",ファイル名生成[[#This Row],[総頻度]]))</f>
        <v>02</v>
      </c>
    </row>
    <row r="48" spans="2:25">
      <c r="B48" s="50">
        <f t="shared" si="0"/>
        <v>46</v>
      </c>
      <c r="C48" s="90"/>
      <c r="D48" s="81"/>
      <c r="E48" s="81" t="s">
        <v>3843</v>
      </c>
      <c r="F48" s="81" t="s">
        <v>3843</v>
      </c>
      <c r="G48" s="90"/>
      <c r="H48" s="90"/>
      <c r="I48" s="50" t="str" cm="1">
        <f t="array" ref="I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" s="50" t="str">
        <f>_xlfn.TEXTJOIN("",1,ファイル名生成[[#This Row],[字音１]],ファイル名生成[[#This Row],[字音２]],ファイル名生成[[#This Row],[字音3]])</f>
        <v/>
      </c>
      <c r="K48" s="90"/>
      <c r="L48" s="50" t="str">
        <f>IF(ファイル名生成[[#This Row],[字１]]=0,"",_xlfn.TEXTJOIN("",TRUE,ファイル名生成[[#This Row],[ローマ字]],ファイル名生成[[#This Row],[後綴り]]))</f>
        <v/>
      </c>
      <c r="M48" s="50" t="str">
        <f>IF(COUNTIF(既存ファイル名[語釈見出し],ファイル名生成[[#This Row],[語釈見出し]])&gt;=1,"重複","")</f>
        <v/>
      </c>
      <c r="N48" s="50" t="str">
        <f>IF(COUNTIF(既存ファイル名[項目（内部）],ファイル名生成[[#This Row],[項目（内部）]])&gt;=1,"重複","")</f>
        <v/>
      </c>
      <c r="O48" s="50">
        <f>IF(LEFT(ファイル名生成[[#This Row],[項目（内部）]],1)="",0,MATCH(LEFT(ファイル名生成[[#This Row],[項目（内部）]],1),字音画数表[新字],0))</f>
        <v>0</v>
      </c>
      <c r="P48" s="50" cm="1">
        <f t="array" ref="P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" s="50" cm="1">
        <f t="array" ref="Q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" s="50" t="str" cm="1">
        <f t="array" ref="R48">IF(ファイル名生成[[#This Row],[字１]]=0,"",INDEX(字音画数表[字音],ファイル名生成[[#This Row],[字１]],0))</f>
        <v/>
      </c>
      <c r="S48" s="50" t="str" cm="1">
        <f t="array" ref="S48">IF(ファイル名生成[[#This Row],[字２]]=0,"",INDEX(字音画数表[字音],ファイル名生成[[#This Row],[字２]],0))</f>
        <v/>
      </c>
      <c r="T48" s="50" t="str" cm="1">
        <f t="array" ref="T48">IF(ファイル名生成[[#This Row],[字３]]=0,"",INDEX(字音画数表[字音],ファイル名生成[[#This Row],[字３]],0))</f>
        <v/>
      </c>
      <c r="U48" s="50" t="str" cm="1">
        <f t="array" ref="U48">[1]!Hebon(ファイル名生成[[#This Row],[字音（手動）]],2,1)</f>
        <v/>
      </c>
      <c r="V48" s="50">
        <f>COUNTIF(既存ファイル名[ローマ字],ファイル名生成[[#This Row],[ローマ字]])</f>
        <v>2</v>
      </c>
      <c r="W48" s="50">
        <f>IF(ファイル名生成[[#This Row],[字１]]=0,0,COUNTIF(ファイル名生成[ローマ字],ファイル名生成[[#This Row],[ローマ字]]))</f>
        <v>0</v>
      </c>
      <c r="X48" s="50">
        <f>ファイル名生成[[#This Row],[既存頻度]]+ファイル名生成[[#This Row],[新頻度]]</f>
        <v>2</v>
      </c>
      <c r="Y48" s="50" t="str">
        <f>IF(ファイル名生成[[#This Row],[総頻度]]&gt;9,ファイル名生成[[#This Row],[総頻度]],_xlfn.TEXTJOIN("",TRUE,"0",ファイル名生成[[#This Row],[総頻度]]))</f>
        <v>02</v>
      </c>
    </row>
    <row r="49" spans="2:25">
      <c r="B49" s="50">
        <f t="shared" si="0"/>
        <v>47</v>
      </c>
      <c r="C49" s="90"/>
      <c r="D49" s="81"/>
      <c r="E49" s="81" t="s">
        <v>3843</v>
      </c>
      <c r="F49" s="81" t="s">
        <v>3843</v>
      </c>
      <c r="G49" s="90"/>
      <c r="H49" s="90"/>
      <c r="I49" s="50" t="str" cm="1">
        <f t="array" ref="I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" s="50" t="str">
        <f>_xlfn.TEXTJOIN("",1,ファイル名生成[[#This Row],[字音１]],ファイル名生成[[#This Row],[字音２]],ファイル名生成[[#This Row],[字音3]])</f>
        <v/>
      </c>
      <c r="K49" s="90"/>
      <c r="L49" s="50" t="str">
        <f>IF(ファイル名生成[[#This Row],[字１]]=0,"",_xlfn.TEXTJOIN("",TRUE,ファイル名生成[[#This Row],[ローマ字]],ファイル名生成[[#This Row],[後綴り]]))</f>
        <v/>
      </c>
      <c r="M49" s="50" t="str">
        <f>IF(COUNTIF(既存ファイル名[語釈見出し],ファイル名生成[[#This Row],[語釈見出し]])&gt;=1,"重複","")</f>
        <v/>
      </c>
      <c r="N49" s="50" t="str">
        <f>IF(COUNTIF(既存ファイル名[項目（内部）],ファイル名生成[[#This Row],[項目（内部）]])&gt;=1,"重複","")</f>
        <v/>
      </c>
      <c r="O49" s="50">
        <f>IF(LEFT(ファイル名生成[[#This Row],[項目（内部）]],1)="",0,MATCH(LEFT(ファイル名生成[[#This Row],[項目（内部）]],1),字音画数表[新字],0))</f>
        <v>0</v>
      </c>
      <c r="P49" s="50" cm="1">
        <f t="array" ref="P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" s="50" cm="1">
        <f t="array" ref="Q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" s="50" t="str" cm="1">
        <f t="array" ref="R49">IF(ファイル名生成[[#This Row],[字１]]=0,"",INDEX(字音画数表[字音],ファイル名生成[[#This Row],[字１]],0))</f>
        <v/>
      </c>
      <c r="S49" s="50" t="str" cm="1">
        <f t="array" ref="S49">IF(ファイル名生成[[#This Row],[字２]]=0,"",INDEX(字音画数表[字音],ファイル名生成[[#This Row],[字２]],0))</f>
        <v/>
      </c>
      <c r="T49" s="50" t="str" cm="1">
        <f t="array" ref="T49">IF(ファイル名生成[[#This Row],[字３]]=0,"",INDEX(字音画数表[字音],ファイル名生成[[#This Row],[字３]],0))</f>
        <v/>
      </c>
      <c r="U49" s="50" t="str" cm="1">
        <f t="array" ref="U49">[1]!Hebon(ファイル名生成[[#This Row],[字音（手動）]],2,1)</f>
        <v/>
      </c>
      <c r="V49" s="50">
        <f>COUNTIF(既存ファイル名[ローマ字],ファイル名生成[[#This Row],[ローマ字]])</f>
        <v>2</v>
      </c>
      <c r="W49" s="50">
        <f>IF(ファイル名生成[[#This Row],[字１]]=0,0,COUNTIF(ファイル名生成[ローマ字],ファイル名生成[[#This Row],[ローマ字]]))</f>
        <v>0</v>
      </c>
      <c r="X49" s="50">
        <f>ファイル名生成[[#This Row],[既存頻度]]+ファイル名生成[[#This Row],[新頻度]]</f>
        <v>2</v>
      </c>
      <c r="Y49" s="50" t="str">
        <f>IF(ファイル名生成[[#This Row],[総頻度]]&gt;9,ファイル名生成[[#This Row],[総頻度]],_xlfn.TEXTJOIN("",TRUE,"0",ファイル名生成[[#This Row],[総頻度]]))</f>
        <v>02</v>
      </c>
    </row>
    <row r="50" spans="2:25">
      <c r="B50" s="50">
        <f t="shared" si="0"/>
        <v>48</v>
      </c>
      <c r="C50" s="90"/>
      <c r="D50" s="81"/>
      <c r="E50" s="81" t="s">
        <v>3843</v>
      </c>
      <c r="F50" s="81" t="s">
        <v>3843</v>
      </c>
      <c r="G50" s="90"/>
      <c r="H50" s="90"/>
      <c r="I50" s="50" t="str" cm="1">
        <f t="array" ref="I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" s="50" t="str">
        <f>_xlfn.TEXTJOIN("",1,ファイル名生成[[#This Row],[字音１]],ファイル名生成[[#This Row],[字音２]],ファイル名生成[[#This Row],[字音3]])</f>
        <v/>
      </c>
      <c r="K50" s="90"/>
      <c r="L50" s="50" t="str">
        <f>IF(ファイル名生成[[#This Row],[字１]]=0,"",_xlfn.TEXTJOIN("",TRUE,ファイル名生成[[#This Row],[ローマ字]],ファイル名生成[[#This Row],[後綴り]]))</f>
        <v/>
      </c>
      <c r="M50" s="50" t="str">
        <f>IF(COUNTIF(既存ファイル名[語釈見出し],ファイル名生成[[#This Row],[語釈見出し]])&gt;=1,"重複","")</f>
        <v/>
      </c>
      <c r="N50" s="50" t="str">
        <f>IF(COUNTIF(既存ファイル名[項目（内部）],ファイル名生成[[#This Row],[項目（内部）]])&gt;=1,"重複","")</f>
        <v/>
      </c>
      <c r="O50" s="50">
        <f>IF(LEFT(ファイル名生成[[#This Row],[項目（内部）]],1)="",0,MATCH(LEFT(ファイル名生成[[#This Row],[項目（内部）]],1),字音画数表[新字],0))</f>
        <v>0</v>
      </c>
      <c r="P50" s="50" cm="1">
        <f t="array" ref="P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" s="50" cm="1">
        <f t="array" ref="Q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" s="50" t="str" cm="1">
        <f t="array" ref="R50">IF(ファイル名生成[[#This Row],[字１]]=0,"",INDEX(字音画数表[字音],ファイル名生成[[#This Row],[字１]],0))</f>
        <v/>
      </c>
      <c r="S50" s="50" t="str" cm="1">
        <f t="array" ref="S50">IF(ファイル名生成[[#This Row],[字２]]=0,"",INDEX(字音画数表[字音],ファイル名生成[[#This Row],[字２]],0))</f>
        <v/>
      </c>
      <c r="T50" s="50" t="str" cm="1">
        <f t="array" ref="T50">IF(ファイル名生成[[#This Row],[字３]]=0,"",INDEX(字音画数表[字音],ファイル名生成[[#This Row],[字３]],0))</f>
        <v/>
      </c>
      <c r="U50" s="50" t="str" cm="1">
        <f t="array" ref="U50">[1]!Hebon(ファイル名生成[[#This Row],[字音（手動）]],2,1)</f>
        <v/>
      </c>
      <c r="V50" s="50">
        <f>COUNTIF(既存ファイル名[ローマ字],ファイル名生成[[#This Row],[ローマ字]])</f>
        <v>2</v>
      </c>
      <c r="W50" s="50">
        <f>IF(ファイル名生成[[#This Row],[字１]]=0,0,COUNTIF(ファイル名生成[ローマ字],ファイル名生成[[#This Row],[ローマ字]]))</f>
        <v>0</v>
      </c>
      <c r="X50" s="50">
        <f>ファイル名生成[[#This Row],[既存頻度]]+ファイル名生成[[#This Row],[新頻度]]</f>
        <v>2</v>
      </c>
      <c r="Y50" s="50" t="str">
        <f>IF(ファイル名生成[[#This Row],[総頻度]]&gt;9,ファイル名生成[[#This Row],[総頻度]],_xlfn.TEXTJOIN("",TRUE,"0",ファイル名生成[[#This Row],[総頻度]]))</f>
        <v>02</v>
      </c>
    </row>
    <row r="51" spans="2:25">
      <c r="B51" s="50">
        <f t="shared" si="0"/>
        <v>49</v>
      </c>
      <c r="C51" s="90"/>
      <c r="D51" s="81"/>
      <c r="E51" s="81" t="s">
        <v>3843</v>
      </c>
      <c r="F51" s="81" t="s">
        <v>3843</v>
      </c>
      <c r="G51" s="90"/>
      <c r="H51" s="90"/>
      <c r="I51" s="50" t="str" cm="1">
        <f t="array" ref="I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" s="50" t="str">
        <f>_xlfn.TEXTJOIN("",1,ファイル名生成[[#This Row],[字音１]],ファイル名生成[[#This Row],[字音２]],ファイル名生成[[#This Row],[字音3]])</f>
        <v/>
      </c>
      <c r="K51" s="90"/>
      <c r="L51" s="50" t="str">
        <f>IF(ファイル名生成[[#This Row],[字１]]=0,"",_xlfn.TEXTJOIN("",TRUE,ファイル名生成[[#This Row],[ローマ字]],ファイル名生成[[#This Row],[後綴り]]))</f>
        <v/>
      </c>
      <c r="M51" s="50" t="str">
        <f>IF(COUNTIF(既存ファイル名[語釈見出し],ファイル名生成[[#This Row],[語釈見出し]])&gt;=1,"重複","")</f>
        <v/>
      </c>
      <c r="N51" s="50" t="str">
        <f>IF(COUNTIF(既存ファイル名[項目（内部）],ファイル名生成[[#This Row],[項目（内部）]])&gt;=1,"重複","")</f>
        <v/>
      </c>
      <c r="O51" s="50">
        <f>IF(LEFT(ファイル名生成[[#This Row],[項目（内部）]],1)="",0,MATCH(LEFT(ファイル名生成[[#This Row],[項目（内部）]],1),字音画数表[新字],0))</f>
        <v>0</v>
      </c>
      <c r="P51" s="50" cm="1">
        <f t="array" ref="P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" s="50" cm="1">
        <f t="array" ref="Q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" s="50" t="str" cm="1">
        <f t="array" ref="R51">IF(ファイル名生成[[#This Row],[字１]]=0,"",INDEX(字音画数表[字音],ファイル名生成[[#This Row],[字１]],0))</f>
        <v/>
      </c>
      <c r="S51" s="50" t="str" cm="1">
        <f t="array" ref="S51">IF(ファイル名生成[[#This Row],[字２]]=0,"",INDEX(字音画数表[字音],ファイル名生成[[#This Row],[字２]],0))</f>
        <v/>
      </c>
      <c r="T51" s="50" t="str" cm="1">
        <f t="array" ref="T51">IF(ファイル名生成[[#This Row],[字３]]=0,"",INDEX(字音画数表[字音],ファイル名生成[[#This Row],[字３]],0))</f>
        <v/>
      </c>
      <c r="U51" s="50" t="str" cm="1">
        <f t="array" ref="U51">[1]!Hebon(ファイル名生成[[#This Row],[字音（手動）]],2,1)</f>
        <v/>
      </c>
      <c r="V51" s="50">
        <f>COUNTIF(既存ファイル名[ローマ字],ファイル名生成[[#This Row],[ローマ字]])</f>
        <v>2</v>
      </c>
      <c r="W51" s="50">
        <f>IF(ファイル名生成[[#This Row],[字１]]=0,0,COUNTIF(ファイル名生成[ローマ字],ファイル名生成[[#This Row],[ローマ字]]))</f>
        <v>0</v>
      </c>
      <c r="X51" s="50">
        <f>ファイル名生成[[#This Row],[既存頻度]]+ファイル名生成[[#This Row],[新頻度]]</f>
        <v>2</v>
      </c>
      <c r="Y51" s="50" t="str">
        <f>IF(ファイル名生成[[#This Row],[総頻度]]&gt;9,ファイル名生成[[#This Row],[総頻度]],_xlfn.TEXTJOIN("",TRUE,"0",ファイル名生成[[#This Row],[総頻度]]))</f>
        <v>02</v>
      </c>
    </row>
    <row r="52" spans="2:25">
      <c r="B52" s="50">
        <f t="shared" si="0"/>
        <v>50</v>
      </c>
      <c r="C52" s="90"/>
      <c r="D52" s="81"/>
      <c r="E52" s="81" t="s">
        <v>3843</v>
      </c>
      <c r="F52" s="81" t="s">
        <v>3843</v>
      </c>
      <c r="G52" s="90"/>
      <c r="H52" s="90"/>
      <c r="I52" s="50" t="str" cm="1">
        <f t="array" ref="I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" s="50" t="str">
        <f>_xlfn.TEXTJOIN("",1,ファイル名生成[[#This Row],[字音１]],ファイル名生成[[#This Row],[字音２]],ファイル名生成[[#This Row],[字音3]])</f>
        <v/>
      </c>
      <c r="K52" s="90"/>
      <c r="L52" s="50" t="str">
        <f>IF(ファイル名生成[[#This Row],[字１]]=0,"",_xlfn.TEXTJOIN("",TRUE,ファイル名生成[[#This Row],[ローマ字]],ファイル名生成[[#This Row],[後綴り]]))</f>
        <v/>
      </c>
      <c r="M52" s="50" t="str">
        <f>IF(COUNTIF(既存ファイル名[語釈見出し],ファイル名生成[[#This Row],[語釈見出し]])&gt;=1,"重複","")</f>
        <v/>
      </c>
      <c r="N52" s="50" t="str">
        <f>IF(COUNTIF(既存ファイル名[項目（内部）],ファイル名生成[[#This Row],[項目（内部）]])&gt;=1,"重複","")</f>
        <v/>
      </c>
      <c r="O52" s="50">
        <f>IF(LEFT(ファイル名生成[[#This Row],[項目（内部）]],1)="",0,MATCH(LEFT(ファイル名生成[[#This Row],[項目（内部）]],1),字音画数表[新字],0))</f>
        <v>0</v>
      </c>
      <c r="P52" s="50" cm="1">
        <f t="array" ref="P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" s="50" cm="1">
        <f t="array" ref="Q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" s="50" t="str" cm="1">
        <f t="array" ref="R52">IF(ファイル名生成[[#This Row],[字１]]=0,"",INDEX(字音画数表[字音],ファイル名生成[[#This Row],[字１]],0))</f>
        <v/>
      </c>
      <c r="S52" s="50" t="str" cm="1">
        <f t="array" ref="S52">IF(ファイル名生成[[#This Row],[字２]]=0,"",INDEX(字音画数表[字音],ファイル名生成[[#This Row],[字２]],0))</f>
        <v/>
      </c>
      <c r="T52" s="50" t="str" cm="1">
        <f t="array" ref="T52">IF(ファイル名生成[[#This Row],[字３]]=0,"",INDEX(字音画数表[字音],ファイル名生成[[#This Row],[字３]],0))</f>
        <v/>
      </c>
      <c r="U52" s="50" t="str" cm="1">
        <f t="array" ref="U52">[1]!Hebon(ファイル名生成[[#This Row],[字音（手動）]],2,1)</f>
        <v/>
      </c>
      <c r="V52" s="50">
        <f>COUNTIF(既存ファイル名[ローマ字],ファイル名生成[[#This Row],[ローマ字]])</f>
        <v>2</v>
      </c>
      <c r="W52" s="50">
        <f>IF(ファイル名生成[[#This Row],[字１]]=0,0,COUNTIF(ファイル名生成[ローマ字],ファイル名生成[[#This Row],[ローマ字]]))</f>
        <v>0</v>
      </c>
      <c r="X52" s="50">
        <f>ファイル名生成[[#This Row],[既存頻度]]+ファイル名生成[[#This Row],[新頻度]]</f>
        <v>2</v>
      </c>
      <c r="Y52" s="50" t="str">
        <f>IF(ファイル名生成[[#This Row],[総頻度]]&gt;9,ファイル名生成[[#This Row],[総頻度]],_xlfn.TEXTJOIN("",TRUE,"0",ファイル名生成[[#This Row],[総頻度]]))</f>
        <v>02</v>
      </c>
    </row>
    <row r="53" spans="2:25">
      <c r="B53" s="50">
        <f t="shared" ref="B53:B116" si="1">ROW()-2</f>
        <v>51</v>
      </c>
      <c r="C53" s="90"/>
      <c r="D53" s="81"/>
      <c r="E53" s="81" t="s">
        <v>3843</v>
      </c>
      <c r="F53" s="81" t="s">
        <v>3843</v>
      </c>
      <c r="G53" s="90"/>
      <c r="H53" s="90"/>
      <c r="I53" s="50" t="str" cm="1">
        <f t="array" ref="I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" s="50" t="str">
        <f>_xlfn.TEXTJOIN("",1,ファイル名生成[[#This Row],[字音１]],ファイル名生成[[#This Row],[字音２]],ファイル名生成[[#This Row],[字音3]])</f>
        <v/>
      </c>
      <c r="K53" s="90"/>
      <c r="L53" s="50" t="str">
        <f>IF(ファイル名生成[[#This Row],[字１]]=0,"",_xlfn.TEXTJOIN("",TRUE,ファイル名生成[[#This Row],[ローマ字]],ファイル名生成[[#This Row],[後綴り]]))</f>
        <v/>
      </c>
      <c r="M53" s="50" t="str">
        <f>IF(COUNTIF(既存ファイル名[語釈見出し],ファイル名生成[[#This Row],[語釈見出し]])&gt;=1,"重複","")</f>
        <v/>
      </c>
      <c r="N53" s="50" t="str">
        <f>IF(COUNTIF(既存ファイル名[項目（内部）],ファイル名生成[[#This Row],[項目（内部）]])&gt;=1,"重複","")</f>
        <v/>
      </c>
      <c r="O53" s="50">
        <f>IF(LEFT(ファイル名生成[[#This Row],[項目（内部）]],1)="",0,MATCH(LEFT(ファイル名生成[[#This Row],[項目（内部）]],1),字音画数表[新字],0))</f>
        <v>0</v>
      </c>
      <c r="P53" s="50" cm="1">
        <f t="array" ref="P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" s="50" cm="1">
        <f t="array" ref="Q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" s="50" t="str" cm="1">
        <f t="array" ref="R53">IF(ファイル名生成[[#This Row],[字１]]=0,"",INDEX(字音画数表[字音],ファイル名生成[[#This Row],[字１]],0))</f>
        <v/>
      </c>
      <c r="S53" s="50" t="str" cm="1">
        <f t="array" ref="S53">IF(ファイル名生成[[#This Row],[字２]]=0,"",INDEX(字音画数表[字音],ファイル名生成[[#This Row],[字２]],0))</f>
        <v/>
      </c>
      <c r="T53" s="50" t="str" cm="1">
        <f t="array" ref="T53">IF(ファイル名生成[[#This Row],[字３]]=0,"",INDEX(字音画数表[字音],ファイル名生成[[#This Row],[字３]],0))</f>
        <v/>
      </c>
      <c r="U53" s="50" t="str" cm="1">
        <f t="array" ref="U53">[1]!Hebon(ファイル名生成[[#This Row],[字音（手動）]],2,1)</f>
        <v/>
      </c>
      <c r="V53" s="50">
        <f>COUNTIF(既存ファイル名[ローマ字],ファイル名生成[[#This Row],[ローマ字]])</f>
        <v>2</v>
      </c>
      <c r="W53" s="50">
        <f>IF(ファイル名生成[[#This Row],[字１]]=0,0,COUNTIF(ファイル名生成[ローマ字],ファイル名生成[[#This Row],[ローマ字]]))</f>
        <v>0</v>
      </c>
      <c r="X53" s="50">
        <f>ファイル名生成[[#This Row],[既存頻度]]+ファイル名生成[[#This Row],[新頻度]]</f>
        <v>2</v>
      </c>
      <c r="Y53" s="50" t="str">
        <f>IF(ファイル名生成[[#This Row],[総頻度]]&gt;9,ファイル名生成[[#This Row],[総頻度]],_xlfn.TEXTJOIN("",TRUE,"0",ファイル名生成[[#This Row],[総頻度]]))</f>
        <v>02</v>
      </c>
    </row>
    <row r="54" spans="2:25">
      <c r="B54" s="50">
        <f t="shared" si="1"/>
        <v>52</v>
      </c>
      <c r="C54" s="90"/>
      <c r="D54" s="81"/>
      <c r="E54" s="81" t="s">
        <v>3843</v>
      </c>
      <c r="F54" s="81" t="s">
        <v>3843</v>
      </c>
      <c r="G54" s="90"/>
      <c r="H54" s="90"/>
      <c r="I54" s="50" t="str" cm="1">
        <f t="array" ref="I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" s="50" t="str">
        <f>_xlfn.TEXTJOIN("",1,ファイル名生成[[#This Row],[字音１]],ファイル名生成[[#This Row],[字音２]],ファイル名生成[[#This Row],[字音3]])</f>
        <v/>
      </c>
      <c r="K54" s="90"/>
      <c r="L54" s="50" t="str">
        <f>IF(ファイル名生成[[#This Row],[字１]]=0,"",_xlfn.TEXTJOIN("",TRUE,ファイル名生成[[#This Row],[ローマ字]],ファイル名生成[[#This Row],[後綴り]]))</f>
        <v/>
      </c>
      <c r="M54" s="50" t="str">
        <f>IF(COUNTIF(既存ファイル名[語釈見出し],ファイル名生成[[#This Row],[語釈見出し]])&gt;=1,"重複","")</f>
        <v/>
      </c>
      <c r="N54" s="50" t="str">
        <f>IF(COUNTIF(既存ファイル名[項目（内部）],ファイル名生成[[#This Row],[項目（内部）]])&gt;=1,"重複","")</f>
        <v/>
      </c>
      <c r="O54" s="50">
        <f>IF(LEFT(ファイル名生成[[#This Row],[項目（内部）]],1)="",0,MATCH(LEFT(ファイル名生成[[#This Row],[項目（内部）]],1),字音画数表[新字],0))</f>
        <v>0</v>
      </c>
      <c r="P54" s="50" cm="1">
        <f t="array" ref="P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" s="50" cm="1">
        <f t="array" ref="Q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" s="50" t="str" cm="1">
        <f t="array" ref="R54">IF(ファイル名生成[[#This Row],[字１]]=0,"",INDEX(字音画数表[字音],ファイル名生成[[#This Row],[字１]],0))</f>
        <v/>
      </c>
      <c r="S54" s="50" t="str" cm="1">
        <f t="array" ref="S54">IF(ファイル名生成[[#This Row],[字２]]=0,"",INDEX(字音画数表[字音],ファイル名生成[[#This Row],[字２]],0))</f>
        <v/>
      </c>
      <c r="T54" s="50" t="str" cm="1">
        <f t="array" ref="T54">IF(ファイル名生成[[#This Row],[字３]]=0,"",INDEX(字音画数表[字音],ファイル名生成[[#This Row],[字３]],0))</f>
        <v/>
      </c>
      <c r="U54" s="50" t="str" cm="1">
        <f t="array" ref="U54">[1]!Hebon(ファイル名生成[[#This Row],[字音（手動）]],2,1)</f>
        <v/>
      </c>
      <c r="V54" s="50">
        <f>COUNTIF(既存ファイル名[ローマ字],ファイル名生成[[#This Row],[ローマ字]])</f>
        <v>2</v>
      </c>
      <c r="W54" s="50">
        <f>IF(ファイル名生成[[#This Row],[字１]]=0,0,COUNTIF(ファイル名生成[ローマ字],ファイル名生成[[#This Row],[ローマ字]]))</f>
        <v>0</v>
      </c>
      <c r="X54" s="50">
        <f>ファイル名生成[[#This Row],[既存頻度]]+ファイル名生成[[#This Row],[新頻度]]</f>
        <v>2</v>
      </c>
      <c r="Y54" s="50" t="str">
        <f>IF(ファイル名生成[[#This Row],[総頻度]]&gt;9,ファイル名生成[[#This Row],[総頻度]],_xlfn.TEXTJOIN("",TRUE,"0",ファイル名生成[[#This Row],[総頻度]]))</f>
        <v>02</v>
      </c>
    </row>
    <row r="55" spans="2:25">
      <c r="B55" s="50">
        <f t="shared" si="1"/>
        <v>53</v>
      </c>
      <c r="C55" s="90"/>
      <c r="D55" s="81"/>
      <c r="E55" s="81" t="s">
        <v>3843</v>
      </c>
      <c r="F55" s="81" t="s">
        <v>3843</v>
      </c>
      <c r="G55" s="90"/>
      <c r="H55" s="90"/>
      <c r="I55" s="50" t="str" cm="1">
        <f t="array" ref="I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" s="50" t="str">
        <f>_xlfn.TEXTJOIN("",1,ファイル名生成[[#This Row],[字音１]],ファイル名生成[[#This Row],[字音２]],ファイル名生成[[#This Row],[字音3]])</f>
        <v/>
      </c>
      <c r="K55" s="90"/>
      <c r="L55" s="50" t="str">
        <f>IF(ファイル名生成[[#This Row],[字１]]=0,"",_xlfn.TEXTJOIN("",TRUE,ファイル名生成[[#This Row],[ローマ字]],ファイル名生成[[#This Row],[後綴り]]))</f>
        <v/>
      </c>
      <c r="M55" s="50" t="str">
        <f>IF(COUNTIF(既存ファイル名[語釈見出し],ファイル名生成[[#This Row],[語釈見出し]])&gt;=1,"重複","")</f>
        <v/>
      </c>
      <c r="N55" s="50" t="str">
        <f>IF(COUNTIF(既存ファイル名[項目（内部）],ファイル名生成[[#This Row],[項目（内部）]])&gt;=1,"重複","")</f>
        <v/>
      </c>
      <c r="O55" s="50">
        <f>IF(LEFT(ファイル名生成[[#This Row],[項目（内部）]],1)="",0,MATCH(LEFT(ファイル名生成[[#This Row],[項目（内部）]],1),字音画数表[新字],0))</f>
        <v>0</v>
      </c>
      <c r="P55" s="50" cm="1">
        <f t="array" ref="P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" s="50" cm="1">
        <f t="array" ref="Q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" s="50" t="str" cm="1">
        <f t="array" ref="R55">IF(ファイル名生成[[#This Row],[字１]]=0,"",INDEX(字音画数表[字音],ファイル名生成[[#This Row],[字１]],0))</f>
        <v/>
      </c>
      <c r="S55" s="50" t="str" cm="1">
        <f t="array" ref="S55">IF(ファイル名生成[[#This Row],[字２]]=0,"",INDEX(字音画数表[字音],ファイル名生成[[#This Row],[字２]],0))</f>
        <v/>
      </c>
      <c r="T55" s="50" t="str" cm="1">
        <f t="array" ref="T55">IF(ファイル名生成[[#This Row],[字３]]=0,"",INDEX(字音画数表[字音],ファイル名生成[[#This Row],[字３]],0))</f>
        <v/>
      </c>
      <c r="U55" s="50" t="str" cm="1">
        <f t="array" ref="U55">[1]!Hebon(ファイル名生成[[#This Row],[字音（手動）]],2,1)</f>
        <v/>
      </c>
      <c r="V55" s="50">
        <f>COUNTIF(既存ファイル名[ローマ字],ファイル名生成[[#This Row],[ローマ字]])</f>
        <v>2</v>
      </c>
      <c r="W55" s="50">
        <f>IF(ファイル名生成[[#This Row],[字１]]=0,0,COUNTIF(ファイル名生成[ローマ字],ファイル名生成[[#This Row],[ローマ字]]))</f>
        <v>0</v>
      </c>
      <c r="X55" s="50">
        <f>ファイル名生成[[#This Row],[既存頻度]]+ファイル名生成[[#This Row],[新頻度]]</f>
        <v>2</v>
      </c>
      <c r="Y55" s="50" t="str">
        <f>IF(ファイル名生成[[#This Row],[総頻度]]&gt;9,ファイル名生成[[#This Row],[総頻度]],_xlfn.TEXTJOIN("",TRUE,"0",ファイル名生成[[#This Row],[総頻度]]))</f>
        <v>02</v>
      </c>
    </row>
    <row r="56" spans="2:25">
      <c r="B56" s="50">
        <f t="shared" si="1"/>
        <v>54</v>
      </c>
      <c r="C56" s="90"/>
      <c r="D56" s="81"/>
      <c r="E56" s="81" t="s">
        <v>3843</v>
      </c>
      <c r="F56" s="81" t="s">
        <v>3843</v>
      </c>
      <c r="G56" s="90"/>
      <c r="H56" s="90"/>
      <c r="I56" s="50" t="str" cm="1">
        <f t="array" ref="I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" s="50" t="str">
        <f>_xlfn.TEXTJOIN("",1,ファイル名生成[[#This Row],[字音１]],ファイル名生成[[#This Row],[字音２]],ファイル名生成[[#This Row],[字音3]])</f>
        <v/>
      </c>
      <c r="K56" s="90"/>
      <c r="L56" s="50" t="str">
        <f>IF(ファイル名生成[[#This Row],[字１]]=0,"",_xlfn.TEXTJOIN("",TRUE,ファイル名生成[[#This Row],[ローマ字]],ファイル名生成[[#This Row],[後綴り]]))</f>
        <v/>
      </c>
      <c r="M56" s="50" t="str">
        <f>IF(COUNTIF(既存ファイル名[語釈見出し],ファイル名生成[[#This Row],[語釈見出し]])&gt;=1,"重複","")</f>
        <v/>
      </c>
      <c r="N56" s="50" t="str">
        <f>IF(COUNTIF(既存ファイル名[項目（内部）],ファイル名生成[[#This Row],[項目（内部）]])&gt;=1,"重複","")</f>
        <v/>
      </c>
      <c r="O56" s="50">
        <f>IF(LEFT(ファイル名生成[[#This Row],[項目（内部）]],1)="",0,MATCH(LEFT(ファイル名生成[[#This Row],[項目（内部）]],1),字音画数表[新字],0))</f>
        <v>0</v>
      </c>
      <c r="P56" s="50" cm="1">
        <f t="array" ref="P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" s="50" cm="1">
        <f t="array" ref="Q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" s="50" t="str" cm="1">
        <f t="array" ref="R56">IF(ファイル名生成[[#This Row],[字１]]=0,"",INDEX(字音画数表[字音],ファイル名生成[[#This Row],[字１]],0))</f>
        <v/>
      </c>
      <c r="S56" s="50" t="str" cm="1">
        <f t="array" ref="S56">IF(ファイル名生成[[#This Row],[字２]]=0,"",INDEX(字音画数表[字音],ファイル名生成[[#This Row],[字２]],0))</f>
        <v/>
      </c>
      <c r="T56" s="50" t="str" cm="1">
        <f t="array" ref="T56">IF(ファイル名生成[[#This Row],[字３]]=0,"",INDEX(字音画数表[字音],ファイル名生成[[#This Row],[字３]],0))</f>
        <v/>
      </c>
      <c r="U56" s="50" t="str" cm="1">
        <f t="array" ref="U56">[1]!Hebon(ファイル名生成[[#This Row],[字音（手動）]],2,1)</f>
        <v/>
      </c>
      <c r="V56" s="50">
        <f>COUNTIF(既存ファイル名[ローマ字],ファイル名生成[[#This Row],[ローマ字]])</f>
        <v>2</v>
      </c>
      <c r="W56" s="50">
        <f>IF(ファイル名生成[[#This Row],[字１]]=0,0,COUNTIF(ファイル名生成[ローマ字],ファイル名生成[[#This Row],[ローマ字]]))</f>
        <v>0</v>
      </c>
      <c r="X56" s="50">
        <f>ファイル名生成[[#This Row],[既存頻度]]+ファイル名生成[[#This Row],[新頻度]]</f>
        <v>2</v>
      </c>
      <c r="Y56" s="50" t="str">
        <f>IF(ファイル名生成[[#This Row],[総頻度]]&gt;9,ファイル名生成[[#This Row],[総頻度]],_xlfn.TEXTJOIN("",TRUE,"0",ファイル名生成[[#This Row],[総頻度]]))</f>
        <v>02</v>
      </c>
    </row>
    <row r="57" spans="2:25">
      <c r="B57" s="50">
        <f t="shared" si="1"/>
        <v>55</v>
      </c>
      <c r="C57" s="90"/>
      <c r="D57" s="81"/>
      <c r="E57" s="81" t="s">
        <v>3843</v>
      </c>
      <c r="F57" s="81" t="s">
        <v>3843</v>
      </c>
      <c r="G57" s="90"/>
      <c r="H57" s="90"/>
      <c r="I57" s="50" t="str" cm="1">
        <f t="array" ref="I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" s="50" t="str">
        <f>_xlfn.TEXTJOIN("",1,ファイル名生成[[#This Row],[字音１]],ファイル名生成[[#This Row],[字音２]],ファイル名生成[[#This Row],[字音3]])</f>
        <v/>
      </c>
      <c r="K57" s="90"/>
      <c r="L57" s="50" t="str">
        <f>IF(ファイル名生成[[#This Row],[字１]]=0,"",_xlfn.TEXTJOIN("",TRUE,ファイル名生成[[#This Row],[ローマ字]],ファイル名生成[[#This Row],[後綴り]]))</f>
        <v/>
      </c>
      <c r="M57" s="50" t="str">
        <f>IF(COUNTIF(既存ファイル名[語釈見出し],ファイル名生成[[#This Row],[語釈見出し]])&gt;=1,"重複","")</f>
        <v/>
      </c>
      <c r="N57" s="50" t="str">
        <f>IF(COUNTIF(既存ファイル名[項目（内部）],ファイル名生成[[#This Row],[項目（内部）]])&gt;=1,"重複","")</f>
        <v/>
      </c>
      <c r="O57" s="50">
        <f>IF(LEFT(ファイル名生成[[#This Row],[項目（内部）]],1)="",0,MATCH(LEFT(ファイル名生成[[#This Row],[項目（内部）]],1),字音画数表[新字],0))</f>
        <v>0</v>
      </c>
      <c r="P57" s="50" cm="1">
        <f t="array" ref="P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" s="50" cm="1">
        <f t="array" ref="Q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" s="50" t="str" cm="1">
        <f t="array" ref="R57">IF(ファイル名生成[[#This Row],[字１]]=0,"",INDEX(字音画数表[字音],ファイル名生成[[#This Row],[字１]],0))</f>
        <v/>
      </c>
      <c r="S57" s="50" t="str" cm="1">
        <f t="array" ref="S57">IF(ファイル名生成[[#This Row],[字２]]=0,"",INDEX(字音画数表[字音],ファイル名生成[[#This Row],[字２]],0))</f>
        <v/>
      </c>
      <c r="T57" s="50" t="str" cm="1">
        <f t="array" ref="T57">IF(ファイル名生成[[#This Row],[字３]]=0,"",INDEX(字音画数表[字音],ファイル名生成[[#This Row],[字３]],0))</f>
        <v/>
      </c>
      <c r="U57" s="50" t="str" cm="1">
        <f t="array" ref="U57">[1]!Hebon(ファイル名生成[[#This Row],[字音（手動）]],2,1)</f>
        <v/>
      </c>
      <c r="V57" s="50">
        <f>COUNTIF(既存ファイル名[ローマ字],ファイル名生成[[#This Row],[ローマ字]])</f>
        <v>2</v>
      </c>
      <c r="W57" s="50">
        <f>IF(ファイル名生成[[#This Row],[字１]]=0,0,COUNTIF(ファイル名生成[ローマ字],ファイル名生成[[#This Row],[ローマ字]]))</f>
        <v>0</v>
      </c>
      <c r="X57" s="50">
        <f>ファイル名生成[[#This Row],[既存頻度]]+ファイル名生成[[#This Row],[新頻度]]</f>
        <v>2</v>
      </c>
      <c r="Y57" s="50" t="str">
        <f>IF(ファイル名生成[[#This Row],[総頻度]]&gt;9,ファイル名生成[[#This Row],[総頻度]],_xlfn.TEXTJOIN("",TRUE,"0",ファイル名生成[[#This Row],[総頻度]]))</f>
        <v>02</v>
      </c>
    </row>
    <row r="58" spans="2:25">
      <c r="B58" s="50">
        <f t="shared" si="1"/>
        <v>56</v>
      </c>
      <c r="C58" s="90"/>
      <c r="D58" s="81"/>
      <c r="E58" s="81" t="s">
        <v>3843</v>
      </c>
      <c r="F58" s="81" t="s">
        <v>3843</v>
      </c>
      <c r="G58" s="90"/>
      <c r="H58" s="90"/>
      <c r="I58" s="50" t="str" cm="1">
        <f t="array" ref="I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8" s="50" t="str">
        <f>_xlfn.TEXTJOIN("",1,ファイル名生成[[#This Row],[字音１]],ファイル名生成[[#This Row],[字音２]],ファイル名生成[[#This Row],[字音3]])</f>
        <v/>
      </c>
      <c r="K58" s="90"/>
      <c r="L58" s="50" t="str">
        <f>IF(ファイル名生成[[#This Row],[字１]]=0,"",_xlfn.TEXTJOIN("",TRUE,ファイル名生成[[#This Row],[ローマ字]],ファイル名生成[[#This Row],[後綴り]]))</f>
        <v/>
      </c>
      <c r="M58" s="50" t="str">
        <f>IF(COUNTIF(既存ファイル名[語釈見出し],ファイル名生成[[#This Row],[語釈見出し]])&gt;=1,"重複","")</f>
        <v/>
      </c>
      <c r="N58" s="50" t="str">
        <f>IF(COUNTIF(既存ファイル名[項目（内部）],ファイル名生成[[#This Row],[項目（内部）]])&gt;=1,"重複","")</f>
        <v/>
      </c>
      <c r="O58" s="50">
        <f>IF(LEFT(ファイル名生成[[#This Row],[項目（内部）]],1)="",0,MATCH(LEFT(ファイル名生成[[#This Row],[項目（内部）]],1),字音画数表[新字],0))</f>
        <v>0</v>
      </c>
      <c r="P58" s="50" cm="1">
        <f t="array" ref="P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8" s="50" cm="1">
        <f t="array" ref="Q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8" s="50" t="str" cm="1">
        <f t="array" ref="R58">IF(ファイル名生成[[#This Row],[字１]]=0,"",INDEX(字音画数表[字音],ファイル名生成[[#This Row],[字１]],0))</f>
        <v/>
      </c>
      <c r="S58" s="50" t="str" cm="1">
        <f t="array" ref="S58">IF(ファイル名生成[[#This Row],[字２]]=0,"",INDEX(字音画数表[字音],ファイル名生成[[#This Row],[字２]],0))</f>
        <v/>
      </c>
      <c r="T58" s="50" t="str" cm="1">
        <f t="array" ref="T58">IF(ファイル名生成[[#This Row],[字３]]=0,"",INDEX(字音画数表[字音],ファイル名生成[[#This Row],[字３]],0))</f>
        <v/>
      </c>
      <c r="U58" s="50" t="str" cm="1">
        <f t="array" ref="U58">[1]!Hebon(ファイル名生成[[#This Row],[字音（手動）]],2,1)</f>
        <v/>
      </c>
      <c r="V58" s="50">
        <f>COUNTIF(既存ファイル名[ローマ字],ファイル名生成[[#This Row],[ローマ字]])</f>
        <v>2</v>
      </c>
      <c r="W58" s="50">
        <f>IF(ファイル名生成[[#This Row],[字１]]=0,0,COUNTIF(ファイル名生成[ローマ字],ファイル名生成[[#This Row],[ローマ字]]))</f>
        <v>0</v>
      </c>
      <c r="X58" s="50">
        <f>ファイル名生成[[#This Row],[既存頻度]]+ファイル名生成[[#This Row],[新頻度]]</f>
        <v>2</v>
      </c>
      <c r="Y58" s="50" t="str">
        <f>IF(ファイル名生成[[#This Row],[総頻度]]&gt;9,ファイル名生成[[#This Row],[総頻度]],_xlfn.TEXTJOIN("",TRUE,"0",ファイル名生成[[#This Row],[総頻度]]))</f>
        <v>02</v>
      </c>
    </row>
    <row r="59" spans="2:25">
      <c r="B59" s="50">
        <f t="shared" si="1"/>
        <v>57</v>
      </c>
      <c r="C59" s="90"/>
      <c r="D59" s="81"/>
      <c r="E59" s="81" t="s">
        <v>3843</v>
      </c>
      <c r="F59" s="81" t="s">
        <v>3843</v>
      </c>
      <c r="G59" s="90"/>
      <c r="H59" s="90"/>
      <c r="I59" s="50" t="str" cm="1">
        <f t="array" ref="I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9" s="50" t="str">
        <f>_xlfn.TEXTJOIN("",1,ファイル名生成[[#This Row],[字音１]],ファイル名生成[[#This Row],[字音２]],ファイル名生成[[#This Row],[字音3]])</f>
        <v/>
      </c>
      <c r="K59" s="90"/>
      <c r="L59" s="50" t="str">
        <f>IF(ファイル名生成[[#This Row],[字１]]=0,"",_xlfn.TEXTJOIN("",TRUE,ファイル名生成[[#This Row],[ローマ字]],ファイル名生成[[#This Row],[後綴り]]))</f>
        <v/>
      </c>
      <c r="M59" s="50" t="str">
        <f>IF(COUNTIF(既存ファイル名[語釈見出し],ファイル名生成[[#This Row],[語釈見出し]])&gt;=1,"重複","")</f>
        <v/>
      </c>
      <c r="N59" s="50" t="str">
        <f>IF(COUNTIF(既存ファイル名[項目（内部）],ファイル名生成[[#This Row],[項目（内部）]])&gt;=1,"重複","")</f>
        <v/>
      </c>
      <c r="O59" s="50">
        <f>IF(LEFT(ファイル名生成[[#This Row],[項目（内部）]],1)="",0,MATCH(LEFT(ファイル名生成[[#This Row],[項目（内部）]],1),字音画数表[新字],0))</f>
        <v>0</v>
      </c>
      <c r="P59" s="50" cm="1">
        <f t="array" ref="P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9" s="50" cm="1">
        <f t="array" ref="Q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9" s="50" t="str" cm="1">
        <f t="array" ref="R59">IF(ファイル名生成[[#This Row],[字１]]=0,"",INDEX(字音画数表[字音],ファイル名生成[[#This Row],[字１]],0))</f>
        <v/>
      </c>
      <c r="S59" s="50" t="str" cm="1">
        <f t="array" ref="S59">IF(ファイル名生成[[#This Row],[字２]]=0,"",INDEX(字音画数表[字音],ファイル名生成[[#This Row],[字２]],0))</f>
        <v/>
      </c>
      <c r="T59" s="50" t="str" cm="1">
        <f t="array" ref="T59">IF(ファイル名生成[[#This Row],[字３]]=0,"",INDEX(字音画数表[字音],ファイル名生成[[#This Row],[字３]],0))</f>
        <v/>
      </c>
      <c r="U59" s="50" t="str" cm="1">
        <f t="array" ref="U59">[1]!Hebon(ファイル名生成[[#This Row],[字音（手動）]],2,1)</f>
        <v/>
      </c>
      <c r="V59" s="50">
        <f>COUNTIF(既存ファイル名[ローマ字],ファイル名生成[[#This Row],[ローマ字]])</f>
        <v>2</v>
      </c>
      <c r="W59" s="50">
        <f>IF(ファイル名生成[[#This Row],[字１]]=0,0,COUNTIF(ファイル名生成[ローマ字],ファイル名生成[[#This Row],[ローマ字]]))</f>
        <v>0</v>
      </c>
      <c r="X59" s="50">
        <f>ファイル名生成[[#This Row],[既存頻度]]+ファイル名生成[[#This Row],[新頻度]]</f>
        <v>2</v>
      </c>
      <c r="Y59" s="50" t="str">
        <f>IF(ファイル名生成[[#This Row],[総頻度]]&gt;9,ファイル名生成[[#This Row],[総頻度]],_xlfn.TEXTJOIN("",TRUE,"0",ファイル名生成[[#This Row],[総頻度]]))</f>
        <v>02</v>
      </c>
    </row>
    <row r="60" spans="2:25">
      <c r="B60" s="50">
        <f t="shared" si="1"/>
        <v>58</v>
      </c>
      <c r="C60" s="90"/>
      <c r="D60" s="81"/>
      <c r="E60" s="81" t="s">
        <v>3843</v>
      </c>
      <c r="F60" s="81" t="s">
        <v>3843</v>
      </c>
      <c r="G60" s="90"/>
      <c r="H60" s="90"/>
      <c r="I60" s="50" t="str" cm="1">
        <f t="array" ref="I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0" s="50" t="str">
        <f>_xlfn.TEXTJOIN("",1,ファイル名生成[[#This Row],[字音１]],ファイル名生成[[#This Row],[字音２]],ファイル名生成[[#This Row],[字音3]])</f>
        <v/>
      </c>
      <c r="K60" s="90"/>
      <c r="L60" s="50" t="str">
        <f>IF(ファイル名生成[[#This Row],[字１]]=0,"",_xlfn.TEXTJOIN("",TRUE,ファイル名生成[[#This Row],[ローマ字]],ファイル名生成[[#This Row],[後綴り]]))</f>
        <v/>
      </c>
      <c r="M60" s="50" t="str">
        <f>IF(COUNTIF(既存ファイル名[語釈見出し],ファイル名生成[[#This Row],[語釈見出し]])&gt;=1,"重複","")</f>
        <v/>
      </c>
      <c r="N60" s="50" t="str">
        <f>IF(COUNTIF(既存ファイル名[項目（内部）],ファイル名生成[[#This Row],[項目（内部）]])&gt;=1,"重複","")</f>
        <v/>
      </c>
      <c r="O60" s="50">
        <f>IF(LEFT(ファイル名生成[[#This Row],[項目（内部）]],1)="",0,MATCH(LEFT(ファイル名生成[[#This Row],[項目（内部）]],1),字音画数表[新字],0))</f>
        <v>0</v>
      </c>
      <c r="P60" s="50" cm="1">
        <f t="array" ref="P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0" s="50" cm="1">
        <f t="array" ref="Q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0" s="50" t="str" cm="1">
        <f t="array" ref="R60">IF(ファイル名生成[[#This Row],[字１]]=0,"",INDEX(字音画数表[字音],ファイル名生成[[#This Row],[字１]],0))</f>
        <v/>
      </c>
      <c r="S60" s="50" t="str" cm="1">
        <f t="array" ref="S60">IF(ファイル名生成[[#This Row],[字２]]=0,"",INDEX(字音画数表[字音],ファイル名生成[[#This Row],[字２]],0))</f>
        <v/>
      </c>
      <c r="T60" s="50" t="str" cm="1">
        <f t="array" ref="T60">IF(ファイル名生成[[#This Row],[字３]]=0,"",INDEX(字音画数表[字音],ファイル名生成[[#This Row],[字３]],0))</f>
        <v/>
      </c>
      <c r="U60" s="50" t="str" cm="1">
        <f t="array" ref="U60">[1]!Hebon(ファイル名生成[[#This Row],[字音（手動）]],2,1)</f>
        <v/>
      </c>
      <c r="V60" s="50">
        <f>COUNTIF(既存ファイル名[ローマ字],ファイル名生成[[#This Row],[ローマ字]])</f>
        <v>2</v>
      </c>
      <c r="W60" s="50">
        <f>IF(ファイル名生成[[#This Row],[字１]]=0,0,COUNTIF(ファイル名生成[ローマ字],ファイル名生成[[#This Row],[ローマ字]]))</f>
        <v>0</v>
      </c>
      <c r="X60" s="50">
        <f>ファイル名生成[[#This Row],[既存頻度]]+ファイル名生成[[#This Row],[新頻度]]</f>
        <v>2</v>
      </c>
      <c r="Y60" s="50" t="str">
        <f>IF(ファイル名生成[[#This Row],[総頻度]]&gt;9,ファイル名生成[[#This Row],[総頻度]],_xlfn.TEXTJOIN("",TRUE,"0",ファイル名生成[[#This Row],[総頻度]]))</f>
        <v>02</v>
      </c>
    </row>
    <row r="61" spans="2:25">
      <c r="B61" s="50">
        <f t="shared" si="1"/>
        <v>59</v>
      </c>
      <c r="C61" s="90"/>
      <c r="D61" s="81"/>
      <c r="E61" s="81" t="s">
        <v>3843</v>
      </c>
      <c r="F61" s="81" t="s">
        <v>3843</v>
      </c>
      <c r="G61" s="90"/>
      <c r="H61" s="90"/>
      <c r="I61" s="50" t="str" cm="1">
        <f t="array" ref="I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1" s="50" t="str">
        <f>_xlfn.TEXTJOIN("",1,ファイル名生成[[#This Row],[字音１]],ファイル名生成[[#This Row],[字音２]],ファイル名生成[[#This Row],[字音3]])</f>
        <v/>
      </c>
      <c r="K61" s="90"/>
      <c r="L61" s="50" t="str">
        <f>IF(ファイル名生成[[#This Row],[字１]]=0,"",_xlfn.TEXTJOIN("",TRUE,ファイル名生成[[#This Row],[ローマ字]],ファイル名生成[[#This Row],[後綴り]]))</f>
        <v/>
      </c>
      <c r="M61" s="50" t="str">
        <f>IF(COUNTIF(既存ファイル名[語釈見出し],ファイル名生成[[#This Row],[語釈見出し]])&gt;=1,"重複","")</f>
        <v/>
      </c>
      <c r="N61" s="50" t="str">
        <f>IF(COUNTIF(既存ファイル名[項目（内部）],ファイル名生成[[#This Row],[項目（内部）]])&gt;=1,"重複","")</f>
        <v/>
      </c>
      <c r="O61" s="50">
        <f>IF(LEFT(ファイル名生成[[#This Row],[項目（内部）]],1)="",0,MATCH(LEFT(ファイル名生成[[#This Row],[項目（内部）]],1),字音画数表[新字],0))</f>
        <v>0</v>
      </c>
      <c r="P61" s="50" cm="1">
        <f t="array" ref="P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1" s="50" cm="1">
        <f t="array" ref="Q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1" s="50" t="str" cm="1">
        <f t="array" ref="R61">IF(ファイル名生成[[#This Row],[字１]]=0,"",INDEX(字音画数表[字音],ファイル名生成[[#This Row],[字１]],0))</f>
        <v/>
      </c>
      <c r="S61" s="50" t="str" cm="1">
        <f t="array" ref="S61">IF(ファイル名生成[[#This Row],[字２]]=0,"",INDEX(字音画数表[字音],ファイル名生成[[#This Row],[字２]],0))</f>
        <v/>
      </c>
      <c r="T61" s="50" t="str" cm="1">
        <f t="array" ref="T61">IF(ファイル名生成[[#This Row],[字３]]=0,"",INDEX(字音画数表[字音],ファイル名生成[[#This Row],[字３]],0))</f>
        <v/>
      </c>
      <c r="U61" s="50" t="str" cm="1">
        <f t="array" ref="U61">[1]!Hebon(ファイル名生成[[#This Row],[字音（手動）]],2,1)</f>
        <v/>
      </c>
      <c r="V61" s="50">
        <f>COUNTIF(既存ファイル名[ローマ字],ファイル名生成[[#This Row],[ローマ字]])</f>
        <v>2</v>
      </c>
      <c r="W61" s="50">
        <f>IF(ファイル名生成[[#This Row],[字１]]=0,0,COUNTIF(ファイル名生成[ローマ字],ファイル名生成[[#This Row],[ローマ字]]))</f>
        <v>0</v>
      </c>
      <c r="X61" s="50">
        <f>ファイル名生成[[#This Row],[既存頻度]]+ファイル名生成[[#This Row],[新頻度]]</f>
        <v>2</v>
      </c>
      <c r="Y61" s="50" t="str">
        <f>IF(ファイル名生成[[#This Row],[総頻度]]&gt;9,ファイル名生成[[#This Row],[総頻度]],_xlfn.TEXTJOIN("",TRUE,"0",ファイル名生成[[#This Row],[総頻度]]))</f>
        <v>02</v>
      </c>
    </row>
    <row r="62" spans="2:25">
      <c r="B62" s="50">
        <f t="shared" si="1"/>
        <v>60</v>
      </c>
      <c r="C62" s="90"/>
      <c r="D62" s="81"/>
      <c r="E62" s="81" t="s">
        <v>3843</v>
      </c>
      <c r="F62" s="81" t="s">
        <v>3843</v>
      </c>
      <c r="G62" s="90"/>
      <c r="H62" s="90"/>
      <c r="I62" s="50" t="str" cm="1">
        <f t="array" ref="I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2" s="50" t="str">
        <f>_xlfn.TEXTJOIN("",1,ファイル名生成[[#This Row],[字音１]],ファイル名生成[[#This Row],[字音２]],ファイル名生成[[#This Row],[字音3]])</f>
        <v/>
      </c>
      <c r="K62" s="90"/>
      <c r="L62" s="50" t="str">
        <f>IF(ファイル名生成[[#This Row],[字１]]=0,"",_xlfn.TEXTJOIN("",TRUE,ファイル名生成[[#This Row],[ローマ字]],ファイル名生成[[#This Row],[後綴り]]))</f>
        <v/>
      </c>
      <c r="M62" s="50" t="str">
        <f>IF(COUNTIF(既存ファイル名[語釈見出し],ファイル名生成[[#This Row],[語釈見出し]])&gt;=1,"重複","")</f>
        <v/>
      </c>
      <c r="N62" s="50" t="str">
        <f>IF(COUNTIF(既存ファイル名[項目（内部）],ファイル名生成[[#This Row],[項目（内部）]])&gt;=1,"重複","")</f>
        <v/>
      </c>
      <c r="O62" s="50">
        <f>IF(LEFT(ファイル名生成[[#This Row],[項目（内部）]],1)="",0,MATCH(LEFT(ファイル名生成[[#This Row],[項目（内部）]],1),字音画数表[新字],0))</f>
        <v>0</v>
      </c>
      <c r="P62" s="50" cm="1">
        <f t="array" ref="P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2" s="50" cm="1">
        <f t="array" ref="Q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2" s="50" t="str" cm="1">
        <f t="array" ref="R62">IF(ファイル名生成[[#This Row],[字１]]=0,"",INDEX(字音画数表[字音],ファイル名生成[[#This Row],[字１]],0))</f>
        <v/>
      </c>
      <c r="S62" s="50" t="str" cm="1">
        <f t="array" ref="S62">IF(ファイル名生成[[#This Row],[字２]]=0,"",INDEX(字音画数表[字音],ファイル名生成[[#This Row],[字２]],0))</f>
        <v/>
      </c>
      <c r="T62" s="50" t="str" cm="1">
        <f t="array" ref="T62">IF(ファイル名生成[[#This Row],[字３]]=0,"",INDEX(字音画数表[字音],ファイル名生成[[#This Row],[字３]],0))</f>
        <v/>
      </c>
      <c r="U62" s="50" t="str" cm="1">
        <f t="array" ref="U62">[1]!Hebon(ファイル名生成[[#This Row],[字音（手動）]],2,1)</f>
        <v/>
      </c>
      <c r="V62" s="50">
        <f>COUNTIF(既存ファイル名[ローマ字],ファイル名生成[[#This Row],[ローマ字]])</f>
        <v>2</v>
      </c>
      <c r="W62" s="50">
        <f>IF(ファイル名生成[[#This Row],[字１]]=0,0,COUNTIF(ファイル名生成[ローマ字],ファイル名生成[[#This Row],[ローマ字]]))</f>
        <v>0</v>
      </c>
      <c r="X62" s="50">
        <f>ファイル名生成[[#This Row],[既存頻度]]+ファイル名生成[[#This Row],[新頻度]]</f>
        <v>2</v>
      </c>
      <c r="Y62" s="50" t="str">
        <f>IF(ファイル名生成[[#This Row],[総頻度]]&gt;9,ファイル名生成[[#This Row],[総頻度]],_xlfn.TEXTJOIN("",TRUE,"0",ファイル名生成[[#This Row],[総頻度]]))</f>
        <v>02</v>
      </c>
    </row>
    <row r="63" spans="2:25">
      <c r="B63" s="50">
        <f t="shared" si="1"/>
        <v>61</v>
      </c>
      <c r="C63" s="90"/>
      <c r="D63" s="81"/>
      <c r="E63" s="81" t="s">
        <v>3843</v>
      </c>
      <c r="F63" s="81" t="s">
        <v>3843</v>
      </c>
      <c r="G63" s="90"/>
      <c r="H63" s="90"/>
      <c r="I63" s="50" t="str" cm="1">
        <f t="array" ref="I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3" s="50" t="str">
        <f>_xlfn.TEXTJOIN("",1,ファイル名生成[[#This Row],[字音１]],ファイル名生成[[#This Row],[字音２]],ファイル名生成[[#This Row],[字音3]])</f>
        <v/>
      </c>
      <c r="K63" s="90"/>
      <c r="L63" s="50" t="str">
        <f>IF(ファイル名生成[[#This Row],[字１]]=0,"",_xlfn.TEXTJOIN("",TRUE,ファイル名生成[[#This Row],[ローマ字]],ファイル名生成[[#This Row],[後綴り]]))</f>
        <v/>
      </c>
      <c r="M63" s="50" t="str">
        <f>IF(COUNTIF(既存ファイル名[語釈見出し],ファイル名生成[[#This Row],[語釈見出し]])&gt;=1,"重複","")</f>
        <v/>
      </c>
      <c r="N63" s="50" t="str">
        <f>IF(COUNTIF(既存ファイル名[項目（内部）],ファイル名生成[[#This Row],[項目（内部）]])&gt;=1,"重複","")</f>
        <v/>
      </c>
      <c r="O63" s="50">
        <f>IF(LEFT(ファイル名生成[[#This Row],[項目（内部）]],1)="",0,MATCH(LEFT(ファイル名生成[[#This Row],[項目（内部）]],1),字音画数表[新字],0))</f>
        <v>0</v>
      </c>
      <c r="P63" s="50" cm="1">
        <f t="array" ref="P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3" s="50" cm="1">
        <f t="array" ref="Q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3" s="50" t="str" cm="1">
        <f t="array" ref="R63">IF(ファイル名生成[[#This Row],[字１]]=0,"",INDEX(字音画数表[字音],ファイル名生成[[#This Row],[字１]],0))</f>
        <v/>
      </c>
      <c r="S63" s="50" t="str" cm="1">
        <f t="array" ref="S63">IF(ファイル名生成[[#This Row],[字２]]=0,"",INDEX(字音画数表[字音],ファイル名生成[[#This Row],[字２]],0))</f>
        <v/>
      </c>
      <c r="T63" s="50" t="str" cm="1">
        <f t="array" ref="T63">IF(ファイル名生成[[#This Row],[字３]]=0,"",INDEX(字音画数表[字音],ファイル名生成[[#This Row],[字３]],0))</f>
        <v/>
      </c>
      <c r="U63" s="50" t="str" cm="1">
        <f t="array" ref="U63">[1]!Hebon(ファイル名生成[[#This Row],[字音（手動）]],2,1)</f>
        <v/>
      </c>
      <c r="V63" s="50">
        <f>COUNTIF(既存ファイル名[ローマ字],ファイル名生成[[#This Row],[ローマ字]])</f>
        <v>2</v>
      </c>
      <c r="W63" s="50">
        <f>IF(ファイル名生成[[#This Row],[字１]]=0,0,COUNTIF(ファイル名生成[ローマ字],ファイル名生成[[#This Row],[ローマ字]]))</f>
        <v>0</v>
      </c>
      <c r="X63" s="50">
        <f>ファイル名生成[[#This Row],[既存頻度]]+ファイル名生成[[#This Row],[新頻度]]</f>
        <v>2</v>
      </c>
      <c r="Y63" s="50" t="str">
        <f>IF(ファイル名生成[[#This Row],[総頻度]]&gt;9,ファイル名生成[[#This Row],[総頻度]],_xlfn.TEXTJOIN("",TRUE,"0",ファイル名生成[[#This Row],[総頻度]]))</f>
        <v>02</v>
      </c>
    </row>
    <row r="64" spans="2:25">
      <c r="B64" s="50">
        <f t="shared" si="1"/>
        <v>62</v>
      </c>
      <c r="C64" s="90"/>
      <c r="D64" s="81"/>
      <c r="E64" s="81" t="s">
        <v>3843</v>
      </c>
      <c r="F64" s="81" t="s">
        <v>3843</v>
      </c>
      <c r="G64" s="90"/>
      <c r="H64" s="90"/>
      <c r="I64" s="50" t="str" cm="1">
        <f t="array" ref="I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4" s="50" t="str">
        <f>_xlfn.TEXTJOIN("",1,ファイル名生成[[#This Row],[字音１]],ファイル名生成[[#This Row],[字音２]],ファイル名生成[[#This Row],[字音3]])</f>
        <v/>
      </c>
      <c r="K64" s="90"/>
      <c r="L64" s="50" t="str">
        <f>IF(ファイル名生成[[#This Row],[字１]]=0,"",_xlfn.TEXTJOIN("",TRUE,ファイル名生成[[#This Row],[ローマ字]],ファイル名生成[[#This Row],[後綴り]]))</f>
        <v/>
      </c>
      <c r="M64" s="50" t="str">
        <f>IF(COUNTIF(既存ファイル名[語釈見出し],ファイル名生成[[#This Row],[語釈見出し]])&gt;=1,"重複","")</f>
        <v/>
      </c>
      <c r="N64" s="50" t="str">
        <f>IF(COUNTIF(既存ファイル名[項目（内部）],ファイル名生成[[#This Row],[項目（内部）]])&gt;=1,"重複","")</f>
        <v/>
      </c>
      <c r="O64" s="50">
        <f>IF(LEFT(ファイル名生成[[#This Row],[項目（内部）]],1)="",0,MATCH(LEFT(ファイル名生成[[#This Row],[項目（内部）]],1),字音画数表[新字],0))</f>
        <v>0</v>
      </c>
      <c r="P64" s="50" cm="1">
        <f t="array" ref="P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4" s="50" cm="1">
        <f t="array" ref="Q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4" s="50" t="str" cm="1">
        <f t="array" ref="R64">IF(ファイル名生成[[#This Row],[字１]]=0,"",INDEX(字音画数表[字音],ファイル名生成[[#This Row],[字１]],0))</f>
        <v/>
      </c>
      <c r="S64" s="50" t="str" cm="1">
        <f t="array" ref="S64">IF(ファイル名生成[[#This Row],[字２]]=0,"",INDEX(字音画数表[字音],ファイル名生成[[#This Row],[字２]],0))</f>
        <v/>
      </c>
      <c r="T64" s="50" t="str" cm="1">
        <f t="array" ref="T64">IF(ファイル名生成[[#This Row],[字３]]=0,"",INDEX(字音画数表[字音],ファイル名生成[[#This Row],[字３]],0))</f>
        <v/>
      </c>
      <c r="U64" s="50" t="str" cm="1">
        <f t="array" ref="U64">[1]!Hebon(ファイル名生成[[#This Row],[字音（手動）]],2,1)</f>
        <v/>
      </c>
      <c r="V64" s="50">
        <f>COUNTIF(既存ファイル名[ローマ字],ファイル名生成[[#This Row],[ローマ字]])</f>
        <v>2</v>
      </c>
      <c r="W64" s="50">
        <f>IF(ファイル名生成[[#This Row],[字１]]=0,0,COUNTIF(ファイル名生成[ローマ字],ファイル名生成[[#This Row],[ローマ字]]))</f>
        <v>0</v>
      </c>
      <c r="X64" s="50">
        <f>ファイル名生成[[#This Row],[既存頻度]]+ファイル名生成[[#This Row],[新頻度]]</f>
        <v>2</v>
      </c>
      <c r="Y64" s="50" t="str">
        <f>IF(ファイル名生成[[#This Row],[総頻度]]&gt;9,ファイル名生成[[#This Row],[総頻度]],_xlfn.TEXTJOIN("",TRUE,"0",ファイル名生成[[#This Row],[総頻度]]))</f>
        <v>02</v>
      </c>
    </row>
    <row r="65" spans="2:25">
      <c r="B65" s="50">
        <f t="shared" si="1"/>
        <v>63</v>
      </c>
      <c r="C65" s="90"/>
      <c r="D65" s="81"/>
      <c r="E65" s="81" t="s">
        <v>3843</v>
      </c>
      <c r="F65" s="81" t="s">
        <v>3843</v>
      </c>
      <c r="G65" s="90"/>
      <c r="H65" s="90"/>
      <c r="I65" s="50" t="str" cm="1">
        <f t="array" ref="I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5" s="50" t="str">
        <f>_xlfn.TEXTJOIN("",1,ファイル名生成[[#This Row],[字音１]],ファイル名生成[[#This Row],[字音２]],ファイル名生成[[#This Row],[字音3]])</f>
        <v/>
      </c>
      <c r="K65" s="90"/>
      <c r="L65" s="50" t="str">
        <f>IF(ファイル名生成[[#This Row],[字１]]=0,"",_xlfn.TEXTJOIN("",TRUE,ファイル名生成[[#This Row],[ローマ字]],ファイル名生成[[#This Row],[後綴り]]))</f>
        <v/>
      </c>
      <c r="M65" s="50" t="str">
        <f>IF(COUNTIF(既存ファイル名[語釈見出し],ファイル名生成[[#This Row],[語釈見出し]])&gt;=1,"重複","")</f>
        <v/>
      </c>
      <c r="N65" s="50" t="str">
        <f>IF(COUNTIF(既存ファイル名[項目（内部）],ファイル名生成[[#This Row],[項目（内部）]])&gt;=1,"重複","")</f>
        <v/>
      </c>
      <c r="O65" s="50">
        <f>IF(LEFT(ファイル名生成[[#This Row],[項目（内部）]],1)="",0,MATCH(LEFT(ファイル名生成[[#This Row],[項目（内部）]],1),字音画数表[新字],0))</f>
        <v>0</v>
      </c>
      <c r="P65" s="50" cm="1">
        <f t="array" ref="P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5" s="50" cm="1">
        <f t="array" ref="Q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5" s="50" t="str" cm="1">
        <f t="array" ref="R65">IF(ファイル名生成[[#This Row],[字１]]=0,"",INDEX(字音画数表[字音],ファイル名生成[[#This Row],[字１]],0))</f>
        <v/>
      </c>
      <c r="S65" s="50" t="str" cm="1">
        <f t="array" ref="S65">IF(ファイル名生成[[#This Row],[字２]]=0,"",INDEX(字音画数表[字音],ファイル名生成[[#This Row],[字２]],0))</f>
        <v/>
      </c>
      <c r="T65" s="50" t="str" cm="1">
        <f t="array" ref="T65">IF(ファイル名生成[[#This Row],[字３]]=0,"",INDEX(字音画数表[字音],ファイル名生成[[#This Row],[字３]],0))</f>
        <v/>
      </c>
      <c r="U65" s="50" t="str" cm="1">
        <f t="array" ref="U65">[1]!Hebon(ファイル名生成[[#This Row],[字音（手動）]],2,1)</f>
        <v/>
      </c>
      <c r="V65" s="50">
        <f>COUNTIF(既存ファイル名[ローマ字],ファイル名生成[[#This Row],[ローマ字]])</f>
        <v>2</v>
      </c>
      <c r="W65" s="50">
        <f>IF(ファイル名生成[[#This Row],[字１]]=0,0,COUNTIF(ファイル名生成[ローマ字],ファイル名生成[[#This Row],[ローマ字]]))</f>
        <v>0</v>
      </c>
      <c r="X65" s="50">
        <f>ファイル名生成[[#This Row],[既存頻度]]+ファイル名生成[[#This Row],[新頻度]]</f>
        <v>2</v>
      </c>
      <c r="Y65" s="50" t="str">
        <f>IF(ファイル名生成[[#This Row],[総頻度]]&gt;9,ファイル名生成[[#This Row],[総頻度]],_xlfn.TEXTJOIN("",TRUE,"0",ファイル名生成[[#This Row],[総頻度]]))</f>
        <v>02</v>
      </c>
    </row>
    <row r="66" spans="2:25">
      <c r="B66" s="50">
        <f t="shared" si="1"/>
        <v>64</v>
      </c>
      <c r="C66" s="90"/>
      <c r="D66" s="81"/>
      <c r="E66" s="81" t="s">
        <v>3843</v>
      </c>
      <c r="F66" s="81" t="s">
        <v>3843</v>
      </c>
      <c r="G66" s="90"/>
      <c r="H66" s="90"/>
      <c r="I66" s="50" t="str" cm="1">
        <f t="array" ref="I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6" s="50" t="str">
        <f>_xlfn.TEXTJOIN("",1,ファイル名生成[[#This Row],[字音１]],ファイル名生成[[#This Row],[字音２]],ファイル名生成[[#This Row],[字音3]])</f>
        <v/>
      </c>
      <c r="K66" s="90"/>
      <c r="L66" s="50" t="str">
        <f>IF(ファイル名生成[[#This Row],[字１]]=0,"",_xlfn.TEXTJOIN("",TRUE,ファイル名生成[[#This Row],[ローマ字]],ファイル名生成[[#This Row],[後綴り]]))</f>
        <v/>
      </c>
      <c r="M66" s="50" t="str">
        <f>IF(COUNTIF(既存ファイル名[語釈見出し],ファイル名生成[[#This Row],[語釈見出し]])&gt;=1,"重複","")</f>
        <v/>
      </c>
      <c r="N66" s="50" t="str">
        <f>IF(COUNTIF(既存ファイル名[項目（内部）],ファイル名生成[[#This Row],[項目（内部）]])&gt;=1,"重複","")</f>
        <v/>
      </c>
      <c r="O66" s="50">
        <f>IF(LEFT(ファイル名生成[[#This Row],[項目（内部）]],1)="",0,MATCH(LEFT(ファイル名生成[[#This Row],[項目（内部）]],1),字音画数表[新字],0))</f>
        <v>0</v>
      </c>
      <c r="P66" s="50" cm="1">
        <f t="array" ref="P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6" s="50" cm="1">
        <f t="array" ref="Q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6" s="50" t="str" cm="1">
        <f t="array" ref="R66">IF(ファイル名生成[[#This Row],[字１]]=0,"",INDEX(字音画数表[字音],ファイル名生成[[#This Row],[字１]],0))</f>
        <v/>
      </c>
      <c r="S66" s="50" t="str" cm="1">
        <f t="array" ref="S66">IF(ファイル名生成[[#This Row],[字２]]=0,"",INDEX(字音画数表[字音],ファイル名生成[[#This Row],[字２]],0))</f>
        <v/>
      </c>
      <c r="T66" s="50" t="str" cm="1">
        <f t="array" ref="T66">IF(ファイル名生成[[#This Row],[字３]]=0,"",INDEX(字音画数表[字音],ファイル名生成[[#This Row],[字３]],0))</f>
        <v/>
      </c>
      <c r="U66" s="50" t="str" cm="1">
        <f t="array" ref="U66">[1]!Hebon(ファイル名生成[[#This Row],[字音（手動）]],2,1)</f>
        <v/>
      </c>
      <c r="V66" s="50">
        <f>COUNTIF(既存ファイル名[ローマ字],ファイル名生成[[#This Row],[ローマ字]])</f>
        <v>2</v>
      </c>
      <c r="W66" s="50">
        <f>IF(ファイル名生成[[#This Row],[字１]]=0,0,COUNTIF(ファイル名生成[ローマ字],ファイル名生成[[#This Row],[ローマ字]]))</f>
        <v>0</v>
      </c>
      <c r="X66" s="50">
        <f>ファイル名生成[[#This Row],[既存頻度]]+ファイル名生成[[#This Row],[新頻度]]</f>
        <v>2</v>
      </c>
      <c r="Y66" s="50" t="str">
        <f>IF(ファイル名生成[[#This Row],[総頻度]]&gt;9,ファイル名生成[[#This Row],[総頻度]],_xlfn.TEXTJOIN("",TRUE,"0",ファイル名生成[[#This Row],[総頻度]]))</f>
        <v>02</v>
      </c>
    </row>
    <row r="67" spans="2:25">
      <c r="B67" s="50">
        <f t="shared" si="1"/>
        <v>65</v>
      </c>
      <c r="C67" s="90"/>
      <c r="D67" s="81"/>
      <c r="E67" s="81" t="s">
        <v>3843</v>
      </c>
      <c r="F67" s="81" t="s">
        <v>3843</v>
      </c>
      <c r="G67" s="90"/>
      <c r="H67" s="90"/>
      <c r="I67" s="50" t="str" cm="1">
        <f t="array" ref="I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7" s="50" t="str">
        <f>_xlfn.TEXTJOIN("",1,ファイル名生成[[#This Row],[字音１]],ファイル名生成[[#This Row],[字音２]],ファイル名生成[[#This Row],[字音3]])</f>
        <v/>
      </c>
      <c r="K67" s="90"/>
      <c r="L67" s="50" t="str">
        <f>IF(ファイル名生成[[#This Row],[字１]]=0,"",_xlfn.TEXTJOIN("",TRUE,ファイル名生成[[#This Row],[ローマ字]],ファイル名生成[[#This Row],[後綴り]]))</f>
        <v/>
      </c>
      <c r="M67" s="50" t="str">
        <f>IF(COUNTIF(既存ファイル名[語釈見出し],ファイル名生成[[#This Row],[語釈見出し]])&gt;=1,"重複","")</f>
        <v/>
      </c>
      <c r="N67" s="50" t="str">
        <f>IF(COUNTIF(既存ファイル名[項目（内部）],ファイル名生成[[#This Row],[項目（内部）]])&gt;=1,"重複","")</f>
        <v/>
      </c>
      <c r="O67" s="50">
        <f>IF(LEFT(ファイル名生成[[#This Row],[項目（内部）]],1)="",0,MATCH(LEFT(ファイル名生成[[#This Row],[項目（内部）]],1),字音画数表[新字],0))</f>
        <v>0</v>
      </c>
      <c r="P67" s="50" cm="1">
        <f t="array" ref="P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7" s="50" cm="1">
        <f t="array" ref="Q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7" s="50" t="str" cm="1">
        <f t="array" ref="R67">IF(ファイル名生成[[#This Row],[字１]]=0,"",INDEX(字音画数表[字音],ファイル名生成[[#This Row],[字１]],0))</f>
        <v/>
      </c>
      <c r="S67" s="50" t="str" cm="1">
        <f t="array" ref="S67">IF(ファイル名生成[[#This Row],[字２]]=0,"",INDEX(字音画数表[字音],ファイル名生成[[#This Row],[字２]],0))</f>
        <v/>
      </c>
      <c r="T67" s="50" t="str" cm="1">
        <f t="array" ref="T67">IF(ファイル名生成[[#This Row],[字３]]=0,"",INDEX(字音画数表[字音],ファイル名生成[[#This Row],[字３]],0))</f>
        <v/>
      </c>
      <c r="U67" s="50" t="str" cm="1">
        <f t="array" ref="U67">[1]!Hebon(ファイル名生成[[#This Row],[字音（手動）]],2,1)</f>
        <v/>
      </c>
      <c r="V67" s="50">
        <f>COUNTIF(既存ファイル名[ローマ字],ファイル名生成[[#This Row],[ローマ字]])</f>
        <v>2</v>
      </c>
      <c r="W67" s="50">
        <f>IF(ファイル名生成[[#This Row],[字１]]=0,0,COUNTIF(ファイル名生成[ローマ字],ファイル名生成[[#This Row],[ローマ字]]))</f>
        <v>0</v>
      </c>
      <c r="X67" s="50">
        <f>ファイル名生成[[#This Row],[既存頻度]]+ファイル名生成[[#This Row],[新頻度]]</f>
        <v>2</v>
      </c>
      <c r="Y67" s="50" t="str">
        <f>IF(ファイル名生成[[#This Row],[総頻度]]&gt;9,ファイル名生成[[#This Row],[総頻度]],_xlfn.TEXTJOIN("",TRUE,"0",ファイル名生成[[#This Row],[総頻度]]))</f>
        <v>02</v>
      </c>
    </row>
    <row r="68" spans="2:25">
      <c r="B68" s="50">
        <f t="shared" si="1"/>
        <v>66</v>
      </c>
      <c r="C68" s="90"/>
      <c r="D68" s="81"/>
      <c r="E68" s="81" t="s">
        <v>3843</v>
      </c>
      <c r="F68" s="81" t="s">
        <v>3843</v>
      </c>
      <c r="G68" s="90"/>
      <c r="H68" s="90"/>
      <c r="I68" s="50" t="str" cm="1">
        <f t="array" ref="I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8" s="50" t="str">
        <f>_xlfn.TEXTJOIN("",1,ファイル名生成[[#This Row],[字音１]],ファイル名生成[[#This Row],[字音２]],ファイル名生成[[#This Row],[字音3]])</f>
        <v/>
      </c>
      <c r="K68" s="90"/>
      <c r="L68" s="50" t="str">
        <f>IF(ファイル名生成[[#This Row],[字１]]=0,"",_xlfn.TEXTJOIN("",TRUE,ファイル名生成[[#This Row],[ローマ字]],ファイル名生成[[#This Row],[後綴り]]))</f>
        <v/>
      </c>
      <c r="M68" s="50" t="str">
        <f>IF(COUNTIF(既存ファイル名[語釈見出し],ファイル名生成[[#This Row],[語釈見出し]])&gt;=1,"重複","")</f>
        <v/>
      </c>
      <c r="N68" s="50" t="str">
        <f>IF(COUNTIF(既存ファイル名[項目（内部）],ファイル名生成[[#This Row],[項目（内部）]])&gt;=1,"重複","")</f>
        <v/>
      </c>
      <c r="O68" s="50">
        <f>IF(LEFT(ファイル名生成[[#This Row],[項目（内部）]],1)="",0,MATCH(LEFT(ファイル名生成[[#This Row],[項目（内部）]],1),字音画数表[新字],0))</f>
        <v>0</v>
      </c>
      <c r="P68" s="50" cm="1">
        <f t="array" ref="P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8" s="50" cm="1">
        <f t="array" ref="Q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8" s="50" t="str" cm="1">
        <f t="array" ref="R68">IF(ファイル名生成[[#This Row],[字１]]=0,"",INDEX(字音画数表[字音],ファイル名生成[[#This Row],[字１]],0))</f>
        <v/>
      </c>
      <c r="S68" s="50" t="str" cm="1">
        <f t="array" ref="S68">IF(ファイル名生成[[#This Row],[字２]]=0,"",INDEX(字音画数表[字音],ファイル名生成[[#This Row],[字２]],0))</f>
        <v/>
      </c>
      <c r="T68" s="50" t="str" cm="1">
        <f t="array" ref="T68">IF(ファイル名生成[[#This Row],[字３]]=0,"",INDEX(字音画数表[字音],ファイル名生成[[#This Row],[字３]],0))</f>
        <v/>
      </c>
      <c r="U68" s="50" t="str" cm="1">
        <f t="array" ref="U68">[1]!Hebon(ファイル名生成[[#This Row],[字音（手動）]],2,1)</f>
        <v/>
      </c>
      <c r="V68" s="50">
        <f>COUNTIF(既存ファイル名[ローマ字],ファイル名生成[[#This Row],[ローマ字]])</f>
        <v>2</v>
      </c>
      <c r="W68" s="50">
        <f>IF(ファイル名生成[[#This Row],[字１]]=0,0,COUNTIF(ファイル名生成[ローマ字],ファイル名生成[[#This Row],[ローマ字]]))</f>
        <v>0</v>
      </c>
      <c r="X68" s="50">
        <f>ファイル名生成[[#This Row],[既存頻度]]+ファイル名生成[[#This Row],[新頻度]]</f>
        <v>2</v>
      </c>
      <c r="Y68" s="50" t="str">
        <f>IF(ファイル名生成[[#This Row],[総頻度]]&gt;9,ファイル名生成[[#This Row],[総頻度]],_xlfn.TEXTJOIN("",TRUE,"0",ファイル名生成[[#This Row],[総頻度]]))</f>
        <v>02</v>
      </c>
    </row>
    <row r="69" spans="2:25">
      <c r="B69" s="50">
        <f t="shared" si="1"/>
        <v>67</v>
      </c>
      <c r="C69" s="90"/>
      <c r="D69" s="81"/>
      <c r="E69" s="81" t="s">
        <v>3843</v>
      </c>
      <c r="F69" s="81" t="s">
        <v>3843</v>
      </c>
      <c r="G69" s="90"/>
      <c r="H69" s="90"/>
      <c r="I69" s="50" t="str" cm="1">
        <f t="array" ref="I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69" s="50" t="str">
        <f>_xlfn.TEXTJOIN("",1,ファイル名生成[[#This Row],[字音１]],ファイル名生成[[#This Row],[字音２]],ファイル名生成[[#This Row],[字音3]])</f>
        <v/>
      </c>
      <c r="K69" s="90"/>
      <c r="L69" s="50" t="str">
        <f>IF(ファイル名生成[[#This Row],[字１]]=0,"",_xlfn.TEXTJOIN("",TRUE,ファイル名生成[[#This Row],[ローマ字]],ファイル名生成[[#This Row],[後綴り]]))</f>
        <v/>
      </c>
      <c r="M69" s="50" t="str">
        <f>IF(COUNTIF(既存ファイル名[語釈見出し],ファイル名生成[[#This Row],[語釈見出し]])&gt;=1,"重複","")</f>
        <v/>
      </c>
      <c r="N69" s="50" t="str">
        <f>IF(COUNTIF(既存ファイル名[項目（内部）],ファイル名生成[[#This Row],[項目（内部）]])&gt;=1,"重複","")</f>
        <v/>
      </c>
      <c r="O69" s="50">
        <f>IF(LEFT(ファイル名生成[[#This Row],[項目（内部）]],1)="",0,MATCH(LEFT(ファイル名生成[[#This Row],[項目（内部）]],1),字音画数表[新字],0))</f>
        <v>0</v>
      </c>
      <c r="P69" s="50" cm="1">
        <f t="array" ref="P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69" s="50" cm="1">
        <f t="array" ref="Q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69" s="50" t="str" cm="1">
        <f t="array" ref="R69">IF(ファイル名生成[[#This Row],[字１]]=0,"",INDEX(字音画数表[字音],ファイル名生成[[#This Row],[字１]],0))</f>
        <v/>
      </c>
      <c r="S69" s="50" t="str" cm="1">
        <f t="array" ref="S69">IF(ファイル名生成[[#This Row],[字２]]=0,"",INDEX(字音画数表[字音],ファイル名生成[[#This Row],[字２]],0))</f>
        <v/>
      </c>
      <c r="T69" s="50" t="str" cm="1">
        <f t="array" ref="T69">IF(ファイル名生成[[#This Row],[字３]]=0,"",INDEX(字音画数表[字音],ファイル名生成[[#This Row],[字３]],0))</f>
        <v/>
      </c>
      <c r="U69" s="50" t="str" cm="1">
        <f t="array" ref="U69">[1]!Hebon(ファイル名生成[[#This Row],[字音（手動）]],2,1)</f>
        <v/>
      </c>
      <c r="V69" s="50">
        <f>COUNTIF(既存ファイル名[ローマ字],ファイル名生成[[#This Row],[ローマ字]])</f>
        <v>2</v>
      </c>
      <c r="W69" s="50">
        <f>IF(ファイル名生成[[#This Row],[字１]]=0,0,COUNTIF(ファイル名生成[ローマ字],ファイル名生成[[#This Row],[ローマ字]]))</f>
        <v>0</v>
      </c>
      <c r="X69" s="50">
        <f>ファイル名生成[[#This Row],[既存頻度]]+ファイル名生成[[#This Row],[新頻度]]</f>
        <v>2</v>
      </c>
      <c r="Y69" s="50" t="str">
        <f>IF(ファイル名生成[[#This Row],[総頻度]]&gt;9,ファイル名生成[[#This Row],[総頻度]],_xlfn.TEXTJOIN("",TRUE,"0",ファイル名生成[[#This Row],[総頻度]]))</f>
        <v>02</v>
      </c>
    </row>
    <row r="70" spans="2:25">
      <c r="B70" s="50">
        <f t="shared" si="1"/>
        <v>68</v>
      </c>
      <c r="C70" s="90"/>
      <c r="D70" s="81"/>
      <c r="E70" s="81" t="s">
        <v>3843</v>
      </c>
      <c r="F70" s="81" t="s">
        <v>3843</v>
      </c>
      <c r="G70" s="90"/>
      <c r="H70" s="90"/>
      <c r="I70" s="50" t="str" cm="1">
        <f t="array" ref="I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0" s="50" t="str">
        <f>_xlfn.TEXTJOIN("",1,ファイル名生成[[#This Row],[字音１]],ファイル名生成[[#This Row],[字音２]],ファイル名生成[[#This Row],[字音3]])</f>
        <v/>
      </c>
      <c r="K70" s="90"/>
      <c r="L70" s="50" t="str">
        <f>IF(ファイル名生成[[#This Row],[字１]]=0,"",_xlfn.TEXTJOIN("",TRUE,ファイル名生成[[#This Row],[ローマ字]],ファイル名生成[[#This Row],[後綴り]]))</f>
        <v/>
      </c>
      <c r="M70" s="50" t="str">
        <f>IF(COUNTIF(既存ファイル名[語釈見出し],ファイル名生成[[#This Row],[語釈見出し]])&gt;=1,"重複","")</f>
        <v/>
      </c>
      <c r="N70" s="50" t="str">
        <f>IF(COUNTIF(既存ファイル名[項目（内部）],ファイル名生成[[#This Row],[項目（内部）]])&gt;=1,"重複","")</f>
        <v/>
      </c>
      <c r="O70" s="50">
        <f>IF(LEFT(ファイル名生成[[#This Row],[項目（内部）]],1)="",0,MATCH(LEFT(ファイル名生成[[#This Row],[項目（内部）]],1),字音画数表[新字],0))</f>
        <v>0</v>
      </c>
      <c r="P70" s="50" cm="1">
        <f t="array" ref="P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0" s="50" cm="1">
        <f t="array" ref="Q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0" s="50" t="str" cm="1">
        <f t="array" ref="R70">IF(ファイル名生成[[#This Row],[字１]]=0,"",INDEX(字音画数表[字音],ファイル名生成[[#This Row],[字１]],0))</f>
        <v/>
      </c>
      <c r="S70" s="50" t="str" cm="1">
        <f t="array" ref="S70">IF(ファイル名生成[[#This Row],[字２]]=0,"",INDEX(字音画数表[字音],ファイル名生成[[#This Row],[字２]],0))</f>
        <v/>
      </c>
      <c r="T70" s="50" t="str" cm="1">
        <f t="array" ref="T70">IF(ファイル名生成[[#This Row],[字３]]=0,"",INDEX(字音画数表[字音],ファイル名生成[[#This Row],[字３]],0))</f>
        <v/>
      </c>
      <c r="U70" s="50" t="str" cm="1">
        <f t="array" ref="U70">[1]!Hebon(ファイル名生成[[#This Row],[字音（手動）]],2,1)</f>
        <v/>
      </c>
      <c r="V70" s="50">
        <f>COUNTIF(既存ファイル名[ローマ字],ファイル名生成[[#This Row],[ローマ字]])</f>
        <v>2</v>
      </c>
      <c r="W70" s="50">
        <f>IF(ファイル名生成[[#This Row],[字１]]=0,0,COUNTIF(ファイル名生成[ローマ字],ファイル名生成[[#This Row],[ローマ字]]))</f>
        <v>0</v>
      </c>
      <c r="X70" s="50">
        <f>ファイル名生成[[#This Row],[既存頻度]]+ファイル名生成[[#This Row],[新頻度]]</f>
        <v>2</v>
      </c>
      <c r="Y70" s="50" t="str">
        <f>IF(ファイル名生成[[#This Row],[総頻度]]&gt;9,ファイル名生成[[#This Row],[総頻度]],_xlfn.TEXTJOIN("",TRUE,"0",ファイル名生成[[#This Row],[総頻度]]))</f>
        <v>02</v>
      </c>
    </row>
    <row r="71" spans="2:25">
      <c r="B71" s="50">
        <f t="shared" si="1"/>
        <v>69</v>
      </c>
      <c r="C71" s="90"/>
      <c r="D71" s="81"/>
      <c r="E71" s="81" t="s">
        <v>3843</v>
      </c>
      <c r="F71" s="81" t="s">
        <v>3843</v>
      </c>
      <c r="G71" s="90"/>
      <c r="H71" s="90"/>
      <c r="I71" s="50" t="str" cm="1">
        <f t="array" ref="I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1" s="50" t="str">
        <f>_xlfn.TEXTJOIN("",1,ファイル名生成[[#This Row],[字音１]],ファイル名生成[[#This Row],[字音２]],ファイル名生成[[#This Row],[字音3]])</f>
        <v/>
      </c>
      <c r="K71" s="90"/>
      <c r="L71" s="50" t="str">
        <f>IF(ファイル名生成[[#This Row],[字１]]=0,"",_xlfn.TEXTJOIN("",TRUE,ファイル名生成[[#This Row],[ローマ字]],ファイル名生成[[#This Row],[後綴り]]))</f>
        <v/>
      </c>
      <c r="M71" s="50" t="str">
        <f>IF(COUNTIF(既存ファイル名[語釈見出し],ファイル名生成[[#This Row],[語釈見出し]])&gt;=1,"重複","")</f>
        <v/>
      </c>
      <c r="N71" s="50" t="str">
        <f>IF(COUNTIF(既存ファイル名[項目（内部）],ファイル名生成[[#This Row],[項目（内部）]])&gt;=1,"重複","")</f>
        <v/>
      </c>
      <c r="O71" s="50">
        <f>IF(LEFT(ファイル名生成[[#This Row],[項目（内部）]],1)="",0,MATCH(LEFT(ファイル名生成[[#This Row],[項目（内部）]],1),字音画数表[新字],0))</f>
        <v>0</v>
      </c>
      <c r="P71" s="50" cm="1">
        <f t="array" ref="P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1" s="50" cm="1">
        <f t="array" ref="Q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1" s="50" t="str" cm="1">
        <f t="array" ref="R71">IF(ファイル名生成[[#This Row],[字１]]=0,"",INDEX(字音画数表[字音],ファイル名生成[[#This Row],[字１]],0))</f>
        <v/>
      </c>
      <c r="S71" s="50" t="str" cm="1">
        <f t="array" ref="S71">IF(ファイル名生成[[#This Row],[字２]]=0,"",INDEX(字音画数表[字音],ファイル名生成[[#This Row],[字２]],0))</f>
        <v/>
      </c>
      <c r="T71" s="50" t="str" cm="1">
        <f t="array" ref="T71">IF(ファイル名生成[[#This Row],[字３]]=0,"",INDEX(字音画数表[字音],ファイル名生成[[#This Row],[字３]],0))</f>
        <v/>
      </c>
      <c r="U71" s="50" t="str" cm="1">
        <f t="array" ref="U71">[1]!Hebon(ファイル名生成[[#This Row],[字音（手動）]],2,1)</f>
        <v/>
      </c>
      <c r="V71" s="50">
        <f>COUNTIF(既存ファイル名[ローマ字],ファイル名生成[[#This Row],[ローマ字]])</f>
        <v>2</v>
      </c>
      <c r="W71" s="50">
        <f>IF(ファイル名生成[[#This Row],[字１]]=0,0,COUNTIF(ファイル名生成[ローマ字],ファイル名生成[[#This Row],[ローマ字]]))</f>
        <v>0</v>
      </c>
      <c r="X71" s="50">
        <f>ファイル名生成[[#This Row],[既存頻度]]+ファイル名生成[[#This Row],[新頻度]]</f>
        <v>2</v>
      </c>
      <c r="Y71" s="50" t="str">
        <f>IF(ファイル名生成[[#This Row],[総頻度]]&gt;9,ファイル名生成[[#This Row],[総頻度]],_xlfn.TEXTJOIN("",TRUE,"0",ファイル名生成[[#This Row],[総頻度]]))</f>
        <v>02</v>
      </c>
    </row>
    <row r="72" spans="2:25">
      <c r="B72" s="50">
        <f t="shared" si="1"/>
        <v>70</v>
      </c>
      <c r="C72" s="90"/>
      <c r="D72" s="81"/>
      <c r="E72" s="81" t="s">
        <v>3843</v>
      </c>
      <c r="F72" s="81" t="s">
        <v>3843</v>
      </c>
      <c r="G72" s="90"/>
      <c r="H72" s="90"/>
      <c r="I72" s="50" t="str" cm="1">
        <f t="array" ref="I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2" s="50" t="str">
        <f>_xlfn.TEXTJOIN("",1,ファイル名生成[[#This Row],[字音１]],ファイル名生成[[#This Row],[字音２]],ファイル名生成[[#This Row],[字音3]])</f>
        <v/>
      </c>
      <c r="K72" s="90"/>
      <c r="L72" s="50" t="str">
        <f>IF(ファイル名生成[[#This Row],[字１]]=0,"",_xlfn.TEXTJOIN("",TRUE,ファイル名生成[[#This Row],[ローマ字]],ファイル名生成[[#This Row],[後綴り]]))</f>
        <v/>
      </c>
      <c r="M72" s="50" t="str">
        <f>IF(COUNTIF(既存ファイル名[語釈見出し],ファイル名生成[[#This Row],[語釈見出し]])&gt;=1,"重複","")</f>
        <v/>
      </c>
      <c r="N72" s="50" t="str">
        <f>IF(COUNTIF(既存ファイル名[項目（内部）],ファイル名生成[[#This Row],[項目（内部）]])&gt;=1,"重複","")</f>
        <v/>
      </c>
      <c r="O72" s="50">
        <f>IF(LEFT(ファイル名生成[[#This Row],[項目（内部）]],1)="",0,MATCH(LEFT(ファイル名生成[[#This Row],[項目（内部）]],1),字音画数表[新字],0))</f>
        <v>0</v>
      </c>
      <c r="P72" s="50" cm="1">
        <f t="array" ref="P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2" s="50" cm="1">
        <f t="array" ref="Q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2" s="50" t="str" cm="1">
        <f t="array" ref="R72">IF(ファイル名生成[[#This Row],[字１]]=0,"",INDEX(字音画数表[字音],ファイル名生成[[#This Row],[字１]],0))</f>
        <v/>
      </c>
      <c r="S72" s="50" t="str" cm="1">
        <f t="array" ref="S72">IF(ファイル名生成[[#This Row],[字２]]=0,"",INDEX(字音画数表[字音],ファイル名生成[[#This Row],[字２]],0))</f>
        <v/>
      </c>
      <c r="T72" s="50" t="str" cm="1">
        <f t="array" ref="T72">IF(ファイル名生成[[#This Row],[字３]]=0,"",INDEX(字音画数表[字音],ファイル名生成[[#This Row],[字３]],0))</f>
        <v/>
      </c>
      <c r="U72" s="50" t="str" cm="1">
        <f t="array" ref="U72">[1]!Hebon(ファイル名生成[[#This Row],[字音（手動）]],2,1)</f>
        <v/>
      </c>
      <c r="V72" s="50">
        <f>COUNTIF(既存ファイル名[ローマ字],ファイル名生成[[#This Row],[ローマ字]])</f>
        <v>2</v>
      </c>
      <c r="W72" s="50">
        <f>IF(ファイル名生成[[#This Row],[字１]]=0,0,COUNTIF(ファイル名生成[ローマ字],ファイル名生成[[#This Row],[ローマ字]]))</f>
        <v>0</v>
      </c>
      <c r="X72" s="50">
        <f>ファイル名生成[[#This Row],[既存頻度]]+ファイル名生成[[#This Row],[新頻度]]</f>
        <v>2</v>
      </c>
      <c r="Y72" s="50" t="str">
        <f>IF(ファイル名生成[[#This Row],[総頻度]]&gt;9,ファイル名生成[[#This Row],[総頻度]],_xlfn.TEXTJOIN("",TRUE,"0",ファイル名生成[[#This Row],[総頻度]]))</f>
        <v>02</v>
      </c>
    </row>
    <row r="73" spans="2:25">
      <c r="B73" s="50">
        <f t="shared" si="1"/>
        <v>71</v>
      </c>
      <c r="C73" s="90"/>
      <c r="D73" s="81"/>
      <c r="E73" s="81" t="s">
        <v>3843</v>
      </c>
      <c r="F73" s="81" t="s">
        <v>3843</v>
      </c>
      <c r="G73" s="90"/>
      <c r="H73" s="90"/>
      <c r="I73" s="50" t="str" cm="1">
        <f t="array" ref="I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3" s="50" t="str">
        <f>_xlfn.TEXTJOIN("",1,ファイル名生成[[#This Row],[字音１]],ファイル名生成[[#This Row],[字音２]],ファイル名生成[[#This Row],[字音3]])</f>
        <v/>
      </c>
      <c r="K73" s="90"/>
      <c r="L73" s="50" t="str">
        <f>IF(ファイル名生成[[#This Row],[字１]]=0,"",_xlfn.TEXTJOIN("",TRUE,ファイル名生成[[#This Row],[ローマ字]],ファイル名生成[[#This Row],[後綴り]]))</f>
        <v/>
      </c>
      <c r="M73" s="50" t="str">
        <f>IF(COUNTIF(既存ファイル名[語釈見出し],ファイル名生成[[#This Row],[語釈見出し]])&gt;=1,"重複","")</f>
        <v/>
      </c>
      <c r="N73" s="50" t="str">
        <f>IF(COUNTIF(既存ファイル名[項目（内部）],ファイル名生成[[#This Row],[項目（内部）]])&gt;=1,"重複","")</f>
        <v/>
      </c>
      <c r="O73" s="50">
        <f>IF(LEFT(ファイル名生成[[#This Row],[項目（内部）]],1)="",0,MATCH(LEFT(ファイル名生成[[#This Row],[項目（内部）]],1),字音画数表[新字],0))</f>
        <v>0</v>
      </c>
      <c r="P73" s="50" cm="1">
        <f t="array" ref="P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3" s="50" cm="1">
        <f t="array" ref="Q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3" s="50" t="str" cm="1">
        <f t="array" ref="R73">IF(ファイル名生成[[#This Row],[字１]]=0,"",INDEX(字音画数表[字音],ファイル名生成[[#This Row],[字１]],0))</f>
        <v/>
      </c>
      <c r="S73" s="50" t="str" cm="1">
        <f t="array" ref="S73">IF(ファイル名生成[[#This Row],[字２]]=0,"",INDEX(字音画数表[字音],ファイル名生成[[#This Row],[字２]],0))</f>
        <v/>
      </c>
      <c r="T73" s="50" t="str" cm="1">
        <f t="array" ref="T73">IF(ファイル名生成[[#This Row],[字３]]=0,"",INDEX(字音画数表[字音],ファイル名生成[[#This Row],[字３]],0))</f>
        <v/>
      </c>
      <c r="U73" s="50" t="str" cm="1">
        <f t="array" ref="U73">[1]!Hebon(ファイル名生成[[#This Row],[字音（手動）]],2,1)</f>
        <v/>
      </c>
      <c r="V73" s="50">
        <f>COUNTIF(既存ファイル名[ローマ字],ファイル名生成[[#This Row],[ローマ字]])</f>
        <v>2</v>
      </c>
      <c r="W73" s="50">
        <f>IF(ファイル名生成[[#This Row],[字１]]=0,0,COUNTIF(ファイル名生成[ローマ字],ファイル名生成[[#This Row],[ローマ字]]))</f>
        <v>0</v>
      </c>
      <c r="X73" s="50">
        <f>ファイル名生成[[#This Row],[既存頻度]]+ファイル名生成[[#This Row],[新頻度]]</f>
        <v>2</v>
      </c>
      <c r="Y73" s="50" t="str">
        <f>IF(ファイル名生成[[#This Row],[総頻度]]&gt;9,ファイル名生成[[#This Row],[総頻度]],_xlfn.TEXTJOIN("",TRUE,"0",ファイル名生成[[#This Row],[総頻度]]))</f>
        <v>02</v>
      </c>
    </row>
    <row r="74" spans="2:25">
      <c r="B74" s="50">
        <f t="shared" si="1"/>
        <v>72</v>
      </c>
      <c r="C74" s="90"/>
      <c r="D74" s="81"/>
      <c r="E74" s="81" t="s">
        <v>3843</v>
      </c>
      <c r="F74" s="81" t="s">
        <v>3843</v>
      </c>
      <c r="G74" s="90"/>
      <c r="H74" s="90"/>
      <c r="I74" s="50" t="str" cm="1">
        <f t="array" ref="I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4" s="50" t="str">
        <f>_xlfn.TEXTJOIN("",1,ファイル名生成[[#This Row],[字音１]],ファイル名生成[[#This Row],[字音２]],ファイル名生成[[#This Row],[字音3]])</f>
        <v/>
      </c>
      <c r="K74" s="90"/>
      <c r="L74" s="50" t="str">
        <f>IF(ファイル名生成[[#This Row],[字１]]=0,"",_xlfn.TEXTJOIN("",TRUE,ファイル名生成[[#This Row],[ローマ字]],ファイル名生成[[#This Row],[後綴り]]))</f>
        <v/>
      </c>
      <c r="M74" s="50" t="str">
        <f>IF(COUNTIF(既存ファイル名[語釈見出し],ファイル名生成[[#This Row],[語釈見出し]])&gt;=1,"重複","")</f>
        <v/>
      </c>
      <c r="N74" s="50" t="str">
        <f>IF(COUNTIF(既存ファイル名[項目（内部）],ファイル名生成[[#This Row],[項目（内部）]])&gt;=1,"重複","")</f>
        <v/>
      </c>
      <c r="O74" s="50">
        <f>IF(LEFT(ファイル名生成[[#This Row],[項目（内部）]],1)="",0,MATCH(LEFT(ファイル名生成[[#This Row],[項目（内部）]],1),字音画数表[新字],0))</f>
        <v>0</v>
      </c>
      <c r="P74" s="50" cm="1">
        <f t="array" ref="P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4" s="50" cm="1">
        <f t="array" ref="Q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4" s="50" t="str" cm="1">
        <f t="array" ref="R74">IF(ファイル名生成[[#This Row],[字１]]=0,"",INDEX(字音画数表[字音],ファイル名生成[[#This Row],[字１]],0))</f>
        <v/>
      </c>
      <c r="S74" s="50" t="str" cm="1">
        <f t="array" ref="S74">IF(ファイル名生成[[#This Row],[字２]]=0,"",INDEX(字音画数表[字音],ファイル名生成[[#This Row],[字２]],0))</f>
        <v/>
      </c>
      <c r="T74" s="50" t="str" cm="1">
        <f t="array" ref="T74">IF(ファイル名生成[[#This Row],[字３]]=0,"",INDEX(字音画数表[字音],ファイル名生成[[#This Row],[字３]],0))</f>
        <v/>
      </c>
      <c r="U74" s="50" t="str" cm="1">
        <f t="array" ref="U74">[1]!Hebon(ファイル名生成[[#This Row],[字音（手動）]],2,1)</f>
        <v/>
      </c>
      <c r="V74" s="50">
        <f>COUNTIF(既存ファイル名[ローマ字],ファイル名生成[[#This Row],[ローマ字]])</f>
        <v>2</v>
      </c>
      <c r="W74" s="50">
        <f>IF(ファイル名生成[[#This Row],[字１]]=0,0,COUNTIF(ファイル名生成[ローマ字],ファイル名生成[[#This Row],[ローマ字]]))</f>
        <v>0</v>
      </c>
      <c r="X74" s="50">
        <f>ファイル名生成[[#This Row],[既存頻度]]+ファイル名生成[[#This Row],[新頻度]]</f>
        <v>2</v>
      </c>
      <c r="Y74" s="50" t="str">
        <f>IF(ファイル名生成[[#This Row],[総頻度]]&gt;9,ファイル名生成[[#This Row],[総頻度]],_xlfn.TEXTJOIN("",TRUE,"0",ファイル名生成[[#This Row],[総頻度]]))</f>
        <v>02</v>
      </c>
    </row>
    <row r="75" spans="2:25">
      <c r="B75" s="50">
        <f t="shared" si="1"/>
        <v>73</v>
      </c>
      <c r="C75" s="90"/>
      <c r="D75" s="81"/>
      <c r="E75" s="81" t="s">
        <v>3843</v>
      </c>
      <c r="F75" s="81" t="s">
        <v>3843</v>
      </c>
      <c r="G75" s="90"/>
      <c r="H75" s="90"/>
      <c r="I75" s="50" t="str" cm="1">
        <f t="array" ref="I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5" s="50" t="str">
        <f>_xlfn.TEXTJOIN("",1,ファイル名生成[[#This Row],[字音１]],ファイル名生成[[#This Row],[字音２]],ファイル名生成[[#This Row],[字音3]])</f>
        <v/>
      </c>
      <c r="K75" s="90"/>
      <c r="L75" s="50" t="str">
        <f>IF(ファイル名生成[[#This Row],[字１]]=0,"",_xlfn.TEXTJOIN("",TRUE,ファイル名生成[[#This Row],[ローマ字]],ファイル名生成[[#This Row],[後綴り]]))</f>
        <v/>
      </c>
      <c r="M75" s="50" t="str">
        <f>IF(COUNTIF(既存ファイル名[語釈見出し],ファイル名生成[[#This Row],[語釈見出し]])&gt;=1,"重複","")</f>
        <v/>
      </c>
      <c r="N75" s="50" t="str">
        <f>IF(COUNTIF(既存ファイル名[項目（内部）],ファイル名生成[[#This Row],[項目（内部）]])&gt;=1,"重複","")</f>
        <v/>
      </c>
      <c r="O75" s="50">
        <f>IF(LEFT(ファイル名生成[[#This Row],[項目（内部）]],1)="",0,MATCH(LEFT(ファイル名生成[[#This Row],[項目（内部）]],1),字音画数表[新字],0))</f>
        <v>0</v>
      </c>
      <c r="P75" s="50" cm="1">
        <f t="array" ref="P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5" s="50" cm="1">
        <f t="array" ref="Q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5" s="50" t="str" cm="1">
        <f t="array" ref="R75">IF(ファイル名生成[[#This Row],[字１]]=0,"",INDEX(字音画数表[字音],ファイル名生成[[#This Row],[字１]],0))</f>
        <v/>
      </c>
      <c r="S75" s="50" t="str" cm="1">
        <f t="array" ref="S75">IF(ファイル名生成[[#This Row],[字２]]=0,"",INDEX(字音画数表[字音],ファイル名生成[[#This Row],[字２]],0))</f>
        <v/>
      </c>
      <c r="T75" s="50" t="str" cm="1">
        <f t="array" ref="T75">IF(ファイル名生成[[#This Row],[字３]]=0,"",INDEX(字音画数表[字音],ファイル名生成[[#This Row],[字３]],0))</f>
        <v/>
      </c>
      <c r="U75" s="50" t="str" cm="1">
        <f t="array" ref="U75">[1]!Hebon(ファイル名生成[[#This Row],[字音（手動）]],2,1)</f>
        <v/>
      </c>
      <c r="V75" s="50">
        <f>COUNTIF(既存ファイル名[ローマ字],ファイル名生成[[#This Row],[ローマ字]])</f>
        <v>2</v>
      </c>
      <c r="W75" s="50">
        <f>IF(ファイル名生成[[#This Row],[字１]]=0,0,COUNTIF(ファイル名生成[ローマ字],ファイル名生成[[#This Row],[ローマ字]]))</f>
        <v>0</v>
      </c>
      <c r="X75" s="50">
        <f>ファイル名生成[[#This Row],[既存頻度]]+ファイル名生成[[#This Row],[新頻度]]</f>
        <v>2</v>
      </c>
      <c r="Y75" s="50" t="str">
        <f>IF(ファイル名生成[[#This Row],[総頻度]]&gt;9,ファイル名生成[[#This Row],[総頻度]],_xlfn.TEXTJOIN("",TRUE,"0",ファイル名生成[[#This Row],[総頻度]]))</f>
        <v>02</v>
      </c>
    </row>
    <row r="76" spans="2:25">
      <c r="B76" s="50">
        <f t="shared" si="1"/>
        <v>74</v>
      </c>
      <c r="C76" s="90"/>
      <c r="D76" s="81"/>
      <c r="E76" s="81" t="s">
        <v>3843</v>
      </c>
      <c r="F76" s="81" t="s">
        <v>3843</v>
      </c>
      <c r="G76" s="90"/>
      <c r="H76" s="90"/>
      <c r="I76" s="50" t="str" cm="1">
        <f t="array" ref="I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6" s="50" t="str">
        <f>_xlfn.TEXTJOIN("",1,ファイル名生成[[#This Row],[字音１]],ファイル名生成[[#This Row],[字音２]],ファイル名生成[[#This Row],[字音3]])</f>
        <v/>
      </c>
      <c r="K76" s="90"/>
      <c r="L76" s="50" t="str">
        <f>IF(ファイル名生成[[#This Row],[字１]]=0,"",_xlfn.TEXTJOIN("",TRUE,ファイル名生成[[#This Row],[ローマ字]],ファイル名生成[[#This Row],[後綴り]]))</f>
        <v/>
      </c>
      <c r="M76" s="50" t="str">
        <f>IF(COUNTIF(既存ファイル名[語釈見出し],ファイル名生成[[#This Row],[語釈見出し]])&gt;=1,"重複","")</f>
        <v/>
      </c>
      <c r="N76" s="50" t="str">
        <f>IF(COUNTIF(既存ファイル名[項目（内部）],ファイル名生成[[#This Row],[項目（内部）]])&gt;=1,"重複","")</f>
        <v/>
      </c>
      <c r="O76" s="50">
        <f>IF(LEFT(ファイル名生成[[#This Row],[項目（内部）]],1)="",0,MATCH(LEFT(ファイル名生成[[#This Row],[項目（内部）]],1),字音画数表[新字],0))</f>
        <v>0</v>
      </c>
      <c r="P76" s="50" cm="1">
        <f t="array" ref="P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6" s="50" cm="1">
        <f t="array" ref="Q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6" s="50" t="str" cm="1">
        <f t="array" ref="R76">IF(ファイル名生成[[#This Row],[字１]]=0,"",INDEX(字音画数表[字音],ファイル名生成[[#This Row],[字１]],0))</f>
        <v/>
      </c>
      <c r="S76" s="50" t="str" cm="1">
        <f t="array" ref="S76">IF(ファイル名生成[[#This Row],[字２]]=0,"",INDEX(字音画数表[字音],ファイル名生成[[#This Row],[字２]],0))</f>
        <v/>
      </c>
      <c r="T76" s="50" t="str" cm="1">
        <f t="array" ref="T76">IF(ファイル名生成[[#This Row],[字３]]=0,"",INDEX(字音画数表[字音],ファイル名生成[[#This Row],[字３]],0))</f>
        <v/>
      </c>
      <c r="U76" s="50" t="str" cm="1">
        <f t="array" ref="U76">[1]!Hebon(ファイル名生成[[#This Row],[字音（手動）]],2,1)</f>
        <v/>
      </c>
      <c r="V76" s="50">
        <f>COUNTIF(既存ファイル名[ローマ字],ファイル名生成[[#This Row],[ローマ字]])</f>
        <v>2</v>
      </c>
      <c r="W76" s="50">
        <f>IF(ファイル名生成[[#This Row],[字１]]=0,0,COUNTIF(ファイル名生成[ローマ字],ファイル名生成[[#This Row],[ローマ字]]))</f>
        <v>0</v>
      </c>
      <c r="X76" s="50">
        <f>ファイル名生成[[#This Row],[既存頻度]]+ファイル名生成[[#This Row],[新頻度]]</f>
        <v>2</v>
      </c>
      <c r="Y76" s="50" t="str">
        <f>IF(ファイル名生成[[#This Row],[総頻度]]&gt;9,ファイル名生成[[#This Row],[総頻度]],_xlfn.TEXTJOIN("",TRUE,"0",ファイル名生成[[#This Row],[総頻度]]))</f>
        <v>02</v>
      </c>
    </row>
    <row r="77" spans="2:25">
      <c r="B77" s="50">
        <f t="shared" si="1"/>
        <v>75</v>
      </c>
      <c r="C77" s="90"/>
      <c r="D77" s="81"/>
      <c r="E77" s="81" t="s">
        <v>3843</v>
      </c>
      <c r="F77" s="81" t="s">
        <v>3843</v>
      </c>
      <c r="G77" s="90"/>
      <c r="H77" s="90"/>
      <c r="I77" s="50" t="str" cm="1">
        <f t="array" ref="I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7" s="50" t="str">
        <f>_xlfn.TEXTJOIN("",1,ファイル名生成[[#This Row],[字音１]],ファイル名生成[[#This Row],[字音２]],ファイル名生成[[#This Row],[字音3]])</f>
        <v/>
      </c>
      <c r="K77" s="90"/>
      <c r="L77" s="50" t="str">
        <f>IF(ファイル名生成[[#This Row],[字１]]=0,"",_xlfn.TEXTJOIN("",TRUE,ファイル名生成[[#This Row],[ローマ字]],ファイル名生成[[#This Row],[後綴り]]))</f>
        <v/>
      </c>
      <c r="M77" s="50" t="str">
        <f>IF(COUNTIF(既存ファイル名[語釈見出し],ファイル名生成[[#This Row],[語釈見出し]])&gt;=1,"重複","")</f>
        <v/>
      </c>
      <c r="N77" s="50" t="str">
        <f>IF(COUNTIF(既存ファイル名[項目（内部）],ファイル名生成[[#This Row],[項目（内部）]])&gt;=1,"重複","")</f>
        <v/>
      </c>
      <c r="O77" s="50">
        <f>IF(LEFT(ファイル名生成[[#This Row],[項目（内部）]],1)="",0,MATCH(LEFT(ファイル名生成[[#This Row],[項目（内部）]],1),字音画数表[新字],0))</f>
        <v>0</v>
      </c>
      <c r="P77" s="50" cm="1">
        <f t="array" ref="P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7" s="50" cm="1">
        <f t="array" ref="Q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7" s="50" t="str" cm="1">
        <f t="array" ref="R77">IF(ファイル名生成[[#This Row],[字１]]=0,"",INDEX(字音画数表[字音],ファイル名生成[[#This Row],[字１]],0))</f>
        <v/>
      </c>
      <c r="S77" s="50" t="str" cm="1">
        <f t="array" ref="S77">IF(ファイル名生成[[#This Row],[字２]]=0,"",INDEX(字音画数表[字音],ファイル名生成[[#This Row],[字２]],0))</f>
        <v/>
      </c>
      <c r="T77" s="50" t="str" cm="1">
        <f t="array" ref="T77">IF(ファイル名生成[[#This Row],[字３]]=0,"",INDEX(字音画数表[字音],ファイル名生成[[#This Row],[字３]],0))</f>
        <v/>
      </c>
      <c r="U77" s="50" t="str" cm="1">
        <f t="array" ref="U77">[1]!Hebon(ファイル名生成[[#This Row],[字音（手動）]],2,1)</f>
        <v/>
      </c>
      <c r="V77" s="50">
        <f>COUNTIF(既存ファイル名[ローマ字],ファイル名生成[[#This Row],[ローマ字]])</f>
        <v>2</v>
      </c>
      <c r="W77" s="50">
        <f>IF(ファイル名生成[[#This Row],[字１]]=0,0,COUNTIF(ファイル名生成[ローマ字],ファイル名生成[[#This Row],[ローマ字]]))</f>
        <v>0</v>
      </c>
      <c r="X77" s="50">
        <f>ファイル名生成[[#This Row],[既存頻度]]+ファイル名生成[[#This Row],[新頻度]]</f>
        <v>2</v>
      </c>
      <c r="Y77" s="50" t="str">
        <f>IF(ファイル名生成[[#This Row],[総頻度]]&gt;9,ファイル名生成[[#This Row],[総頻度]],_xlfn.TEXTJOIN("",TRUE,"0",ファイル名生成[[#This Row],[総頻度]]))</f>
        <v>02</v>
      </c>
    </row>
    <row r="78" spans="2:25">
      <c r="B78" s="50">
        <f t="shared" si="1"/>
        <v>76</v>
      </c>
      <c r="C78" s="90"/>
      <c r="D78" s="81"/>
      <c r="E78" s="81" t="s">
        <v>3843</v>
      </c>
      <c r="F78" s="81" t="s">
        <v>3843</v>
      </c>
      <c r="G78" s="90"/>
      <c r="H78" s="90"/>
      <c r="I78" s="50" t="str" cm="1">
        <f t="array" ref="I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8" s="50" t="str">
        <f>_xlfn.TEXTJOIN("",1,ファイル名生成[[#This Row],[字音１]],ファイル名生成[[#This Row],[字音２]],ファイル名生成[[#This Row],[字音3]])</f>
        <v/>
      </c>
      <c r="K78" s="90"/>
      <c r="L78" s="50" t="str">
        <f>IF(ファイル名生成[[#This Row],[字１]]=0,"",_xlfn.TEXTJOIN("",TRUE,ファイル名生成[[#This Row],[ローマ字]],ファイル名生成[[#This Row],[後綴り]]))</f>
        <v/>
      </c>
      <c r="M78" s="50" t="str">
        <f>IF(COUNTIF(既存ファイル名[語釈見出し],ファイル名生成[[#This Row],[語釈見出し]])&gt;=1,"重複","")</f>
        <v/>
      </c>
      <c r="N78" s="50" t="str">
        <f>IF(COUNTIF(既存ファイル名[項目（内部）],ファイル名生成[[#This Row],[項目（内部）]])&gt;=1,"重複","")</f>
        <v/>
      </c>
      <c r="O78" s="50">
        <f>IF(LEFT(ファイル名生成[[#This Row],[項目（内部）]],1)="",0,MATCH(LEFT(ファイル名生成[[#This Row],[項目（内部）]],1),字音画数表[新字],0))</f>
        <v>0</v>
      </c>
      <c r="P78" s="50" cm="1">
        <f t="array" ref="P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8" s="50" cm="1">
        <f t="array" ref="Q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8" s="50" t="str" cm="1">
        <f t="array" ref="R78">IF(ファイル名生成[[#This Row],[字１]]=0,"",INDEX(字音画数表[字音],ファイル名生成[[#This Row],[字１]],0))</f>
        <v/>
      </c>
      <c r="S78" s="50" t="str" cm="1">
        <f t="array" ref="S78">IF(ファイル名生成[[#This Row],[字２]]=0,"",INDEX(字音画数表[字音],ファイル名生成[[#This Row],[字２]],0))</f>
        <v/>
      </c>
      <c r="T78" s="50" t="str" cm="1">
        <f t="array" ref="T78">IF(ファイル名生成[[#This Row],[字３]]=0,"",INDEX(字音画数表[字音],ファイル名生成[[#This Row],[字３]],0))</f>
        <v/>
      </c>
      <c r="U78" s="50" t="str" cm="1">
        <f t="array" ref="U78">[1]!Hebon(ファイル名生成[[#This Row],[字音（手動）]],2,1)</f>
        <v/>
      </c>
      <c r="V78" s="50">
        <f>COUNTIF(既存ファイル名[ローマ字],ファイル名生成[[#This Row],[ローマ字]])</f>
        <v>2</v>
      </c>
      <c r="W78" s="50">
        <f>IF(ファイル名生成[[#This Row],[字１]]=0,0,COUNTIF(ファイル名生成[ローマ字],ファイル名生成[[#This Row],[ローマ字]]))</f>
        <v>0</v>
      </c>
      <c r="X78" s="50">
        <f>ファイル名生成[[#This Row],[既存頻度]]+ファイル名生成[[#This Row],[新頻度]]</f>
        <v>2</v>
      </c>
      <c r="Y78" s="50" t="str">
        <f>IF(ファイル名生成[[#This Row],[総頻度]]&gt;9,ファイル名生成[[#This Row],[総頻度]],_xlfn.TEXTJOIN("",TRUE,"0",ファイル名生成[[#This Row],[総頻度]]))</f>
        <v>02</v>
      </c>
    </row>
    <row r="79" spans="2:25">
      <c r="B79" s="50">
        <f t="shared" si="1"/>
        <v>77</v>
      </c>
      <c r="C79" s="90"/>
      <c r="D79" s="81"/>
      <c r="E79" s="81" t="s">
        <v>3843</v>
      </c>
      <c r="F79" s="81" t="s">
        <v>3843</v>
      </c>
      <c r="G79" s="90"/>
      <c r="H79" s="90"/>
      <c r="I79" s="50" t="str" cm="1">
        <f t="array" ref="I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79" s="50" t="str">
        <f>_xlfn.TEXTJOIN("",1,ファイル名生成[[#This Row],[字音１]],ファイル名生成[[#This Row],[字音２]],ファイル名生成[[#This Row],[字音3]])</f>
        <v/>
      </c>
      <c r="K79" s="90"/>
      <c r="L79" s="50" t="str">
        <f>IF(ファイル名生成[[#This Row],[字１]]=0,"",_xlfn.TEXTJOIN("",TRUE,ファイル名生成[[#This Row],[ローマ字]],ファイル名生成[[#This Row],[後綴り]]))</f>
        <v/>
      </c>
      <c r="M79" s="50" t="str">
        <f>IF(COUNTIF(既存ファイル名[語釈見出し],ファイル名生成[[#This Row],[語釈見出し]])&gt;=1,"重複","")</f>
        <v/>
      </c>
      <c r="N79" s="50" t="str">
        <f>IF(COUNTIF(既存ファイル名[項目（内部）],ファイル名生成[[#This Row],[項目（内部）]])&gt;=1,"重複","")</f>
        <v/>
      </c>
      <c r="O79" s="50">
        <f>IF(LEFT(ファイル名生成[[#This Row],[項目（内部）]],1)="",0,MATCH(LEFT(ファイル名生成[[#This Row],[項目（内部）]],1),字音画数表[新字],0))</f>
        <v>0</v>
      </c>
      <c r="P79" s="50" cm="1">
        <f t="array" ref="P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79" s="50" cm="1">
        <f t="array" ref="Q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79" s="50" t="str" cm="1">
        <f t="array" ref="R79">IF(ファイル名生成[[#This Row],[字１]]=0,"",INDEX(字音画数表[字音],ファイル名生成[[#This Row],[字１]],0))</f>
        <v/>
      </c>
      <c r="S79" s="50" t="str" cm="1">
        <f t="array" ref="S79">IF(ファイル名生成[[#This Row],[字２]]=0,"",INDEX(字音画数表[字音],ファイル名生成[[#This Row],[字２]],0))</f>
        <v/>
      </c>
      <c r="T79" s="50" t="str" cm="1">
        <f t="array" ref="T79">IF(ファイル名生成[[#This Row],[字３]]=0,"",INDEX(字音画数表[字音],ファイル名生成[[#This Row],[字３]],0))</f>
        <v/>
      </c>
      <c r="U79" s="50" t="str" cm="1">
        <f t="array" ref="U79">[1]!Hebon(ファイル名生成[[#This Row],[字音（手動）]],2,1)</f>
        <v/>
      </c>
      <c r="V79" s="50">
        <f>COUNTIF(既存ファイル名[ローマ字],ファイル名生成[[#This Row],[ローマ字]])</f>
        <v>2</v>
      </c>
      <c r="W79" s="50">
        <f>IF(ファイル名生成[[#This Row],[字１]]=0,0,COUNTIF(ファイル名生成[ローマ字],ファイル名生成[[#This Row],[ローマ字]]))</f>
        <v>0</v>
      </c>
      <c r="X79" s="50">
        <f>ファイル名生成[[#This Row],[既存頻度]]+ファイル名生成[[#This Row],[新頻度]]</f>
        <v>2</v>
      </c>
      <c r="Y79" s="50" t="str">
        <f>IF(ファイル名生成[[#This Row],[総頻度]]&gt;9,ファイル名生成[[#This Row],[総頻度]],_xlfn.TEXTJOIN("",TRUE,"0",ファイル名生成[[#This Row],[総頻度]]))</f>
        <v>02</v>
      </c>
    </row>
    <row r="80" spans="2:25">
      <c r="B80" s="50">
        <f t="shared" si="1"/>
        <v>78</v>
      </c>
      <c r="C80" s="90"/>
      <c r="D80" s="81"/>
      <c r="E80" s="81" t="s">
        <v>3843</v>
      </c>
      <c r="F80" s="81" t="s">
        <v>3843</v>
      </c>
      <c r="G80" s="90"/>
      <c r="H80" s="90"/>
      <c r="I80" s="50" t="str" cm="1">
        <f t="array" ref="I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0" s="50" t="str">
        <f>_xlfn.TEXTJOIN("",1,ファイル名生成[[#This Row],[字音１]],ファイル名生成[[#This Row],[字音２]],ファイル名生成[[#This Row],[字音3]])</f>
        <v/>
      </c>
      <c r="K80" s="90"/>
      <c r="L80" s="50" t="str">
        <f>IF(ファイル名生成[[#This Row],[字１]]=0,"",_xlfn.TEXTJOIN("",TRUE,ファイル名生成[[#This Row],[ローマ字]],ファイル名生成[[#This Row],[後綴り]]))</f>
        <v/>
      </c>
      <c r="M80" s="50" t="str">
        <f>IF(COUNTIF(既存ファイル名[語釈見出し],ファイル名生成[[#This Row],[語釈見出し]])&gt;=1,"重複","")</f>
        <v/>
      </c>
      <c r="N80" s="50" t="str">
        <f>IF(COUNTIF(既存ファイル名[項目（内部）],ファイル名生成[[#This Row],[項目（内部）]])&gt;=1,"重複","")</f>
        <v/>
      </c>
      <c r="O80" s="50">
        <f>IF(LEFT(ファイル名生成[[#This Row],[項目（内部）]],1)="",0,MATCH(LEFT(ファイル名生成[[#This Row],[項目（内部）]],1),字音画数表[新字],0))</f>
        <v>0</v>
      </c>
      <c r="P80" s="50" cm="1">
        <f t="array" ref="P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0" s="50" cm="1">
        <f t="array" ref="Q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0" s="50" t="str" cm="1">
        <f t="array" ref="R80">IF(ファイル名生成[[#This Row],[字１]]=0,"",INDEX(字音画数表[字音],ファイル名生成[[#This Row],[字１]],0))</f>
        <v/>
      </c>
      <c r="S80" s="50" t="str" cm="1">
        <f t="array" ref="S80">IF(ファイル名生成[[#This Row],[字２]]=0,"",INDEX(字音画数表[字音],ファイル名生成[[#This Row],[字２]],0))</f>
        <v/>
      </c>
      <c r="T80" s="50" t="str" cm="1">
        <f t="array" ref="T80">IF(ファイル名生成[[#This Row],[字３]]=0,"",INDEX(字音画数表[字音],ファイル名生成[[#This Row],[字３]],0))</f>
        <v/>
      </c>
      <c r="U80" s="50" t="str" cm="1">
        <f t="array" ref="U80">[1]!Hebon(ファイル名生成[[#This Row],[字音（手動）]],2,1)</f>
        <v/>
      </c>
      <c r="V80" s="50">
        <f>COUNTIF(既存ファイル名[ローマ字],ファイル名生成[[#This Row],[ローマ字]])</f>
        <v>2</v>
      </c>
      <c r="W80" s="50">
        <f>IF(ファイル名生成[[#This Row],[字１]]=0,0,COUNTIF(ファイル名生成[ローマ字],ファイル名生成[[#This Row],[ローマ字]]))</f>
        <v>0</v>
      </c>
      <c r="X80" s="50">
        <f>ファイル名生成[[#This Row],[既存頻度]]+ファイル名生成[[#This Row],[新頻度]]</f>
        <v>2</v>
      </c>
      <c r="Y80" s="50" t="str">
        <f>IF(ファイル名生成[[#This Row],[総頻度]]&gt;9,ファイル名生成[[#This Row],[総頻度]],_xlfn.TEXTJOIN("",TRUE,"0",ファイル名生成[[#This Row],[総頻度]]))</f>
        <v>02</v>
      </c>
    </row>
    <row r="81" spans="2:25">
      <c r="B81" s="50">
        <f t="shared" si="1"/>
        <v>79</v>
      </c>
      <c r="C81" s="90"/>
      <c r="D81" s="81"/>
      <c r="E81" s="81" t="s">
        <v>3843</v>
      </c>
      <c r="F81" s="81" t="s">
        <v>3843</v>
      </c>
      <c r="G81" s="90"/>
      <c r="H81" s="90"/>
      <c r="I81" s="50" t="str" cm="1">
        <f t="array" ref="I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1" s="50" t="str">
        <f>_xlfn.TEXTJOIN("",1,ファイル名生成[[#This Row],[字音１]],ファイル名生成[[#This Row],[字音２]],ファイル名生成[[#This Row],[字音3]])</f>
        <v/>
      </c>
      <c r="K81" s="90"/>
      <c r="L81" s="50" t="str">
        <f>IF(ファイル名生成[[#This Row],[字１]]=0,"",_xlfn.TEXTJOIN("",TRUE,ファイル名生成[[#This Row],[ローマ字]],ファイル名生成[[#This Row],[後綴り]]))</f>
        <v/>
      </c>
      <c r="M81" s="50" t="str">
        <f>IF(COUNTIF(既存ファイル名[語釈見出し],ファイル名生成[[#This Row],[語釈見出し]])&gt;=1,"重複","")</f>
        <v/>
      </c>
      <c r="N81" s="50" t="str">
        <f>IF(COUNTIF(既存ファイル名[項目（内部）],ファイル名生成[[#This Row],[項目（内部）]])&gt;=1,"重複","")</f>
        <v/>
      </c>
      <c r="O81" s="50">
        <f>IF(LEFT(ファイル名生成[[#This Row],[項目（内部）]],1)="",0,MATCH(LEFT(ファイル名生成[[#This Row],[項目（内部）]],1),字音画数表[新字],0))</f>
        <v>0</v>
      </c>
      <c r="P81" s="50" cm="1">
        <f t="array" ref="P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1" s="50" cm="1">
        <f t="array" ref="Q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1" s="50" t="str" cm="1">
        <f t="array" ref="R81">IF(ファイル名生成[[#This Row],[字１]]=0,"",INDEX(字音画数表[字音],ファイル名生成[[#This Row],[字１]],0))</f>
        <v/>
      </c>
      <c r="S81" s="50" t="str" cm="1">
        <f t="array" ref="S81">IF(ファイル名生成[[#This Row],[字２]]=0,"",INDEX(字音画数表[字音],ファイル名生成[[#This Row],[字２]],0))</f>
        <v/>
      </c>
      <c r="T81" s="50" t="str" cm="1">
        <f t="array" ref="T81">IF(ファイル名生成[[#This Row],[字３]]=0,"",INDEX(字音画数表[字音],ファイル名生成[[#This Row],[字３]],0))</f>
        <v/>
      </c>
      <c r="U81" s="50" t="str" cm="1">
        <f t="array" ref="U81">[1]!Hebon(ファイル名生成[[#This Row],[字音（手動）]],2,1)</f>
        <v/>
      </c>
      <c r="V81" s="50">
        <f>COUNTIF(既存ファイル名[ローマ字],ファイル名生成[[#This Row],[ローマ字]])</f>
        <v>2</v>
      </c>
      <c r="W81" s="50">
        <f>IF(ファイル名生成[[#This Row],[字１]]=0,0,COUNTIF(ファイル名生成[ローマ字],ファイル名生成[[#This Row],[ローマ字]]))</f>
        <v>0</v>
      </c>
      <c r="X81" s="50">
        <f>ファイル名生成[[#This Row],[既存頻度]]+ファイル名生成[[#This Row],[新頻度]]</f>
        <v>2</v>
      </c>
      <c r="Y81" s="50" t="str">
        <f>IF(ファイル名生成[[#This Row],[総頻度]]&gt;9,ファイル名生成[[#This Row],[総頻度]],_xlfn.TEXTJOIN("",TRUE,"0",ファイル名生成[[#This Row],[総頻度]]))</f>
        <v>02</v>
      </c>
    </row>
    <row r="82" spans="2:25">
      <c r="B82" s="50">
        <f t="shared" si="1"/>
        <v>80</v>
      </c>
      <c r="C82" s="90"/>
      <c r="D82" s="81"/>
      <c r="E82" s="81" t="s">
        <v>3843</v>
      </c>
      <c r="F82" s="81" t="s">
        <v>3843</v>
      </c>
      <c r="G82" s="90"/>
      <c r="H82" s="90"/>
      <c r="I82" s="50" t="str" cm="1">
        <f t="array" ref="I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2" s="50" t="str">
        <f>_xlfn.TEXTJOIN("",1,ファイル名生成[[#This Row],[字音１]],ファイル名生成[[#This Row],[字音２]],ファイル名生成[[#This Row],[字音3]])</f>
        <v/>
      </c>
      <c r="K82" s="90"/>
      <c r="L82" s="50" t="str">
        <f>IF(ファイル名生成[[#This Row],[字１]]=0,"",_xlfn.TEXTJOIN("",TRUE,ファイル名生成[[#This Row],[ローマ字]],ファイル名生成[[#This Row],[後綴り]]))</f>
        <v/>
      </c>
      <c r="M82" s="50" t="str">
        <f>IF(COUNTIF(既存ファイル名[語釈見出し],ファイル名生成[[#This Row],[語釈見出し]])&gt;=1,"重複","")</f>
        <v/>
      </c>
      <c r="N82" s="50" t="str">
        <f>IF(COUNTIF(既存ファイル名[項目（内部）],ファイル名生成[[#This Row],[項目（内部）]])&gt;=1,"重複","")</f>
        <v/>
      </c>
      <c r="O82" s="50">
        <f>IF(LEFT(ファイル名生成[[#This Row],[項目（内部）]],1)="",0,MATCH(LEFT(ファイル名生成[[#This Row],[項目（内部）]],1),字音画数表[新字],0))</f>
        <v>0</v>
      </c>
      <c r="P82" s="50" cm="1">
        <f t="array" ref="P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2" s="50" cm="1">
        <f t="array" ref="Q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2" s="50" t="str" cm="1">
        <f t="array" ref="R82">IF(ファイル名生成[[#This Row],[字１]]=0,"",INDEX(字音画数表[字音],ファイル名生成[[#This Row],[字１]],0))</f>
        <v/>
      </c>
      <c r="S82" s="50" t="str" cm="1">
        <f t="array" ref="S82">IF(ファイル名生成[[#This Row],[字２]]=0,"",INDEX(字音画数表[字音],ファイル名生成[[#This Row],[字２]],0))</f>
        <v/>
      </c>
      <c r="T82" s="50" t="str" cm="1">
        <f t="array" ref="T82">IF(ファイル名生成[[#This Row],[字３]]=0,"",INDEX(字音画数表[字音],ファイル名生成[[#This Row],[字３]],0))</f>
        <v/>
      </c>
      <c r="U82" s="50" t="str" cm="1">
        <f t="array" ref="U82">[1]!Hebon(ファイル名生成[[#This Row],[字音（手動）]],2,1)</f>
        <v/>
      </c>
      <c r="V82" s="50">
        <f>COUNTIF(既存ファイル名[ローマ字],ファイル名生成[[#This Row],[ローマ字]])</f>
        <v>2</v>
      </c>
      <c r="W82" s="50">
        <f>IF(ファイル名生成[[#This Row],[字１]]=0,0,COUNTIF(ファイル名生成[ローマ字],ファイル名生成[[#This Row],[ローマ字]]))</f>
        <v>0</v>
      </c>
      <c r="X82" s="50">
        <f>ファイル名生成[[#This Row],[既存頻度]]+ファイル名生成[[#This Row],[新頻度]]</f>
        <v>2</v>
      </c>
      <c r="Y82" s="50" t="str">
        <f>IF(ファイル名生成[[#This Row],[総頻度]]&gt;9,ファイル名生成[[#This Row],[総頻度]],_xlfn.TEXTJOIN("",TRUE,"0",ファイル名生成[[#This Row],[総頻度]]))</f>
        <v>02</v>
      </c>
    </row>
    <row r="83" spans="2:25">
      <c r="B83" s="50">
        <f t="shared" si="1"/>
        <v>81</v>
      </c>
      <c r="C83" s="90"/>
      <c r="D83" s="81"/>
      <c r="E83" s="81" t="s">
        <v>3843</v>
      </c>
      <c r="F83" s="81" t="s">
        <v>3843</v>
      </c>
      <c r="G83" s="90"/>
      <c r="H83" s="90"/>
      <c r="I83" s="50" t="str" cm="1">
        <f t="array" ref="I8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3" s="50" t="str">
        <f>_xlfn.TEXTJOIN("",1,ファイル名生成[[#This Row],[字音１]],ファイル名生成[[#This Row],[字音２]],ファイル名生成[[#This Row],[字音3]])</f>
        <v/>
      </c>
      <c r="K83" s="90"/>
      <c r="L83" s="50" t="str">
        <f>IF(ファイル名生成[[#This Row],[字１]]=0,"",_xlfn.TEXTJOIN("",TRUE,ファイル名生成[[#This Row],[ローマ字]],ファイル名生成[[#This Row],[後綴り]]))</f>
        <v/>
      </c>
      <c r="M83" s="50" t="str">
        <f>IF(COUNTIF(既存ファイル名[語釈見出し],ファイル名生成[[#This Row],[語釈見出し]])&gt;=1,"重複","")</f>
        <v/>
      </c>
      <c r="N83" s="50" t="str">
        <f>IF(COUNTIF(既存ファイル名[項目（内部）],ファイル名生成[[#This Row],[項目（内部）]])&gt;=1,"重複","")</f>
        <v/>
      </c>
      <c r="O83" s="50">
        <f>IF(LEFT(ファイル名生成[[#This Row],[項目（内部）]],1)="",0,MATCH(LEFT(ファイル名生成[[#This Row],[項目（内部）]],1),字音画数表[新字],0))</f>
        <v>0</v>
      </c>
      <c r="P83" s="50" cm="1">
        <f t="array" ref="P8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3" s="50" cm="1">
        <f t="array" ref="Q8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3" s="50" t="str" cm="1">
        <f t="array" ref="R83">IF(ファイル名生成[[#This Row],[字１]]=0,"",INDEX(字音画数表[字音],ファイル名生成[[#This Row],[字１]],0))</f>
        <v/>
      </c>
      <c r="S83" s="50" t="str" cm="1">
        <f t="array" ref="S83">IF(ファイル名生成[[#This Row],[字２]]=0,"",INDEX(字音画数表[字音],ファイル名生成[[#This Row],[字２]],0))</f>
        <v/>
      </c>
      <c r="T83" s="50" t="str" cm="1">
        <f t="array" ref="T83">IF(ファイル名生成[[#This Row],[字３]]=0,"",INDEX(字音画数表[字音],ファイル名生成[[#This Row],[字３]],0))</f>
        <v/>
      </c>
      <c r="U83" s="50" t="str" cm="1">
        <f t="array" ref="U83">[1]!Hebon(ファイル名生成[[#This Row],[字音（手動）]],2,1)</f>
        <v/>
      </c>
      <c r="V83" s="50">
        <f>COUNTIF(既存ファイル名[ローマ字],ファイル名生成[[#This Row],[ローマ字]])</f>
        <v>2</v>
      </c>
      <c r="W83" s="50">
        <f>IF(ファイル名生成[[#This Row],[字１]]=0,0,COUNTIF(ファイル名生成[ローマ字],ファイル名生成[[#This Row],[ローマ字]]))</f>
        <v>0</v>
      </c>
      <c r="X83" s="50">
        <f>ファイル名生成[[#This Row],[既存頻度]]+ファイル名生成[[#This Row],[新頻度]]</f>
        <v>2</v>
      </c>
      <c r="Y83" s="50" t="str">
        <f>IF(ファイル名生成[[#This Row],[総頻度]]&gt;9,ファイル名生成[[#This Row],[総頻度]],_xlfn.TEXTJOIN("",TRUE,"0",ファイル名生成[[#This Row],[総頻度]]))</f>
        <v>02</v>
      </c>
    </row>
    <row r="84" spans="2:25">
      <c r="B84" s="50">
        <f t="shared" si="1"/>
        <v>82</v>
      </c>
      <c r="C84" s="90"/>
      <c r="D84" s="81"/>
      <c r="E84" s="81" t="s">
        <v>3843</v>
      </c>
      <c r="F84" s="81" t="s">
        <v>3843</v>
      </c>
      <c r="G84" s="90"/>
      <c r="H84" s="90"/>
      <c r="I84" s="50" t="str" cm="1">
        <f t="array" ref="I8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4" s="50" t="str">
        <f>_xlfn.TEXTJOIN("",1,ファイル名生成[[#This Row],[字音１]],ファイル名生成[[#This Row],[字音２]],ファイル名生成[[#This Row],[字音3]])</f>
        <v/>
      </c>
      <c r="K84" s="90"/>
      <c r="L84" s="50" t="str">
        <f>IF(ファイル名生成[[#This Row],[字１]]=0,"",_xlfn.TEXTJOIN("",TRUE,ファイル名生成[[#This Row],[ローマ字]],ファイル名生成[[#This Row],[後綴り]]))</f>
        <v/>
      </c>
      <c r="M84" s="50" t="str">
        <f>IF(COUNTIF(既存ファイル名[語釈見出し],ファイル名生成[[#This Row],[語釈見出し]])&gt;=1,"重複","")</f>
        <v/>
      </c>
      <c r="N84" s="50" t="str">
        <f>IF(COUNTIF(既存ファイル名[項目（内部）],ファイル名生成[[#This Row],[項目（内部）]])&gt;=1,"重複","")</f>
        <v/>
      </c>
      <c r="O84" s="50">
        <f>IF(LEFT(ファイル名生成[[#This Row],[項目（内部）]],1)="",0,MATCH(LEFT(ファイル名生成[[#This Row],[項目（内部）]],1),字音画数表[新字],0))</f>
        <v>0</v>
      </c>
      <c r="P84" s="50" cm="1">
        <f t="array" ref="P8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4" s="50" cm="1">
        <f t="array" ref="Q8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4" s="50" t="str" cm="1">
        <f t="array" ref="R84">IF(ファイル名生成[[#This Row],[字１]]=0,"",INDEX(字音画数表[字音],ファイル名生成[[#This Row],[字１]],0))</f>
        <v/>
      </c>
      <c r="S84" s="50" t="str" cm="1">
        <f t="array" ref="S84">IF(ファイル名生成[[#This Row],[字２]]=0,"",INDEX(字音画数表[字音],ファイル名生成[[#This Row],[字２]],0))</f>
        <v/>
      </c>
      <c r="T84" s="50" t="str" cm="1">
        <f t="array" ref="T84">IF(ファイル名生成[[#This Row],[字３]]=0,"",INDEX(字音画数表[字音],ファイル名生成[[#This Row],[字３]],0))</f>
        <v/>
      </c>
      <c r="U84" s="50" t="str" cm="1">
        <f t="array" ref="U84">[1]!Hebon(ファイル名生成[[#This Row],[字音（手動）]],2,1)</f>
        <v/>
      </c>
      <c r="V84" s="50">
        <f>COUNTIF(既存ファイル名[ローマ字],ファイル名生成[[#This Row],[ローマ字]])</f>
        <v>2</v>
      </c>
      <c r="W84" s="50">
        <f>IF(ファイル名生成[[#This Row],[字１]]=0,0,COUNTIF(ファイル名生成[ローマ字],ファイル名生成[[#This Row],[ローマ字]]))</f>
        <v>0</v>
      </c>
      <c r="X84" s="50">
        <f>ファイル名生成[[#This Row],[既存頻度]]+ファイル名生成[[#This Row],[新頻度]]</f>
        <v>2</v>
      </c>
      <c r="Y84" s="50" t="str">
        <f>IF(ファイル名生成[[#This Row],[総頻度]]&gt;9,ファイル名生成[[#This Row],[総頻度]],_xlfn.TEXTJOIN("",TRUE,"0",ファイル名生成[[#This Row],[総頻度]]))</f>
        <v>02</v>
      </c>
    </row>
    <row r="85" spans="2:25">
      <c r="B85" s="50">
        <f t="shared" si="1"/>
        <v>83</v>
      </c>
      <c r="C85" s="90"/>
      <c r="D85" s="81"/>
      <c r="E85" s="81" t="s">
        <v>3843</v>
      </c>
      <c r="F85" s="81" t="s">
        <v>3843</v>
      </c>
      <c r="G85" s="90"/>
      <c r="H85" s="90"/>
      <c r="I85" s="50" t="str" cm="1">
        <f t="array" ref="I8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5" s="50" t="str">
        <f>_xlfn.TEXTJOIN("",1,ファイル名生成[[#This Row],[字音１]],ファイル名生成[[#This Row],[字音２]],ファイル名生成[[#This Row],[字音3]])</f>
        <v/>
      </c>
      <c r="K85" s="90"/>
      <c r="L85" s="50" t="str">
        <f>IF(ファイル名生成[[#This Row],[字１]]=0,"",_xlfn.TEXTJOIN("",TRUE,ファイル名生成[[#This Row],[ローマ字]],ファイル名生成[[#This Row],[後綴り]]))</f>
        <v/>
      </c>
      <c r="M85" s="50" t="str">
        <f>IF(COUNTIF(既存ファイル名[語釈見出し],ファイル名生成[[#This Row],[語釈見出し]])&gt;=1,"重複","")</f>
        <v/>
      </c>
      <c r="N85" s="50" t="str">
        <f>IF(COUNTIF(既存ファイル名[項目（内部）],ファイル名生成[[#This Row],[項目（内部）]])&gt;=1,"重複","")</f>
        <v/>
      </c>
      <c r="O85" s="50">
        <f>IF(LEFT(ファイル名生成[[#This Row],[項目（内部）]],1)="",0,MATCH(LEFT(ファイル名生成[[#This Row],[項目（内部）]],1),字音画数表[新字],0))</f>
        <v>0</v>
      </c>
      <c r="P85" s="50" cm="1">
        <f t="array" ref="P8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5" s="50" cm="1">
        <f t="array" ref="Q8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5" s="50" t="str" cm="1">
        <f t="array" ref="R85">IF(ファイル名生成[[#This Row],[字１]]=0,"",INDEX(字音画数表[字音],ファイル名生成[[#This Row],[字１]],0))</f>
        <v/>
      </c>
      <c r="S85" s="50" t="str" cm="1">
        <f t="array" ref="S85">IF(ファイル名生成[[#This Row],[字２]]=0,"",INDEX(字音画数表[字音],ファイル名生成[[#This Row],[字２]],0))</f>
        <v/>
      </c>
      <c r="T85" s="50" t="str" cm="1">
        <f t="array" ref="T85">IF(ファイル名生成[[#This Row],[字３]]=0,"",INDEX(字音画数表[字音],ファイル名生成[[#This Row],[字３]],0))</f>
        <v/>
      </c>
      <c r="U85" s="50" t="str" cm="1">
        <f t="array" ref="U85">[1]!Hebon(ファイル名生成[[#This Row],[字音（手動）]],2,1)</f>
        <v/>
      </c>
      <c r="V85" s="50">
        <f>COUNTIF(既存ファイル名[ローマ字],ファイル名生成[[#This Row],[ローマ字]])</f>
        <v>2</v>
      </c>
      <c r="W85" s="50">
        <f>IF(ファイル名生成[[#This Row],[字１]]=0,0,COUNTIF(ファイル名生成[ローマ字],ファイル名生成[[#This Row],[ローマ字]]))</f>
        <v>0</v>
      </c>
      <c r="X85" s="50">
        <f>ファイル名生成[[#This Row],[既存頻度]]+ファイル名生成[[#This Row],[新頻度]]</f>
        <v>2</v>
      </c>
      <c r="Y85" s="50" t="str">
        <f>IF(ファイル名生成[[#This Row],[総頻度]]&gt;9,ファイル名生成[[#This Row],[総頻度]],_xlfn.TEXTJOIN("",TRUE,"0",ファイル名生成[[#This Row],[総頻度]]))</f>
        <v>02</v>
      </c>
    </row>
    <row r="86" spans="2:25">
      <c r="B86" s="50">
        <f t="shared" si="1"/>
        <v>84</v>
      </c>
      <c r="C86" s="90"/>
      <c r="D86" s="81"/>
      <c r="E86" s="81" t="s">
        <v>3843</v>
      </c>
      <c r="F86" s="81" t="s">
        <v>3843</v>
      </c>
      <c r="G86" s="90"/>
      <c r="H86" s="90"/>
      <c r="I86" s="50" t="str" cm="1">
        <f t="array" ref="I8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6" s="50" t="str">
        <f>_xlfn.TEXTJOIN("",1,ファイル名生成[[#This Row],[字音１]],ファイル名生成[[#This Row],[字音２]],ファイル名生成[[#This Row],[字音3]])</f>
        <v/>
      </c>
      <c r="K86" s="90"/>
      <c r="L86" s="50" t="str">
        <f>IF(ファイル名生成[[#This Row],[字１]]=0,"",_xlfn.TEXTJOIN("",TRUE,ファイル名生成[[#This Row],[ローマ字]],ファイル名生成[[#This Row],[後綴り]]))</f>
        <v/>
      </c>
      <c r="M86" s="50" t="str">
        <f>IF(COUNTIF(既存ファイル名[語釈見出し],ファイル名生成[[#This Row],[語釈見出し]])&gt;=1,"重複","")</f>
        <v/>
      </c>
      <c r="N86" s="50" t="str">
        <f>IF(COUNTIF(既存ファイル名[項目（内部）],ファイル名生成[[#This Row],[項目（内部）]])&gt;=1,"重複","")</f>
        <v/>
      </c>
      <c r="O86" s="50">
        <f>IF(LEFT(ファイル名生成[[#This Row],[項目（内部）]],1)="",0,MATCH(LEFT(ファイル名生成[[#This Row],[項目（内部）]],1),字音画数表[新字],0))</f>
        <v>0</v>
      </c>
      <c r="P86" s="50" cm="1">
        <f t="array" ref="P8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6" s="50" cm="1">
        <f t="array" ref="Q8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6" s="50" t="str" cm="1">
        <f t="array" ref="R86">IF(ファイル名生成[[#This Row],[字１]]=0,"",INDEX(字音画数表[字音],ファイル名生成[[#This Row],[字１]],0))</f>
        <v/>
      </c>
      <c r="S86" s="50" t="str" cm="1">
        <f t="array" ref="S86">IF(ファイル名生成[[#This Row],[字２]]=0,"",INDEX(字音画数表[字音],ファイル名生成[[#This Row],[字２]],0))</f>
        <v/>
      </c>
      <c r="T86" s="50" t="str" cm="1">
        <f t="array" ref="T86">IF(ファイル名生成[[#This Row],[字３]]=0,"",INDEX(字音画数表[字音],ファイル名生成[[#This Row],[字３]],0))</f>
        <v/>
      </c>
      <c r="U86" s="50" t="str" cm="1">
        <f t="array" ref="U86">[1]!Hebon(ファイル名生成[[#This Row],[字音（手動）]],2,1)</f>
        <v/>
      </c>
      <c r="V86" s="50">
        <f>COUNTIF(既存ファイル名[ローマ字],ファイル名生成[[#This Row],[ローマ字]])</f>
        <v>2</v>
      </c>
      <c r="W86" s="50">
        <f>IF(ファイル名生成[[#This Row],[字１]]=0,0,COUNTIF(ファイル名生成[ローマ字],ファイル名生成[[#This Row],[ローマ字]]))</f>
        <v>0</v>
      </c>
      <c r="X86" s="50">
        <f>ファイル名生成[[#This Row],[既存頻度]]+ファイル名生成[[#This Row],[新頻度]]</f>
        <v>2</v>
      </c>
      <c r="Y86" s="50" t="str">
        <f>IF(ファイル名生成[[#This Row],[総頻度]]&gt;9,ファイル名生成[[#This Row],[総頻度]],_xlfn.TEXTJOIN("",TRUE,"0",ファイル名生成[[#This Row],[総頻度]]))</f>
        <v>02</v>
      </c>
    </row>
    <row r="87" spans="2:25">
      <c r="B87" s="50">
        <f t="shared" si="1"/>
        <v>85</v>
      </c>
      <c r="C87" s="90"/>
      <c r="D87" s="81"/>
      <c r="E87" s="81" t="s">
        <v>3843</v>
      </c>
      <c r="F87" s="81" t="s">
        <v>3843</v>
      </c>
      <c r="G87" s="90"/>
      <c r="H87" s="90"/>
      <c r="I87" s="50" t="str" cm="1">
        <f t="array" ref="I8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7" s="50" t="str">
        <f>_xlfn.TEXTJOIN("",1,ファイル名生成[[#This Row],[字音１]],ファイル名生成[[#This Row],[字音２]],ファイル名生成[[#This Row],[字音3]])</f>
        <v/>
      </c>
      <c r="K87" s="90"/>
      <c r="L87" s="50" t="str">
        <f>IF(ファイル名生成[[#This Row],[字１]]=0,"",_xlfn.TEXTJOIN("",TRUE,ファイル名生成[[#This Row],[ローマ字]],ファイル名生成[[#This Row],[後綴り]]))</f>
        <v/>
      </c>
      <c r="M87" s="50" t="str">
        <f>IF(COUNTIF(既存ファイル名[語釈見出し],ファイル名生成[[#This Row],[語釈見出し]])&gt;=1,"重複","")</f>
        <v/>
      </c>
      <c r="N87" s="50" t="str">
        <f>IF(COUNTIF(既存ファイル名[項目（内部）],ファイル名生成[[#This Row],[項目（内部）]])&gt;=1,"重複","")</f>
        <v/>
      </c>
      <c r="O87" s="50">
        <f>IF(LEFT(ファイル名生成[[#This Row],[項目（内部）]],1)="",0,MATCH(LEFT(ファイル名生成[[#This Row],[項目（内部）]],1),字音画数表[新字],0))</f>
        <v>0</v>
      </c>
      <c r="P87" s="50" cm="1">
        <f t="array" ref="P8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7" s="50" cm="1">
        <f t="array" ref="Q8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7" s="50" t="str" cm="1">
        <f t="array" ref="R87">IF(ファイル名生成[[#This Row],[字１]]=0,"",INDEX(字音画数表[字音],ファイル名生成[[#This Row],[字１]],0))</f>
        <v/>
      </c>
      <c r="S87" s="50" t="str" cm="1">
        <f t="array" ref="S87">IF(ファイル名生成[[#This Row],[字２]]=0,"",INDEX(字音画数表[字音],ファイル名生成[[#This Row],[字２]],0))</f>
        <v/>
      </c>
      <c r="T87" s="50" t="str" cm="1">
        <f t="array" ref="T87">IF(ファイル名生成[[#This Row],[字３]]=0,"",INDEX(字音画数表[字音],ファイル名生成[[#This Row],[字３]],0))</f>
        <v/>
      </c>
      <c r="U87" s="50" t="str" cm="1">
        <f t="array" ref="U87">[1]!Hebon(ファイル名生成[[#This Row],[字音（手動）]],2,1)</f>
        <v/>
      </c>
      <c r="V87" s="50">
        <f>COUNTIF(既存ファイル名[ローマ字],ファイル名生成[[#This Row],[ローマ字]])</f>
        <v>2</v>
      </c>
      <c r="W87" s="50">
        <f>IF(ファイル名生成[[#This Row],[字１]]=0,0,COUNTIF(ファイル名生成[ローマ字],ファイル名生成[[#This Row],[ローマ字]]))</f>
        <v>0</v>
      </c>
      <c r="X87" s="50">
        <f>ファイル名生成[[#This Row],[既存頻度]]+ファイル名生成[[#This Row],[新頻度]]</f>
        <v>2</v>
      </c>
      <c r="Y87" s="50" t="str">
        <f>IF(ファイル名生成[[#This Row],[総頻度]]&gt;9,ファイル名生成[[#This Row],[総頻度]],_xlfn.TEXTJOIN("",TRUE,"0",ファイル名生成[[#This Row],[総頻度]]))</f>
        <v>02</v>
      </c>
    </row>
    <row r="88" spans="2:25">
      <c r="B88" s="50">
        <f t="shared" si="1"/>
        <v>86</v>
      </c>
      <c r="C88" s="90"/>
      <c r="D88" s="81"/>
      <c r="E88" s="81" t="s">
        <v>3843</v>
      </c>
      <c r="F88" s="81" t="s">
        <v>3843</v>
      </c>
      <c r="G88" s="90"/>
      <c r="H88" s="90"/>
      <c r="I88" s="50" t="str" cm="1">
        <f t="array" ref="I8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8" s="50" t="str">
        <f>_xlfn.TEXTJOIN("",1,ファイル名生成[[#This Row],[字音１]],ファイル名生成[[#This Row],[字音２]],ファイル名生成[[#This Row],[字音3]])</f>
        <v/>
      </c>
      <c r="K88" s="90"/>
      <c r="L88" s="50" t="str">
        <f>IF(ファイル名生成[[#This Row],[字１]]=0,"",_xlfn.TEXTJOIN("",TRUE,ファイル名生成[[#This Row],[ローマ字]],ファイル名生成[[#This Row],[後綴り]]))</f>
        <v/>
      </c>
      <c r="M88" s="50" t="str">
        <f>IF(COUNTIF(既存ファイル名[語釈見出し],ファイル名生成[[#This Row],[語釈見出し]])&gt;=1,"重複","")</f>
        <v/>
      </c>
      <c r="N88" s="50" t="str">
        <f>IF(COUNTIF(既存ファイル名[項目（内部）],ファイル名生成[[#This Row],[項目（内部）]])&gt;=1,"重複","")</f>
        <v/>
      </c>
      <c r="O88" s="50">
        <f>IF(LEFT(ファイル名生成[[#This Row],[項目（内部）]],1)="",0,MATCH(LEFT(ファイル名生成[[#This Row],[項目（内部）]],1),字音画数表[新字],0))</f>
        <v>0</v>
      </c>
      <c r="P88" s="50" cm="1">
        <f t="array" ref="P8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8" s="50" cm="1">
        <f t="array" ref="Q8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8" s="50" t="str" cm="1">
        <f t="array" ref="R88">IF(ファイル名生成[[#This Row],[字１]]=0,"",INDEX(字音画数表[字音],ファイル名生成[[#This Row],[字１]],0))</f>
        <v/>
      </c>
      <c r="S88" s="50" t="str" cm="1">
        <f t="array" ref="S88">IF(ファイル名生成[[#This Row],[字２]]=0,"",INDEX(字音画数表[字音],ファイル名生成[[#This Row],[字２]],0))</f>
        <v/>
      </c>
      <c r="T88" s="50" t="str" cm="1">
        <f t="array" ref="T88">IF(ファイル名生成[[#This Row],[字３]]=0,"",INDEX(字音画数表[字音],ファイル名生成[[#This Row],[字３]],0))</f>
        <v/>
      </c>
      <c r="U88" s="50" t="str" cm="1">
        <f t="array" ref="U88">[1]!Hebon(ファイル名生成[[#This Row],[字音（手動）]],2,1)</f>
        <v/>
      </c>
      <c r="V88" s="50">
        <f>COUNTIF(既存ファイル名[ローマ字],ファイル名生成[[#This Row],[ローマ字]])</f>
        <v>2</v>
      </c>
      <c r="W88" s="50">
        <f>IF(ファイル名生成[[#This Row],[字１]]=0,0,COUNTIF(ファイル名生成[ローマ字],ファイル名生成[[#This Row],[ローマ字]]))</f>
        <v>0</v>
      </c>
      <c r="X88" s="50">
        <f>ファイル名生成[[#This Row],[既存頻度]]+ファイル名生成[[#This Row],[新頻度]]</f>
        <v>2</v>
      </c>
      <c r="Y88" s="50" t="str">
        <f>IF(ファイル名生成[[#This Row],[総頻度]]&gt;9,ファイル名生成[[#This Row],[総頻度]],_xlfn.TEXTJOIN("",TRUE,"0",ファイル名生成[[#This Row],[総頻度]]))</f>
        <v>02</v>
      </c>
    </row>
    <row r="89" spans="2:25">
      <c r="B89" s="50">
        <f t="shared" si="1"/>
        <v>87</v>
      </c>
      <c r="C89" s="90"/>
      <c r="D89" s="81"/>
      <c r="E89" s="81" t="s">
        <v>3843</v>
      </c>
      <c r="F89" s="81" t="s">
        <v>3843</v>
      </c>
      <c r="G89" s="90"/>
      <c r="H89" s="90"/>
      <c r="I89" s="50" t="str" cm="1">
        <f t="array" ref="I8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89" s="50" t="str">
        <f>_xlfn.TEXTJOIN("",1,ファイル名生成[[#This Row],[字音１]],ファイル名生成[[#This Row],[字音２]],ファイル名生成[[#This Row],[字音3]])</f>
        <v/>
      </c>
      <c r="K89" s="90"/>
      <c r="L89" s="50" t="str">
        <f>IF(ファイル名生成[[#This Row],[字１]]=0,"",_xlfn.TEXTJOIN("",TRUE,ファイル名生成[[#This Row],[ローマ字]],ファイル名生成[[#This Row],[後綴り]]))</f>
        <v/>
      </c>
      <c r="M89" s="50" t="str">
        <f>IF(COUNTIF(既存ファイル名[語釈見出し],ファイル名生成[[#This Row],[語釈見出し]])&gt;=1,"重複","")</f>
        <v/>
      </c>
      <c r="N89" s="50" t="str">
        <f>IF(COUNTIF(既存ファイル名[項目（内部）],ファイル名生成[[#This Row],[項目（内部）]])&gt;=1,"重複","")</f>
        <v/>
      </c>
      <c r="O89" s="50">
        <f>IF(LEFT(ファイル名生成[[#This Row],[項目（内部）]],1)="",0,MATCH(LEFT(ファイル名生成[[#This Row],[項目（内部）]],1),字音画数表[新字],0))</f>
        <v>0</v>
      </c>
      <c r="P89" s="50" cm="1">
        <f t="array" ref="P8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89" s="50" cm="1">
        <f t="array" ref="Q8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89" s="50" t="str" cm="1">
        <f t="array" ref="R89">IF(ファイル名生成[[#This Row],[字１]]=0,"",INDEX(字音画数表[字音],ファイル名生成[[#This Row],[字１]],0))</f>
        <v/>
      </c>
      <c r="S89" s="50" t="str" cm="1">
        <f t="array" ref="S89">IF(ファイル名生成[[#This Row],[字２]]=0,"",INDEX(字音画数表[字音],ファイル名生成[[#This Row],[字２]],0))</f>
        <v/>
      </c>
      <c r="T89" s="50" t="str" cm="1">
        <f t="array" ref="T89">IF(ファイル名生成[[#This Row],[字３]]=0,"",INDEX(字音画数表[字音],ファイル名生成[[#This Row],[字３]],0))</f>
        <v/>
      </c>
      <c r="U89" s="50" t="str" cm="1">
        <f t="array" ref="U89">[1]!Hebon(ファイル名生成[[#This Row],[字音（手動）]],2,1)</f>
        <v/>
      </c>
      <c r="V89" s="50">
        <f>COUNTIF(既存ファイル名[ローマ字],ファイル名生成[[#This Row],[ローマ字]])</f>
        <v>2</v>
      </c>
      <c r="W89" s="50">
        <f>IF(ファイル名生成[[#This Row],[字１]]=0,0,COUNTIF(ファイル名生成[ローマ字],ファイル名生成[[#This Row],[ローマ字]]))</f>
        <v>0</v>
      </c>
      <c r="X89" s="50">
        <f>ファイル名生成[[#This Row],[既存頻度]]+ファイル名生成[[#This Row],[新頻度]]</f>
        <v>2</v>
      </c>
      <c r="Y89" s="50" t="str">
        <f>IF(ファイル名生成[[#This Row],[総頻度]]&gt;9,ファイル名生成[[#This Row],[総頻度]],_xlfn.TEXTJOIN("",TRUE,"0",ファイル名生成[[#This Row],[総頻度]]))</f>
        <v>02</v>
      </c>
    </row>
    <row r="90" spans="2:25">
      <c r="B90" s="50">
        <f t="shared" si="1"/>
        <v>88</v>
      </c>
      <c r="C90" s="90"/>
      <c r="D90" s="81"/>
      <c r="E90" s="81" t="s">
        <v>3843</v>
      </c>
      <c r="F90" s="81" t="s">
        <v>3843</v>
      </c>
      <c r="G90" s="90"/>
      <c r="H90" s="90"/>
      <c r="I90" s="50" t="str" cm="1">
        <f t="array" ref="I9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0" s="50" t="str">
        <f>_xlfn.TEXTJOIN("",1,ファイル名生成[[#This Row],[字音１]],ファイル名生成[[#This Row],[字音２]],ファイル名生成[[#This Row],[字音3]])</f>
        <v/>
      </c>
      <c r="K90" s="90"/>
      <c r="L90" s="50" t="str">
        <f>IF(ファイル名生成[[#This Row],[字１]]=0,"",_xlfn.TEXTJOIN("",TRUE,ファイル名生成[[#This Row],[ローマ字]],ファイル名生成[[#This Row],[後綴り]]))</f>
        <v/>
      </c>
      <c r="M90" s="50" t="str">
        <f>IF(COUNTIF(既存ファイル名[語釈見出し],ファイル名生成[[#This Row],[語釈見出し]])&gt;=1,"重複","")</f>
        <v/>
      </c>
      <c r="N90" s="50" t="str">
        <f>IF(COUNTIF(既存ファイル名[項目（内部）],ファイル名生成[[#This Row],[項目（内部）]])&gt;=1,"重複","")</f>
        <v/>
      </c>
      <c r="O90" s="50">
        <f>IF(LEFT(ファイル名生成[[#This Row],[項目（内部）]],1)="",0,MATCH(LEFT(ファイル名生成[[#This Row],[項目（内部）]],1),字音画数表[新字],0))</f>
        <v>0</v>
      </c>
      <c r="P90" s="50" cm="1">
        <f t="array" ref="P9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0" s="50" cm="1">
        <f t="array" ref="Q9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0" s="50" t="str" cm="1">
        <f t="array" ref="R90">IF(ファイル名生成[[#This Row],[字１]]=0,"",INDEX(字音画数表[字音],ファイル名生成[[#This Row],[字１]],0))</f>
        <v/>
      </c>
      <c r="S90" s="50" t="str" cm="1">
        <f t="array" ref="S90">IF(ファイル名生成[[#This Row],[字２]]=0,"",INDEX(字音画数表[字音],ファイル名生成[[#This Row],[字２]],0))</f>
        <v/>
      </c>
      <c r="T90" s="50" t="str" cm="1">
        <f t="array" ref="T90">IF(ファイル名生成[[#This Row],[字３]]=0,"",INDEX(字音画数表[字音],ファイル名生成[[#This Row],[字３]],0))</f>
        <v/>
      </c>
      <c r="U90" s="50" t="str" cm="1">
        <f t="array" ref="U90">[1]!Hebon(ファイル名生成[[#This Row],[字音（手動）]],2,1)</f>
        <v/>
      </c>
      <c r="V90" s="50">
        <f>COUNTIF(既存ファイル名[ローマ字],ファイル名生成[[#This Row],[ローマ字]])</f>
        <v>2</v>
      </c>
      <c r="W90" s="50">
        <f>IF(ファイル名生成[[#This Row],[字１]]=0,0,COUNTIF(ファイル名生成[ローマ字],ファイル名生成[[#This Row],[ローマ字]]))</f>
        <v>0</v>
      </c>
      <c r="X90" s="50">
        <f>ファイル名生成[[#This Row],[既存頻度]]+ファイル名生成[[#This Row],[新頻度]]</f>
        <v>2</v>
      </c>
      <c r="Y90" s="50" t="str">
        <f>IF(ファイル名生成[[#This Row],[総頻度]]&gt;9,ファイル名生成[[#This Row],[総頻度]],_xlfn.TEXTJOIN("",TRUE,"0",ファイル名生成[[#This Row],[総頻度]]))</f>
        <v>02</v>
      </c>
    </row>
    <row r="91" spans="2:25">
      <c r="B91" s="50">
        <f t="shared" si="1"/>
        <v>89</v>
      </c>
      <c r="C91" s="90"/>
      <c r="D91" s="81"/>
      <c r="E91" s="81" t="s">
        <v>3843</v>
      </c>
      <c r="F91" s="81" t="s">
        <v>3843</v>
      </c>
      <c r="G91" s="90"/>
      <c r="H91" s="90"/>
      <c r="I91" s="50" t="str" cm="1">
        <f t="array" ref="I9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1" s="50" t="str">
        <f>_xlfn.TEXTJOIN("",1,ファイル名生成[[#This Row],[字音１]],ファイル名生成[[#This Row],[字音２]],ファイル名生成[[#This Row],[字音3]])</f>
        <v/>
      </c>
      <c r="K91" s="90"/>
      <c r="L91" s="50" t="str">
        <f>IF(ファイル名生成[[#This Row],[字１]]=0,"",_xlfn.TEXTJOIN("",TRUE,ファイル名生成[[#This Row],[ローマ字]],ファイル名生成[[#This Row],[後綴り]]))</f>
        <v/>
      </c>
      <c r="M91" s="50" t="str">
        <f>IF(COUNTIF(既存ファイル名[語釈見出し],ファイル名生成[[#This Row],[語釈見出し]])&gt;=1,"重複","")</f>
        <v/>
      </c>
      <c r="N91" s="50" t="str">
        <f>IF(COUNTIF(既存ファイル名[項目（内部）],ファイル名生成[[#This Row],[項目（内部）]])&gt;=1,"重複","")</f>
        <v/>
      </c>
      <c r="O91" s="50">
        <f>IF(LEFT(ファイル名生成[[#This Row],[項目（内部）]],1)="",0,MATCH(LEFT(ファイル名生成[[#This Row],[項目（内部）]],1),字音画数表[新字],0))</f>
        <v>0</v>
      </c>
      <c r="P91" s="50" cm="1">
        <f t="array" ref="P9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1" s="50" cm="1">
        <f t="array" ref="Q9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1" s="50" t="str" cm="1">
        <f t="array" ref="R91">IF(ファイル名生成[[#This Row],[字１]]=0,"",INDEX(字音画数表[字音],ファイル名生成[[#This Row],[字１]],0))</f>
        <v/>
      </c>
      <c r="S91" s="50" t="str" cm="1">
        <f t="array" ref="S91">IF(ファイル名生成[[#This Row],[字２]]=0,"",INDEX(字音画数表[字音],ファイル名生成[[#This Row],[字２]],0))</f>
        <v/>
      </c>
      <c r="T91" s="50" t="str" cm="1">
        <f t="array" ref="T91">IF(ファイル名生成[[#This Row],[字３]]=0,"",INDEX(字音画数表[字音],ファイル名生成[[#This Row],[字３]],0))</f>
        <v/>
      </c>
      <c r="U91" s="50" t="str" cm="1">
        <f t="array" ref="U91">[1]!Hebon(ファイル名生成[[#This Row],[字音（手動）]],2,1)</f>
        <v/>
      </c>
      <c r="V91" s="50">
        <f>COUNTIF(既存ファイル名[ローマ字],ファイル名生成[[#This Row],[ローマ字]])</f>
        <v>2</v>
      </c>
      <c r="W91" s="50">
        <f>IF(ファイル名生成[[#This Row],[字１]]=0,0,COUNTIF(ファイル名生成[ローマ字],ファイル名生成[[#This Row],[ローマ字]]))</f>
        <v>0</v>
      </c>
      <c r="X91" s="50">
        <f>ファイル名生成[[#This Row],[既存頻度]]+ファイル名生成[[#This Row],[新頻度]]</f>
        <v>2</v>
      </c>
      <c r="Y91" s="50" t="str">
        <f>IF(ファイル名生成[[#This Row],[総頻度]]&gt;9,ファイル名生成[[#This Row],[総頻度]],_xlfn.TEXTJOIN("",TRUE,"0",ファイル名生成[[#This Row],[総頻度]]))</f>
        <v>02</v>
      </c>
    </row>
    <row r="92" spans="2:25">
      <c r="B92" s="50">
        <f t="shared" si="1"/>
        <v>90</v>
      </c>
      <c r="C92" s="90"/>
      <c r="D92" s="81"/>
      <c r="E92" s="81" t="s">
        <v>3843</v>
      </c>
      <c r="F92" s="81" t="s">
        <v>3843</v>
      </c>
      <c r="G92" s="90"/>
      <c r="H92" s="90"/>
      <c r="I92" s="50" t="str" cm="1">
        <f t="array" ref="I9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2" s="50" t="str">
        <f>_xlfn.TEXTJOIN("",1,ファイル名生成[[#This Row],[字音１]],ファイル名生成[[#This Row],[字音２]],ファイル名生成[[#This Row],[字音3]])</f>
        <v/>
      </c>
      <c r="K92" s="90"/>
      <c r="L92" s="50" t="str">
        <f>IF(ファイル名生成[[#This Row],[字１]]=0,"",_xlfn.TEXTJOIN("",TRUE,ファイル名生成[[#This Row],[ローマ字]],ファイル名生成[[#This Row],[後綴り]]))</f>
        <v/>
      </c>
      <c r="M92" s="50" t="str">
        <f>IF(COUNTIF(既存ファイル名[語釈見出し],ファイル名生成[[#This Row],[語釈見出し]])&gt;=1,"重複","")</f>
        <v/>
      </c>
      <c r="N92" s="50" t="str">
        <f>IF(COUNTIF(既存ファイル名[項目（内部）],ファイル名生成[[#This Row],[項目（内部）]])&gt;=1,"重複","")</f>
        <v/>
      </c>
      <c r="O92" s="50">
        <f>IF(LEFT(ファイル名生成[[#This Row],[項目（内部）]],1)="",0,MATCH(LEFT(ファイル名生成[[#This Row],[項目（内部）]],1),字音画数表[新字],0))</f>
        <v>0</v>
      </c>
      <c r="P92" s="50" cm="1">
        <f t="array" ref="P9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2" s="50" cm="1">
        <f t="array" ref="Q9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2" s="50" t="str" cm="1">
        <f t="array" ref="R92">IF(ファイル名生成[[#This Row],[字１]]=0,"",INDEX(字音画数表[字音],ファイル名生成[[#This Row],[字１]],0))</f>
        <v/>
      </c>
      <c r="S92" s="50" t="str" cm="1">
        <f t="array" ref="S92">IF(ファイル名生成[[#This Row],[字２]]=0,"",INDEX(字音画数表[字音],ファイル名生成[[#This Row],[字２]],0))</f>
        <v/>
      </c>
      <c r="T92" s="50" t="str" cm="1">
        <f t="array" ref="T92">IF(ファイル名生成[[#This Row],[字３]]=0,"",INDEX(字音画数表[字音],ファイル名生成[[#This Row],[字３]],0))</f>
        <v/>
      </c>
      <c r="U92" s="50" t="str" cm="1">
        <f t="array" ref="U92">[1]!Hebon(ファイル名生成[[#This Row],[字音（手動）]],2,1)</f>
        <v/>
      </c>
      <c r="V92" s="50">
        <f>COUNTIF(既存ファイル名[ローマ字],ファイル名生成[[#This Row],[ローマ字]])</f>
        <v>2</v>
      </c>
      <c r="W92" s="50">
        <f>IF(ファイル名生成[[#This Row],[字１]]=0,0,COUNTIF(ファイル名生成[ローマ字],ファイル名生成[[#This Row],[ローマ字]]))</f>
        <v>0</v>
      </c>
      <c r="X92" s="50">
        <f>ファイル名生成[[#This Row],[既存頻度]]+ファイル名生成[[#This Row],[新頻度]]</f>
        <v>2</v>
      </c>
      <c r="Y92" s="50" t="str">
        <f>IF(ファイル名生成[[#This Row],[総頻度]]&gt;9,ファイル名生成[[#This Row],[総頻度]],_xlfn.TEXTJOIN("",TRUE,"0",ファイル名生成[[#This Row],[総頻度]]))</f>
        <v>02</v>
      </c>
    </row>
    <row r="93" spans="2:25">
      <c r="B93" s="50">
        <f t="shared" si="1"/>
        <v>91</v>
      </c>
      <c r="C93" s="90"/>
      <c r="D93" s="81"/>
      <c r="E93" s="81" t="s">
        <v>3843</v>
      </c>
      <c r="F93" s="81" t="s">
        <v>3843</v>
      </c>
      <c r="G93" s="90"/>
      <c r="H93" s="90"/>
      <c r="I93" s="50" t="str" cm="1">
        <f t="array" ref="I9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3" s="50" t="str">
        <f>_xlfn.TEXTJOIN("",1,ファイル名生成[[#This Row],[字音１]],ファイル名生成[[#This Row],[字音２]],ファイル名生成[[#This Row],[字音3]])</f>
        <v/>
      </c>
      <c r="K93" s="90"/>
      <c r="L93" s="50" t="str">
        <f>IF(ファイル名生成[[#This Row],[字１]]=0,"",_xlfn.TEXTJOIN("",TRUE,ファイル名生成[[#This Row],[ローマ字]],ファイル名生成[[#This Row],[後綴り]]))</f>
        <v/>
      </c>
      <c r="M93" s="50" t="str">
        <f>IF(COUNTIF(既存ファイル名[語釈見出し],ファイル名生成[[#This Row],[語釈見出し]])&gt;=1,"重複","")</f>
        <v/>
      </c>
      <c r="N93" s="50" t="str">
        <f>IF(COUNTIF(既存ファイル名[項目（内部）],ファイル名生成[[#This Row],[項目（内部）]])&gt;=1,"重複","")</f>
        <v/>
      </c>
      <c r="O93" s="50">
        <f>IF(LEFT(ファイル名生成[[#This Row],[項目（内部）]],1)="",0,MATCH(LEFT(ファイル名生成[[#This Row],[項目（内部）]],1),字音画数表[新字],0))</f>
        <v>0</v>
      </c>
      <c r="P93" s="50" cm="1">
        <f t="array" ref="P9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3" s="50" cm="1">
        <f t="array" ref="Q9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3" s="50" t="str" cm="1">
        <f t="array" ref="R93">IF(ファイル名生成[[#This Row],[字１]]=0,"",INDEX(字音画数表[字音],ファイル名生成[[#This Row],[字１]],0))</f>
        <v/>
      </c>
      <c r="S93" s="50" t="str" cm="1">
        <f t="array" ref="S93">IF(ファイル名生成[[#This Row],[字２]]=0,"",INDEX(字音画数表[字音],ファイル名生成[[#This Row],[字２]],0))</f>
        <v/>
      </c>
      <c r="T93" s="50" t="str" cm="1">
        <f t="array" ref="T93">IF(ファイル名生成[[#This Row],[字３]]=0,"",INDEX(字音画数表[字音],ファイル名生成[[#This Row],[字３]],0))</f>
        <v/>
      </c>
      <c r="U93" s="50" t="str" cm="1">
        <f t="array" ref="U93">[1]!Hebon(ファイル名生成[[#This Row],[字音（手動）]],2,1)</f>
        <v/>
      </c>
      <c r="V93" s="50">
        <f>COUNTIF(既存ファイル名[ローマ字],ファイル名生成[[#This Row],[ローマ字]])</f>
        <v>2</v>
      </c>
      <c r="W93" s="50">
        <f>IF(ファイル名生成[[#This Row],[字１]]=0,0,COUNTIF(ファイル名生成[ローマ字],ファイル名生成[[#This Row],[ローマ字]]))</f>
        <v>0</v>
      </c>
      <c r="X93" s="50">
        <f>ファイル名生成[[#This Row],[既存頻度]]+ファイル名生成[[#This Row],[新頻度]]</f>
        <v>2</v>
      </c>
      <c r="Y93" s="50" t="str">
        <f>IF(ファイル名生成[[#This Row],[総頻度]]&gt;9,ファイル名生成[[#This Row],[総頻度]],_xlfn.TEXTJOIN("",TRUE,"0",ファイル名生成[[#This Row],[総頻度]]))</f>
        <v>02</v>
      </c>
    </row>
    <row r="94" spans="2:25">
      <c r="B94" s="50">
        <f t="shared" si="1"/>
        <v>92</v>
      </c>
      <c r="C94" s="90"/>
      <c r="D94" s="81"/>
      <c r="E94" s="81" t="s">
        <v>3843</v>
      </c>
      <c r="F94" s="81" t="s">
        <v>3843</v>
      </c>
      <c r="G94" s="90"/>
      <c r="H94" s="90"/>
      <c r="I94" s="50" t="str" cm="1">
        <f t="array" ref="I9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4" s="50" t="str">
        <f>_xlfn.TEXTJOIN("",1,ファイル名生成[[#This Row],[字音１]],ファイル名生成[[#This Row],[字音２]],ファイル名生成[[#This Row],[字音3]])</f>
        <v/>
      </c>
      <c r="K94" s="90"/>
      <c r="L94" s="50" t="str">
        <f>IF(ファイル名生成[[#This Row],[字１]]=0,"",_xlfn.TEXTJOIN("",TRUE,ファイル名生成[[#This Row],[ローマ字]],ファイル名生成[[#This Row],[後綴り]]))</f>
        <v/>
      </c>
      <c r="M94" s="50" t="str">
        <f>IF(COUNTIF(既存ファイル名[語釈見出し],ファイル名生成[[#This Row],[語釈見出し]])&gt;=1,"重複","")</f>
        <v/>
      </c>
      <c r="N94" s="50" t="str">
        <f>IF(COUNTIF(既存ファイル名[項目（内部）],ファイル名生成[[#This Row],[項目（内部）]])&gt;=1,"重複","")</f>
        <v/>
      </c>
      <c r="O94" s="50">
        <f>IF(LEFT(ファイル名生成[[#This Row],[項目（内部）]],1)="",0,MATCH(LEFT(ファイル名生成[[#This Row],[項目（内部）]],1),字音画数表[新字],0))</f>
        <v>0</v>
      </c>
      <c r="P94" s="50" cm="1">
        <f t="array" ref="P9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4" s="50" cm="1">
        <f t="array" ref="Q9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4" s="50" t="str" cm="1">
        <f t="array" ref="R94">IF(ファイル名生成[[#This Row],[字１]]=0,"",INDEX(字音画数表[字音],ファイル名生成[[#This Row],[字１]],0))</f>
        <v/>
      </c>
      <c r="S94" s="50" t="str" cm="1">
        <f t="array" ref="S94">IF(ファイル名生成[[#This Row],[字２]]=0,"",INDEX(字音画数表[字音],ファイル名生成[[#This Row],[字２]],0))</f>
        <v/>
      </c>
      <c r="T94" s="50" t="str" cm="1">
        <f t="array" ref="T94">IF(ファイル名生成[[#This Row],[字３]]=0,"",INDEX(字音画数表[字音],ファイル名生成[[#This Row],[字３]],0))</f>
        <v/>
      </c>
      <c r="U94" s="50" t="str" cm="1">
        <f t="array" ref="U94">[1]!Hebon(ファイル名生成[[#This Row],[字音（手動）]],2,1)</f>
        <v/>
      </c>
      <c r="V94" s="50">
        <f>COUNTIF(既存ファイル名[ローマ字],ファイル名生成[[#This Row],[ローマ字]])</f>
        <v>2</v>
      </c>
      <c r="W94" s="50">
        <f>IF(ファイル名生成[[#This Row],[字１]]=0,0,COUNTIF(ファイル名生成[ローマ字],ファイル名生成[[#This Row],[ローマ字]]))</f>
        <v>0</v>
      </c>
      <c r="X94" s="50">
        <f>ファイル名生成[[#This Row],[既存頻度]]+ファイル名生成[[#This Row],[新頻度]]</f>
        <v>2</v>
      </c>
      <c r="Y94" s="50" t="str">
        <f>IF(ファイル名生成[[#This Row],[総頻度]]&gt;9,ファイル名生成[[#This Row],[総頻度]],_xlfn.TEXTJOIN("",TRUE,"0",ファイル名生成[[#This Row],[総頻度]]))</f>
        <v>02</v>
      </c>
    </row>
    <row r="95" spans="2:25">
      <c r="B95" s="50">
        <f t="shared" si="1"/>
        <v>93</v>
      </c>
      <c r="C95" s="90"/>
      <c r="D95" s="81"/>
      <c r="E95" s="81" t="s">
        <v>3843</v>
      </c>
      <c r="F95" s="81" t="s">
        <v>3843</v>
      </c>
      <c r="G95" s="90"/>
      <c r="H95" s="90"/>
      <c r="I95" s="50" t="str" cm="1">
        <f t="array" ref="I9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5" s="50" t="str">
        <f>_xlfn.TEXTJOIN("",1,ファイル名生成[[#This Row],[字音１]],ファイル名生成[[#This Row],[字音２]],ファイル名生成[[#This Row],[字音3]])</f>
        <v/>
      </c>
      <c r="K95" s="90"/>
      <c r="L95" s="50" t="str">
        <f>IF(ファイル名生成[[#This Row],[字１]]=0,"",_xlfn.TEXTJOIN("",TRUE,ファイル名生成[[#This Row],[ローマ字]],ファイル名生成[[#This Row],[後綴り]]))</f>
        <v/>
      </c>
      <c r="M95" s="50" t="str">
        <f>IF(COUNTIF(既存ファイル名[語釈見出し],ファイル名生成[[#This Row],[語釈見出し]])&gt;=1,"重複","")</f>
        <v/>
      </c>
      <c r="N95" s="50" t="str">
        <f>IF(COUNTIF(既存ファイル名[項目（内部）],ファイル名生成[[#This Row],[項目（内部）]])&gt;=1,"重複","")</f>
        <v/>
      </c>
      <c r="O95" s="50">
        <f>IF(LEFT(ファイル名生成[[#This Row],[項目（内部）]],1)="",0,MATCH(LEFT(ファイル名生成[[#This Row],[項目（内部）]],1),字音画数表[新字],0))</f>
        <v>0</v>
      </c>
      <c r="P95" s="50" cm="1">
        <f t="array" ref="P9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5" s="50" cm="1">
        <f t="array" ref="Q9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5" s="50" t="str" cm="1">
        <f t="array" ref="R95">IF(ファイル名生成[[#This Row],[字１]]=0,"",INDEX(字音画数表[字音],ファイル名生成[[#This Row],[字１]],0))</f>
        <v/>
      </c>
      <c r="S95" s="50" t="str" cm="1">
        <f t="array" ref="S95">IF(ファイル名生成[[#This Row],[字２]]=0,"",INDEX(字音画数表[字音],ファイル名生成[[#This Row],[字２]],0))</f>
        <v/>
      </c>
      <c r="T95" s="50" t="str" cm="1">
        <f t="array" ref="T95">IF(ファイル名生成[[#This Row],[字３]]=0,"",INDEX(字音画数表[字音],ファイル名生成[[#This Row],[字３]],0))</f>
        <v/>
      </c>
      <c r="U95" s="50" t="str" cm="1">
        <f t="array" ref="U95">[1]!Hebon(ファイル名生成[[#This Row],[字音（手動）]],2,1)</f>
        <v/>
      </c>
      <c r="V95" s="50">
        <f>COUNTIF(既存ファイル名[ローマ字],ファイル名生成[[#This Row],[ローマ字]])</f>
        <v>2</v>
      </c>
      <c r="W95" s="50">
        <f>IF(ファイル名生成[[#This Row],[字１]]=0,0,COUNTIF(ファイル名生成[ローマ字],ファイル名生成[[#This Row],[ローマ字]]))</f>
        <v>0</v>
      </c>
      <c r="X95" s="50">
        <f>ファイル名生成[[#This Row],[既存頻度]]+ファイル名生成[[#This Row],[新頻度]]</f>
        <v>2</v>
      </c>
      <c r="Y95" s="50" t="str">
        <f>IF(ファイル名生成[[#This Row],[総頻度]]&gt;9,ファイル名生成[[#This Row],[総頻度]],_xlfn.TEXTJOIN("",TRUE,"0",ファイル名生成[[#This Row],[総頻度]]))</f>
        <v>02</v>
      </c>
    </row>
    <row r="96" spans="2:25">
      <c r="B96" s="50">
        <f t="shared" si="1"/>
        <v>94</v>
      </c>
      <c r="C96" s="90"/>
      <c r="D96" s="81"/>
      <c r="E96" s="81" t="s">
        <v>3843</v>
      </c>
      <c r="F96" s="81" t="s">
        <v>3843</v>
      </c>
      <c r="G96" s="90"/>
      <c r="H96" s="90"/>
      <c r="I96" s="50" t="str" cm="1">
        <f t="array" ref="I9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6" s="50" t="str">
        <f>_xlfn.TEXTJOIN("",1,ファイル名生成[[#This Row],[字音１]],ファイル名生成[[#This Row],[字音２]],ファイル名生成[[#This Row],[字音3]])</f>
        <v/>
      </c>
      <c r="K96" s="90"/>
      <c r="L96" s="50" t="str">
        <f>IF(ファイル名生成[[#This Row],[字１]]=0,"",_xlfn.TEXTJOIN("",TRUE,ファイル名生成[[#This Row],[ローマ字]],ファイル名生成[[#This Row],[後綴り]]))</f>
        <v/>
      </c>
      <c r="M96" s="50" t="str">
        <f>IF(COUNTIF(既存ファイル名[語釈見出し],ファイル名生成[[#This Row],[語釈見出し]])&gt;=1,"重複","")</f>
        <v/>
      </c>
      <c r="N96" s="50" t="str">
        <f>IF(COUNTIF(既存ファイル名[項目（内部）],ファイル名生成[[#This Row],[項目（内部）]])&gt;=1,"重複","")</f>
        <v/>
      </c>
      <c r="O96" s="50">
        <f>IF(LEFT(ファイル名生成[[#This Row],[項目（内部）]],1)="",0,MATCH(LEFT(ファイル名生成[[#This Row],[項目（内部）]],1),字音画数表[新字],0))</f>
        <v>0</v>
      </c>
      <c r="P96" s="50" cm="1">
        <f t="array" ref="P9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6" s="50" cm="1">
        <f t="array" ref="Q9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6" s="50" t="str" cm="1">
        <f t="array" ref="R96">IF(ファイル名生成[[#This Row],[字１]]=0,"",INDEX(字音画数表[字音],ファイル名生成[[#This Row],[字１]],0))</f>
        <v/>
      </c>
      <c r="S96" s="50" t="str" cm="1">
        <f t="array" ref="S96">IF(ファイル名生成[[#This Row],[字２]]=0,"",INDEX(字音画数表[字音],ファイル名生成[[#This Row],[字２]],0))</f>
        <v/>
      </c>
      <c r="T96" s="50" t="str" cm="1">
        <f t="array" ref="T96">IF(ファイル名生成[[#This Row],[字３]]=0,"",INDEX(字音画数表[字音],ファイル名生成[[#This Row],[字３]],0))</f>
        <v/>
      </c>
      <c r="U96" s="50" t="str" cm="1">
        <f t="array" ref="U96">[1]!Hebon(ファイル名生成[[#This Row],[字音（手動）]],2,1)</f>
        <v/>
      </c>
      <c r="V96" s="50">
        <f>COUNTIF(既存ファイル名[ローマ字],ファイル名生成[[#This Row],[ローマ字]])</f>
        <v>2</v>
      </c>
      <c r="W96" s="50">
        <f>IF(ファイル名生成[[#This Row],[字１]]=0,0,COUNTIF(ファイル名生成[ローマ字],ファイル名生成[[#This Row],[ローマ字]]))</f>
        <v>0</v>
      </c>
      <c r="X96" s="50">
        <f>ファイル名生成[[#This Row],[既存頻度]]+ファイル名生成[[#This Row],[新頻度]]</f>
        <v>2</v>
      </c>
      <c r="Y96" s="50" t="str">
        <f>IF(ファイル名生成[[#This Row],[総頻度]]&gt;9,ファイル名生成[[#This Row],[総頻度]],_xlfn.TEXTJOIN("",TRUE,"0",ファイル名生成[[#This Row],[総頻度]]))</f>
        <v>02</v>
      </c>
    </row>
    <row r="97" spans="2:25">
      <c r="B97" s="50">
        <f t="shared" si="1"/>
        <v>95</v>
      </c>
      <c r="C97" s="90"/>
      <c r="D97" s="81"/>
      <c r="E97" s="81" t="s">
        <v>3843</v>
      </c>
      <c r="F97" s="81" t="s">
        <v>3843</v>
      </c>
      <c r="G97" s="90"/>
      <c r="H97" s="90"/>
      <c r="I97" s="50" t="str" cm="1">
        <f t="array" ref="I9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7" s="50" t="str">
        <f>_xlfn.TEXTJOIN("",1,ファイル名生成[[#This Row],[字音１]],ファイル名生成[[#This Row],[字音２]],ファイル名生成[[#This Row],[字音3]])</f>
        <v/>
      </c>
      <c r="K97" s="90"/>
      <c r="L97" s="50" t="str">
        <f>IF(ファイル名生成[[#This Row],[字１]]=0,"",_xlfn.TEXTJOIN("",TRUE,ファイル名生成[[#This Row],[ローマ字]],ファイル名生成[[#This Row],[後綴り]]))</f>
        <v/>
      </c>
      <c r="M97" s="50" t="str">
        <f>IF(COUNTIF(既存ファイル名[語釈見出し],ファイル名生成[[#This Row],[語釈見出し]])&gt;=1,"重複","")</f>
        <v/>
      </c>
      <c r="N97" s="50" t="str">
        <f>IF(COUNTIF(既存ファイル名[項目（内部）],ファイル名生成[[#This Row],[項目（内部）]])&gt;=1,"重複","")</f>
        <v/>
      </c>
      <c r="O97" s="50">
        <f>IF(LEFT(ファイル名生成[[#This Row],[項目（内部）]],1)="",0,MATCH(LEFT(ファイル名生成[[#This Row],[項目（内部）]],1),字音画数表[新字],0))</f>
        <v>0</v>
      </c>
      <c r="P97" s="50" cm="1">
        <f t="array" ref="P9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7" s="50" cm="1">
        <f t="array" ref="Q9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7" s="50" t="str" cm="1">
        <f t="array" ref="R97">IF(ファイル名生成[[#This Row],[字１]]=0,"",INDEX(字音画数表[字音],ファイル名生成[[#This Row],[字１]],0))</f>
        <v/>
      </c>
      <c r="S97" s="50" t="str" cm="1">
        <f t="array" ref="S97">IF(ファイル名生成[[#This Row],[字２]]=0,"",INDEX(字音画数表[字音],ファイル名生成[[#This Row],[字２]],0))</f>
        <v/>
      </c>
      <c r="T97" s="50" t="str" cm="1">
        <f t="array" ref="T97">IF(ファイル名生成[[#This Row],[字３]]=0,"",INDEX(字音画数表[字音],ファイル名生成[[#This Row],[字３]],0))</f>
        <v/>
      </c>
      <c r="U97" s="50" t="str" cm="1">
        <f t="array" ref="U97">[1]!Hebon(ファイル名生成[[#This Row],[字音（手動）]],2,1)</f>
        <v/>
      </c>
      <c r="V97" s="50">
        <f>COUNTIF(既存ファイル名[ローマ字],ファイル名生成[[#This Row],[ローマ字]])</f>
        <v>2</v>
      </c>
      <c r="W97" s="50">
        <f>IF(ファイル名生成[[#This Row],[字１]]=0,0,COUNTIF(ファイル名生成[ローマ字],ファイル名生成[[#This Row],[ローマ字]]))</f>
        <v>0</v>
      </c>
      <c r="X97" s="50">
        <f>ファイル名生成[[#This Row],[既存頻度]]+ファイル名生成[[#This Row],[新頻度]]</f>
        <v>2</v>
      </c>
      <c r="Y97" s="50" t="str">
        <f>IF(ファイル名生成[[#This Row],[総頻度]]&gt;9,ファイル名生成[[#This Row],[総頻度]],_xlfn.TEXTJOIN("",TRUE,"0",ファイル名生成[[#This Row],[総頻度]]))</f>
        <v>02</v>
      </c>
    </row>
    <row r="98" spans="2:25">
      <c r="B98" s="50">
        <f t="shared" si="1"/>
        <v>96</v>
      </c>
      <c r="C98" s="90"/>
      <c r="D98" s="81"/>
      <c r="E98" s="81" t="s">
        <v>3843</v>
      </c>
      <c r="F98" s="81" t="s">
        <v>3843</v>
      </c>
      <c r="G98" s="90"/>
      <c r="H98" s="90"/>
      <c r="I98" s="50" t="str" cm="1">
        <f t="array" ref="I9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8" s="50" t="str">
        <f>_xlfn.TEXTJOIN("",1,ファイル名生成[[#This Row],[字音１]],ファイル名生成[[#This Row],[字音２]],ファイル名生成[[#This Row],[字音3]])</f>
        <v/>
      </c>
      <c r="K98" s="90"/>
      <c r="L98" s="50" t="str">
        <f>IF(ファイル名生成[[#This Row],[字１]]=0,"",_xlfn.TEXTJOIN("",TRUE,ファイル名生成[[#This Row],[ローマ字]],ファイル名生成[[#This Row],[後綴り]]))</f>
        <v/>
      </c>
      <c r="M98" s="50" t="str">
        <f>IF(COUNTIF(既存ファイル名[語釈見出し],ファイル名生成[[#This Row],[語釈見出し]])&gt;=1,"重複","")</f>
        <v/>
      </c>
      <c r="N98" s="50" t="str">
        <f>IF(COUNTIF(既存ファイル名[項目（内部）],ファイル名生成[[#This Row],[項目（内部）]])&gt;=1,"重複","")</f>
        <v/>
      </c>
      <c r="O98" s="50">
        <f>IF(LEFT(ファイル名生成[[#This Row],[項目（内部）]],1)="",0,MATCH(LEFT(ファイル名生成[[#This Row],[項目（内部）]],1),字音画数表[新字],0))</f>
        <v>0</v>
      </c>
      <c r="P98" s="50" cm="1">
        <f t="array" ref="P9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8" s="50" cm="1">
        <f t="array" ref="Q9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8" s="50" t="str" cm="1">
        <f t="array" ref="R98">IF(ファイル名生成[[#This Row],[字１]]=0,"",INDEX(字音画数表[字音],ファイル名生成[[#This Row],[字１]],0))</f>
        <v/>
      </c>
      <c r="S98" s="50" t="str" cm="1">
        <f t="array" ref="S98">IF(ファイル名生成[[#This Row],[字２]]=0,"",INDEX(字音画数表[字音],ファイル名生成[[#This Row],[字２]],0))</f>
        <v/>
      </c>
      <c r="T98" s="50" t="str" cm="1">
        <f t="array" ref="T98">IF(ファイル名生成[[#This Row],[字３]]=0,"",INDEX(字音画数表[字音],ファイル名生成[[#This Row],[字３]],0))</f>
        <v/>
      </c>
      <c r="U98" s="50" t="str" cm="1">
        <f t="array" ref="U98">[1]!Hebon(ファイル名生成[[#This Row],[字音（手動）]],2,1)</f>
        <v/>
      </c>
      <c r="V98" s="50">
        <f>COUNTIF(既存ファイル名[ローマ字],ファイル名生成[[#This Row],[ローマ字]])</f>
        <v>2</v>
      </c>
      <c r="W98" s="50">
        <f>IF(ファイル名生成[[#This Row],[字１]]=0,0,COUNTIF(ファイル名生成[ローマ字],ファイル名生成[[#This Row],[ローマ字]]))</f>
        <v>0</v>
      </c>
      <c r="X98" s="50">
        <f>ファイル名生成[[#This Row],[既存頻度]]+ファイル名生成[[#This Row],[新頻度]]</f>
        <v>2</v>
      </c>
      <c r="Y98" s="50" t="str">
        <f>IF(ファイル名生成[[#This Row],[総頻度]]&gt;9,ファイル名生成[[#This Row],[総頻度]],_xlfn.TEXTJOIN("",TRUE,"0",ファイル名生成[[#This Row],[総頻度]]))</f>
        <v>02</v>
      </c>
    </row>
    <row r="99" spans="2:25">
      <c r="B99" s="50">
        <f t="shared" si="1"/>
        <v>97</v>
      </c>
      <c r="C99" s="90"/>
      <c r="D99" s="81"/>
      <c r="E99" s="81" t="s">
        <v>3843</v>
      </c>
      <c r="F99" s="81" t="s">
        <v>3843</v>
      </c>
      <c r="G99" s="90"/>
      <c r="H99" s="90"/>
      <c r="I99" s="50" t="str" cm="1">
        <f t="array" ref="I9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99" s="50" t="str">
        <f>_xlfn.TEXTJOIN("",1,ファイル名生成[[#This Row],[字音１]],ファイル名生成[[#This Row],[字音２]],ファイル名生成[[#This Row],[字音3]])</f>
        <v/>
      </c>
      <c r="K99" s="90"/>
      <c r="L99" s="50" t="str">
        <f>IF(ファイル名生成[[#This Row],[字１]]=0,"",_xlfn.TEXTJOIN("",TRUE,ファイル名生成[[#This Row],[ローマ字]],ファイル名生成[[#This Row],[後綴り]]))</f>
        <v/>
      </c>
      <c r="M99" s="50" t="str">
        <f>IF(COUNTIF(既存ファイル名[語釈見出し],ファイル名生成[[#This Row],[語釈見出し]])&gt;=1,"重複","")</f>
        <v/>
      </c>
      <c r="N99" s="50" t="str">
        <f>IF(COUNTIF(既存ファイル名[項目（内部）],ファイル名生成[[#This Row],[項目（内部）]])&gt;=1,"重複","")</f>
        <v/>
      </c>
      <c r="O99" s="50">
        <f>IF(LEFT(ファイル名生成[[#This Row],[項目（内部）]],1)="",0,MATCH(LEFT(ファイル名生成[[#This Row],[項目（内部）]],1),字音画数表[新字],0))</f>
        <v>0</v>
      </c>
      <c r="P99" s="50" cm="1">
        <f t="array" ref="P9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99" s="50" cm="1">
        <f t="array" ref="Q9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99" s="50" t="str" cm="1">
        <f t="array" ref="R99">IF(ファイル名生成[[#This Row],[字１]]=0,"",INDEX(字音画数表[字音],ファイル名生成[[#This Row],[字１]],0))</f>
        <v/>
      </c>
      <c r="S99" s="50" t="str" cm="1">
        <f t="array" ref="S99">IF(ファイル名生成[[#This Row],[字２]]=0,"",INDEX(字音画数表[字音],ファイル名生成[[#This Row],[字２]],0))</f>
        <v/>
      </c>
      <c r="T99" s="50" t="str" cm="1">
        <f t="array" ref="T99">IF(ファイル名生成[[#This Row],[字３]]=0,"",INDEX(字音画数表[字音],ファイル名生成[[#This Row],[字３]],0))</f>
        <v/>
      </c>
      <c r="U99" s="50" t="str" cm="1">
        <f t="array" ref="U99">[1]!Hebon(ファイル名生成[[#This Row],[字音（手動）]],2,1)</f>
        <v/>
      </c>
      <c r="V99" s="50">
        <f>COUNTIF(既存ファイル名[ローマ字],ファイル名生成[[#This Row],[ローマ字]])</f>
        <v>2</v>
      </c>
      <c r="W99" s="50">
        <f>IF(ファイル名生成[[#This Row],[字１]]=0,0,COUNTIF(ファイル名生成[ローマ字],ファイル名生成[[#This Row],[ローマ字]]))</f>
        <v>0</v>
      </c>
      <c r="X99" s="50">
        <f>ファイル名生成[[#This Row],[既存頻度]]+ファイル名生成[[#This Row],[新頻度]]</f>
        <v>2</v>
      </c>
      <c r="Y99" s="50" t="str">
        <f>IF(ファイル名生成[[#This Row],[総頻度]]&gt;9,ファイル名生成[[#This Row],[総頻度]],_xlfn.TEXTJOIN("",TRUE,"0",ファイル名生成[[#This Row],[総頻度]]))</f>
        <v>02</v>
      </c>
    </row>
    <row r="100" spans="2:25">
      <c r="B100" s="50">
        <f t="shared" si="1"/>
        <v>98</v>
      </c>
      <c r="C100" s="90"/>
      <c r="D100" s="81"/>
      <c r="E100" s="81" t="s">
        <v>3843</v>
      </c>
      <c r="F100" s="81" t="s">
        <v>3843</v>
      </c>
      <c r="G100" s="90"/>
      <c r="H100" s="90"/>
      <c r="I100" s="50" t="str" cm="1">
        <f t="array" ref="I10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0" s="50" t="str">
        <f>_xlfn.TEXTJOIN("",1,ファイル名生成[[#This Row],[字音１]],ファイル名生成[[#This Row],[字音２]],ファイル名生成[[#This Row],[字音3]])</f>
        <v/>
      </c>
      <c r="K100" s="90"/>
      <c r="L100" s="50" t="str">
        <f>IF(ファイル名生成[[#This Row],[字１]]=0,"",_xlfn.TEXTJOIN("",TRUE,ファイル名生成[[#This Row],[ローマ字]],ファイル名生成[[#This Row],[後綴り]]))</f>
        <v/>
      </c>
      <c r="M100" s="50" t="str">
        <f>IF(COUNTIF(既存ファイル名[語釈見出し],ファイル名生成[[#This Row],[語釈見出し]])&gt;=1,"重複","")</f>
        <v/>
      </c>
      <c r="N100" s="50" t="str">
        <f>IF(COUNTIF(既存ファイル名[項目（内部）],ファイル名生成[[#This Row],[項目（内部）]])&gt;=1,"重複","")</f>
        <v/>
      </c>
      <c r="O100" s="50">
        <f>IF(LEFT(ファイル名生成[[#This Row],[項目（内部）]],1)="",0,MATCH(LEFT(ファイル名生成[[#This Row],[項目（内部）]],1),字音画数表[新字],0))</f>
        <v>0</v>
      </c>
      <c r="P100" s="50" cm="1">
        <f t="array" ref="P10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0" s="50" cm="1">
        <f t="array" ref="Q10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0" s="50" t="str" cm="1">
        <f t="array" ref="R100">IF(ファイル名生成[[#This Row],[字１]]=0,"",INDEX(字音画数表[字音],ファイル名生成[[#This Row],[字１]],0))</f>
        <v/>
      </c>
      <c r="S100" s="50" t="str" cm="1">
        <f t="array" ref="S100">IF(ファイル名生成[[#This Row],[字２]]=0,"",INDEX(字音画数表[字音],ファイル名生成[[#This Row],[字２]],0))</f>
        <v/>
      </c>
      <c r="T100" s="50" t="str" cm="1">
        <f t="array" ref="T100">IF(ファイル名生成[[#This Row],[字３]]=0,"",INDEX(字音画数表[字音],ファイル名生成[[#This Row],[字３]],0))</f>
        <v/>
      </c>
      <c r="U100" s="50" t="str" cm="1">
        <f t="array" ref="U100">[1]!Hebon(ファイル名生成[[#This Row],[字音（手動）]],2,1)</f>
        <v/>
      </c>
      <c r="V100" s="50">
        <f>COUNTIF(既存ファイル名[ローマ字],ファイル名生成[[#This Row],[ローマ字]])</f>
        <v>2</v>
      </c>
      <c r="W100" s="50">
        <f>IF(ファイル名生成[[#This Row],[字１]]=0,0,COUNTIF(ファイル名生成[ローマ字],ファイル名生成[[#This Row],[ローマ字]]))</f>
        <v>0</v>
      </c>
      <c r="X100" s="50">
        <f>ファイル名生成[[#This Row],[既存頻度]]+ファイル名生成[[#This Row],[新頻度]]</f>
        <v>2</v>
      </c>
      <c r="Y100" s="50" t="str">
        <f>IF(ファイル名生成[[#This Row],[総頻度]]&gt;9,ファイル名生成[[#This Row],[総頻度]],_xlfn.TEXTJOIN("",TRUE,"0",ファイル名生成[[#This Row],[総頻度]]))</f>
        <v>02</v>
      </c>
    </row>
    <row r="101" spans="2:25">
      <c r="B101" s="50">
        <f t="shared" si="1"/>
        <v>99</v>
      </c>
      <c r="C101" s="90"/>
      <c r="D101" s="81"/>
      <c r="E101" s="81" t="s">
        <v>3843</v>
      </c>
      <c r="F101" s="81" t="s">
        <v>3843</v>
      </c>
      <c r="G101" s="90"/>
      <c r="H101" s="90"/>
      <c r="I101" s="50" t="str" cm="1">
        <f t="array" ref="I10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1" s="50" t="str">
        <f>_xlfn.TEXTJOIN("",1,ファイル名生成[[#This Row],[字音１]],ファイル名生成[[#This Row],[字音２]],ファイル名生成[[#This Row],[字音3]])</f>
        <v/>
      </c>
      <c r="K101" s="90"/>
      <c r="L101" s="50" t="str">
        <f>IF(ファイル名生成[[#This Row],[字１]]=0,"",_xlfn.TEXTJOIN("",TRUE,ファイル名生成[[#This Row],[ローマ字]],ファイル名生成[[#This Row],[後綴り]]))</f>
        <v/>
      </c>
      <c r="M101" s="50" t="str">
        <f>IF(COUNTIF(既存ファイル名[語釈見出し],ファイル名生成[[#This Row],[語釈見出し]])&gt;=1,"重複","")</f>
        <v/>
      </c>
      <c r="N101" s="50" t="str">
        <f>IF(COUNTIF(既存ファイル名[項目（内部）],ファイル名生成[[#This Row],[項目（内部）]])&gt;=1,"重複","")</f>
        <v/>
      </c>
      <c r="O101" s="50">
        <f>IF(LEFT(ファイル名生成[[#This Row],[項目（内部）]],1)="",0,MATCH(LEFT(ファイル名生成[[#This Row],[項目（内部）]],1),字音画数表[新字],0))</f>
        <v>0</v>
      </c>
      <c r="P101" s="50" cm="1">
        <f t="array" ref="P10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1" s="50" cm="1">
        <f t="array" ref="Q10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1" s="50" t="str" cm="1">
        <f t="array" ref="R101">IF(ファイル名生成[[#This Row],[字１]]=0,"",INDEX(字音画数表[字音],ファイル名生成[[#This Row],[字１]],0))</f>
        <v/>
      </c>
      <c r="S101" s="50" t="str" cm="1">
        <f t="array" ref="S101">IF(ファイル名生成[[#This Row],[字２]]=0,"",INDEX(字音画数表[字音],ファイル名生成[[#This Row],[字２]],0))</f>
        <v/>
      </c>
      <c r="T101" s="50" t="str" cm="1">
        <f t="array" ref="T101">IF(ファイル名生成[[#This Row],[字３]]=0,"",INDEX(字音画数表[字音],ファイル名生成[[#This Row],[字３]],0))</f>
        <v/>
      </c>
      <c r="U101" s="50" t="str" cm="1">
        <f t="array" ref="U101">[1]!Hebon(ファイル名生成[[#This Row],[字音（手動）]],2,1)</f>
        <v/>
      </c>
      <c r="V101" s="50">
        <f>COUNTIF(既存ファイル名[ローマ字],ファイル名生成[[#This Row],[ローマ字]])</f>
        <v>2</v>
      </c>
      <c r="W101" s="50">
        <f>IF(ファイル名生成[[#This Row],[字１]]=0,0,COUNTIF(ファイル名生成[ローマ字],ファイル名生成[[#This Row],[ローマ字]]))</f>
        <v>0</v>
      </c>
      <c r="X101" s="50">
        <f>ファイル名生成[[#This Row],[既存頻度]]+ファイル名生成[[#This Row],[新頻度]]</f>
        <v>2</v>
      </c>
      <c r="Y101" s="50" t="str">
        <f>IF(ファイル名生成[[#This Row],[総頻度]]&gt;9,ファイル名生成[[#This Row],[総頻度]],_xlfn.TEXTJOIN("",TRUE,"0",ファイル名生成[[#This Row],[総頻度]]))</f>
        <v>02</v>
      </c>
    </row>
    <row r="102" spans="2:25">
      <c r="B102" s="50">
        <f t="shared" si="1"/>
        <v>100</v>
      </c>
      <c r="C102" s="90"/>
      <c r="D102" s="81"/>
      <c r="E102" s="81" t="s">
        <v>3843</v>
      </c>
      <c r="F102" s="81" t="s">
        <v>3843</v>
      </c>
      <c r="G102" s="90"/>
      <c r="H102" s="90"/>
      <c r="I102" s="50" t="str" cm="1">
        <f t="array" ref="I10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2" s="50" t="str">
        <f>_xlfn.TEXTJOIN("",1,ファイル名生成[[#This Row],[字音１]],ファイル名生成[[#This Row],[字音２]],ファイル名生成[[#This Row],[字音3]])</f>
        <v/>
      </c>
      <c r="K102" s="90"/>
      <c r="L102" s="50" t="str">
        <f>IF(ファイル名生成[[#This Row],[字１]]=0,"",_xlfn.TEXTJOIN("",TRUE,ファイル名生成[[#This Row],[ローマ字]],ファイル名生成[[#This Row],[後綴り]]))</f>
        <v/>
      </c>
      <c r="M102" s="50" t="str">
        <f>IF(COUNTIF(既存ファイル名[語釈見出し],ファイル名生成[[#This Row],[語釈見出し]])&gt;=1,"重複","")</f>
        <v/>
      </c>
      <c r="N102" s="50" t="str">
        <f>IF(COUNTIF(既存ファイル名[項目（内部）],ファイル名生成[[#This Row],[項目（内部）]])&gt;=1,"重複","")</f>
        <v/>
      </c>
      <c r="O102" s="50">
        <f>IF(LEFT(ファイル名生成[[#This Row],[項目（内部）]],1)="",0,MATCH(LEFT(ファイル名生成[[#This Row],[項目（内部）]],1),字音画数表[新字],0))</f>
        <v>0</v>
      </c>
      <c r="P102" s="50" cm="1">
        <f t="array" ref="P10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2" s="50" cm="1">
        <f t="array" ref="Q10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2" s="50" t="str" cm="1">
        <f t="array" ref="R102">IF(ファイル名生成[[#This Row],[字１]]=0,"",INDEX(字音画数表[字音],ファイル名生成[[#This Row],[字１]],0))</f>
        <v/>
      </c>
      <c r="S102" s="50" t="str" cm="1">
        <f t="array" ref="S102">IF(ファイル名生成[[#This Row],[字２]]=0,"",INDEX(字音画数表[字音],ファイル名生成[[#This Row],[字２]],0))</f>
        <v/>
      </c>
      <c r="T102" s="50" t="str" cm="1">
        <f t="array" ref="T102">IF(ファイル名生成[[#This Row],[字３]]=0,"",INDEX(字音画数表[字音],ファイル名生成[[#This Row],[字３]],0))</f>
        <v/>
      </c>
      <c r="U102" s="50" t="str" cm="1">
        <f t="array" ref="U102">[1]!Hebon(ファイル名生成[[#This Row],[字音（手動）]],2,1)</f>
        <v/>
      </c>
      <c r="V102" s="50">
        <f>COUNTIF(既存ファイル名[ローマ字],ファイル名生成[[#This Row],[ローマ字]])</f>
        <v>2</v>
      </c>
      <c r="W102" s="50">
        <f>IF(ファイル名生成[[#This Row],[字１]]=0,0,COUNTIF(ファイル名生成[ローマ字],ファイル名生成[[#This Row],[ローマ字]]))</f>
        <v>0</v>
      </c>
      <c r="X102" s="50">
        <f>ファイル名生成[[#This Row],[既存頻度]]+ファイル名生成[[#This Row],[新頻度]]</f>
        <v>2</v>
      </c>
      <c r="Y102" s="50" t="str">
        <f>IF(ファイル名生成[[#This Row],[総頻度]]&gt;9,ファイル名生成[[#This Row],[総頻度]],_xlfn.TEXTJOIN("",TRUE,"0",ファイル名生成[[#This Row],[総頻度]]))</f>
        <v>02</v>
      </c>
    </row>
    <row r="103" spans="2:25">
      <c r="B103" s="50">
        <f t="shared" si="1"/>
        <v>101</v>
      </c>
      <c r="C103" s="90"/>
      <c r="D103" s="81"/>
      <c r="E103" s="81" t="s">
        <v>3843</v>
      </c>
      <c r="F103" s="81" t="s">
        <v>3843</v>
      </c>
      <c r="G103" s="90"/>
      <c r="H103" s="90"/>
      <c r="I103" s="50" t="str" cm="1">
        <f t="array" ref="I10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3" s="50" t="str">
        <f>_xlfn.TEXTJOIN("",1,ファイル名生成[[#This Row],[字音１]],ファイル名生成[[#This Row],[字音２]],ファイル名生成[[#This Row],[字音3]])</f>
        <v/>
      </c>
      <c r="K103" s="90"/>
      <c r="L103" s="50" t="str">
        <f>IF(ファイル名生成[[#This Row],[字１]]=0,"",_xlfn.TEXTJOIN("",TRUE,ファイル名生成[[#This Row],[ローマ字]],ファイル名生成[[#This Row],[後綴り]]))</f>
        <v/>
      </c>
      <c r="M103" s="50" t="str">
        <f>IF(COUNTIF(既存ファイル名[語釈見出し],ファイル名生成[[#This Row],[語釈見出し]])&gt;=1,"重複","")</f>
        <v/>
      </c>
      <c r="N103" s="50" t="str">
        <f>IF(COUNTIF(既存ファイル名[項目（内部）],ファイル名生成[[#This Row],[項目（内部）]])&gt;=1,"重複","")</f>
        <v/>
      </c>
      <c r="O103" s="50">
        <f>IF(LEFT(ファイル名生成[[#This Row],[項目（内部）]],1)="",0,MATCH(LEFT(ファイル名生成[[#This Row],[項目（内部）]],1),字音画数表[新字],0))</f>
        <v>0</v>
      </c>
      <c r="P103" s="50" cm="1">
        <f t="array" ref="P10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3" s="50" cm="1">
        <f t="array" ref="Q10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3" s="50" t="str" cm="1">
        <f t="array" ref="R103">IF(ファイル名生成[[#This Row],[字１]]=0,"",INDEX(字音画数表[字音],ファイル名生成[[#This Row],[字１]],0))</f>
        <v/>
      </c>
      <c r="S103" s="50" t="str" cm="1">
        <f t="array" ref="S103">IF(ファイル名生成[[#This Row],[字２]]=0,"",INDEX(字音画数表[字音],ファイル名生成[[#This Row],[字２]],0))</f>
        <v/>
      </c>
      <c r="T103" s="50" t="str" cm="1">
        <f t="array" ref="T103">IF(ファイル名生成[[#This Row],[字３]]=0,"",INDEX(字音画数表[字音],ファイル名生成[[#This Row],[字３]],0))</f>
        <v/>
      </c>
      <c r="U103" s="50" t="str" cm="1">
        <f t="array" ref="U103">[1]!Hebon(ファイル名生成[[#This Row],[字音（手動）]],2,1)</f>
        <v/>
      </c>
      <c r="V103" s="50">
        <f>COUNTIF(既存ファイル名[ローマ字],ファイル名生成[[#This Row],[ローマ字]])</f>
        <v>2</v>
      </c>
      <c r="W103" s="50">
        <f>IF(ファイル名生成[[#This Row],[字１]]=0,0,COUNTIF(ファイル名生成[ローマ字],ファイル名生成[[#This Row],[ローマ字]]))</f>
        <v>0</v>
      </c>
      <c r="X103" s="50">
        <f>ファイル名生成[[#This Row],[既存頻度]]+ファイル名生成[[#This Row],[新頻度]]</f>
        <v>2</v>
      </c>
      <c r="Y103" s="50" t="str">
        <f>IF(ファイル名生成[[#This Row],[総頻度]]&gt;9,ファイル名生成[[#This Row],[総頻度]],_xlfn.TEXTJOIN("",TRUE,"0",ファイル名生成[[#This Row],[総頻度]]))</f>
        <v>02</v>
      </c>
    </row>
    <row r="104" spans="2:25">
      <c r="B104" s="50">
        <f t="shared" si="1"/>
        <v>102</v>
      </c>
      <c r="C104" s="90"/>
      <c r="D104" s="81"/>
      <c r="E104" s="81" t="s">
        <v>3843</v>
      </c>
      <c r="F104" s="81" t="s">
        <v>3843</v>
      </c>
      <c r="G104" s="90"/>
      <c r="H104" s="90"/>
      <c r="I104" s="50" t="str" cm="1">
        <f t="array" ref="I10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4" s="50" t="str">
        <f>_xlfn.TEXTJOIN("",1,ファイル名生成[[#This Row],[字音１]],ファイル名生成[[#This Row],[字音２]],ファイル名生成[[#This Row],[字音3]])</f>
        <v/>
      </c>
      <c r="K104" s="90"/>
      <c r="L104" s="50" t="str">
        <f>IF(ファイル名生成[[#This Row],[字１]]=0,"",_xlfn.TEXTJOIN("",TRUE,ファイル名生成[[#This Row],[ローマ字]],ファイル名生成[[#This Row],[後綴り]]))</f>
        <v/>
      </c>
      <c r="M104" s="50" t="str">
        <f>IF(COUNTIF(既存ファイル名[語釈見出し],ファイル名生成[[#This Row],[語釈見出し]])&gt;=1,"重複","")</f>
        <v/>
      </c>
      <c r="N104" s="50" t="str">
        <f>IF(COUNTIF(既存ファイル名[項目（内部）],ファイル名生成[[#This Row],[項目（内部）]])&gt;=1,"重複","")</f>
        <v/>
      </c>
      <c r="O104" s="50">
        <f>IF(LEFT(ファイル名生成[[#This Row],[項目（内部）]],1)="",0,MATCH(LEFT(ファイル名生成[[#This Row],[項目（内部）]],1),字音画数表[新字],0))</f>
        <v>0</v>
      </c>
      <c r="P104" s="50" cm="1">
        <f t="array" ref="P10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4" s="50" cm="1">
        <f t="array" ref="Q10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4" s="50" t="str" cm="1">
        <f t="array" ref="R104">IF(ファイル名生成[[#This Row],[字１]]=0,"",INDEX(字音画数表[字音],ファイル名生成[[#This Row],[字１]],0))</f>
        <v/>
      </c>
      <c r="S104" s="50" t="str" cm="1">
        <f t="array" ref="S104">IF(ファイル名生成[[#This Row],[字２]]=0,"",INDEX(字音画数表[字音],ファイル名生成[[#This Row],[字２]],0))</f>
        <v/>
      </c>
      <c r="T104" s="50" t="str" cm="1">
        <f t="array" ref="T104">IF(ファイル名生成[[#This Row],[字３]]=0,"",INDEX(字音画数表[字音],ファイル名生成[[#This Row],[字３]],0))</f>
        <v/>
      </c>
      <c r="U104" s="50" t="str" cm="1">
        <f t="array" ref="U104">[1]!Hebon(ファイル名生成[[#This Row],[字音（手動）]],2,1)</f>
        <v/>
      </c>
      <c r="V104" s="50">
        <f>COUNTIF(既存ファイル名[ローマ字],ファイル名生成[[#This Row],[ローマ字]])</f>
        <v>2</v>
      </c>
      <c r="W104" s="50">
        <f>IF(ファイル名生成[[#This Row],[字１]]=0,0,COUNTIF(ファイル名生成[ローマ字],ファイル名生成[[#This Row],[ローマ字]]))</f>
        <v>0</v>
      </c>
      <c r="X104" s="50">
        <f>ファイル名生成[[#This Row],[既存頻度]]+ファイル名生成[[#This Row],[新頻度]]</f>
        <v>2</v>
      </c>
      <c r="Y104" s="50" t="str">
        <f>IF(ファイル名生成[[#This Row],[総頻度]]&gt;9,ファイル名生成[[#This Row],[総頻度]],_xlfn.TEXTJOIN("",TRUE,"0",ファイル名生成[[#This Row],[総頻度]]))</f>
        <v>02</v>
      </c>
    </row>
    <row r="105" spans="2:25">
      <c r="B105" s="50">
        <f t="shared" si="1"/>
        <v>103</v>
      </c>
      <c r="C105" s="90"/>
      <c r="D105" s="81"/>
      <c r="E105" s="81" t="s">
        <v>3843</v>
      </c>
      <c r="F105" s="81" t="s">
        <v>3843</v>
      </c>
      <c r="G105" s="90"/>
      <c r="H105" s="90"/>
      <c r="I105" s="50" t="str" cm="1">
        <f t="array" ref="I10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5" s="50" t="str">
        <f>_xlfn.TEXTJOIN("",1,ファイル名生成[[#This Row],[字音１]],ファイル名生成[[#This Row],[字音２]],ファイル名生成[[#This Row],[字音3]])</f>
        <v/>
      </c>
      <c r="K105" s="90"/>
      <c r="L105" s="50" t="str">
        <f>IF(ファイル名生成[[#This Row],[字１]]=0,"",_xlfn.TEXTJOIN("",TRUE,ファイル名生成[[#This Row],[ローマ字]],ファイル名生成[[#This Row],[後綴り]]))</f>
        <v/>
      </c>
      <c r="M105" s="50" t="str">
        <f>IF(COUNTIF(既存ファイル名[語釈見出し],ファイル名生成[[#This Row],[語釈見出し]])&gt;=1,"重複","")</f>
        <v/>
      </c>
      <c r="N105" s="50" t="str">
        <f>IF(COUNTIF(既存ファイル名[項目（内部）],ファイル名生成[[#This Row],[項目（内部）]])&gt;=1,"重複","")</f>
        <v/>
      </c>
      <c r="O105" s="50">
        <f>IF(LEFT(ファイル名生成[[#This Row],[項目（内部）]],1)="",0,MATCH(LEFT(ファイル名生成[[#This Row],[項目（内部）]],1),字音画数表[新字],0))</f>
        <v>0</v>
      </c>
      <c r="P105" s="50" cm="1">
        <f t="array" ref="P10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5" s="50" cm="1">
        <f t="array" ref="Q10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5" s="50" t="str" cm="1">
        <f t="array" ref="R105">IF(ファイル名生成[[#This Row],[字１]]=0,"",INDEX(字音画数表[字音],ファイル名生成[[#This Row],[字１]],0))</f>
        <v/>
      </c>
      <c r="S105" s="50" t="str" cm="1">
        <f t="array" ref="S105">IF(ファイル名生成[[#This Row],[字２]]=0,"",INDEX(字音画数表[字音],ファイル名生成[[#This Row],[字２]],0))</f>
        <v/>
      </c>
      <c r="T105" s="50" t="str" cm="1">
        <f t="array" ref="T105">IF(ファイル名生成[[#This Row],[字３]]=0,"",INDEX(字音画数表[字音],ファイル名生成[[#This Row],[字３]],0))</f>
        <v/>
      </c>
      <c r="U105" s="50" t="str" cm="1">
        <f t="array" ref="U105">[1]!Hebon(ファイル名生成[[#This Row],[字音（手動）]],2,1)</f>
        <v/>
      </c>
      <c r="V105" s="50">
        <f>COUNTIF(既存ファイル名[ローマ字],ファイル名生成[[#This Row],[ローマ字]])</f>
        <v>2</v>
      </c>
      <c r="W105" s="50">
        <f>IF(ファイル名生成[[#This Row],[字１]]=0,0,COUNTIF(ファイル名生成[ローマ字],ファイル名生成[[#This Row],[ローマ字]]))</f>
        <v>0</v>
      </c>
      <c r="X105" s="50">
        <f>ファイル名生成[[#This Row],[既存頻度]]+ファイル名生成[[#This Row],[新頻度]]</f>
        <v>2</v>
      </c>
      <c r="Y105" s="50" t="str">
        <f>IF(ファイル名生成[[#This Row],[総頻度]]&gt;9,ファイル名生成[[#This Row],[総頻度]],_xlfn.TEXTJOIN("",TRUE,"0",ファイル名生成[[#This Row],[総頻度]]))</f>
        <v>02</v>
      </c>
    </row>
    <row r="106" spans="2:25">
      <c r="B106" s="50">
        <f t="shared" si="1"/>
        <v>104</v>
      </c>
      <c r="C106" s="90"/>
      <c r="D106" s="81"/>
      <c r="E106" s="81" t="s">
        <v>3843</v>
      </c>
      <c r="F106" s="81" t="s">
        <v>3843</v>
      </c>
      <c r="G106" s="90"/>
      <c r="H106" s="90"/>
      <c r="I106" s="50" t="str" cm="1">
        <f t="array" ref="I10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6" s="50" t="str">
        <f>_xlfn.TEXTJOIN("",1,ファイル名生成[[#This Row],[字音１]],ファイル名生成[[#This Row],[字音２]],ファイル名生成[[#This Row],[字音3]])</f>
        <v/>
      </c>
      <c r="K106" s="90"/>
      <c r="L106" s="50" t="str">
        <f>IF(ファイル名生成[[#This Row],[字１]]=0,"",_xlfn.TEXTJOIN("",TRUE,ファイル名生成[[#This Row],[ローマ字]],ファイル名生成[[#This Row],[後綴り]]))</f>
        <v/>
      </c>
      <c r="M106" s="50" t="str">
        <f>IF(COUNTIF(既存ファイル名[語釈見出し],ファイル名生成[[#This Row],[語釈見出し]])&gt;=1,"重複","")</f>
        <v/>
      </c>
      <c r="N106" s="50" t="str">
        <f>IF(COUNTIF(既存ファイル名[項目（内部）],ファイル名生成[[#This Row],[項目（内部）]])&gt;=1,"重複","")</f>
        <v/>
      </c>
      <c r="O106" s="50">
        <f>IF(LEFT(ファイル名生成[[#This Row],[項目（内部）]],1)="",0,MATCH(LEFT(ファイル名生成[[#This Row],[項目（内部）]],1),字音画数表[新字],0))</f>
        <v>0</v>
      </c>
      <c r="P106" s="50" cm="1">
        <f t="array" ref="P10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6" s="50" cm="1">
        <f t="array" ref="Q10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6" s="50" t="str" cm="1">
        <f t="array" ref="R106">IF(ファイル名生成[[#This Row],[字１]]=0,"",INDEX(字音画数表[字音],ファイル名生成[[#This Row],[字１]],0))</f>
        <v/>
      </c>
      <c r="S106" s="50" t="str" cm="1">
        <f t="array" ref="S106">IF(ファイル名生成[[#This Row],[字２]]=0,"",INDEX(字音画数表[字音],ファイル名生成[[#This Row],[字２]],0))</f>
        <v/>
      </c>
      <c r="T106" s="50" t="str" cm="1">
        <f t="array" ref="T106">IF(ファイル名生成[[#This Row],[字３]]=0,"",INDEX(字音画数表[字音],ファイル名生成[[#This Row],[字３]],0))</f>
        <v/>
      </c>
      <c r="U106" s="50" t="str" cm="1">
        <f t="array" ref="U106">[1]!Hebon(ファイル名生成[[#This Row],[字音（手動）]],2,1)</f>
        <v/>
      </c>
      <c r="V106" s="50">
        <f>COUNTIF(既存ファイル名[ローマ字],ファイル名生成[[#This Row],[ローマ字]])</f>
        <v>2</v>
      </c>
      <c r="W106" s="50">
        <f>IF(ファイル名生成[[#This Row],[字１]]=0,0,COUNTIF(ファイル名生成[ローマ字],ファイル名生成[[#This Row],[ローマ字]]))</f>
        <v>0</v>
      </c>
      <c r="X106" s="50">
        <f>ファイル名生成[[#This Row],[既存頻度]]+ファイル名生成[[#This Row],[新頻度]]</f>
        <v>2</v>
      </c>
      <c r="Y106" s="50" t="str">
        <f>IF(ファイル名生成[[#This Row],[総頻度]]&gt;9,ファイル名生成[[#This Row],[総頻度]],_xlfn.TEXTJOIN("",TRUE,"0",ファイル名生成[[#This Row],[総頻度]]))</f>
        <v>02</v>
      </c>
    </row>
    <row r="107" spans="2:25">
      <c r="B107" s="50">
        <f t="shared" si="1"/>
        <v>105</v>
      </c>
      <c r="C107" s="90"/>
      <c r="D107" s="81"/>
      <c r="E107" s="81" t="s">
        <v>3843</v>
      </c>
      <c r="F107" s="81" t="s">
        <v>3843</v>
      </c>
      <c r="G107" s="90"/>
      <c r="H107" s="90"/>
      <c r="I107" s="50" t="str" cm="1">
        <f t="array" ref="I10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7" s="50" t="str">
        <f>_xlfn.TEXTJOIN("",1,ファイル名生成[[#This Row],[字音１]],ファイル名生成[[#This Row],[字音２]],ファイル名生成[[#This Row],[字音3]])</f>
        <v/>
      </c>
      <c r="K107" s="90"/>
      <c r="L107" s="50" t="str">
        <f>IF(ファイル名生成[[#This Row],[字１]]=0,"",_xlfn.TEXTJOIN("",TRUE,ファイル名生成[[#This Row],[ローマ字]],ファイル名生成[[#This Row],[後綴り]]))</f>
        <v/>
      </c>
      <c r="M107" s="50" t="str">
        <f>IF(COUNTIF(既存ファイル名[語釈見出し],ファイル名生成[[#This Row],[語釈見出し]])&gt;=1,"重複","")</f>
        <v/>
      </c>
      <c r="N107" s="50" t="str">
        <f>IF(COUNTIF(既存ファイル名[項目（内部）],ファイル名生成[[#This Row],[項目（内部）]])&gt;=1,"重複","")</f>
        <v/>
      </c>
      <c r="O107" s="50">
        <f>IF(LEFT(ファイル名生成[[#This Row],[項目（内部）]],1)="",0,MATCH(LEFT(ファイル名生成[[#This Row],[項目（内部）]],1),字音画数表[新字],0))</f>
        <v>0</v>
      </c>
      <c r="P107" s="50" cm="1">
        <f t="array" ref="P10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7" s="50" cm="1">
        <f t="array" ref="Q10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7" s="50" t="str" cm="1">
        <f t="array" ref="R107">IF(ファイル名生成[[#This Row],[字１]]=0,"",INDEX(字音画数表[字音],ファイル名生成[[#This Row],[字１]],0))</f>
        <v/>
      </c>
      <c r="S107" s="50" t="str" cm="1">
        <f t="array" ref="S107">IF(ファイル名生成[[#This Row],[字２]]=0,"",INDEX(字音画数表[字音],ファイル名生成[[#This Row],[字２]],0))</f>
        <v/>
      </c>
      <c r="T107" s="50" t="str" cm="1">
        <f t="array" ref="T107">IF(ファイル名生成[[#This Row],[字３]]=0,"",INDEX(字音画数表[字音],ファイル名生成[[#This Row],[字３]],0))</f>
        <v/>
      </c>
      <c r="U107" s="50" t="str" cm="1">
        <f t="array" ref="U107">[1]!Hebon(ファイル名生成[[#This Row],[字音（手動）]],2,1)</f>
        <v/>
      </c>
      <c r="V107" s="50">
        <f>COUNTIF(既存ファイル名[ローマ字],ファイル名生成[[#This Row],[ローマ字]])</f>
        <v>2</v>
      </c>
      <c r="W107" s="50">
        <f>IF(ファイル名生成[[#This Row],[字１]]=0,0,COUNTIF(ファイル名生成[ローマ字],ファイル名生成[[#This Row],[ローマ字]]))</f>
        <v>0</v>
      </c>
      <c r="X107" s="50">
        <f>ファイル名生成[[#This Row],[既存頻度]]+ファイル名生成[[#This Row],[新頻度]]</f>
        <v>2</v>
      </c>
      <c r="Y107" s="50" t="str">
        <f>IF(ファイル名生成[[#This Row],[総頻度]]&gt;9,ファイル名生成[[#This Row],[総頻度]],_xlfn.TEXTJOIN("",TRUE,"0",ファイル名生成[[#This Row],[総頻度]]))</f>
        <v>02</v>
      </c>
    </row>
    <row r="108" spans="2:25">
      <c r="B108" s="50">
        <f t="shared" si="1"/>
        <v>106</v>
      </c>
      <c r="C108" s="90"/>
      <c r="D108" s="81"/>
      <c r="E108" s="81" t="s">
        <v>3843</v>
      </c>
      <c r="F108" s="81" t="s">
        <v>3843</v>
      </c>
      <c r="G108" s="90"/>
      <c r="H108" s="90"/>
      <c r="I108" s="50" t="str" cm="1">
        <f t="array" ref="I10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8" s="50" t="str">
        <f>_xlfn.TEXTJOIN("",1,ファイル名生成[[#This Row],[字音１]],ファイル名生成[[#This Row],[字音２]],ファイル名生成[[#This Row],[字音3]])</f>
        <v/>
      </c>
      <c r="K108" s="90"/>
      <c r="L108" s="50" t="str">
        <f>IF(ファイル名生成[[#This Row],[字１]]=0,"",_xlfn.TEXTJOIN("",TRUE,ファイル名生成[[#This Row],[ローマ字]],ファイル名生成[[#This Row],[後綴り]]))</f>
        <v/>
      </c>
      <c r="M108" s="50" t="str">
        <f>IF(COUNTIF(既存ファイル名[語釈見出し],ファイル名生成[[#This Row],[語釈見出し]])&gt;=1,"重複","")</f>
        <v/>
      </c>
      <c r="N108" s="50" t="str">
        <f>IF(COUNTIF(既存ファイル名[項目（内部）],ファイル名生成[[#This Row],[項目（内部）]])&gt;=1,"重複","")</f>
        <v/>
      </c>
      <c r="O108" s="50">
        <f>IF(LEFT(ファイル名生成[[#This Row],[項目（内部）]],1)="",0,MATCH(LEFT(ファイル名生成[[#This Row],[項目（内部）]],1),字音画数表[新字],0))</f>
        <v>0</v>
      </c>
      <c r="P108" s="50" cm="1">
        <f t="array" ref="P10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8" s="50" cm="1">
        <f t="array" ref="Q10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8" s="50" t="str" cm="1">
        <f t="array" ref="R108">IF(ファイル名生成[[#This Row],[字１]]=0,"",INDEX(字音画数表[字音],ファイル名生成[[#This Row],[字１]],0))</f>
        <v/>
      </c>
      <c r="S108" s="50" t="str" cm="1">
        <f t="array" ref="S108">IF(ファイル名生成[[#This Row],[字２]]=0,"",INDEX(字音画数表[字音],ファイル名生成[[#This Row],[字２]],0))</f>
        <v/>
      </c>
      <c r="T108" s="50" t="str" cm="1">
        <f t="array" ref="T108">IF(ファイル名生成[[#This Row],[字３]]=0,"",INDEX(字音画数表[字音],ファイル名生成[[#This Row],[字３]],0))</f>
        <v/>
      </c>
      <c r="U108" s="50" t="str" cm="1">
        <f t="array" ref="U108">[1]!Hebon(ファイル名生成[[#This Row],[字音（手動）]],2,1)</f>
        <v/>
      </c>
      <c r="V108" s="50">
        <f>COUNTIF(既存ファイル名[ローマ字],ファイル名生成[[#This Row],[ローマ字]])</f>
        <v>2</v>
      </c>
      <c r="W108" s="50">
        <f>IF(ファイル名生成[[#This Row],[字１]]=0,0,COUNTIF(ファイル名生成[ローマ字],ファイル名生成[[#This Row],[ローマ字]]))</f>
        <v>0</v>
      </c>
      <c r="X108" s="50">
        <f>ファイル名生成[[#This Row],[既存頻度]]+ファイル名生成[[#This Row],[新頻度]]</f>
        <v>2</v>
      </c>
      <c r="Y108" s="50" t="str">
        <f>IF(ファイル名生成[[#This Row],[総頻度]]&gt;9,ファイル名生成[[#This Row],[総頻度]],_xlfn.TEXTJOIN("",TRUE,"0",ファイル名生成[[#This Row],[総頻度]]))</f>
        <v>02</v>
      </c>
    </row>
    <row r="109" spans="2:25">
      <c r="B109" s="50">
        <f t="shared" si="1"/>
        <v>107</v>
      </c>
      <c r="C109" s="90"/>
      <c r="D109" s="81"/>
      <c r="E109" s="81" t="s">
        <v>3843</v>
      </c>
      <c r="F109" s="81" t="s">
        <v>3843</v>
      </c>
      <c r="G109" s="90"/>
      <c r="H109" s="90"/>
      <c r="I109" s="50" t="str" cm="1">
        <f t="array" ref="I10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09" s="50" t="str">
        <f>_xlfn.TEXTJOIN("",1,ファイル名生成[[#This Row],[字音１]],ファイル名生成[[#This Row],[字音２]],ファイル名生成[[#This Row],[字音3]])</f>
        <v/>
      </c>
      <c r="K109" s="90"/>
      <c r="L109" s="50" t="str">
        <f>IF(ファイル名生成[[#This Row],[字１]]=0,"",_xlfn.TEXTJOIN("",TRUE,ファイル名生成[[#This Row],[ローマ字]],ファイル名生成[[#This Row],[後綴り]]))</f>
        <v/>
      </c>
      <c r="M109" s="50" t="str">
        <f>IF(COUNTIF(既存ファイル名[語釈見出し],ファイル名生成[[#This Row],[語釈見出し]])&gt;=1,"重複","")</f>
        <v/>
      </c>
      <c r="N109" s="50" t="str">
        <f>IF(COUNTIF(既存ファイル名[項目（内部）],ファイル名生成[[#This Row],[項目（内部）]])&gt;=1,"重複","")</f>
        <v/>
      </c>
      <c r="O109" s="50">
        <f>IF(LEFT(ファイル名生成[[#This Row],[項目（内部）]],1)="",0,MATCH(LEFT(ファイル名生成[[#This Row],[項目（内部）]],1),字音画数表[新字],0))</f>
        <v>0</v>
      </c>
      <c r="P109" s="50" cm="1">
        <f t="array" ref="P10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09" s="50" cm="1">
        <f t="array" ref="Q10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09" s="50" t="str" cm="1">
        <f t="array" ref="R109">IF(ファイル名生成[[#This Row],[字１]]=0,"",INDEX(字音画数表[字音],ファイル名生成[[#This Row],[字１]],0))</f>
        <v/>
      </c>
      <c r="S109" s="50" t="str" cm="1">
        <f t="array" ref="S109">IF(ファイル名生成[[#This Row],[字２]]=0,"",INDEX(字音画数表[字音],ファイル名生成[[#This Row],[字２]],0))</f>
        <v/>
      </c>
      <c r="T109" s="50" t="str" cm="1">
        <f t="array" ref="T109">IF(ファイル名生成[[#This Row],[字３]]=0,"",INDEX(字音画数表[字音],ファイル名生成[[#This Row],[字３]],0))</f>
        <v/>
      </c>
      <c r="U109" s="50" t="str" cm="1">
        <f t="array" ref="U109">[1]!Hebon(ファイル名生成[[#This Row],[字音（手動）]],2,1)</f>
        <v/>
      </c>
      <c r="V109" s="50">
        <f>COUNTIF(既存ファイル名[ローマ字],ファイル名生成[[#This Row],[ローマ字]])</f>
        <v>2</v>
      </c>
      <c r="W109" s="50">
        <f>IF(ファイル名生成[[#This Row],[字１]]=0,0,COUNTIF(ファイル名生成[ローマ字],ファイル名生成[[#This Row],[ローマ字]]))</f>
        <v>0</v>
      </c>
      <c r="X109" s="50">
        <f>ファイル名生成[[#This Row],[既存頻度]]+ファイル名生成[[#This Row],[新頻度]]</f>
        <v>2</v>
      </c>
      <c r="Y109" s="50" t="str">
        <f>IF(ファイル名生成[[#This Row],[総頻度]]&gt;9,ファイル名生成[[#This Row],[総頻度]],_xlfn.TEXTJOIN("",TRUE,"0",ファイル名生成[[#This Row],[総頻度]]))</f>
        <v>02</v>
      </c>
    </row>
    <row r="110" spans="2:25">
      <c r="B110" s="50">
        <f t="shared" si="1"/>
        <v>108</v>
      </c>
      <c r="C110" s="90"/>
      <c r="D110" s="81"/>
      <c r="E110" s="81" t="s">
        <v>3843</v>
      </c>
      <c r="F110" s="81" t="s">
        <v>3843</v>
      </c>
      <c r="G110" s="90"/>
      <c r="H110" s="90"/>
      <c r="I110" s="50" t="str" cm="1">
        <f t="array" ref="I1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0" s="50" t="str">
        <f>_xlfn.TEXTJOIN("",1,ファイル名生成[[#This Row],[字音１]],ファイル名生成[[#This Row],[字音２]],ファイル名生成[[#This Row],[字音3]])</f>
        <v/>
      </c>
      <c r="K110" s="90"/>
      <c r="L110" s="50" t="str">
        <f>IF(ファイル名生成[[#This Row],[字１]]=0,"",_xlfn.TEXTJOIN("",TRUE,ファイル名生成[[#This Row],[ローマ字]],ファイル名生成[[#This Row],[後綴り]]))</f>
        <v/>
      </c>
      <c r="M110" s="50" t="str">
        <f>IF(COUNTIF(既存ファイル名[語釈見出し],ファイル名生成[[#This Row],[語釈見出し]])&gt;=1,"重複","")</f>
        <v/>
      </c>
      <c r="N110" s="50" t="str">
        <f>IF(COUNTIF(既存ファイル名[項目（内部）],ファイル名生成[[#This Row],[項目（内部）]])&gt;=1,"重複","")</f>
        <v/>
      </c>
      <c r="O110" s="50">
        <f>IF(LEFT(ファイル名生成[[#This Row],[項目（内部）]],1)="",0,MATCH(LEFT(ファイル名生成[[#This Row],[項目（内部）]],1),字音画数表[新字],0))</f>
        <v>0</v>
      </c>
      <c r="P110" s="50" cm="1">
        <f t="array" ref="P1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0" s="50" cm="1">
        <f t="array" ref="Q1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0" s="50" t="str" cm="1">
        <f t="array" ref="R110">IF(ファイル名生成[[#This Row],[字１]]=0,"",INDEX(字音画数表[字音],ファイル名生成[[#This Row],[字１]],0))</f>
        <v/>
      </c>
      <c r="S110" s="50" t="str" cm="1">
        <f t="array" ref="S110">IF(ファイル名生成[[#This Row],[字２]]=0,"",INDEX(字音画数表[字音],ファイル名生成[[#This Row],[字２]],0))</f>
        <v/>
      </c>
      <c r="T110" s="50" t="str" cm="1">
        <f t="array" ref="T110">IF(ファイル名生成[[#This Row],[字３]]=0,"",INDEX(字音画数表[字音],ファイル名生成[[#This Row],[字３]],0))</f>
        <v/>
      </c>
      <c r="U110" s="50" t="str" cm="1">
        <f t="array" ref="U110">[1]!Hebon(ファイル名生成[[#This Row],[字音（手動）]],2,1)</f>
        <v/>
      </c>
      <c r="V110" s="50">
        <f>COUNTIF(既存ファイル名[ローマ字],ファイル名生成[[#This Row],[ローマ字]])</f>
        <v>2</v>
      </c>
      <c r="W110" s="50">
        <f>IF(ファイル名生成[[#This Row],[字１]]=0,0,COUNTIF(ファイル名生成[ローマ字],ファイル名生成[[#This Row],[ローマ字]]))</f>
        <v>0</v>
      </c>
      <c r="X110" s="50">
        <f>ファイル名生成[[#This Row],[既存頻度]]+ファイル名生成[[#This Row],[新頻度]]</f>
        <v>2</v>
      </c>
      <c r="Y110" s="50" t="str">
        <f>IF(ファイル名生成[[#This Row],[総頻度]]&gt;9,ファイル名生成[[#This Row],[総頻度]],_xlfn.TEXTJOIN("",TRUE,"0",ファイル名生成[[#This Row],[総頻度]]))</f>
        <v>02</v>
      </c>
    </row>
    <row r="111" spans="2:25">
      <c r="B111" s="50">
        <f t="shared" si="1"/>
        <v>109</v>
      </c>
      <c r="C111" s="90"/>
      <c r="D111" s="81"/>
      <c r="E111" s="81" t="s">
        <v>3843</v>
      </c>
      <c r="F111" s="81" t="s">
        <v>3843</v>
      </c>
      <c r="G111" s="90"/>
      <c r="H111" s="90"/>
      <c r="I111" s="50" t="str" cm="1">
        <f t="array" ref="I1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1" s="50" t="str">
        <f>_xlfn.TEXTJOIN("",1,ファイル名生成[[#This Row],[字音１]],ファイル名生成[[#This Row],[字音２]],ファイル名生成[[#This Row],[字音3]])</f>
        <v/>
      </c>
      <c r="K111" s="90"/>
      <c r="L111" s="50" t="str">
        <f>IF(ファイル名生成[[#This Row],[字１]]=0,"",_xlfn.TEXTJOIN("",TRUE,ファイル名生成[[#This Row],[ローマ字]],ファイル名生成[[#This Row],[後綴り]]))</f>
        <v/>
      </c>
      <c r="M111" s="50" t="str">
        <f>IF(COUNTIF(既存ファイル名[語釈見出し],ファイル名生成[[#This Row],[語釈見出し]])&gt;=1,"重複","")</f>
        <v/>
      </c>
      <c r="N111" s="50" t="str">
        <f>IF(COUNTIF(既存ファイル名[項目（内部）],ファイル名生成[[#This Row],[項目（内部）]])&gt;=1,"重複","")</f>
        <v/>
      </c>
      <c r="O111" s="50">
        <f>IF(LEFT(ファイル名生成[[#This Row],[項目（内部）]],1)="",0,MATCH(LEFT(ファイル名生成[[#This Row],[項目（内部）]],1),字音画数表[新字],0))</f>
        <v>0</v>
      </c>
      <c r="P111" s="50" cm="1">
        <f t="array" ref="P1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1" s="50" cm="1">
        <f t="array" ref="Q1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1" s="50" t="str" cm="1">
        <f t="array" ref="R111">IF(ファイル名生成[[#This Row],[字１]]=0,"",INDEX(字音画数表[字音],ファイル名生成[[#This Row],[字１]],0))</f>
        <v/>
      </c>
      <c r="S111" s="50" t="str" cm="1">
        <f t="array" ref="S111">IF(ファイル名生成[[#This Row],[字２]]=0,"",INDEX(字音画数表[字音],ファイル名生成[[#This Row],[字２]],0))</f>
        <v/>
      </c>
      <c r="T111" s="50" t="str" cm="1">
        <f t="array" ref="T111">IF(ファイル名生成[[#This Row],[字３]]=0,"",INDEX(字音画数表[字音],ファイル名生成[[#This Row],[字３]],0))</f>
        <v/>
      </c>
      <c r="U111" s="50" t="str" cm="1">
        <f t="array" ref="U111">[1]!Hebon(ファイル名生成[[#This Row],[字音（手動）]],2,1)</f>
        <v/>
      </c>
      <c r="V111" s="50">
        <f>COUNTIF(既存ファイル名[ローマ字],ファイル名生成[[#This Row],[ローマ字]])</f>
        <v>2</v>
      </c>
      <c r="W111" s="50">
        <f>IF(ファイル名生成[[#This Row],[字１]]=0,0,COUNTIF(ファイル名生成[ローマ字],ファイル名生成[[#This Row],[ローマ字]]))</f>
        <v>0</v>
      </c>
      <c r="X111" s="50">
        <f>ファイル名生成[[#This Row],[既存頻度]]+ファイル名生成[[#This Row],[新頻度]]</f>
        <v>2</v>
      </c>
      <c r="Y111" s="50" t="str">
        <f>IF(ファイル名生成[[#This Row],[総頻度]]&gt;9,ファイル名生成[[#This Row],[総頻度]],_xlfn.TEXTJOIN("",TRUE,"0",ファイル名生成[[#This Row],[総頻度]]))</f>
        <v>02</v>
      </c>
    </row>
    <row r="112" spans="2:25">
      <c r="B112" s="50">
        <f t="shared" si="1"/>
        <v>110</v>
      </c>
      <c r="C112" s="90"/>
      <c r="D112" s="81"/>
      <c r="E112" s="81" t="s">
        <v>3843</v>
      </c>
      <c r="F112" s="81" t="s">
        <v>3843</v>
      </c>
      <c r="G112" s="90"/>
      <c r="H112" s="90"/>
      <c r="I112" s="50" t="str" cm="1">
        <f t="array" ref="I1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2" s="50" t="str">
        <f>_xlfn.TEXTJOIN("",1,ファイル名生成[[#This Row],[字音１]],ファイル名生成[[#This Row],[字音２]],ファイル名生成[[#This Row],[字音3]])</f>
        <v/>
      </c>
      <c r="K112" s="90"/>
      <c r="L112" s="50" t="str">
        <f>IF(ファイル名生成[[#This Row],[字１]]=0,"",_xlfn.TEXTJOIN("",TRUE,ファイル名生成[[#This Row],[ローマ字]],ファイル名生成[[#This Row],[後綴り]]))</f>
        <v/>
      </c>
      <c r="M112" s="50" t="str">
        <f>IF(COUNTIF(既存ファイル名[語釈見出し],ファイル名生成[[#This Row],[語釈見出し]])&gt;=1,"重複","")</f>
        <v/>
      </c>
      <c r="N112" s="50" t="str">
        <f>IF(COUNTIF(既存ファイル名[項目（内部）],ファイル名生成[[#This Row],[項目（内部）]])&gt;=1,"重複","")</f>
        <v/>
      </c>
      <c r="O112" s="50">
        <f>IF(LEFT(ファイル名生成[[#This Row],[項目（内部）]],1)="",0,MATCH(LEFT(ファイル名生成[[#This Row],[項目（内部）]],1),字音画数表[新字],0))</f>
        <v>0</v>
      </c>
      <c r="P112" s="50" cm="1">
        <f t="array" ref="P1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2" s="50" cm="1">
        <f t="array" ref="Q1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2" s="50" t="str" cm="1">
        <f t="array" ref="R112">IF(ファイル名生成[[#This Row],[字１]]=0,"",INDEX(字音画数表[字音],ファイル名生成[[#This Row],[字１]],0))</f>
        <v/>
      </c>
      <c r="S112" s="50" t="str" cm="1">
        <f t="array" ref="S112">IF(ファイル名生成[[#This Row],[字２]]=0,"",INDEX(字音画数表[字音],ファイル名生成[[#This Row],[字２]],0))</f>
        <v/>
      </c>
      <c r="T112" s="50" t="str" cm="1">
        <f t="array" ref="T112">IF(ファイル名生成[[#This Row],[字３]]=0,"",INDEX(字音画数表[字音],ファイル名生成[[#This Row],[字３]],0))</f>
        <v/>
      </c>
      <c r="U112" s="50" t="str" cm="1">
        <f t="array" ref="U112">[1]!Hebon(ファイル名生成[[#This Row],[字音（手動）]],2,1)</f>
        <v/>
      </c>
      <c r="V112" s="50">
        <f>COUNTIF(既存ファイル名[ローマ字],ファイル名生成[[#This Row],[ローマ字]])</f>
        <v>2</v>
      </c>
      <c r="W112" s="50">
        <f>IF(ファイル名生成[[#This Row],[字１]]=0,0,COUNTIF(ファイル名生成[ローマ字],ファイル名生成[[#This Row],[ローマ字]]))</f>
        <v>0</v>
      </c>
      <c r="X112" s="50">
        <f>ファイル名生成[[#This Row],[既存頻度]]+ファイル名生成[[#This Row],[新頻度]]</f>
        <v>2</v>
      </c>
      <c r="Y112" s="50" t="str">
        <f>IF(ファイル名生成[[#This Row],[総頻度]]&gt;9,ファイル名生成[[#This Row],[総頻度]],_xlfn.TEXTJOIN("",TRUE,"0",ファイル名生成[[#This Row],[総頻度]]))</f>
        <v>02</v>
      </c>
    </row>
    <row r="113" spans="2:25">
      <c r="B113" s="50">
        <f t="shared" si="1"/>
        <v>111</v>
      </c>
      <c r="C113" s="90"/>
      <c r="D113" s="81"/>
      <c r="E113" s="81" t="s">
        <v>3843</v>
      </c>
      <c r="F113" s="81" t="s">
        <v>3843</v>
      </c>
      <c r="G113" s="90"/>
      <c r="H113" s="90"/>
      <c r="I113" s="50" t="str" cm="1">
        <f t="array" ref="I1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3" s="50" t="str">
        <f>_xlfn.TEXTJOIN("",1,ファイル名生成[[#This Row],[字音１]],ファイル名生成[[#This Row],[字音２]],ファイル名生成[[#This Row],[字音3]])</f>
        <v/>
      </c>
      <c r="K113" s="90"/>
      <c r="L113" s="50" t="str">
        <f>IF(ファイル名生成[[#This Row],[字１]]=0,"",_xlfn.TEXTJOIN("",TRUE,ファイル名生成[[#This Row],[ローマ字]],ファイル名生成[[#This Row],[後綴り]]))</f>
        <v/>
      </c>
      <c r="M113" s="50" t="str">
        <f>IF(COUNTIF(既存ファイル名[語釈見出し],ファイル名生成[[#This Row],[語釈見出し]])&gt;=1,"重複","")</f>
        <v/>
      </c>
      <c r="N113" s="50" t="str">
        <f>IF(COUNTIF(既存ファイル名[項目（内部）],ファイル名生成[[#This Row],[項目（内部）]])&gt;=1,"重複","")</f>
        <v/>
      </c>
      <c r="O113" s="50">
        <f>IF(LEFT(ファイル名生成[[#This Row],[項目（内部）]],1)="",0,MATCH(LEFT(ファイル名生成[[#This Row],[項目（内部）]],1),字音画数表[新字],0))</f>
        <v>0</v>
      </c>
      <c r="P113" s="50" cm="1">
        <f t="array" ref="P1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3" s="50" cm="1">
        <f t="array" ref="Q1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3" s="50" t="str" cm="1">
        <f t="array" ref="R113">IF(ファイル名生成[[#This Row],[字１]]=0,"",INDEX(字音画数表[字音],ファイル名生成[[#This Row],[字１]],0))</f>
        <v/>
      </c>
      <c r="S113" s="50" t="str" cm="1">
        <f t="array" ref="S113">IF(ファイル名生成[[#This Row],[字２]]=0,"",INDEX(字音画数表[字音],ファイル名生成[[#This Row],[字２]],0))</f>
        <v/>
      </c>
      <c r="T113" s="50" t="str" cm="1">
        <f t="array" ref="T113">IF(ファイル名生成[[#This Row],[字３]]=0,"",INDEX(字音画数表[字音],ファイル名生成[[#This Row],[字３]],0))</f>
        <v/>
      </c>
      <c r="U113" s="50" t="str" cm="1">
        <f t="array" ref="U113">[1]!Hebon(ファイル名生成[[#This Row],[字音（手動）]],2,1)</f>
        <v/>
      </c>
      <c r="V113" s="50">
        <f>COUNTIF(既存ファイル名[ローマ字],ファイル名生成[[#This Row],[ローマ字]])</f>
        <v>2</v>
      </c>
      <c r="W113" s="50">
        <f>IF(ファイル名生成[[#This Row],[字１]]=0,0,COUNTIF(ファイル名生成[ローマ字],ファイル名生成[[#This Row],[ローマ字]]))</f>
        <v>0</v>
      </c>
      <c r="X113" s="50">
        <f>ファイル名生成[[#This Row],[既存頻度]]+ファイル名生成[[#This Row],[新頻度]]</f>
        <v>2</v>
      </c>
      <c r="Y113" s="50" t="str">
        <f>IF(ファイル名生成[[#This Row],[総頻度]]&gt;9,ファイル名生成[[#This Row],[総頻度]],_xlfn.TEXTJOIN("",TRUE,"0",ファイル名生成[[#This Row],[総頻度]]))</f>
        <v>02</v>
      </c>
    </row>
    <row r="114" spans="2:25">
      <c r="B114" s="50">
        <f t="shared" si="1"/>
        <v>112</v>
      </c>
      <c r="C114" s="90"/>
      <c r="D114" s="81"/>
      <c r="E114" s="81" t="s">
        <v>3843</v>
      </c>
      <c r="F114" s="81" t="s">
        <v>3843</v>
      </c>
      <c r="G114" s="90"/>
      <c r="H114" s="90"/>
      <c r="I114" s="50" t="str" cm="1">
        <f t="array" ref="I1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4" s="50" t="str">
        <f>_xlfn.TEXTJOIN("",1,ファイル名生成[[#This Row],[字音１]],ファイル名生成[[#This Row],[字音２]],ファイル名生成[[#This Row],[字音3]])</f>
        <v/>
      </c>
      <c r="K114" s="90"/>
      <c r="L114" s="50" t="str">
        <f>IF(ファイル名生成[[#This Row],[字１]]=0,"",_xlfn.TEXTJOIN("",TRUE,ファイル名生成[[#This Row],[ローマ字]],ファイル名生成[[#This Row],[後綴り]]))</f>
        <v/>
      </c>
      <c r="M114" s="50" t="str">
        <f>IF(COUNTIF(既存ファイル名[語釈見出し],ファイル名生成[[#This Row],[語釈見出し]])&gt;=1,"重複","")</f>
        <v/>
      </c>
      <c r="N114" s="50" t="str">
        <f>IF(COUNTIF(既存ファイル名[項目（内部）],ファイル名生成[[#This Row],[項目（内部）]])&gt;=1,"重複","")</f>
        <v/>
      </c>
      <c r="O114" s="50">
        <f>IF(LEFT(ファイル名生成[[#This Row],[項目（内部）]],1)="",0,MATCH(LEFT(ファイル名生成[[#This Row],[項目（内部）]],1),字音画数表[新字],0))</f>
        <v>0</v>
      </c>
      <c r="P114" s="50" cm="1">
        <f t="array" ref="P1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4" s="50" cm="1">
        <f t="array" ref="Q1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4" s="50" t="str" cm="1">
        <f t="array" ref="R114">IF(ファイル名生成[[#This Row],[字１]]=0,"",INDEX(字音画数表[字音],ファイル名生成[[#This Row],[字１]],0))</f>
        <v/>
      </c>
      <c r="S114" s="50" t="str" cm="1">
        <f t="array" ref="S114">IF(ファイル名生成[[#This Row],[字２]]=0,"",INDEX(字音画数表[字音],ファイル名生成[[#This Row],[字２]],0))</f>
        <v/>
      </c>
      <c r="T114" s="50" t="str" cm="1">
        <f t="array" ref="T114">IF(ファイル名生成[[#This Row],[字３]]=0,"",INDEX(字音画数表[字音],ファイル名生成[[#This Row],[字３]],0))</f>
        <v/>
      </c>
      <c r="U114" s="50" t="str" cm="1">
        <f t="array" ref="U114">[1]!Hebon(ファイル名生成[[#This Row],[字音（手動）]],2,1)</f>
        <v/>
      </c>
      <c r="V114" s="50">
        <f>COUNTIF(既存ファイル名[ローマ字],ファイル名生成[[#This Row],[ローマ字]])</f>
        <v>2</v>
      </c>
      <c r="W114" s="50">
        <f>IF(ファイル名生成[[#This Row],[字１]]=0,0,COUNTIF(ファイル名生成[ローマ字],ファイル名生成[[#This Row],[ローマ字]]))</f>
        <v>0</v>
      </c>
      <c r="X114" s="50">
        <f>ファイル名生成[[#This Row],[既存頻度]]+ファイル名生成[[#This Row],[新頻度]]</f>
        <v>2</v>
      </c>
      <c r="Y114" s="50" t="str">
        <f>IF(ファイル名生成[[#This Row],[総頻度]]&gt;9,ファイル名生成[[#This Row],[総頻度]],_xlfn.TEXTJOIN("",TRUE,"0",ファイル名生成[[#This Row],[総頻度]]))</f>
        <v>02</v>
      </c>
    </row>
    <row r="115" spans="2:25">
      <c r="B115" s="50">
        <f t="shared" si="1"/>
        <v>113</v>
      </c>
      <c r="C115" s="90"/>
      <c r="D115" s="81"/>
      <c r="E115" s="81" t="s">
        <v>3843</v>
      </c>
      <c r="F115" s="81" t="s">
        <v>3843</v>
      </c>
      <c r="G115" s="90"/>
      <c r="H115" s="90"/>
      <c r="I115" s="50" t="str" cm="1">
        <f t="array" ref="I1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5" s="50" t="str">
        <f>_xlfn.TEXTJOIN("",1,ファイル名生成[[#This Row],[字音１]],ファイル名生成[[#This Row],[字音２]],ファイル名生成[[#This Row],[字音3]])</f>
        <v/>
      </c>
      <c r="K115" s="90"/>
      <c r="L115" s="50" t="str">
        <f>IF(ファイル名生成[[#This Row],[字１]]=0,"",_xlfn.TEXTJOIN("",TRUE,ファイル名生成[[#This Row],[ローマ字]],ファイル名生成[[#This Row],[後綴り]]))</f>
        <v/>
      </c>
      <c r="M115" s="50" t="str">
        <f>IF(COUNTIF(既存ファイル名[語釈見出し],ファイル名生成[[#This Row],[語釈見出し]])&gt;=1,"重複","")</f>
        <v/>
      </c>
      <c r="N115" s="50" t="str">
        <f>IF(COUNTIF(既存ファイル名[項目（内部）],ファイル名生成[[#This Row],[項目（内部）]])&gt;=1,"重複","")</f>
        <v/>
      </c>
      <c r="O115" s="50">
        <f>IF(LEFT(ファイル名生成[[#This Row],[項目（内部）]],1)="",0,MATCH(LEFT(ファイル名生成[[#This Row],[項目（内部）]],1),字音画数表[新字],0))</f>
        <v>0</v>
      </c>
      <c r="P115" s="50" cm="1">
        <f t="array" ref="P1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5" s="50" cm="1">
        <f t="array" ref="Q1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5" s="50" t="str" cm="1">
        <f t="array" ref="R115">IF(ファイル名生成[[#This Row],[字１]]=0,"",INDEX(字音画数表[字音],ファイル名生成[[#This Row],[字１]],0))</f>
        <v/>
      </c>
      <c r="S115" s="50" t="str" cm="1">
        <f t="array" ref="S115">IF(ファイル名生成[[#This Row],[字２]]=0,"",INDEX(字音画数表[字音],ファイル名生成[[#This Row],[字２]],0))</f>
        <v/>
      </c>
      <c r="T115" s="50" t="str" cm="1">
        <f t="array" ref="T115">IF(ファイル名生成[[#This Row],[字３]]=0,"",INDEX(字音画数表[字音],ファイル名生成[[#This Row],[字３]],0))</f>
        <v/>
      </c>
      <c r="U115" s="50" t="str" cm="1">
        <f t="array" ref="U115">[1]!Hebon(ファイル名生成[[#This Row],[字音（手動）]],2,1)</f>
        <v/>
      </c>
      <c r="V115" s="50">
        <f>COUNTIF(既存ファイル名[ローマ字],ファイル名生成[[#This Row],[ローマ字]])</f>
        <v>2</v>
      </c>
      <c r="W115" s="50">
        <f>IF(ファイル名生成[[#This Row],[字１]]=0,0,COUNTIF(ファイル名生成[ローマ字],ファイル名生成[[#This Row],[ローマ字]]))</f>
        <v>0</v>
      </c>
      <c r="X115" s="50">
        <f>ファイル名生成[[#This Row],[既存頻度]]+ファイル名生成[[#This Row],[新頻度]]</f>
        <v>2</v>
      </c>
      <c r="Y115" s="50" t="str">
        <f>IF(ファイル名生成[[#This Row],[総頻度]]&gt;9,ファイル名生成[[#This Row],[総頻度]],_xlfn.TEXTJOIN("",TRUE,"0",ファイル名生成[[#This Row],[総頻度]]))</f>
        <v>02</v>
      </c>
    </row>
    <row r="116" spans="2:25">
      <c r="B116" s="50">
        <f t="shared" si="1"/>
        <v>114</v>
      </c>
      <c r="C116" s="90"/>
      <c r="D116" s="81"/>
      <c r="E116" s="81" t="s">
        <v>3843</v>
      </c>
      <c r="F116" s="81" t="s">
        <v>3843</v>
      </c>
      <c r="G116" s="90"/>
      <c r="H116" s="90"/>
      <c r="I116" s="50" t="str" cm="1">
        <f t="array" ref="I1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6" s="50" t="str">
        <f>_xlfn.TEXTJOIN("",1,ファイル名生成[[#This Row],[字音１]],ファイル名生成[[#This Row],[字音２]],ファイル名生成[[#This Row],[字音3]])</f>
        <v/>
      </c>
      <c r="K116" s="90"/>
      <c r="L116" s="50" t="str">
        <f>IF(ファイル名生成[[#This Row],[字１]]=0,"",_xlfn.TEXTJOIN("",TRUE,ファイル名生成[[#This Row],[ローマ字]],ファイル名生成[[#This Row],[後綴り]]))</f>
        <v/>
      </c>
      <c r="M116" s="50" t="str">
        <f>IF(COUNTIF(既存ファイル名[語釈見出し],ファイル名生成[[#This Row],[語釈見出し]])&gt;=1,"重複","")</f>
        <v/>
      </c>
      <c r="N116" s="50" t="str">
        <f>IF(COUNTIF(既存ファイル名[項目（内部）],ファイル名生成[[#This Row],[項目（内部）]])&gt;=1,"重複","")</f>
        <v/>
      </c>
      <c r="O116" s="50">
        <f>IF(LEFT(ファイル名生成[[#This Row],[項目（内部）]],1)="",0,MATCH(LEFT(ファイル名生成[[#This Row],[項目（内部）]],1),字音画数表[新字],0))</f>
        <v>0</v>
      </c>
      <c r="P116" s="50" cm="1">
        <f t="array" ref="P1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6" s="50" cm="1">
        <f t="array" ref="Q1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6" s="50" t="str" cm="1">
        <f t="array" ref="R116">IF(ファイル名生成[[#This Row],[字１]]=0,"",INDEX(字音画数表[字音],ファイル名生成[[#This Row],[字１]],0))</f>
        <v/>
      </c>
      <c r="S116" s="50" t="str" cm="1">
        <f t="array" ref="S116">IF(ファイル名生成[[#This Row],[字２]]=0,"",INDEX(字音画数表[字音],ファイル名生成[[#This Row],[字２]],0))</f>
        <v/>
      </c>
      <c r="T116" s="50" t="str" cm="1">
        <f t="array" ref="T116">IF(ファイル名生成[[#This Row],[字３]]=0,"",INDEX(字音画数表[字音],ファイル名生成[[#This Row],[字３]],0))</f>
        <v/>
      </c>
      <c r="U116" s="50" t="str" cm="1">
        <f t="array" ref="U116">[1]!Hebon(ファイル名生成[[#This Row],[字音（手動）]],2,1)</f>
        <v/>
      </c>
      <c r="V116" s="50">
        <f>COUNTIF(既存ファイル名[ローマ字],ファイル名生成[[#This Row],[ローマ字]])</f>
        <v>2</v>
      </c>
      <c r="W116" s="50">
        <f>IF(ファイル名生成[[#This Row],[字１]]=0,0,COUNTIF(ファイル名生成[ローマ字],ファイル名生成[[#This Row],[ローマ字]]))</f>
        <v>0</v>
      </c>
      <c r="X116" s="50">
        <f>ファイル名生成[[#This Row],[既存頻度]]+ファイル名生成[[#This Row],[新頻度]]</f>
        <v>2</v>
      </c>
      <c r="Y116" s="50" t="str">
        <f>IF(ファイル名生成[[#This Row],[総頻度]]&gt;9,ファイル名生成[[#This Row],[総頻度]],_xlfn.TEXTJOIN("",TRUE,"0",ファイル名生成[[#This Row],[総頻度]]))</f>
        <v>02</v>
      </c>
    </row>
    <row r="117" spans="2:25">
      <c r="B117" s="50">
        <f t="shared" ref="B117:B180" si="2">ROW()-2</f>
        <v>115</v>
      </c>
      <c r="C117" s="90"/>
      <c r="D117" s="81"/>
      <c r="E117" s="81" t="s">
        <v>3843</v>
      </c>
      <c r="F117" s="81" t="s">
        <v>3843</v>
      </c>
      <c r="G117" s="90"/>
      <c r="H117" s="90"/>
      <c r="I117" s="50" t="str" cm="1">
        <f t="array" ref="I1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7" s="50" t="str">
        <f>_xlfn.TEXTJOIN("",1,ファイル名生成[[#This Row],[字音１]],ファイル名生成[[#This Row],[字音２]],ファイル名生成[[#This Row],[字音3]])</f>
        <v/>
      </c>
      <c r="K117" s="90"/>
      <c r="L117" s="50" t="str">
        <f>IF(ファイル名生成[[#This Row],[字１]]=0,"",_xlfn.TEXTJOIN("",TRUE,ファイル名生成[[#This Row],[ローマ字]],ファイル名生成[[#This Row],[後綴り]]))</f>
        <v/>
      </c>
      <c r="M117" s="50" t="str">
        <f>IF(COUNTIF(既存ファイル名[語釈見出し],ファイル名生成[[#This Row],[語釈見出し]])&gt;=1,"重複","")</f>
        <v/>
      </c>
      <c r="N117" s="50" t="str">
        <f>IF(COUNTIF(既存ファイル名[項目（内部）],ファイル名生成[[#This Row],[項目（内部）]])&gt;=1,"重複","")</f>
        <v/>
      </c>
      <c r="O117" s="50">
        <f>IF(LEFT(ファイル名生成[[#This Row],[項目（内部）]],1)="",0,MATCH(LEFT(ファイル名生成[[#This Row],[項目（内部）]],1),字音画数表[新字],0))</f>
        <v>0</v>
      </c>
      <c r="P117" s="50" cm="1">
        <f t="array" ref="P1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7" s="50" cm="1">
        <f t="array" ref="Q1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7" s="50" t="str" cm="1">
        <f t="array" ref="R117">IF(ファイル名生成[[#This Row],[字１]]=0,"",INDEX(字音画数表[字音],ファイル名生成[[#This Row],[字１]],0))</f>
        <v/>
      </c>
      <c r="S117" s="50" t="str" cm="1">
        <f t="array" ref="S117">IF(ファイル名生成[[#This Row],[字２]]=0,"",INDEX(字音画数表[字音],ファイル名生成[[#This Row],[字２]],0))</f>
        <v/>
      </c>
      <c r="T117" s="50" t="str" cm="1">
        <f t="array" ref="T117">IF(ファイル名生成[[#This Row],[字３]]=0,"",INDEX(字音画数表[字音],ファイル名生成[[#This Row],[字３]],0))</f>
        <v/>
      </c>
      <c r="U117" s="50" t="str" cm="1">
        <f t="array" ref="U117">[1]!Hebon(ファイル名生成[[#This Row],[字音（手動）]],2,1)</f>
        <v/>
      </c>
      <c r="V117" s="50">
        <f>COUNTIF(既存ファイル名[ローマ字],ファイル名生成[[#This Row],[ローマ字]])</f>
        <v>2</v>
      </c>
      <c r="W117" s="50">
        <f>IF(ファイル名生成[[#This Row],[字１]]=0,0,COUNTIF(ファイル名生成[ローマ字],ファイル名生成[[#This Row],[ローマ字]]))</f>
        <v>0</v>
      </c>
      <c r="X117" s="50">
        <f>ファイル名生成[[#This Row],[既存頻度]]+ファイル名生成[[#This Row],[新頻度]]</f>
        <v>2</v>
      </c>
      <c r="Y117" s="50" t="str">
        <f>IF(ファイル名生成[[#This Row],[総頻度]]&gt;9,ファイル名生成[[#This Row],[総頻度]],_xlfn.TEXTJOIN("",TRUE,"0",ファイル名生成[[#This Row],[総頻度]]))</f>
        <v>02</v>
      </c>
    </row>
    <row r="118" spans="2:25">
      <c r="B118" s="50">
        <f t="shared" si="2"/>
        <v>116</v>
      </c>
      <c r="C118" s="90"/>
      <c r="D118" s="81"/>
      <c r="E118" s="81" t="s">
        <v>3843</v>
      </c>
      <c r="F118" s="81" t="s">
        <v>3843</v>
      </c>
      <c r="G118" s="90"/>
      <c r="H118" s="90"/>
      <c r="I118" s="50" t="str" cm="1">
        <f t="array" ref="I1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8" s="50" t="str">
        <f>_xlfn.TEXTJOIN("",1,ファイル名生成[[#This Row],[字音１]],ファイル名生成[[#This Row],[字音２]],ファイル名生成[[#This Row],[字音3]])</f>
        <v/>
      </c>
      <c r="K118" s="90"/>
      <c r="L118" s="50" t="str">
        <f>IF(ファイル名生成[[#This Row],[字１]]=0,"",_xlfn.TEXTJOIN("",TRUE,ファイル名生成[[#This Row],[ローマ字]],ファイル名生成[[#This Row],[後綴り]]))</f>
        <v/>
      </c>
      <c r="M118" s="50" t="str">
        <f>IF(COUNTIF(既存ファイル名[語釈見出し],ファイル名生成[[#This Row],[語釈見出し]])&gt;=1,"重複","")</f>
        <v/>
      </c>
      <c r="N118" s="50" t="str">
        <f>IF(COUNTIF(既存ファイル名[項目（内部）],ファイル名生成[[#This Row],[項目（内部）]])&gt;=1,"重複","")</f>
        <v/>
      </c>
      <c r="O118" s="50">
        <f>IF(LEFT(ファイル名生成[[#This Row],[項目（内部）]],1)="",0,MATCH(LEFT(ファイル名生成[[#This Row],[項目（内部）]],1),字音画数表[新字],0))</f>
        <v>0</v>
      </c>
      <c r="P118" s="50" cm="1">
        <f t="array" ref="P1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8" s="50" cm="1">
        <f t="array" ref="Q1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8" s="50" t="str" cm="1">
        <f t="array" ref="R118">IF(ファイル名生成[[#This Row],[字１]]=0,"",INDEX(字音画数表[字音],ファイル名生成[[#This Row],[字１]],0))</f>
        <v/>
      </c>
      <c r="S118" s="50" t="str" cm="1">
        <f t="array" ref="S118">IF(ファイル名生成[[#This Row],[字２]]=0,"",INDEX(字音画数表[字音],ファイル名生成[[#This Row],[字２]],0))</f>
        <v/>
      </c>
      <c r="T118" s="50" t="str" cm="1">
        <f t="array" ref="T118">IF(ファイル名生成[[#This Row],[字３]]=0,"",INDEX(字音画数表[字音],ファイル名生成[[#This Row],[字３]],0))</f>
        <v/>
      </c>
      <c r="U118" s="50" t="str" cm="1">
        <f t="array" ref="U118">[1]!Hebon(ファイル名生成[[#This Row],[字音（手動）]],2,1)</f>
        <v/>
      </c>
      <c r="V118" s="50">
        <f>COUNTIF(既存ファイル名[ローマ字],ファイル名生成[[#This Row],[ローマ字]])</f>
        <v>2</v>
      </c>
      <c r="W118" s="50">
        <f>IF(ファイル名生成[[#This Row],[字１]]=0,0,COUNTIF(ファイル名生成[ローマ字],ファイル名生成[[#This Row],[ローマ字]]))</f>
        <v>0</v>
      </c>
      <c r="X118" s="50">
        <f>ファイル名生成[[#This Row],[既存頻度]]+ファイル名生成[[#This Row],[新頻度]]</f>
        <v>2</v>
      </c>
      <c r="Y118" s="50" t="str">
        <f>IF(ファイル名生成[[#This Row],[総頻度]]&gt;9,ファイル名生成[[#This Row],[総頻度]],_xlfn.TEXTJOIN("",TRUE,"0",ファイル名生成[[#This Row],[総頻度]]))</f>
        <v>02</v>
      </c>
    </row>
    <row r="119" spans="2:25">
      <c r="B119" s="50">
        <f t="shared" si="2"/>
        <v>117</v>
      </c>
      <c r="C119" s="90"/>
      <c r="D119" s="81"/>
      <c r="E119" s="81" t="s">
        <v>3843</v>
      </c>
      <c r="F119" s="81" t="s">
        <v>3843</v>
      </c>
      <c r="G119" s="90"/>
      <c r="H119" s="90"/>
      <c r="I119" s="50" t="str" cm="1">
        <f t="array" ref="I1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19" s="50" t="str">
        <f>_xlfn.TEXTJOIN("",1,ファイル名生成[[#This Row],[字音１]],ファイル名生成[[#This Row],[字音２]],ファイル名生成[[#This Row],[字音3]])</f>
        <v/>
      </c>
      <c r="K119" s="90"/>
      <c r="L119" s="50" t="str">
        <f>IF(ファイル名生成[[#This Row],[字１]]=0,"",_xlfn.TEXTJOIN("",TRUE,ファイル名生成[[#This Row],[ローマ字]],ファイル名生成[[#This Row],[後綴り]]))</f>
        <v/>
      </c>
      <c r="M119" s="50" t="str">
        <f>IF(COUNTIF(既存ファイル名[語釈見出し],ファイル名生成[[#This Row],[語釈見出し]])&gt;=1,"重複","")</f>
        <v/>
      </c>
      <c r="N119" s="50" t="str">
        <f>IF(COUNTIF(既存ファイル名[項目（内部）],ファイル名生成[[#This Row],[項目（内部）]])&gt;=1,"重複","")</f>
        <v/>
      </c>
      <c r="O119" s="50">
        <f>IF(LEFT(ファイル名生成[[#This Row],[項目（内部）]],1)="",0,MATCH(LEFT(ファイル名生成[[#This Row],[項目（内部）]],1),字音画数表[新字],0))</f>
        <v>0</v>
      </c>
      <c r="P119" s="50" cm="1">
        <f t="array" ref="P1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19" s="50" cm="1">
        <f t="array" ref="Q1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19" s="50" t="str" cm="1">
        <f t="array" ref="R119">IF(ファイル名生成[[#This Row],[字１]]=0,"",INDEX(字音画数表[字音],ファイル名生成[[#This Row],[字１]],0))</f>
        <v/>
      </c>
      <c r="S119" s="50" t="str" cm="1">
        <f t="array" ref="S119">IF(ファイル名生成[[#This Row],[字２]]=0,"",INDEX(字音画数表[字音],ファイル名生成[[#This Row],[字２]],0))</f>
        <v/>
      </c>
      <c r="T119" s="50" t="str" cm="1">
        <f t="array" ref="T119">IF(ファイル名生成[[#This Row],[字３]]=0,"",INDEX(字音画数表[字音],ファイル名生成[[#This Row],[字３]],0))</f>
        <v/>
      </c>
      <c r="U119" s="50" t="str" cm="1">
        <f t="array" ref="U119">[1]!Hebon(ファイル名生成[[#This Row],[字音（手動）]],2,1)</f>
        <v/>
      </c>
      <c r="V119" s="50">
        <f>COUNTIF(既存ファイル名[ローマ字],ファイル名生成[[#This Row],[ローマ字]])</f>
        <v>2</v>
      </c>
      <c r="W119" s="50">
        <f>IF(ファイル名生成[[#This Row],[字１]]=0,0,COUNTIF(ファイル名生成[ローマ字],ファイル名生成[[#This Row],[ローマ字]]))</f>
        <v>0</v>
      </c>
      <c r="X119" s="50">
        <f>ファイル名生成[[#This Row],[既存頻度]]+ファイル名生成[[#This Row],[新頻度]]</f>
        <v>2</v>
      </c>
      <c r="Y119" s="50" t="str">
        <f>IF(ファイル名生成[[#This Row],[総頻度]]&gt;9,ファイル名生成[[#This Row],[総頻度]],_xlfn.TEXTJOIN("",TRUE,"0",ファイル名生成[[#This Row],[総頻度]]))</f>
        <v>02</v>
      </c>
    </row>
    <row r="120" spans="2:25">
      <c r="B120" s="50">
        <f t="shared" si="2"/>
        <v>118</v>
      </c>
      <c r="C120" s="90"/>
      <c r="D120" s="81"/>
      <c r="E120" s="81" t="s">
        <v>3843</v>
      </c>
      <c r="F120" s="81" t="s">
        <v>3843</v>
      </c>
      <c r="G120" s="90"/>
      <c r="H120" s="90"/>
      <c r="I120" s="50" t="str" cm="1">
        <f t="array" ref="I1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0" s="50" t="str">
        <f>_xlfn.TEXTJOIN("",1,ファイル名生成[[#This Row],[字音１]],ファイル名生成[[#This Row],[字音２]],ファイル名生成[[#This Row],[字音3]])</f>
        <v/>
      </c>
      <c r="K120" s="90"/>
      <c r="L120" s="50" t="str">
        <f>IF(ファイル名生成[[#This Row],[字１]]=0,"",_xlfn.TEXTJOIN("",TRUE,ファイル名生成[[#This Row],[ローマ字]],ファイル名生成[[#This Row],[後綴り]]))</f>
        <v/>
      </c>
      <c r="M120" s="50" t="str">
        <f>IF(COUNTIF(既存ファイル名[語釈見出し],ファイル名生成[[#This Row],[語釈見出し]])&gt;=1,"重複","")</f>
        <v/>
      </c>
      <c r="N120" s="50" t="str">
        <f>IF(COUNTIF(既存ファイル名[項目（内部）],ファイル名生成[[#This Row],[項目（内部）]])&gt;=1,"重複","")</f>
        <v/>
      </c>
      <c r="O120" s="50">
        <f>IF(LEFT(ファイル名生成[[#This Row],[項目（内部）]],1)="",0,MATCH(LEFT(ファイル名生成[[#This Row],[項目（内部）]],1),字音画数表[新字],0))</f>
        <v>0</v>
      </c>
      <c r="P120" s="50" cm="1">
        <f t="array" ref="P1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0" s="50" cm="1">
        <f t="array" ref="Q1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0" s="50" t="str" cm="1">
        <f t="array" ref="R120">IF(ファイル名生成[[#This Row],[字１]]=0,"",INDEX(字音画数表[字音],ファイル名生成[[#This Row],[字１]],0))</f>
        <v/>
      </c>
      <c r="S120" s="50" t="str" cm="1">
        <f t="array" ref="S120">IF(ファイル名生成[[#This Row],[字２]]=0,"",INDEX(字音画数表[字音],ファイル名生成[[#This Row],[字２]],0))</f>
        <v/>
      </c>
      <c r="T120" s="50" t="str" cm="1">
        <f t="array" ref="T120">IF(ファイル名生成[[#This Row],[字３]]=0,"",INDEX(字音画数表[字音],ファイル名生成[[#This Row],[字３]],0))</f>
        <v/>
      </c>
      <c r="U120" s="50" t="str" cm="1">
        <f t="array" ref="U120">[1]!Hebon(ファイル名生成[[#This Row],[字音（手動）]],2,1)</f>
        <v/>
      </c>
      <c r="V120" s="50">
        <f>COUNTIF(既存ファイル名[ローマ字],ファイル名生成[[#This Row],[ローマ字]])</f>
        <v>2</v>
      </c>
      <c r="W120" s="50">
        <f>IF(ファイル名生成[[#This Row],[字１]]=0,0,COUNTIF(ファイル名生成[ローマ字],ファイル名生成[[#This Row],[ローマ字]]))</f>
        <v>0</v>
      </c>
      <c r="X120" s="50">
        <f>ファイル名生成[[#This Row],[既存頻度]]+ファイル名生成[[#This Row],[新頻度]]</f>
        <v>2</v>
      </c>
      <c r="Y120" s="50" t="str">
        <f>IF(ファイル名生成[[#This Row],[総頻度]]&gt;9,ファイル名生成[[#This Row],[総頻度]],_xlfn.TEXTJOIN("",TRUE,"0",ファイル名生成[[#This Row],[総頻度]]))</f>
        <v>02</v>
      </c>
    </row>
    <row r="121" spans="2:25">
      <c r="B121" s="50">
        <f t="shared" si="2"/>
        <v>119</v>
      </c>
      <c r="C121" s="90"/>
      <c r="D121" s="81"/>
      <c r="E121" s="81" t="s">
        <v>3843</v>
      </c>
      <c r="F121" s="81" t="s">
        <v>3843</v>
      </c>
      <c r="G121" s="90"/>
      <c r="H121" s="90"/>
      <c r="I121" s="50" t="str" cm="1">
        <f t="array" ref="I1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1" s="50" t="str">
        <f>_xlfn.TEXTJOIN("",1,ファイル名生成[[#This Row],[字音１]],ファイル名生成[[#This Row],[字音２]],ファイル名生成[[#This Row],[字音3]])</f>
        <v/>
      </c>
      <c r="K121" s="90"/>
      <c r="L121" s="50" t="str">
        <f>IF(ファイル名生成[[#This Row],[字１]]=0,"",_xlfn.TEXTJOIN("",TRUE,ファイル名生成[[#This Row],[ローマ字]],ファイル名生成[[#This Row],[後綴り]]))</f>
        <v/>
      </c>
      <c r="M121" s="50" t="str">
        <f>IF(COUNTIF(既存ファイル名[語釈見出し],ファイル名生成[[#This Row],[語釈見出し]])&gt;=1,"重複","")</f>
        <v/>
      </c>
      <c r="N121" s="50" t="str">
        <f>IF(COUNTIF(既存ファイル名[項目（内部）],ファイル名生成[[#This Row],[項目（内部）]])&gt;=1,"重複","")</f>
        <v/>
      </c>
      <c r="O121" s="50">
        <f>IF(LEFT(ファイル名生成[[#This Row],[項目（内部）]],1)="",0,MATCH(LEFT(ファイル名生成[[#This Row],[項目（内部）]],1),字音画数表[新字],0))</f>
        <v>0</v>
      </c>
      <c r="P121" s="50" cm="1">
        <f t="array" ref="P1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1" s="50" cm="1">
        <f t="array" ref="Q1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1" s="50" t="str" cm="1">
        <f t="array" ref="R121">IF(ファイル名生成[[#This Row],[字１]]=0,"",INDEX(字音画数表[字音],ファイル名生成[[#This Row],[字１]],0))</f>
        <v/>
      </c>
      <c r="S121" s="50" t="str" cm="1">
        <f t="array" ref="S121">IF(ファイル名生成[[#This Row],[字２]]=0,"",INDEX(字音画数表[字音],ファイル名生成[[#This Row],[字２]],0))</f>
        <v/>
      </c>
      <c r="T121" s="50" t="str" cm="1">
        <f t="array" ref="T121">IF(ファイル名生成[[#This Row],[字３]]=0,"",INDEX(字音画数表[字音],ファイル名生成[[#This Row],[字３]],0))</f>
        <v/>
      </c>
      <c r="U121" s="50" t="str" cm="1">
        <f t="array" ref="U121">[1]!Hebon(ファイル名生成[[#This Row],[字音（手動）]],2,1)</f>
        <v/>
      </c>
      <c r="V121" s="50">
        <f>COUNTIF(既存ファイル名[ローマ字],ファイル名生成[[#This Row],[ローマ字]])</f>
        <v>2</v>
      </c>
      <c r="W121" s="50">
        <f>IF(ファイル名生成[[#This Row],[字１]]=0,0,COUNTIF(ファイル名生成[ローマ字],ファイル名生成[[#This Row],[ローマ字]]))</f>
        <v>0</v>
      </c>
      <c r="X121" s="50">
        <f>ファイル名生成[[#This Row],[既存頻度]]+ファイル名生成[[#This Row],[新頻度]]</f>
        <v>2</v>
      </c>
      <c r="Y121" s="50" t="str">
        <f>IF(ファイル名生成[[#This Row],[総頻度]]&gt;9,ファイル名生成[[#This Row],[総頻度]],_xlfn.TEXTJOIN("",TRUE,"0",ファイル名生成[[#This Row],[総頻度]]))</f>
        <v>02</v>
      </c>
    </row>
    <row r="122" spans="2:25">
      <c r="B122" s="50">
        <f t="shared" si="2"/>
        <v>120</v>
      </c>
      <c r="C122" s="90"/>
      <c r="D122" s="81"/>
      <c r="E122" s="81" t="s">
        <v>3843</v>
      </c>
      <c r="F122" s="81" t="s">
        <v>3843</v>
      </c>
      <c r="G122" s="90"/>
      <c r="H122" s="90"/>
      <c r="I122" s="50" t="str" cm="1">
        <f t="array" ref="I1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2" s="50" t="str">
        <f>_xlfn.TEXTJOIN("",1,ファイル名生成[[#This Row],[字音１]],ファイル名生成[[#This Row],[字音２]],ファイル名生成[[#This Row],[字音3]])</f>
        <v/>
      </c>
      <c r="K122" s="90"/>
      <c r="L122" s="50" t="str">
        <f>IF(ファイル名生成[[#This Row],[字１]]=0,"",_xlfn.TEXTJOIN("",TRUE,ファイル名生成[[#This Row],[ローマ字]],ファイル名生成[[#This Row],[後綴り]]))</f>
        <v/>
      </c>
      <c r="M122" s="50" t="str">
        <f>IF(COUNTIF(既存ファイル名[語釈見出し],ファイル名生成[[#This Row],[語釈見出し]])&gt;=1,"重複","")</f>
        <v/>
      </c>
      <c r="N122" s="50" t="str">
        <f>IF(COUNTIF(既存ファイル名[項目（内部）],ファイル名生成[[#This Row],[項目（内部）]])&gt;=1,"重複","")</f>
        <v/>
      </c>
      <c r="O122" s="50">
        <f>IF(LEFT(ファイル名生成[[#This Row],[項目（内部）]],1)="",0,MATCH(LEFT(ファイル名生成[[#This Row],[項目（内部）]],1),字音画数表[新字],0))</f>
        <v>0</v>
      </c>
      <c r="P122" s="50" cm="1">
        <f t="array" ref="P1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2" s="50" cm="1">
        <f t="array" ref="Q1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2" s="50" t="str" cm="1">
        <f t="array" ref="R122">IF(ファイル名生成[[#This Row],[字１]]=0,"",INDEX(字音画数表[字音],ファイル名生成[[#This Row],[字１]],0))</f>
        <v/>
      </c>
      <c r="S122" s="50" t="str" cm="1">
        <f t="array" ref="S122">IF(ファイル名生成[[#This Row],[字２]]=0,"",INDEX(字音画数表[字音],ファイル名生成[[#This Row],[字２]],0))</f>
        <v/>
      </c>
      <c r="T122" s="50" t="str" cm="1">
        <f t="array" ref="T122">IF(ファイル名生成[[#This Row],[字３]]=0,"",INDEX(字音画数表[字音],ファイル名生成[[#This Row],[字３]],0))</f>
        <v/>
      </c>
      <c r="U122" s="50" t="str" cm="1">
        <f t="array" ref="U122">[1]!Hebon(ファイル名生成[[#This Row],[字音（手動）]],2,1)</f>
        <v/>
      </c>
      <c r="V122" s="50">
        <f>COUNTIF(既存ファイル名[ローマ字],ファイル名生成[[#This Row],[ローマ字]])</f>
        <v>2</v>
      </c>
      <c r="W122" s="50">
        <f>IF(ファイル名生成[[#This Row],[字１]]=0,0,COUNTIF(ファイル名生成[ローマ字],ファイル名生成[[#This Row],[ローマ字]]))</f>
        <v>0</v>
      </c>
      <c r="X122" s="50">
        <f>ファイル名生成[[#This Row],[既存頻度]]+ファイル名生成[[#This Row],[新頻度]]</f>
        <v>2</v>
      </c>
      <c r="Y122" s="50" t="str">
        <f>IF(ファイル名生成[[#This Row],[総頻度]]&gt;9,ファイル名生成[[#This Row],[総頻度]],_xlfn.TEXTJOIN("",TRUE,"0",ファイル名生成[[#This Row],[総頻度]]))</f>
        <v>02</v>
      </c>
    </row>
    <row r="123" spans="2:25">
      <c r="B123" s="50">
        <f t="shared" si="2"/>
        <v>121</v>
      </c>
      <c r="C123" s="90"/>
      <c r="D123" s="81"/>
      <c r="E123" s="81" t="s">
        <v>3843</v>
      </c>
      <c r="F123" s="81" t="s">
        <v>3843</v>
      </c>
      <c r="G123" s="90"/>
      <c r="H123" s="90"/>
      <c r="I123" s="50" t="str" cm="1">
        <f t="array" ref="I1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3" s="50" t="str">
        <f>_xlfn.TEXTJOIN("",1,ファイル名生成[[#This Row],[字音１]],ファイル名生成[[#This Row],[字音２]],ファイル名生成[[#This Row],[字音3]])</f>
        <v/>
      </c>
      <c r="K123" s="90"/>
      <c r="L123" s="50" t="str">
        <f>IF(ファイル名生成[[#This Row],[字１]]=0,"",_xlfn.TEXTJOIN("",TRUE,ファイル名生成[[#This Row],[ローマ字]],ファイル名生成[[#This Row],[後綴り]]))</f>
        <v/>
      </c>
      <c r="M123" s="50" t="str">
        <f>IF(COUNTIF(既存ファイル名[語釈見出し],ファイル名生成[[#This Row],[語釈見出し]])&gt;=1,"重複","")</f>
        <v/>
      </c>
      <c r="N123" s="50" t="str">
        <f>IF(COUNTIF(既存ファイル名[項目（内部）],ファイル名生成[[#This Row],[項目（内部）]])&gt;=1,"重複","")</f>
        <v/>
      </c>
      <c r="O123" s="50">
        <f>IF(LEFT(ファイル名生成[[#This Row],[項目（内部）]],1)="",0,MATCH(LEFT(ファイル名生成[[#This Row],[項目（内部）]],1),字音画数表[新字],0))</f>
        <v>0</v>
      </c>
      <c r="P123" s="50" cm="1">
        <f t="array" ref="P1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3" s="50" cm="1">
        <f t="array" ref="Q1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3" s="50" t="str" cm="1">
        <f t="array" ref="R123">IF(ファイル名生成[[#This Row],[字１]]=0,"",INDEX(字音画数表[字音],ファイル名生成[[#This Row],[字１]],0))</f>
        <v/>
      </c>
      <c r="S123" s="50" t="str" cm="1">
        <f t="array" ref="S123">IF(ファイル名生成[[#This Row],[字２]]=0,"",INDEX(字音画数表[字音],ファイル名生成[[#This Row],[字２]],0))</f>
        <v/>
      </c>
      <c r="T123" s="50" t="str" cm="1">
        <f t="array" ref="T123">IF(ファイル名生成[[#This Row],[字３]]=0,"",INDEX(字音画数表[字音],ファイル名生成[[#This Row],[字３]],0))</f>
        <v/>
      </c>
      <c r="U123" s="50" t="str" cm="1">
        <f t="array" ref="U123">[1]!Hebon(ファイル名生成[[#This Row],[字音（手動）]],2,1)</f>
        <v/>
      </c>
      <c r="V123" s="50">
        <f>COUNTIF(既存ファイル名[ローマ字],ファイル名生成[[#This Row],[ローマ字]])</f>
        <v>2</v>
      </c>
      <c r="W123" s="50">
        <f>IF(ファイル名生成[[#This Row],[字１]]=0,0,COUNTIF(ファイル名生成[ローマ字],ファイル名生成[[#This Row],[ローマ字]]))</f>
        <v>0</v>
      </c>
      <c r="X123" s="50">
        <f>ファイル名生成[[#This Row],[既存頻度]]+ファイル名生成[[#This Row],[新頻度]]</f>
        <v>2</v>
      </c>
      <c r="Y123" s="50" t="str">
        <f>IF(ファイル名生成[[#This Row],[総頻度]]&gt;9,ファイル名生成[[#This Row],[総頻度]],_xlfn.TEXTJOIN("",TRUE,"0",ファイル名生成[[#This Row],[総頻度]]))</f>
        <v>02</v>
      </c>
    </row>
    <row r="124" spans="2:25">
      <c r="B124" s="50">
        <f t="shared" si="2"/>
        <v>122</v>
      </c>
      <c r="C124" s="90"/>
      <c r="D124" s="81"/>
      <c r="E124" s="81" t="s">
        <v>3843</v>
      </c>
      <c r="F124" s="81" t="s">
        <v>3843</v>
      </c>
      <c r="G124" s="90"/>
      <c r="H124" s="90"/>
      <c r="I124" s="50" t="str" cm="1">
        <f t="array" ref="I1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4" s="50" t="str">
        <f>_xlfn.TEXTJOIN("",1,ファイル名生成[[#This Row],[字音１]],ファイル名生成[[#This Row],[字音２]],ファイル名生成[[#This Row],[字音3]])</f>
        <v/>
      </c>
      <c r="K124" s="90"/>
      <c r="L124" s="50" t="str">
        <f>IF(ファイル名生成[[#This Row],[字１]]=0,"",_xlfn.TEXTJOIN("",TRUE,ファイル名生成[[#This Row],[ローマ字]],ファイル名生成[[#This Row],[後綴り]]))</f>
        <v/>
      </c>
      <c r="M124" s="50" t="str">
        <f>IF(COUNTIF(既存ファイル名[語釈見出し],ファイル名生成[[#This Row],[語釈見出し]])&gt;=1,"重複","")</f>
        <v/>
      </c>
      <c r="N124" s="50" t="str">
        <f>IF(COUNTIF(既存ファイル名[項目（内部）],ファイル名生成[[#This Row],[項目（内部）]])&gt;=1,"重複","")</f>
        <v/>
      </c>
      <c r="O124" s="50">
        <f>IF(LEFT(ファイル名生成[[#This Row],[項目（内部）]],1)="",0,MATCH(LEFT(ファイル名生成[[#This Row],[項目（内部）]],1),字音画数表[新字],0))</f>
        <v>0</v>
      </c>
      <c r="P124" s="50" cm="1">
        <f t="array" ref="P1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4" s="50" cm="1">
        <f t="array" ref="Q1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4" s="50" t="str" cm="1">
        <f t="array" ref="R124">IF(ファイル名生成[[#This Row],[字１]]=0,"",INDEX(字音画数表[字音],ファイル名生成[[#This Row],[字１]],0))</f>
        <v/>
      </c>
      <c r="S124" s="50" t="str" cm="1">
        <f t="array" ref="S124">IF(ファイル名生成[[#This Row],[字２]]=0,"",INDEX(字音画数表[字音],ファイル名生成[[#This Row],[字２]],0))</f>
        <v/>
      </c>
      <c r="T124" s="50" t="str" cm="1">
        <f t="array" ref="T124">IF(ファイル名生成[[#This Row],[字３]]=0,"",INDEX(字音画数表[字音],ファイル名生成[[#This Row],[字３]],0))</f>
        <v/>
      </c>
      <c r="U124" s="50" t="str" cm="1">
        <f t="array" ref="U124">[1]!Hebon(ファイル名生成[[#This Row],[字音（手動）]],2,1)</f>
        <v/>
      </c>
      <c r="V124" s="50">
        <f>COUNTIF(既存ファイル名[ローマ字],ファイル名生成[[#This Row],[ローマ字]])</f>
        <v>2</v>
      </c>
      <c r="W124" s="50">
        <f>IF(ファイル名生成[[#This Row],[字１]]=0,0,COUNTIF(ファイル名生成[ローマ字],ファイル名生成[[#This Row],[ローマ字]]))</f>
        <v>0</v>
      </c>
      <c r="X124" s="50">
        <f>ファイル名生成[[#This Row],[既存頻度]]+ファイル名生成[[#This Row],[新頻度]]</f>
        <v>2</v>
      </c>
      <c r="Y124" s="50" t="str">
        <f>IF(ファイル名生成[[#This Row],[総頻度]]&gt;9,ファイル名生成[[#This Row],[総頻度]],_xlfn.TEXTJOIN("",TRUE,"0",ファイル名生成[[#This Row],[総頻度]]))</f>
        <v>02</v>
      </c>
    </row>
    <row r="125" spans="2:25">
      <c r="B125" s="50">
        <f t="shared" si="2"/>
        <v>123</v>
      </c>
      <c r="C125" s="90"/>
      <c r="D125" s="81"/>
      <c r="E125" s="81" t="s">
        <v>3843</v>
      </c>
      <c r="F125" s="81" t="s">
        <v>3843</v>
      </c>
      <c r="G125" s="90"/>
      <c r="H125" s="90"/>
      <c r="I125" s="50" t="str" cm="1">
        <f t="array" ref="I1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5" s="50" t="str">
        <f>_xlfn.TEXTJOIN("",1,ファイル名生成[[#This Row],[字音１]],ファイル名生成[[#This Row],[字音２]],ファイル名生成[[#This Row],[字音3]])</f>
        <v/>
      </c>
      <c r="K125" s="90"/>
      <c r="L125" s="50" t="str">
        <f>IF(ファイル名生成[[#This Row],[字１]]=0,"",_xlfn.TEXTJOIN("",TRUE,ファイル名生成[[#This Row],[ローマ字]],ファイル名生成[[#This Row],[後綴り]]))</f>
        <v/>
      </c>
      <c r="M125" s="50" t="str">
        <f>IF(COUNTIF(既存ファイル名[語釈見出し],ファイル名生成[[#This Row],[語釈見出し]])&gt;=1,"重複","")</f>
        <v/>
      </c>
      <c r="N125" s="50" t="str">
        <f>IF(COUNTIF(既存ファイル名[項目（内部）],ファイル名生成[[#This Row],[項目（内部）]])&gt;=1,"重複","")</f>
        <v/>
      </c>
      <c r="O125" s="50">
        <f>IF(LEFT(ファイル名生成[[#This Row],[項目（内部）]],1)="",0,MATCH(LEFT(ファイル名生成[[#This Row],[項目（内部）]],1),字音画数表[新字],0))</f>
        <v>0</v>
      </c>
      <c r="P125" s="50" cm="1">
        <f t="array" ref="P1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5" s="50" cm="1">
        <f t="array" ref="Q1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5" s="50" t="str" cm="1">
        <f t="array" ref="R125">IF(ファイル名生成[[#This Row],[字１]]=0,"",INDEX(字音画数表[字音],ファイル名生成[[#This Row],[字１]],0))</f>
        <v/>
      </c>
      <c r="S125" s="50" t="str" cm="1">
        <f t="array" ref="S125">IF(ファイル名生成[[#This Row],[字２]]=0,"",INDEX(字音画数表[字音],ファイル名生成[[#This Row],[字２]],0))</f>
        <v/>
      </c>
      <c r="T125" s="50" t="str" cm="1">
        <f t="array" ref="T125">IF(ファイル名生成[[#This Row],[字３]]=0,"",INDEX(字音画数表[字音],ファイル名生成[[#This Row],[字３]],0))</f>
        <v/>
      </c>
      <c r="U125" s="50" t="str" cm="1">
        <f t="array" ref="U125">[1]!Hebon(ファイル名生成[[#This Row],[字音（手動）]],2,1)</f>
        <v/>
      </c>
      <c r="V125" s="50">
        <f>COUNTIF(既存ファイル名[ローマ字],ファイル名生成[[#This Row],[ローマ字]])</f>
        <v>2</v>
      </c>
      <c r="W125" s="50">
        <f>IF(ファイル名生成[[#This Row],[字１]]=0,0,COUNTIF(ファイル名生成[ローマ字],ファイル名生成[[#This Row],[ローマ字]]))</f>
        <v>0</v>
      </c>
      <c r="X125" s="50">
        <f>ファイル名生成[[#This Row],[既存頻度]]+ファイル名生成[[#This Row],[新頻度]]</f>
        <v>2</v>
      </c>
      <c r="Y125" s="50" t="str">
        <f>IF(ファイル名生成[[#This Row],[総頻度]]&gt;9,ファイル名生成[[#This Row],[総頻度]],_xlfn.TEXTJOIN("",TRUE,"0",ファイル名生成[[#This Row],[総頻度]]))</f>
        <v>02</v>
      </c>
    </row>
    <row r="126" spans="2:25">
      <c r="B126" s="50">
        <f t="shared" si="2"/>
        <v>124</v>
      </c>
      <c r="C126" s="90"/>
      <c r="D126" s="81"/>
      <c r="E126" s="81" t="s">
        <v>3843</v>
      </c>
      <c r="F126" s="81" t="s">
        <v>3843</v>
      </c>
      <c r="G126" s="90"/>
      <c r="H126" s="90"/>
      <c r="I126" s="50" t="str" cm="1">
        <f t="array" ref="I1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6" s="50" t="str">
        <f>_xlfn.TEXTJOIN("",1,ファイル名生成[[#This Row],[字音１]],ファイル名生成[[#This Row],[字音２]],ファイル名生成[[#This Row],[字音3]])</f>
        <v/>
      </c>
      <c r="K126" s="90"/>
      <c r="L126" s="50" t="str">
        <f>IF(ファイル名生成[[#This Row],[字１]]=0,"",_xlfn.TEXTJOIN("",TRUE,ファイル名生成[[#This Row],[ローマ字]],ファイル名生成[[#This Row],[後綴り]]))</f>
        <v/>
      </c>
      <c r="M126" s="50" t="str">
        <f>IF(COUNTIF(既存ファイル名[語釈見出し],ファイル名生成[[#This Row],[語釈見出し]])&gt;=1,"重複","")</f>
        <v/>
      </c>
      <c r="N126" s="50" t="str">
        <f>IF(COUNTIF(既存ファイル名[項目（内部）],ファイル名生成[[#This Row],[項目（内部）]])&gt;=1,"重複","")</f>
        <v/>
      </c>
      <c r="O126" s="50">
        <f>IF(LEFT(ファイル名生成[[#This Row],[項目（内部）]],1)="",0,MATCH(LEFT(ファイル名生成[[#This Row],[項目（内部）]],1),字音画数表[新字],0))</f>
        <v>0</v>
      </c>
      <c r="P126" s="50" cm="1">
        <f t="array" ref="P1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6" s="50" cm="1">
        <f t="array" ref="Q1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6" s="50" t="str" cm="1">
        <f t="array" ref="R126">IF(ファイル名生成[[#This Row],[字１]]=0,"",INDEX(字音画数表[字音],ファイル名生成[[#This Row],[字１]],0))</f>
        <v/>
      </c>
      <c r="S126" s="50" t="str" cm="1">
        <f t="array" ref="S126">IF(ファイル名生成[[#This Row],[字２]]=0,"",INDEX(字音画数表[字音],ファイル名生成[[#This Row],[字２]],0))</f>
        <v/>
      </c>
      <c r="T126" s="50" t="str" cm="1">
        <f t="array" ref="T126">IF(ファイル名生成[[#This Row],[字３]]=0,"",INDEX(字音画数表[字音],ファイル名生成[[#This Row],[字３]],0))</f>
        <v/>
      </c>
      <c r="U126" s="50" t="str" cm="1">
        <f t="array" ref="U126">[1]!Hebon(ファイル名生成[[#This Row],[字音（手動）]],2,1)</f>
        <v/>
      </c>
      <c r="V126" s="50">
        <f>COUNTIF(既存ファイル名[ローマ字],ファイル名生成[[#This Row],[ローマ字]])</f>
        <v>2</v>
      </c>
      <c r="W126" s="50">
        <f>IF(ファイル名生成[[#This Row],[字１]]=0,0,COUNTIF(ファイル名生成[ローマ字],ファイル名生成[[#This Row],[ローマ字]]))</f>
        <v>0</v>
      </c>
      <c r="X126" s="50">
        <f>ファイル名生成[[#This Row],[既存頻度]]+ファイル名生成[[#This Row],[新頻度]]</f>
        <v>2</v>
      </c>
      <c r="Y126" s="50" t="str">
        <f>IF(ファイル名生成[[#This Row],[総頻度]]&gt;9,ファイル名生成[[#This Row],[総頻度]],_xlfn.TEXTJOIN("",TRUE,"0",ファイル名生成[[#This Row],[総頻度]]))</f>
        <v>02</v>
      </c>
    </row>
    <row r="127" spans="2:25">
      <c r="B127" s="50">
        <f t="shared" si="2"/>
        <v>125</v>
      </c>
      <c r="C127" s="90"/>
      <c r="D127" s="81"/>
      <c r="E127" s="81" t="s">
        <v>3843</v>
      </c>
      <c r="F127" s="81" t="s">
        <v>3843</v>
      </c>
      <c r="G127" s="90"/>
      <c r="H127" s="90"/>
      <c r="I127" s="50" t="str" cm="1">
        <f t="array" ref="I1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7" s="50" t="str">
        <f>_xlfn.TEXTJOIN("",1,ファイル名生成[[#This Row],[字音１]],ファイル名生成[[#This Row],[字音２]],ファイル名生成[[#This Row],[字音3]])</f>
        <v/>
      </c>
      <c r="K127" s="90"/>
      <c r="L127" s="50" t="str">
        <f>IF(ファイル名生成[[#This Row],[字１]]=0,"",_xlfn.TEXTJOIN("",TRUE,ファイル名生成[[#This Row],[ローマ字]],ファイル名生成[[#This Row],[後綴り]]))</f>
        <v/>
      </c>
      <c r="M127" s="50" t="str">
        <f>IF(COUNTIF(既存ファイル名[語釈見出し],ファイル名生成[[#This Row],[語釈見出し]])&gt;=1,"重複","")</f>
        <v/>
      </c>
      <c r="N127" s="50" t="str">
        <f>IF(COUNTIF(既存ファイル名[項目（内部）],ファイル名生成[[#This Row],[項目（内部）]])&gt;=1,"重複","")</f>
        <v/>
      </c>
      <c r="O127" s="50">
        <f>IF(LEFT(ファイル名生成[[#This Row],[項目（内部）]],1)="",0,MATCH(LEFT(ファイル名生成[[#This Row],[項目（内部）]],1),字音画数表[新字],0))</f>
        <v>0</v>
      </c>
      <c r="P127" s="50" cm="1">
        <f t="array" ref="P1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7" s="50" cm="1">
        <f t="array" ref="Q1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7" s="50" t="str" cm="1">
        <f t="array" ref="R127">IF(ファイル名生成[[#This Row],[字１]]=0,"",INDEX(字音画数表[字音],ファイル名生成[[#This Row],[字１]],0))</f>
        <v/>
      </c>
      <c r="S127" s="50" t="str" cm="1">
        <f t="array" ref="S127">IF(ファイル名生成[[#This Row],[字２]]=0,"",INDEX(字音画数表[字音],ファイル名生成[[#This Row],[字２]],0))</f>
        <v/>
      </c>
      <c r="T127" s="50" t="str" cm="1">
        <f t="array" ref="T127">IF(ファイル名生成[[#This Row],[字３]]=0,"",INDEX(字音画数表[字音],ファイル名生成[[#This Row],[字３]],0))</f>
        <v/>
      </c>
      <c r="U127" s="50" t="str" cm="1">
        <f t="array" ref="U127">[1]!Hebon(ファイル名生成[[#This Row],[字音（手動）]],2,1)</f>
        <v/>
      </c>
      <c r="V127" s="50">
        <f>COUNTIF(既存ファイル名[ローマ字],ファイル名生成[[#This Row],[ローマ字]])</f>
        <v>2</v>
      </c>
      <c r="W127" s="50">
        <f>IF(ファイル名生成[[#This Row],[字１]]=0,0,COUNTIF(ファイル名生成[ローマ字],ファイル名生成[[#This Row],[ローマ字]]))</f>
        <v>0</v>
      </c>
      <c r="X127" s="50">
        <f>ファイル名生成[[#This Row],[既存頻度]]+ファイル名生成[[#This Row],[新頻度]]</f>
        <v>2</v>
      </c>
      <c r="Y127" s="50" t="str">
        <f>IF(ファイル名生成[[#This Row],[総頻度]]&gt;9,ファイル名生成[[#This Row],[総頻度]],_xlfn.TEXTJOIN("",TRUE,"0",ファイル名生成[[#This Row],[総頻度]]))</f>
        <v>02</v>
      </c>
    </row>
    <row r="128" spans="2:25">
      <c r="B128" s="50">
        <f t="shared" si="2"/>
        <v>126</v>
      </c>
      <c r="C128" s="90"/>
      <c r="D128" s="81"/>
      <c r="E128" s="81" t="s">
        <v>3843</v>
      </c>
      <c r="F128" s="81" t="s">
        <v>3843</v>
      </c>
      <c r="G128" s="90"/>
      <c r="H128" s="90"/>
      <c r="I128" s="50" t="str" cm="1">
        <f t="array" ref="I1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8" s="50" t="str">
        <f>_xlfn.TEXTJOIN("",1,ファイル名生成[[#This Row],[字音１]],ファイル名生成[[#This Row],[字音２]],ファイル名生成[[#This Row],[字音3]])</f>
        <v/>
      </c>
      <c r="K128" s="90"/>
      <c r="L128" s="50" t="str">
        <f>IF(ファイル名生成[[#This Row],[字１]]=0,"",_xlfn.TEXTJOIN("",TRUE,ファイル名生成[[#This Row],[ローマ字]],ファイル名生成[[#This Row],[後綴り]]))</f>
        <v/>
      </c>
      <c r="M128" s="50" t="str">
        <f>IF(COUNTIF(既存ファイル名[語釈見出し],ファイル名生成[[#This Row],[語釈見出し]])&gt;=1,"重複","")</f>
        <v/>
      </c>
      <c r="N128" s="50" t="str">
        <f>IF(COUNTIF(既存ファイル名[項目（内部）],ファイル名生成[[#This Row],[項目（内部）]])&gt;=1,"重複","")</f>
        <v/>
      </c>
      <c r="O128" s="50">
        <f>IF(LEFT(ファイル名生成[[#This Row],[項目（内部）]],1)="",0,MATCH(LEFT(ファイル名生成[[#This Row],[項目（内部）]],1),字音画数表[新字],0))</f>
        <v>0</v>
      </c>
      <c r="P128" s="50" cm="1">
        <f t="array" ref="P1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8" s="50" cm="1">
        <f t="array" ref="Q1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8" s="50" t="str" cm="1">
        <f t="array" ref="R128">IF(ファイル名生成[[#This Row],[字１]]=0,"",INDEX(字音画数表[字音],ファイル名生成[[#This Row],[字１]],0))</f>
        <v/>
      </c>
      <c r="S128" s="50" t="str" cm="1">
        <f t="array" ref="S128">IF(ファイル名生成[[#This Row],[字２]]=0,"",INDEX(字音画数表[字音],ファイル名生成[[#This Row],[字２]],0))</f>
        <v/>
      </c>
      <c r="T128" s="50" t="str" cm="1">
        <f t="array" ref="T128">IF(ファイル名生成[[#This Row],[字３]]=0,"",INDEX(字音画数表[字音],ファイル名生成[[#This Row],[字３]],0))</f>
        <v/>
      </c>
      <c r="U128" s="50" t="str" cm="1">
        <f t="array" ref="U128">[1]!Hebon(ファイル名生成[[#This Row],[字音（手動）]],2,1)</f>
        <v/>
      </c>
      <c r="V128" s="50">
        <f>COUNTIF(既存ファイル名[ローマ字],ファイル名生成[[#This Row],[ローマ字]])</f>
        <v>2</v>
      </c>
      <c r="W128" s="50">
        <f>IF(ファイル名生成[[#This Row],[字１]]=0,0,COUNTIF(ファイル名生成[ローマ字],ファイル名生成[[#This Row],[ローマ字]]))</f>
        <v>0</v>
      </c>
      <c r="X128" s="50">
        <f>ファイル名生成[[#This Row],[既存頻度]]+ファイル名生成[[#This Row],[新頻度]]</f>
        <v>2</v>
      </c>
      <c r="Y128" s="50" t="str">
        <f>IF(ファイル名生成[[#This Row],[総頻度]]&gt;9,ファイル名生成[[#This Row],[総頻度]],_xlfn.TEXTJOIN("",TRUE,"0",ファイル名生成[[#This Row],[総頻度]]))</f>
        <v>02</v>
      </c>
    </row>
    <row r="129" spans="2:25">
      <c r="B129" s="50">
        <f t="shared" si="2"/>
        <v>127</v>
      </c>
      <c r="C129" s="90"/>
      <c r="D129" s="81"/>
      <c r="E129" s="81" t="s">
        <v>3843</v>
      </c>
      <c r="F129" s="81" t="s">
        <v>3843</v>
      </c>
      <c r="G129" s="90"/>
      <c r="H129" s="90"/>
      <c r="I129" s="50" t="str" cm="1">
        <f t="array" ref="I1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29" s="50" t="str">
        <f>_xlfn.TEXTJOIN("",1,ファイル名生成[[#This Row],[字音１]],ファイル名生成[[#This Row],[字音２]],ファイル名生成[[#This Row],[字音3]])</f>
        <v/>
      </c>
      <c r="K129" s="90"/>
      <c r="L129" s="50" t="str">
        <f>IF(ファイル名生成[[#This Row],[字１]]=0,"",_xlfn.TEXTJOIN("",TRUE,ファイル名生成[[#This Row],[ローマ字]],ファイル名生成[[#This Row],[後綴り]]))</f>
        <v/>
      </c>
      <c r="M129" s="50" t="str">
        <f>IF(COUNTIF(既存ファイル名[語釈見出し],ファイル名生成[[#This Row],[語釈見出し]])&gt;=1,"重複","")</f>
        <v/>
      </c>
      <c r="N129" s="50" t="str">
        <f>IF(COUNTIF(既存ファイル名[項目（内部）],ファイル名生成[[#This Row],[項目（内部）]])&gt;=1,"重複","")</f>
        <v/>
      </c>
      <c r="O129" s="50">
        <f>IF(LEFT(ファイル名生成[[#This Row],[項目（内部）]],1)="",0,MATCH(LEFT(ファイル名生成[[#This Row],[項目（内部）]],1),字音画数表[新字],0))</f>
        <v>0</v>
      </c>
      <c r="P129" s="50" cm="1">
        <f t="array" ref="P1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29" s="50" cm="1">
        <f t="array" ref="Q1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29" s="50" t="str" cm="1">
        <f t="array" ref="R129">IF(ファイル名生成[[#This Row],[字１]]=0,"",INDEX(字音画数表[字音],ファイル名生成[[#This Row],[字１]],0))</f>
        <v/>
      </c>
      <c r="S129" s="50" t="str" cm="1">
        <f t="array" ref="S129">IF(ファイル名生成[[#This Row],[字２]]=0,"",INDEX(字音画数表[字音],ファイル名生成[[#This Row],[字２]],0))</f>
        <v/>
      </c>
      <c r="T129" s="50" t="str" cm="1">
        <f t="array" ref="T129">IF(ファイル名生成[[#This Row],[字３]]=0,"",INDEX(字音画数表[字音],ファイル名生成[[#This Row],[字３]],0))</f>
        <v/>
      </c>
      <c r="U129" s="50" t="str" cm="1">
        <f t="array" ref="U129">[1]!Hebon(ファイル名生成[[#This Row],[字音（手動）]],2,1)</f>
        <v/>
      </c>
      <c r="V129" s="50">
        <f>COUNTIF(既存ファイル名[ローマ字],ファイル名生成[[#This Row],[ローマ字]])</f>
        <v>2</v>
      </c>
      <c r="W129" s="50">
        <f>IF(ファイル名生成[[#This Row],[字１]]=0,0,COUNTIF(ファイル名生成[ローマ字],ファイル名生成[[#This Row],[ローマ字]]))</f>
        <v>0</v>
      </c>
      <c r="X129" s="50">
        <f>ファイル名生成[[#This Row],[既存頻度]]+ファイル名生成[[#This Row],[新頻度]]</f>
        <v>2</v>
      </c>
      <c r="Y129" s="50" t="str">
        <f>IF(ファイル名生成[[#This Row],[総頻度]]&gt;9,ファイル名生成[[#This Row],[総頻度]],_xlfn.TEXTJOIN("",TRUE,"0",ファイル名生成[[#This Row],[総頻度]]))</f>
        <v>02</v>
      </c>
    </row>
    <row r="130" spans="2:25">
      <c r="B130" s="50">
        <f t="shared" si="2"/>
        <v>128</v>
      </c>
      <c r="C130" s="90"/>
      <c r="D130" s="81"/>
      <c r="E130" s="81" t="s">
        <v>3843</v>
      </c>
      <c r="F130" s="81" t="s">
        <v>3843</v>
      </c>
      <c r="G130" s="90"/>
      <c r="H130" s="90"/>
      <c r="I130" s="50" t="str" cm="1">
        <f t="array" ref="I1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0" s="50" t="str">
        <f>_xlfn.TEXTJOIN("",1,ファイル名生成[[#This Row],[字音１]],ファイル名生成[[#This Row],[字音２]],ファイル名生成[[#This Row],[字音3]])</f>
        <v/>
      </c>
      <c r="K130" s="90"/>
      <c r="L130" s="50" t="str">
        <f>IF(ファイル名生成[[#This Row],[字１]]=0,"",_xlfn.TEXTJOIN("",TRUE,ファイル名生成[[#This Row],[ローマ字]],ファイル名生成[[#This Row],[後綴り]]))</f>
        <v/>
      </c>
      <c r="M130" s="50" t="str">
        <f>IF(COUNTIF(既存ファイル名[語釈見出し],ファイル名生成[[#This Row],[語釈見出し]])&gt;=1,"重複","")</f>
        <v/>
      </c>
      <c r="N130" s="50" t="str">
        <f>IF(COUNTIF(既存ファイル名[項目（内部）],ファイル名生成[[#This Row],[項目（内部）]])&gt;=1,"重複","")</f>
        <v/>
      </c>
      <c r="O130" s="50">
        <f>IF(LEFT(ファイル名生成[[#This Row],[項目（内部）]],1)="",0,MATCH(LEFT(ファイル名生成[[#This Row],[項目（内部）]],1),字音画数表[新字],0))</f>
        <v>0</v>
      </c>
      <c r="P130" s="50" cm="1">
        <f t="array" ref="P1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0" s="50" cm="1">
        <f t="array" ref="Q1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0" s="50" t="str" cm="1">
        <f t="array" ref="R130">IF(ファイル名生成[[#This Row],[字１]]=0,"",INDEX(字音画数表[字音],ファイル名生成[[#This Row],[字１]],0))</f>
        <v/>
      </c>
      <c r="S130" s="50" t="str" cm="1">
        <f t="array" ref="S130">IF(ファイル名生成[[#This Row],[字２]]=0,"",INDEX(字音画数表[字音],ファイル名生成[[#This Row],[字２]],0))</f>
        <v/>
      </c>
      <c r="T130" s="50" t="str" cm="1">
        <f t="array" ref="T130">IF(ファイル名生成[[#This Row],[字３]]=0,"",INDEX(字音画数表[字音],ファイル名生成[[#This Row],[字３]],0))</f>
        <v/>
      </c>
      <c r="U130" s="50" t="str" cm="1">
        <f t="array" ref="U130">[1]!Hebon(ファイル名生成[[#This Row],[字音（手動）]],2,1)</f>
        <v/>
      </c>
      <c r="V130" s="50">
        <f>COUNTIF(既存ファイル名[ローマ字],ファイル名生成[[#This Row],[ローマ字]])</f>
        <v>2</v>
      </c>
      <c r="W130" s="50">
        <f>IF(ファイル名生成[[#This Row],[字１]]=0,0,COUNTIF(ファイル名生成[ローマ字],ファイル名生成[[#This Row],[ローマ字]]))</f>
        <v>0</v>
      </c>
      <c r="X130" s="50">
        <f>ファイル名生成[[#This Row],[既存頻度]]+ファイル名生成[[#This Row],[新頻度]]</f>
        <v>2</v>
      </c>
      <c r="Y130" s="50" t="str">
        <f>IF(ファイル名生成[[#This Row],[総頻度]]&gt;9,ファイル名生成[[#This Row],[総頻度]],_xlfn.TEXTJOIN("",TRUE,"0",ファイル名生成[[#This Row],[総頻度]]))</f>
        <v>02</v>
      </c>
    </row>
    <row r="131" spans="2:25">
      <c r="B131" s="50">
        <f t="shared" si="2"/>
        <v>129</v>
      </c>
      <c r="C131" s="90"/>
      <c r="D131" s="81"/>
      <c r="E131" s="81" t="s">
        <v>3843</v>
      </c>
      <c r="F131" s="81" t="s">
        <v>3843</v>
      </c>
      <c r="G131" s="90"/>
      <c r="H131" s="90"/>
      <c r="I131" s="50" t="str" cm="1">
        <f t="array" ref="I1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1" s="50" t="str">
        <f>_xlfn.TEXTJOIN("",1,ファイル名生成[[#This Row],[字音１]],ファイル名生成[[#This Row],[字音２]],ファイル名生成[[#This Row],[字音3]])</f>
        <v/>
      </c>
      <c r="K131" s="90"/>
      <c r="L131" s="50" t="str">
        <f>IF(ファイル名生成[[#This Row],[字１]]=0,"",_xlfn.TEXTJOIN("",TRUE,ファイル名生成[[#This Row],[ローマ字]],ファイル名生成[[#This Row],[後綴り]]))</f>
        <v/>
      </c>
      <c r="M131" s="50" t="str">
        <f>IF(COUNTIF(既存ファイル名[語釈見出し],ファイル名生成[[#This Row],[語釈見出し]])&gt;=1,"重複","")</f>
        <v/>
      </c>
      <c r="N131" s="50" t="str">
        <f>IF(COUNTIF(既存ファイル名[項目（内部）],ファイル名生成[[#This Row],[項目（内部）]])&gt;=1,"重複","")</f>
        <v/>
      </c>
      <c r="O131" s="50">
        <f>IF(LEFT(ファイル名生成[[#This Row],[項目（内部）]],1)="",0,MATCH(LEFT(ファイル名生成[[#This Row],[項目（内部）]],1),字音画数表[新字],0))</f>
        <v>0</v>
      </c>
      <c r="P131" s="50" cm="1">
        <f t="array" ref="P1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1" s="50" cm="1">
        <f t="array" ref="Q1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1" s="50" t="str" cm="1">
        <f t="array" ref="R131">IF(ファイル名生成[[#This Row],[字１]]=0,"",INDEX(字音画数表[字音],ファイル名生成[[#This Row],[字１]],0))</f>
        <v/>
      </c>
      <c r="S131" s="50" t="str" cm="1">
        <f t="array" ref="S131">IF(ファイル名生成[[#This Row],[字２]]=0,"",INDEX(字音画数表[字音],ファイル名生成[[#This Row],[字２]],0))</f>
        <v/>
      </c>
      <c r="T131" s="50" t="str" cm="1">
        <f t="array" ref="T131">IF(ファイル名生成[[#This Row],[字３]]=0,"",INDEX(字音画数表[字音],ファイル名生成[[#This Row],[字３]],0))</f>
        <v/>
      </c>
      <c r="U131" s="50" t="str" cm="1">
        <f t="array" ref="U131">[1]!Hebon(ファイル名生成[[#This Row],[字音（手動）]],2,1)</f>
        <v/>
      </c>
      <c r="V131" s="50">
        <f>COUNTIF(既存ファイル名[ローマ字],ファイル名生成[[#This Row],[ローマ字]])</f>
        <v>2</v>
      </c>
      <c r="W131" s="50">
        <f>IF(ファイル名生成[[#This Row],[字１]]=0,0,COUNTIF(ファイル名生成[ローマ字],ファイル名生成[[#This Row],[ローマ字]]))</f>
        <v>0</v>
      </c>
      <c r="X131" s="50">
        <f>ファイル名生成[[#This Row],[既存頻度]]+ファイル名生成[[#This Row],[新頻度]]</f>
        <v>2</v>
      </c>
      <c r="Y131" s="50" t="str">
        <f>IF(ファイル名生成[[#This Row],[総頻度]]&gt;9,ファイル名生成[[#This Row],[総頻度]],_xlfn.TEXTJOIN("",TRUE,"0",ファイル名生成[[#This Row],[総頻度]]))</f>
        <v>02</v>
      </c>
    </row>
    <row r="132" spans="2:25">
      <c r="B132" s="50">
        <f t="shared" si="2"/>
        <v>130</v>
      </c>
      <c r="C132" s="90"/>
      <c r="D132" s="81"/>
      <c r="E132" s="81" t="s">
        <v>3843</v>
      </c>
      <c r="F132" s="81" t="s">
        <v>3843</v>
      </c>
      <c r="G132" s="90"/>
      <c r="H132" s="90"/>
      <c r="I132" s="50" t="str" cm="1">
        <f t="array" ref="I1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2" s="50" t="str">
        <f>_xlfn.TEXTJOIN("",1,ファイル名生成[[#This Row],[字音１]],ファイル名生成[[#This Row],[字音２]],ファイル名生成[[#This Row],[字音3]])</f>
        <v/>
      </c>
      <c r="K132" s="90"/>
      <c r="L132" s="50" t="str">
        <f>IF(ファイル名生成[[#This Row],[字１]]=0,"",_xlfn.TEXTJOIN("",TRUE,ファイル名生成[[#This Row],[ローマ字]],ファイル名生成[[#This Row],[後綴り]]))</f>
        <v/>
      </c>
      <c r="M132" s="50" t="str">
        <f>IF(COUNTIF(既存ファイル名[語釈見出し],ファイル名生成[[#This Row],[語釈見出し]])&gt;=1,"重複","")</f>
        <v/>
      </c>
      <c r="N132" s="50" t="str">
        <f>IF(COUNTIF(既存ファイル名[項目（内部）],ファイル名生成[[#This Row],[項目（内部）]])&gt;=1,"重複","")</f>
        <v/>
      </c>
      <c r="O132" s="50">
        <f>IF(LEFT(ファイル名生成[[#This Row],[項目（内部）]],1)="",0,MATCH(LEFT(ファイル名生成[[#This Row],[項目（内部）]],1),字音画数表[新字],0))</f>
        <v>0</v>
      </c>
      <c r="P132" s="50" cm="1">
        <f t="array" ref="P1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2" s="50" cm="1">
        <f t="array" ref="Q1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2" s="50" t="str" cm="1">
        <f t="array" ref="R132">IF(ファイル名生成[[#This Row],[字１]]=0,"",INDEX(字音画数表[字音],ファイル名生成[[#This Row],[字１]],0))</f>
        <v/>
      </c>
      <c r="S132" s="50" t="str" cm="1">
        <f t="array" ref="S132">IF(ファイル名生成[[#This Row],[字２]]=0,"",INDEX(字音画数表[字音],ファイル名生成[[#This Row],[字２]],0))</f>
        <v/>
      </c>
      <c r="T132" s="50" t="str" cm="1">
        <f t="array" ref="T132">IF(ファイル名生成[[#This Row],[字３]]=0,"",INDEX(字音画数表[字音],ファイル名生成[[#This Row],[字３]],0))</f>
        <v/>
      </c>
      <c r="U132" s="50" t="str" cm="1">
        <f t="array" ref="U132">[1]!Hebon(ファイル名生成[[#This Row],[字音（手動）]],2,1)</f>
        <v/>
      </c>
      <c r="V132" s="50">
        <f>COUNTIF(既存ファイル名[ローマ字],ファイル名生成[[#This Row],[ローマ字]])</f>
        <v>2</v>
      </c>
      <c r="W132" s="50">
        <f>IF(ファイル名生成[[#This Row],[字１]]=0,0,COUNTIF(ファイル名生成[ローマ字],ファイル名生成[[#This Row],[ローマ字]]))</f>
        <v>0</v>
      </c>
      <c r="X132" s="50">
        <f>ファイル名生成[[#This Row],[既存頻度]]+ファイル名生成[[#This Row],[新頻度]]</f>
        <v>2</v>
      </c>
      <c r="Y132" s="50" t="str">
        <f>IF(ファイル名生成[[#This Row],[総頻度]]&gt;9,ファイル名生成[[#This Row],[総頻度]],_xlfn.TEXTJOIN("",TRUE,"0",ファイル名生成[[#This Row],[総頻度]]))</f>
        <v>02</v>
      </c>
    </row>
    <row r="133" spans="2:25">
      <c r="B133" s="50">
        <f t="shared" si="2"/>
        <v>131</v>
      </c>
      <c r="C133" s="90"/>
      <c r="D133" s="81"/>
      <c r="E133" s="81" t="s">
        <v>3843</v>
      </c>
      <c r="F133" s="81" t="s">
        <v>3843</v>
      </c>
      <c r="G133" s="90"/>
      <c r="H133" s="90"/>
      <c r="I133" s="50" t="str" cm="1">
        <f t="array" ref="I1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3" s="50" t="str">
        <f>_xlfn.TEXTJOIN("",1,ファイル名生成[[#This Row],[字音１]],ファイル名生成[[#This Row],[字音２]],ファイル名生成[[#This Row],[字音3]])</f>
        <v/>
      </c>
      <c r="K133" s="90"/>
      <c r="L133" s="50" t="str">
        <f>IF(ファイル名生成[[#This Row],[字１]]=0,"",_xlfn.TEXTJOIN("",TRUE,ファイル名生成[[#This Row],[ローマ字]],ファイル名生成[[#This Row],[後綴り]]))</f>
        <v/>
      </c>
      <c r="M133" s="50" t="str">
        <f>IF(COUNTIF(既存ファイル名[語釈見出し],ファイル名生成[[#This Row],[語釈見出し]])&gt;=1,"重複","")</f>
        <v/>
      </c>
      <c r="N133" s="50" t="str">
        <f>IF(COUNTIF(既存ファイル名[項目（内部）],ファイル名生成[[#This Row],[項目（内部）]])&gt;=1,"重複","")</f>
        <v/>
      </c>
      <c r="O133" s="50">
        <f>IF(LEFT(ファイル名生成[[#This Row],[項目（内部）]],1)="",0,MATCH(LEFT(ファイル名生成[[#This Row],[項目（内部）]],1),字音画数表[新字],0))</f>
        <v>0</v>
      </c>
      <c r="P133" s="50" cm="1">
        <f t="array" ref="P1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3" s="50" cm="1">
        <f t="array" ref="Q1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3" s="50" t="str" cm="1">
        <f t="array" ref="R133">IF(ファイル名生成[[#This Row],[字１]]=0,"",INDEX(字音画数表[字音],ファイル名生成[[#This Row],[字１]],0))</f>
        <v/>
      </c>
      <c r="S133" s="50" t="str" cm="1">
        <f t="array" ref="S133">IF(ファイル名生成[[#This Row],[字２]]=0,"",INDEX(字音画数表[字音],ファイル名生成[[#This Row],[字２]],0))</f>
        <v/>
      </c>
      <c r="T133" s="50" t="str" cm="1">
        <f t="array" ref="T133">IF(ファイル名生成[[#This Row],[字３]]=0,"",INDEX(字音画数表[字音],ファイル名生成[[#This Row],[字３]],0))</f>
        <v/>
      </c>
      <c r="U133" s="50" t="str" cm="1">
        <f t="array" ref="U133">[1]!Hebon(ファイル名生成[[#This Row],[字音（手動）]],2,1)</f>
        <v/>
      </c>
      <c r="V133" s="50">
        <f>COUNTIF(既存ファイル名[ローマ字],ファイル名生成[[#This Row],[ローマ字]])</f>
        <v>2</v>
      </c>
      <c r="W133" s="50">
        <f>IF(ファイル名生成[[#This Row],[字１]]=0,0,COUNTIF(ファイル名生成[ローマ字],ファイル名生成[[#This Row],[ローマ字]]))</f>
        <v>0</v>
      </c>
      <c r="X133" s="50">
        <f>ファイル名生成[[#This Row],[既存頻度]]+ファイル名生成[[#This Row],[新頻度]]</f>
        <v>2</v>
      </c>
      <c r="Y133" s="50" t="str">
        <f>IF(ファイル名生成[[#This Row],[総頻度]]&gt;9,ファイル名生成[[#This Row],[総頻度]],_xlfn.TEXTJOIN("",TRUE,"0",ファイル名生成[[#This Row],[総頻度]]))</f>
        <v>02</v>
      </c>
    </row>
    <row r="134" spans="2:25">
      <c r="B134" s="50">
        <f t="shared" si="2"/>
        <v>132</v>
      </c>
      <c r="C134" s="90"/>
      <c r="D134" s="81"/>
      <c r="E134" s="81" t="s">
        <v>3843</v>
      </c>
      <c r="F134" s="81" t="s">
        <v>3843</v>
      </c>
      <c r="G134" s="90"/>
      <c r="H134" s="90"/>
      <c r="I134" s="50" t="str" cm="1">
        <f t="array" ref="I1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4" s="50" t="str">
        <f>_xlfn.TEXTJOIN("",1,ファイル名生成[[#This Row],[字音１]],ファイル名生成[[#This Row],[字音２]],ファイル名生成[[#This Row],[字音3]])</f>
        <v/>
      </c>
      <c r="K134" s="90"/>
      <c r="L134" s="50" t="str">
        <f>IF(ファイル名生成[[#This Row],[字１]]=0,"",_xlfn.TEXTJOIN("",TRUE,ファイル名生成[[#This Row],[ローマ字]],ファイル名生成[[#This Row],[後綴り]]))</f>
        <v/>
      </c>
      <c r="M134" s="50" t="str">
        <f>IF(COUNTIF(既存ファイル名[語釈見出し],ファイル名生成[[#This Row],[語釈見出し]])&gt;=1,"重複","")</f>
        <v/>
      </c>
      <c r="N134" s="50" t="str">
        <f>IF(COUNTIF(既存ファイル名[項目（内部）],ファイル名生成[[#This Row],[項目（内部）]])&gt;=1,"重複","")</f>
        <v/>
      </c>
      <c r="O134" s="50">
        <f>IF(LEFT(ファイル名生成[[#This Row],[項目（内部）]],1)="",0,MATCH(LEFT(ファイル名生成[[#This Row],[項目（内部）]],1),字音画数表[新字],0))</f>
        <v>0</v>
      </c>
      <c r="P134" s="50" cm="1">
        <f t="array" ref="P1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4" s="50" cm="1">
        <f t="array" ref="Q1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4" s="50" t="str" cm="1">
        <f t="array" ref="R134">IF(ファイル名生成[[#This Row],[字１]]=0,"",INDEX(字音画数表[字音],ファイル名生成[[#This Row],[字１]],0))</f>
        <v/>
      </c>
      <c r="S134" s="50" t="str" cm="1">
        <f t="array" ref="S134">IF(ファイル名生成[[#This Row],[字２]]=0,"",INDEX(字音画数表[字音],ファイル名生成[[#This Row],[字２]],0))</f>
        <v/>
      </c>
      <c r="T134" s="50" t="str" cm="1">
        <f t="array" ref="T134">IF(ファイル名生成[[#This Row],[字３]]=0,"",INDEX(字音画数表[字音],ファイル名生成[[#This Row],[字３]],0))</f>
        <v/>
      </c>
      <c r="U134" s="50" t="str" cm="1">
        <f t="array" ref="U134">[1]!Hebon(ファイル名生成[[#This Row],[字音（手動）]],2,1)</f>
        <v/>
      </c>
      <c r="V134" s="50">
        <f>COUNTIF(既存ファイル名[ローマ字],ファイル名生成[[#This Row],[ローマ字]])</f>
        <v>2</v>
      </c>
      <c r="W134" s="50">
        <f>IF(ファイル名生成[[#This Row],[字１]]=0,0,COUNTIF(ファイル名生成[ローマ字],ファイル名生成[[#This Row],[ローマ字]]))</f>
        <v>0</v>
      </c>
      <c r="X134" s="50">
        <f>ファイル名生成[[#This Row],[既存頻度]]+ファイル名生成[[#This Row],[新頻度]]</f>
        <v>2</v>
      </c>
      <c r="Y134" s="50" t="str">
        <f>IF(ファイル名生成[[#This Row],[総頻度]]&gt;9,ファイル名生成[[#This Row],[総頻度]],_xlfn.TEXTJOIN("",TRUE,"0",ファイル名生成[[#This Row],[総頻度]]))</f>
        <v>02</v>
      </c>
    </row>
    <row r="135" spans="2:25">
      <c r="B135" s="50">
        <f t="shared" si="2"/>
        <v>133</v>
      </c>
      <c r="C135" s="90"/>
      <c r="D135" s="81"/>
      <c r="E135" s="81" t="s">
        <v>3843</v>
      </c>
      <c r="F135" s="81" t="s">
        <v>3843</v>
      </c>
      <c r="G135" s="90"/>
      <c r="H135" s="90"/>
      <c r="I135" s="50" t="str" cm="1">
        <f t="array" ref="I1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5" s="50" t="str">
        <f>_xlfn.TEXTJOIN("",1,ファイル名生成[[#This Row],[字音１]],ファイル名生成[[#This Row],[字音２]],ファイル名生成[[#This Row],[字音3]])</f>
        <v/>
      </c>
      <c r="K135" s="90"/>
      <c r="L135" s="50" t="str">
        <f>IF(ファイル名生成[[#This Row],[字１]]=0,"",_xlfn.TEXTJOIN("",TRUE,ファイル名生成[[#This Row],[ローマ字]],ファイル名生成[[#This Row],[後綴り]]))</f>
        <v/>
      </c>
      <c r="M135" s="50" t="str">
        <f>IF(COUNTIF(既存ファイル名[語釈見出し],ファイル名生成[[#This Row],[語釈見出し]])&gt;=1,"重複","")</f>
        <v/>
      </c>
      <c r="N135" s="50" t="str">
        <f>IF(COUNTIF(既存ファイル名[項目（内部）],ファイル名生成[[#This Row],[項目（内部）]])&gt;=1,"重複","")</f>
        <v/>
      </c>
      <c r="O135" s="50">
        <f>IF(LEFT(ファイル名生成[[#This Row],[項目（内部）]],1)="",0,MATCH(LEFT(ファイル名生成[[#This Row],[項目（内部）]],1),字音画数表[新字],0))</f>
        <v>0</v>
      </c>
      <c r="P135" s="50" cm="1">
        <f t="array" ref="P1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5" s="50" cm="1">
        <f t="array" ref="Q1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5" s="50" t="str" cm="1">
        <f t="array" ref="R135">IF(ファイル名生成[[#This Row],[字１]]=0,"",INDEX(字音画数表[字音],ファイル名生成[[#This Row],[字１]],0))</f>
        <v/>
      </c>
      <c r="S135" s="50" t="str" cm="1">
        <f t="array" ref="S135">IF(ファイル名生成[[#This Row],[字２]]=0,"",INDEX(字音画数表[字音],ファイル名生成[[#This Row],[字２]],0))</f>
        <v/>
      </c>
      <c r="T135" s="50" t="str" cm="1">
        <f t="array" ref="T135">IF(ファイル名生成[[#This Row],[字３]]=0,"",INDEX(字音画数表[字音],ファイル名生成[[#This Row],[字３]],0))</f>
        <v/>
      </c>
      <c r="U135" s="50" t="str" cm="1">
        <f t="array" ref="U135">[1]!Hebon(ファイル名生成[[#This Row],[字音（手動）]],2,1)</f>
        <v/>
      </c>
      <c r="V135" s="50">
        <f>COUNTIF(既存ファイル名[ローマ字],ファイル名生成[[#This Row],[ローマ字]])</f>
        <v>2</v>
      </c>
      <c r="W135" s="50">
        <f>IF(ファイル名生成[[#This Row],[字１]]=0,0,COUNTIF(ファイル名生成[ローマ字],ファイル名生成[[#This Row],[ローマ字]]))</f>
        <v>0</v>
      </c>
      <c r="X135" s="50">
        <f>ファイル名生成[[#This Row],[既存頻度]]+ファイル名生成[[#This Row],[新頻度]]</f>
        <v>2</v>
      </c>
      <c r="Y135" s="50" t="str">
        <f>IF(ファイル名生成[[#This Row],[総頻度]]&gt;9,ファイル名生成[[#This Row],[総頻度]],_xlfn.TEXTJOIN("",TRUE,"0",ファイル名生成[[#This Row],[総頻度]]))</f>
        <v>02</v>
      </c>
    </row>
    <row r="136" spans="2:25">
      <c r="B136" s="50">
        <f t="shared" si="2"/>
        <v>134</v>
      </c>
      <c r="C136" s="90"/>
      <c r="D136" s="81"/>
      <c r="E136" s="81" t="s">
        <v>3843</v>
      </c>
      <c r="F136" s="81" t="s">
        <v>3843</v>
      </c>
      <c r="G136" s="90"/>
      <c r="H136" s="90"/>
      <c r="I136" s="50" t="str" cm="1">
        <f t="array" ref="I1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6" s="50" t="str">
        <f>_xlfn.TEXTJOIN("",1,ファイル名生成[[#This Row],[字音１]],ファイル名生成[[#This Row],[字音２]],ファイル名生成[[#This Row],[字音3]])</f>
        <v/>
      </c>
      <c r="K136" s="90"/>
      <c r="L136" s="50" t="str">
        <f>IF(ファイル名生成[[#This Row],[字１]]=0,"",_xlfn.TEXTJOIN("",TRUE,ファイル名生成[[#This Row],[ローマ字]],ファイル名生成[[#This Row],[後綴り]]))</f>
        <v/>
      </c>
      <c r="M136" s="50" t="str">
        <f>IF(COUNTIF(既存ファイル名[語釈見出し],ファイル名生成[[#This Row],[語釈見出し]])&gt;=1,"重複","")</f>
        <v/>
      </c>
      <c r="N136" s="50" t="str">
        <f>IF(COUNTIF(既存ファイル名[項目（内部）],ファイル名生成[[#This Row],[項目（内部）]])&gt;=1,"重複","")</f>
        <v/>
      </c>
      <c r="O136" s="50">
        <f>IF(LEFT(ファイル名生成[[#This Row],[項目（内部）]],1)="",0,MATCH(LEFT(ファイル名生成[[#This Row],[項目（内部）]],1),字音画数表[新字],0))</f>
        <v>0</v>
      </c>
      <c r="P136" s="50" cm="1">
        <f t="array" ref="P1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6" s="50" cm="1">
        <f t="array" ref="Q1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6" s="50" t="str" cm="1">
        <f t="array" ref="R136">IF(ファイル名生成[[#This Row],[字１]]=0,"",INDEX(字音画数表[字音],ファイル名生成[[#This Row],[字１]],0))</f>
        <v/>
      </c>
      <c r="S136" s="50" t="str" cm="1">
        <f t="array" ref="S136">IF(ファイル名生成[[#This Row],[字２]]=0,"",INDEX(字音画数表[字音],ファイル名生成[[#This Row],[字２]],0))</f>
        <v/>
      </c>
      <c r="T136" s="50" t="str" cm="1">
        <f t="array" ref="T136">IF(ファイル名生成[[#This Row],[字３]]=0,"",INDEX(字音画数表[字音],ファイル名生成[[#This Row],[字３]],0))</f>
        <v/>
      </c>
      <c r="U136" s="50" t="str" cm="1">
        <f t="array" ref="U136">[1]!Hebon(ファイル名生成[[#This Row],[字音（手動）]],2,1)</f>
        <v/>
      </c>
      <c r="V136" s="50">
        <f>COUNTIF(既存ファイル名[ローマ字],ファイル名生成[[#This Row],[ローマ字]])</f>
        <v>2</v>
      </c>
      <c r="W136" s="50">
        <f>IF(ファイル名生成[[#This Row],[字１]]=0,0,COUNTIF(ファイル名生成[ローマ字],ファイル名生成[[#This Row],[ローマ字]]))</f>
        <v>0</v>
      </c>
      <c r="X136" s="50">
        <f>ファイル名生成[[#This Row],[既存頻度]]+ファイル名生成[[#This Row],[新頻度]]</f>
        <v>2</v>
      </c>
      <c r="Y136" s="50" t="str">
        <f>IF(ファイル名生成[[#This Row],[総頻度]]&gt;9,ファイル名生成[[#This Row],[総頻度]],_xlfn.TEXTJOIN("",TRUE,"0",ファイル名生成[[#This Row],[総頻度]]))</f>
        <v>02</v>
      </c>
    </row>
    <row r="137" spans="2:25">
      <c r="B137" s="50">
        <f t="shared" si="2"/>
        <v>135</v>
      </c>
      <c r="C137" s="90"/>
      <c r="D137" s="81"/>
      <c r="E137" s="81" t="s">
        <v>3843</v>
      </c>
      <c r="F137" s="81" t="s">
        <v>3843</v>
      </c>
      <c r="G137" s="90"/>
      <c r="H137" s="90"/>
      <c r="I137" s="50" t="str" cm="1">
        <f t="array" ref="I1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7" s="50" t="str">
        <f>_xlfn.TEXTJOIN("",1,ファイル名生成[[#This Row],[字音１]],ファイル名生成[[#This Row],[字音２]],ファイル名生成[[#This Row],[字音3]])</f>
        <v/>
      </c>
      <c r="K137" s="90"/>
      <c r="L137" s="50" t="str">
        <f>IF(ファイル名生成[[#This Row],[字１]]=0,"",_xlfn.TEXTJOIN("",TRUE,ファイル名生成[[#This Row],[ローマ字]],ファイル名生成[[#This Row],[後綴り]]))</f>
        <v/>
      </c>
      <c r="M137" s="50" t="str">
        <f>IF(COUNTIF(既存ファイル名[語釈見出し],ファイル名生成[[#This Row],[語釈見出し]])&gt;=1,"重複","")</f>
        <v/>
      </c>
      <c r="N137" s="50" t="str">
        <f>IF(COUNTIF(既存ファイル名[項目（内部）],ファイル名生成[[#This Row],[項目（内部）]])&gt;=1,"重複","")</f>
        <v/>
      </c>
      <c r="O137" s="50">
        <f>IF(LEFT(ファイル名生成[[#This Row],[項目（内部）]],1)="",0,MATCH(LEFT(ファイル名生成[[#This Row],[項目（内部）]],1),字音画数表[新字],0))</f>
        <v>0</v>
      </c>
      <c r="P137" s="50" cm="1">
        <f t="array" ref="P1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7" s="50" cm="1">
        <f t="array" ref="Q1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7" s="50" t="str" cm="1">
        <f t="array" ref="R137">IF(ファイル名生成[[#This Row],[字１]]=0,"",INDEX(字音画数表[字音],ファイル名生成[[#This Row],[字１]],0))</f>
        <v/>
      </c>
      <c r="S137" s="50" t="str" cm="1">
        <f t="array" ref="S137">IF(ファイル名生成[[#This Row],[字２]]=0,"",INDEX(字音画数表[字音],ファイル名生成[[#This Row],[字２]],0))</f>
        <v/>
      </c>
      <c r="T137" s="50" t="str" cm="1">
        <f t="array" ref="T137">IF(ファイル名生成[[#This Row],[字３]]=0,"",INDEX(字音画数表[字音],ファイル名生成[[#This Row],[字３]],0))</f>
        <v/>
      </c>
      <c r="U137" s="50" t="str" cm="1">
        <f t="array" ref="U137">[1]!Hebon(ファイル名生成[[#This Row],[字音（手動）]],2,1)</f>
        <v/>
      </c>
      <c r="V137" s="50">
        <f>COUNTIF(既存ファイル名[ローマ字],ファイル名生成[[#This Row],[ローマ字]])</f>
        <v>2</v>
      </c>
      <c r="W137" s="50">
        <f>IF(ファイル名生成[[#This Row],[字１]]=0,0,COUNTIF(ファイル名生成[ローマ字],ファイル名生成[[#This Row],[ローマ字]]))</f>
        <v>0</v>
      </c>
      <c r="X137" s="50">
        <f>ファイル名生成[[#This Row],[既存頻度]]+ファイル名生成[[#This Row],[新頻度]]</f>
        <v>2</v>
      </c>
      <c r="Y137" s="50" t="str">
        <f>IF(ファイル名生成[[#This Row],[総頻度]]&gt;9,ファイル名生成[[#This Row],[総頻度]],_xlfn.TEXTJOIN("",TRUE,"0",ファイル名生成[[#This Row],[総頻度]]))</f>
        <v>02</v>
      </c>
    </row>
    <row r="138" spans="2:25">
      <c r="B138" s="50">
        <f t="shared" si="2"/>
        <v>136</v>
      </c>
      <c r="C138" s="90"/>
      <c r="D138" s="81"/>
      <c r="E138" s="81" t="s">
        <v>3843</v>
      </c>
      <c r="F138" s="81" t="s">
        <v>3843</v>
      </c>
      <c r="G138" s="90"/>
      <c r="H138" s="90"/>
      <c r="I138" s="50" t="str" cm="1">
        <f t="array" ref="I1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8" s="50" t="str">
        <f>_xlfn.TEXTJOIN("",1,ファイル名生成[[#This Row],[字音１]],ファイル名生成[[#This Row],[字音２]],ファイル名生成[[#This Row],[字音3]])</f>
        <v/>
      </c>
      <c r="K138" s="90"/>
      <c r="L138" s="50" t="str">
        <f>IF(ファイル名生成[[#This Row],[字１]]=0,"",_xlfn.TEXTJOIN("",TRUE,ファイル名生成[[#This Row],[ローマ字]],ファイル名生成[[#This Row],[後綴り]]))</f>
        <v/>
      </c>
      <c r="M138" s="50" t="str">
        <f>IF(COUNTIF(既存ファイル名[語釈見出し],ファイル名生成[[#This Row],[語釈見出し]])&gt;=1,"重複","")</f>
        <v/>
      </c>
      <c r="N138" s="50" t="str">
        <f>IF(COUNTIF(既存ファイル名[項目（内部）],ファイル名生成[[#This Row],[項目（内部）]])&gt;=1,"重複","")</f>
        <v/>
      </c>
      <c r="O138" s="50">
        <f>IF(LEFT(ファイル名生成[[#This Row],[項目（内部）]],1)="",0,MATCH(LEFT(ファイル名生成[[#This Row],[項目（内部）]],1),字音画数表[新字],0))</f>
        <v>0</v>
      </c>
      <c r="P138" s="50" cm="1">
        <f t="array" ref="P1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8" s="50" cm="1">
        <f t="array" ref="Q1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8" s="50" t="str" cm="1">
        <f t="array" ref="R138">IF(ファイル名生成[[#This Row],[字１]]=0,"",INDEX(字音画数表[字音],ファイル名生成[[#This Row],[字１]],0))</f>
        <v/>
      </c>
      <c r="S138" s="50" t="str" cm="1">
        <f t="array" ref="S138">IF(ファイル名生成[[#This Row],[字２]]=0,"",INDEX(字音画数表[字音],ファイル名生成[[#This Row],[字２]],0))</f>
        <v/>
      </c>
      <c r="T138" s="50" t="str" cm="1">
        <f t="array" ref="T138">IF(ファイル名生成[[#This Row],[字３]]=0,"",INDEX(字音画数表[字音],ファイル名生成[[#This Row],[字３]],0))</f>
        <v/>
      </c>
      <c r="U138" s="50" t="str" cm="1">
        <f t="array" ref="U138">[1]!Hebon(ファイル名生成[[#This Row],[字音（手動）]],2,1)</f>
        <v/>
      </c>
      <c r="V138" s="50">
        <f>COUNTIF(既存ファイル名[ローマ字],ファイル名生成[[#This Row],[ローマ字]])</f>
        <v>2</v>
      </c>
      <c r="W138" s="50">
        <f>IF(ファイル名生成[[#This Row],[字１]]=0,0,COUNTIF(ファイル名生成[ローマ字],ファイル名生成[[#This Row],[ローマ字]]))</f>
        <v>0</v>
      </c>
      <c r="X138" s="50">
        <f>ファイル名生成[[#This Row],[既存頻度]]+ファイル名生成[[#This Row],[新頻度]]</f>
        <v>2</v>
      </c>
      <c r="Y138" s="50" t="str">
        <f>IF(ファイル名生成[[#This Row],[総頻度]]&gt;9,ファイル名生成[[#This Row],[総頻度]],_xlfn.TEXTJOIN("",TRUE,"0",ファイル名生成[[#This Row],[総頻度]]))</f>
        <v>02</v>
      </c>
    </row>
    <row r="139" spans="2:25">
      <c r="B139" s="50">
        <f t="shared" si="2"/>
        <v>137</v>
      </c>
      <c r="C139" s="90"/>
      <c r="D139" s="81"/>
      <c r="E139" s="81" t="s">
        <v>3843</v>
      </c>
      <c r="F139" s="81" t="s">
        <v>3843</v>
      </c>
      <c r="G139" s="90"/>
      <c r="H139" s="90"/>
      <c r="I139" s="50" t="str" cm="1">
        <f t="array" ref="I1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39" s="50" t="str">
        <f>_xlfn.TEXTJOIN("",1,ファイル名生成[[#This Row],[字音１]],ファイル名生成[[#This Row],[字音２]],ファイル名生成[[#This Row],[字音3]])</f>
        <v/>
      </c>
      <c r="K139" s="90"/>
      <c r="L139" s="50" t="str">
        <f>IF(ファイル名生成[[#This Row],[字１]]=0,"",_xlfn.TEXTJOIN("",TRUE,ファイル名生成[[#This Row],[ローマ字]],ファイル名生成[[#This Row],[後綴り]]))</f>
        <v/>
      </c>
      <c r="M139" s="50" t="str">
        <f>IF(COUNTIF(既存ファイル名[語釈見出し],ファイル名生成[[#This Row],[語釈見出し]])&gt;=1,"重複","")</f>
        <v/>
      </c>
      <c r="N139" s="50" t="str">
        <f>IF(COUNTIF(既存ファイル名[項目（内部）],ファイル名生成[[#This Row],[項目（内部）]])&gt;=1,"重複","")</f>
        <v/>
      </c>
      <c r="O139" s="50">
        <f>IF(LEFT(ファイル名生成[[#This Row],[項目（内部）]],1)="",0,MATCH(LEFT(ファイル名生成[[#This Row],[項目（内部）]],1),字音画数表[新字],0))</f>
        <v>0</v>
      </c>
      <c r="P139" s="50" cm="1">
        <f t="array" ref="P1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39" s="50" cm="1">
        <f t="array" ref="Q1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39" s="50" t="str" cm="1">
        <f t="array" ref="R139">IF(ファイル名生成[[#This Row],[字１]]=0,"",INDEX(字音画数表[字音],ファイル名生成[[#This Row],[字１]],0))</f>
        <v/>
      </c>
      <c r="S139" s="50" t="str" cm="1">
        <f t="array" ref="S139">IF(ファイル名生成[[#This Row],[字２]]=0,"",INDEX(字音画数表[字音],ファイル名生成[[#This Row],[字２]],0))</f>
        <v/>
      </c>
      <c r="T139" s="50" t="str" cm="1">
        <f t="array" ref="T139">IF(ファイル名生成[[#This Row],[字３]]=0,"",INDEX(字音画数表[字音],ファイル名生成[[#This Row],[字３]],0))</f>
        <v/>
      </c>
      <c r="U139" s="50" t="str" cm="1">
        <f t="array" ref="U139">[1]!Hebon(ファイル名生成[[#This Row],[字音（手動）]],2,1)</f>
        <v/>
      </c>
      <c r="V139" s="50">
        <f>COUNTIF(既存ファイル名[ローマ字],ファイル名生成[[#This Row],[ローマ字]])</f>
        <v>2</v>
      </c>
      <c r="W139" s="50">
        <f>IF(ファイル名生成[[#This Row],[字１]]=0,0,COUNTIF(ファイル名生成[ローマ字],ファイル名生成[[#This Row],[ローマ字]]))</f>
        <v>0</v>
      </c>
      <c r="X139" s="50">
        <f>ファイル名生成[[#This Row],[既存頻度]]+ファイル名生成[[#This Row],[新頻度]]</f>
        <v>2</v>
      </c>
      <c r="Y139" s="50" t="str">
        <f>IF(ファイル名生成[[#This Row],[総頻度]]&gt;9,ファイル名生成[[#This Row],[総頻度]],_xlfn.TEXTJOIN("",TRUE,"0",ファイル名生成[[#This Row],[総頻度]]))</f>
        <v>02</v>
      </c>
    </row>
    <row r="140" spans="2:25">
      <c r="B140" s="50">
        <f t="shared" si="2"/>
        <v>138</v>
      </c>
      <c r="C140" s="90"/>
      <c r="D140" s="81"/>
      <c r="E140" s="81" t="s">
        <v>3843</v>
      </c>
      <c r="F140" s="81" t="s">
        <v>3843</v>
      </c>
      <c r="G140" s="90"/>
      <c r="H140" s="90"/>
      <c r="I140" s="50" t="str" cm="1">
        <f t="array" ref="I1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0" s="50" t="str">
        <f>_xlfn.TEXTJOIN("",1,ファイル名生成[[#This Row],[字音１]],ファイル名生成[[#This Row],[字音２]],ファイル名生成[[#This Row],[字音3]])</f>
        <v/>
      </c>
      <c r="K140" s="90"/>
      <c r="L140" s="50" t="str">
        <f>IF(ファイル名生成[[#This Row],[字１]]=0,"",_xlfn.TEXTJOIN("",TRUE,ファイル名生成[[#This Row],[ローマ字]],ファイル名生成[[#This Row],[後綴り]]))</f>
        <v/>
      </c>
      <c r="M140" s="50" t="str">
        <f>IF(COUNTIF(既存ファイル名[語釈見出し],ファイル名生成[[#This Row],[語釈見出し]])&gt;=1,"重複","")</f>
        <v/>
      </c>
      <c r="N140" s="50" t="str">
        <f>IF(COUNTIF(既存ファイル名[項目（内部）],ファイル名生成[[#This Row],[項目（内部）]])&gt;=1,"重複","")</f>
        <v/>
      </c>
      <c r="O140" s="50">
        <f>IF(LEFT(ファイル名生成[[#This Row],[項目（内部）]],1)="",0,MATCH(LEFT(ファイル名生成[[#This Row],[項目（内部）]],1),字音画数表[新字],0))</f>
        <v>0</v>
      </c>
      <c r="P140" s="50" cm="1">
        <f t="array" ref="P1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0" s="50" cm="1">
        <f t="array" ref="Q1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0" s="50" t="str" cm="1">
        <f t="array" ref="R140">IF(ファイル名生成[[#This Row],[字１]]=0,"",INDEX(字音画数表[字音],ファイル名生成[[#This Row],[字１]],0))</f>
        <v/>
      </c>
      <c r="S140" s="50" t="str" cm="1">
        <f t="array" ref="S140">IF(ファイル名生成[[#This Row],[字２]]=0,"",INDEX(字音画数表[字音],ファイル名生成[[#This Row],[字２]],0))</f>
        <v/>
      </c>
      <c r="T140" s="50" t="str" cm="1">
        <f t="array" ref="T140">IF(ファイル名生成[[#This Row],[字３]]=0,"",INDEX(字音画数表[字音],ファイル名生成[[#This Row],[字３]],0))</f>
        <v/>
      </c>
      <c r="U140" s="50" t="str" cm="1">
        <f t="array" ref="U140">[1]!Hebon(ファイル名生成[[#This Row],[字音（手動）]],2,1)</f>
        <v/>
      </c>
      <c r="V140" s="50">
        <f>COUNTIF(既存ファイル名[ローマ字],ファイル名生成[[#This Row],[ローマ字]])</f>
        <v>2</v>
      </c>
      <c r="W140" s="50">
        <f>IF(ファイル名生成[[#This Row],[字１]]=0,0,COUNTIF(ファイル名生成[ローマ字],ファイル名生成[[#This Row],[ローマ字]]))</f>
        <v>0</v>
      </c>
      <c r="X140" s="50">
        <f>ファイル名生成[[#This Row],[既存頻度]]+ファイル名生成[[#This Row],[新頻度]]</f>
        <v>2</v>
      </c>
      <c r="Y140" s="50" t="str">
        <f>IF(ファイル名生成[[#This Row],[総頻度]]&gt;9,ファイル名生成[[#This Row],[総頻度]],_xlfn.TEXTJOIN("",TRUE,"0",ファイル名生成[[#This Row],[総頻度]]))</f>
        <v>02</v>
      </c>
    </row>
    <row r="141" spans="2:25">
      <c r="B141" s="50">
        <f t="shared" si="2"/>
        <v>139</v>
      </c>
      <c r="C141" s="90"/>
      <c r="D141" s="81"/>
      <c r="E141" s="81" t="s">
        <v>3843</v>
      </c>
      <c r="F141" s="81" t="s">
        <v>3843</v>
      </c>
      <c r="G141" s="90"/>
      <c r="H141" s="90"/>
      <c r="I141" s="50" t="str" cm="1">
        <f t="array" ref="I1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1" s="50" t="str">
        <f>_xlfn.TEXTJOIN("",1,ファイル名生成[[#This Row],[字音１]],ファイル名生成[[#This Row],[字音２]],ファイル名生成[[#This Row],[字音3]])</f>
        <v/>
      </c>
      <c r="K141" s="90"/>
      <c r="L141" s="50" t="str">
        <f>IF(ファイル名生成[[#This Row],[字１]]=0,"",_xlfn.TEXTJOIN("",TRUE,ファイル名生成[[#This Row],[ローマ字]],ファイル名生成[[#This Row],[後綴り]]))</f>
        <v/>
      </c>
      <c r="M141" s="50" t="str">
        <f>IF(COUNTIF(既存ファイル名[語釈見出し],ファイル名生成[[#This Row],[語釈見出し]])&gt;=1,"重複","")</f>
        <v/>
      </c>
      <c r="N141" s="50" t="str">
        <f>IF(COUNTIF(既存ファイル名[項目（内部）],ファイル名生成[[#This Row],[項目（内部）]])&gt;=1,"重複","")</f>
        <v/>
      </c>
      <c r="O141" s="50">
        <f>IF(LEFT(ファイル名生成[[#This Row],[項目（内部）]],1)="",0,MATCH(LEFT(ファイル名生成[[#This Row],[項目（内部）]],1),字音画数表[新字],0))</f>
        <v>0</v>
      </c>
      <c r="P141" s="50" cm="1">
        <f t="array" ref="P1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1" s="50" cm="1">
        <f t="array" ref="Q1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1" s="50" t="str" cm="1">
        <f t="array" ref="R141">IF(ファイル名生成[[#This Row],[字１]]=0,"",INDEX(字音画数表[字音],ファイル名生成[[#This Row],[字１]],0))</f>
        <v/>
      </c>
      <c r="S141" s="50" t="str" cm="1">
        <f t="array" ref="S141">IF(ファイル名生成[[#This Row],[字２]]=0,"",INDEX(字音画数表[字音],ファイル名生成[[#This Row],[字２]],0))</f>
        <v/>
      </c>
      <c r="T141" s="50" t="str" cm="1">
        <f t="array" ref="T141">IF(ファイル名生成[[#This Row],[字３]]=0,"",INDEX(字音画数表[字音],ファイル名生成[[#This Row],[字３]],0))</f>
        <v/>
      </c>
      <c r="U141" s="50" t="str" cm="1">
        <f t="array" ref="U141">[1]!Hebon(ファイル名生成[[#This Row],[字音（手動）]],2,1)</f>
        <v/>
      </c>
      <c r="V141" s="50">
        <f>COUNTIF(既存ファイル名[ローマ字],ファイル名生成[[#This Row],[ローマ字]])</f>
        <v>2</v>
      </c>
      <c r="W141" s="50">
        <f>IF(ファイル名生成[[#This Row],[字１]]=0,0,COUNTIF(ファイル名生成[ローマ字],ファイル名生成[[#This Row],[ローマ字]]))</f>
        <v>0</v>
      </c>
      <c r="X141" s="50">
        <f>ファイル名生成[[#This Row],[既存頻度]]+ファイル名生成[[#This Row],[新頻度]]</f>
        <v>2</v>
      </c>
      <c r="Y141" s="50" t="str">
        <f>IF(ファイル名生成[[#This Row],[総頻度]]&gt;9,ファイル名生成[[#This Row],[総頻度]],_xlfn.TEXTJOIN("",TRUE,"0",ファイル名生成[[#This Row],[総頻度]]))</f>
        <v>02</v>
      </c>
    </row>
    <row r="142" spans="2:25">
      <c r="B142" s="50">
        <f t="shared" si="2"/>
        <v>140</v>
      </c>
      <c r="C142" s="90"/>
      <c r="D142" s="81"/>
      <c r="E142" s="81" t="s">
        <v>3843</v>
      </c>
      <c r="F142" s="81" t="s">
        <v>3843</v>
      </c>
      <c r="G142" s="90"/>
      <c r="H142" s="90"/>
      <c r="I142" s="50" t="str" cm="1">
        <f t="array" ref="I1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2" s="50" t="str">
        <f>_xlfn.TEXTJOIN("",1,ファイル名生成[[#This Row],[字音１]],ファイル名生成[[#This Row],[字音２]],ファイル名生成[[#This Row],[字音3]])</f>
        <v/>
      </c>
      <c r="K142" s="90"/>
      <c r="L142" s="50" t="str">
        <f>IF(ファイル名生成[[#This Row],[字１]]=0,"",_xlfn.TEXTJOIN("",TRUE,ファイル名生成[[#This Row],[ローマ字]],ファイル名生成[[#This Row],[後綴り]]))</f>
        <v/>
      </c>
      <c r="M142" s="50" t="str">
        <f>IF(COUNTIF(既存ファイル名[語釈見出し],ファイル名生成[[#This Row],[語釈見出し]])&gt;=1,"重複","")</f>
        <v/>
      </c>
      <c r="N142" s="50" t="str">
        <f>IF(COUNTIF(既存ファイル名[項目（内部）],ファイル名生成[[#This Row],[項目（内部）]])&gt;=1,"重複","")</f>
        <v/>
      </c>
      <c r="O142" s="50">
        <f>IF(LEFT(ファイル名生成[[#This Row],[項目（内部）]],1)="",0,MATCH(LEFT(ファイル名生成[[#This Row],[項目（内部）]],1),字音画数表[新字],0))</f>
        <v>0</v>
      </c>
      <c r="P142" s="50" cm="1">
        <f t="array" ref="P1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2" s="50" cm="1">
        <f t="array" ref="Q1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2" s="50" t="str" cm="1">
        <f t="array" ref="R142">IF(ファイル名生成[[#This Row],[字１]]=0,"",INDEX(字音画数表[字音],ファイル名生成[[#This Row],[字１]],0))</f>
        <v/>
      </c>
      <c r="S142" s="50" t="str" cm="1">
        <f t="array" ref="S142">IF(ファイル名生成[[#This Row],[字２]]=0,"",INDEX(字音画数表[字音],ファイル名生成[[#This Row],[字２]],0))</f>
        <v/>
      </c>
      <c r="T142" s="50" t="str" cm="1">
        <f t="array" ref="T142">IF(ファイル名生成[[#This Row],[字３]]=0,"",INDEX(字音画数表[字音],ファイル名生成[[#This Row],[字３]],0))</f>
        <v/>
      </c>
      <c r="U142" s="50" t="str" cm="1">
        <f t="array" ref="U142">[1]!Hebon(ファイル名生成[[#This Row],[字音（手動）]],2,1)</f>
        <v/>
      </c>
      <c r="V142" s="50">
        <f>COUNTIF(既存ファイル名[ローマ字],ファイル名生成[[#This Row],[ローマ字]])</f>
        <v>2</v>
      </c>
      <c r="W142" s="50">
        <f>IF(ファイル名生成[[#This Row],[字１]]=0,0,COUNTIF(ファイル名生成[ローマ字],ファイル名生成[[#This Row],[ローマ字]]))</f>
        <v>0</v>
      </c>
      <c r="X142" s="50">
        <f>ファイル名生成[[#This Row],[既存頻度]]+ファイル名生成[[#This Row],[新頻度]]</f>
        <v>2</v>
      </c>
      <c r="Y142" s="50" t="str">
        <f>IF(ファイル名生成[[#This Row],[総頻度]]&gt;9,ファイル名生成[[#This Row],[総頻度]],_xlfn.TEXTJOIN("",TRUE,"0",ファイル名生成[[#This Row],[総頻度]]))</f>
        <v>02</v>
      </c>
    </row>
    <row r="143" spans="2:25">
      <c r="B143" s="50">
        <f t="shared" si="2"/>
        <v>141</v>
      </c>
      <c r="C143" s="90"/>
      <c r="D143" s="81"/>
      <c r="E143" s="81" t="s">
        <v>3843</v>
      </c>
      <c r="F143" s="81" t="s">
        <v>3843</v>
      </c>
      <c r="G143" s="90"/>
      <c r="H143" s="90"/>
      <c r="I143" s="50" t="str" cm="1">
        <f t="array" ref="I1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3" s="50" t="str">
        <f>_xlfn.TEXTJOIN("",1,ファイル名生成[[#This Row],[字音１]],ファイル名生成[[#This Row],[字音２]],ファイル名生成[[#This Row],[字音3]])</f>
        <v/>
      </c>
      <c r="K143" s="90"/>
      <c r="L143" s="50" t="str">
        <f>IF(ファイル名生成[[#This Row],[字１]]=0,"",_xlfn.TEXTJOIN("",TRUE,ファイル名生成[[#This Row],[ローマ字]],ファイル名生成[[#This Row],[後綴り]]))</f>
        <v/>
      </c>
      <c r="M143" s="50" t="str">
        <f>IF(COUNTIF(既存ファイル名[語釈見出し],ファイル名生成[[#This Row],[語釈見出し]])&gt;=1,"重複","")</f>
        <v/>
      </c>
      <c r="N143" s="50" t="str">
        <f>IF(COUNTIF(既存ファイル名[項目（内部）],ファイル名生成[[#This Row],[項目（内部）]])&gt;=1,"重複","")</f>
        <v/>
      </c>
      <c r="O143" s="50">
        <f>IF(LEFT(ファイル名生成[[#This Row],[項目（内部）]],1)="",0,MATCH(LEFT(ファイル名生成[[#This Row],[項目（内部）]],1),字音画数表[新字],0))</f>
        <v>0</v>
      </c>
      <c r="P143" s="50" cm="1">
        <f t="array" ref="P1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3" s="50" cm="1">
        <f t="array" ref="Q1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3" s="50" t="str" cm="1">
        <f t="array" ref="R143">IF(ファイル名生成[[#This Row],[字１]]=0,"",INDEX(字音画数表[字音],ファイル名生成[[#This Row],[字１]],0))</f>
        <v/>
      </c>
      <c r="S143" s="50" t="str" cm="1">
        <f t="array" ref="S143">IF(ファイル名生成[[#This Row],[字２]]=0,"",INDEX(字音画数表[字音],ファイル名生成[[#This Row],[字２]],0))</f>
        <v/>
      </c>
      <c r="T143" s="50" t="str" cm="1">
        <f t="array" ref="T143">IF(ファイル名生成[[#This Row],[字３]]=0,"",INDEX(字音画数表[字音],ファイル名生成[[#This Row],[字３]],0))</f>
        <v/>
      </c>
      <c r="U143" s="50" t="str" cm="1">
        <f t="array" ref="U143">[1]!Hebon(ファイル名生成[[#This Row],[字音（手動）]],2,1)</f>
        <v/>
      </c>
      <c r="V143" s="50">
        <f>COUNTIF(既存ファイル名[ローマ字],ファイル名生成[[#This Row],[ローマ字]])</f>
        <v>2</v>
      </c>
      <c r="W143" s="50">
        <f>IF(ファイル名生成[[#This Row],[字１]]=0,0,COUNTIF(ファイル名生成[ローマ字],ファイル名生成[[#This Row],[ローマ字]]))</f>
        <v>0</v>
      </c>
      <c r="X143" s="50">
        <f>ファイル名生成[[#This Row],[既存頻度]]+ファイル名生成[[#This Row],[新頻度]]</f>
        <v>2</v>
      </c>
      <c r="Y143" s="50" t="str">
        <f>IF(ファイル名生成[[#This Row],[総頻度]]&gt;9,ファイル名生成[[#This Row],[総頻度]],_xlfn.TEXTJOIN("",TRUE,"0",ファイル名生成[[#This Row],[総頻度]]))</f>
        <v>02</v>
      </c>
    </row>
    <row r="144" spans="2:25">
      <c r="B144" s="50">
        <f t="shared" si="2"/>
        <v>142</v>
      </c>
      <c r="C144" s="90"/>
      <c r="D144" s="81"/>
      <c r="E144" s="81" t="s">
        <v>3843</v>
      </c>
      <c r="F144" s="81" t="s">
        <v>3843</v>
      </c>
      <c r="G144" s="90"/>
      <c r="H144" s="90"/>
      <c r="I144" s="50" t="str" cm="1">
        <f t="array" ref="I1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4" s="50" t="str">
        <f>_xlfn.TEXTJOIN("",1,ファイル名生成[[#This Row],[字音１]],ファイル名生成[[#This Row],[字音２]],ファイル名生成[[#This Row],[字音3]])</f>
        <v/>
      </c>
      <c r="K144" s="90"/>
      <c r="L144" s="50" t="str">
        <f>IF(ファイル名生成[[#This Row],[字１]]=0,"",_xlfn.TEXTJOIN("",TRUE,ファイル名生成[[#This Row],[ローマ字]],ファイル名生成[[#This Row],[後綴り]]))</f>
        <v/>
      </c>
      <c r="M144" s="50" t="str">
        <f>IF(COUNTIF(既存ファイル名[語釈見出し],ファイル名生成[[#This Row],[語釈見出し]])&gt;=1,"重複","")</f>
        <v/>
      </c>
      <c r="N144" s="50" t="str">
        <f>IF(COUNTIF(既存ファイル名[項目（内部）],ファイル名生成[[#This Row],[項目（内部）]])&gt;=1,"重複","")</f>
        <v/>
      </c>
      <c r="O144" s="50">
        <f>IF(LEFT(ファイル名生成[[#This Row],[項目（内部）]],1)="",0,MATCH(LEFT(ファイル名生成[[#This Row],[項目（内部）]],1),字音画数表[新字],0))</f>
        <v>0</v>
      </c>
      <c r="P144" s="50" cm="1">
        <f t="array" ref="P1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4" s="50" cm="1">
        <f t="array" ref="Q1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4" s="50" t="str" cm="1">
        <f t="array" ref="R144">IF(ファイル名生成[[#This Row],[字１]]=0,"",INDEX(字音画数表[字音],ファイル名生成[[#This Row],[字１]],0))</f>
        <v/>
      </c>
      <c r="S144" s="50" t="str" cm="1">
        <f t="array" ref="S144">IF(ファイル名生成[[#This Row],[字２]]=0,"",INDEX(字音画数表[字音],ファイル名生成[[#This Row],[字２]],0))</f>
        <v/>
      </c>
      <c r="T144" s="50" t="str" cm="1">
        <f t="array" ref="T144">IF(ファイル名生成[[#This Row],[字３]]=0,"",INDEX(字音画数表[字音],ファイル名生成[[#This Row],[字３]],0))</f>
        <v/>
      </c>
      <c r="U144" s="50" t="str" cm="1">
        <f t="array" ref="U144">[1]!Hebon(ファイル名生成[[#This Row],[字音（手動）]],2,1)</f>
        <v/>
      </c>
      <c r="V144" s="50">
        <f>COUNTIF(既存ファイル名[ローマ字],ファイル名生成[[#This Row],[ローマ字]])</f>
        <v>2</v>
      </c>
      <c r="W144" s="50">
        <f>IF(ファイル名生成[[#This Row],[字１]]=0,0,COUNTIF(ファイル名生成[ローマ字],ファイル名生成[[#This Row],[ローマ字]]))</f>
        <v>0</v>
      </c>
      <c r="X144" s="50">
        <f>ファイル名生成[[#This Row],[既存頻度]]+ファイル名生成[[#This Row],[新頻度]]</f>
        <v>2</v>
      </c>
      <c r="Y144" s="50" t="str">
        <f>IF(ファイル名生成[[#This Row],[総頻度]]&gt;9,ファイル名生成[[#This Row],[総頻度]],_xlfn.TEXTJOIN("",TRUE,"0",ファイル名生成[[#This Row],[総頻度]]))</f>
        <v>02</v>
      </c>
    </row>
    <row r="145" spans="2:25">
      <c r="B145" s="50">
        <f t="shared" si="2"/>
        <v>143</v>
      </c>
      <c r="C145" s="90"/>
      <c r="D145" s="81"/>
      <c r="E145" s="81" t="s">
        <v>3843</v>
      </c>
      <c r="F145" s="81" t="s">
        <v>3843</v>
      </c>
      <c r="G145" s="90"/>
      <c r="H145" s="90"/>
      <c r="I145" s="50" t="str" cm="1">
        <f t="array" ref="I1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5" s="50" t="str">
        <f>_xlfn.TEXTJOIN("",1,ファイル名生成[[#This Row],[字音１]],ファイル名生成[[#This Row],[字音２]],ファイル名生成[[#This Row],[字音3]])</f>
        <v/>
      </c>
      <c r="K145" s="90"/>
      <c r="L145" s="50" t="str">
        <f>IF(ファイル名生成[[#This Row],[字１]]=0,"",_xlfn.TEXTJOIN("",TRUE,ファイル名生成[[#This Row],[ローマ字]],ファイル名生成[[#This Row],[後綴り]]))</f>
        <v/>
      </c>
      <c r="M145" s="50" t="str">
        <f>IF(COUNTIF(既存ファイル名[語釈見出し],ファイル名生成[[#This Row],[語釈見出し]])&gt;=1,"重複","")</f>
        <v/>
      </c>
      <c r="N145" s="50" t="str">
        <f>IF(COUNTIF(既存ファイル名[項目（内部）],ファイル名生成[[#This Row],[項目（内部）]])&gt;=1,"重複","")</f>
        <v/>
      </c>
      <c r="O145" s="50">
        <f>IF(LEFT(ファイル名生成[[#This Row],[項目（内部）]],1)="",0,MATCH(LEFT(ファイル名生成[[#This Row],[項目（内部）]],1),字音画数表[新字],0))</f>
        <v>0</v>
      </c>
      <c r="P145" s="50" cm="1">
        <f t="array" ref="P1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5" s="50" cm="1">
        <f t="array" ref="Q1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5" s="50" t="str" cm="1">
        <f t="array" ref="R145">IF(ファイル名生成[[#This Row],[字１]]=0,"",INDEX(字音画数表[字音],ファイル名生成[[#This Row],[字１]],0))</f>
        <v/>
      </c>
      <c r="S145" s="50" t="str" cm="1">
        <f t="array" ref="S145">IF(ファイル名生成[[#This Row],[字２]]=0,"",INDEX(字音画数表[字音],ファイル名生成[[#This Row],[字２]],0))</f>
        <v/>
      </c>
      <c r="T145" s="50" t="str" cm="1">
        <f t="array" ref="T145">IF(ファイル名生成[[#This Row],[字３]]=0,"",INDEX(字音画数表[字音],ファイル名生成[[#This Row],[字３]],0))</f>
        <v/>
      </c>
      <c r="U145" s="50" t="str" cm="1">
        <f t="array" ref="U145">[1]!Hebon(ファイル名生成[[#This Row],[字音（手動）]],2,1)</f>
        <v/>
      </c>
      <c r="V145" s="50">
        <f>COUNTIF(既存ファイル名[ローマ字],ファイル名生成[[#This Row],[ローマ字]])</f>
        <v>2</v>
      </c>
      <c r="W145" s="50">
        <f>IF(ファイル名生成[[#This Row],[字１]]=0,0,COUNTIF(ファイル名生成[ローマ字],ファイル名生成[[#This Row],[ローマ字]]))</f>
        <v>0</v>
      </c>
      <c r="X145" s="50">
        <f>ファイル名生成[[#This Row],[既存頻度]]+ファイル名生成[[#This Row],[新頻度]]</f>
        <v>2</v>
      </c>
      <c r="Y145" s="50" t="str">
        <f>IF(ファイル名生成[[#This Row],[総頻度]]&gt;9,ファイル名生成[[#This Row],[総頻度]],_xlfn.TEXTJOIN("",TRUE,"0",ファイル名生成[[#This Row],[総頻度]]))</f>
        <v>02</v>
      </c>
    </row>
    <row r="146" spans="2:25">
      <c r="B146" s="50">
        <f t="shared" si="2"/>
        <v>144</v>
      </c>
      <c r="C146" s="90"/>
      <c r="D146" s="81"/>
      <c r="E146" s="81" t="s">
        <v>3843</v>
      </c>
      <c r="F146" s="81" t="s">
        <v>3843</v>
      </c>
      <c r="G146" s="90"/>
      <c r="H146" s="90"/>
      <c r="I146" s="50" t="str" cm="1">
        <f t="array" ref="I1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6" s="50" t="str">
        <f>_xlfn.TEXTJOIN("",1,ファイル名生成[[#This Row],[字音１]],ファイル名生成[[#This Row],[字音２]],ファイル名生成[[#This Row],[字音3]])</f>
        <v/>
      </c>
      <c r="K146" s="90"/>
      <c r="L146" s="50" t="str">
        <f>IF(ファイル名生成[[#This Row],[字１]]=0,"",_xlfn.TEXTJOIN("",TRUE,ファイル名生成[[#This Row],[ローマ字]],ファイル名生成[[#This Row],[後綴り]]))</f>
        <v/>
      </c>
      <c r="M146" s="50" t="str">
        <f>IF(COUNTIF(既存ファイル名[語釈見出し],ファイル名生成[[#This Row],[語釈見出し]])&gt;=1,"重複","")</f>
        <v/>
      </c>
      <c r="N146" s="50" t="str">
        <f>IF(COUNTIF(既存ファイル名[項目（内部）],ファイル名生成[[#This Row],[項目（内部）]])&gt;=1,"重複","")</f>
        <v/>
      </c>
      <c r="O146" s="50">
        <f>IF(LEFT(ファイル名生成[[#This Row],[項目（内部）]],1)="",0,MATCH(LEFT(ファイル名生成[[#This Row],[項目（内部）]],1),字音画数表[新字],0))</f>
        <v>0</v>
      </c>
      <c r="P146" s="50" cm="1">
        <f t="array" ref="P1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6" s="50" cm="1">
        <f t="array" ref="Q1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6" s="50" t="str" cm="1">
        <f t="array" ref="R146">IF(ファイル名生成[[#This Row],[字１]]=0,"",INDEX(字音画数表[字音],ファイル名生成[[#This Row],[字１]],0))</f>
        <v/>
      </c>
      <c r="S146" s="50" t="str" cm="1">
        <f t="array" ref="S146">IF(ファイル名生成[[#This Row],[字２]]=0,"",INDEX(字音画数表[字音],ファイル名生成[[#This Row],[字２]],0))</f>
        <v/>
      </c>
      <c r="T146" s="50" t="str" cm="1">
        <f t="array" ref="T146">IF(ファイル名生成[[#This Row],[字３]]=0,"",INDEX(字音画数表[字音],ファイル名生成[[#This Row],[字３]],0))</f>
        <v/>
      </c>
      <c r="U146" s="50" t="str" cm="1">
        <f t="array" ref="U146">[1]!Hebon(ファイル名生成[[#This Row],[字音（手動）]],2,1)</f>
        <v/>
      </c>
      <c r="V146" s="50">
        <f>COUNTIF(既存ファイル名[ローマ字],ファイル名生成[[#This Row],[ローマ字]])</f>
        <v>2</v>
      </c>
      <c r="W146" s="50">
        <f>IF(ファイル名生成[[#This Row],[字１]]=0,0,COUNTIF(ファイル名生成[ローマ字],ファイル名生成[[#This Row],[ローマ字]]))</f>
        <v>0</v>
      </c>
      <c r="X146" s="50">
        <f>ファイル名生成[[#This Row],[既存頻度]]+ファイル名生成[[#This Row],[新頻度]]</f>
        <v>2</v>
      </c>
      <c r="Y146" s="50" t="str">
        <f>IF(ファイル名生成[[#This Row],[総頻度]]&gt;9,ファイル名生成[[#This Row],[総頻度]],_xlfn.TEXTJOIN("",TRUE,"0",ファイル名生成[[#This Row],[総頻度]]))</f>
        <v>02</v>
      </c>
    </row>
    <row r="147" spans="2:25">
      <c r="B147" s="50">
        <f t="shared" si="2"/>
        <v>145</v>
      </c>
      <c r="C147" s="90"/>
      <c r="D147" s="81"/>
      <c r="E147" s="81" t="s">
        <v>3843</v>
      </c>
      <c r="F147" s="81" t="s">
        <v>3843</v>
      </c>
      <c r="G147" s="90"/>
      <c r="H147" s="90"/>
      <c r="I147" s="50" t="str" cm="1">
        <f t="array" ref="I1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7" s="50" t="str">
        <f>_xlfn.TEXTJOIN("",1,ファイル名生成[[#This Row],[字音１]],ファイル名生成[[#This Row],[字音２]],ファイル名生成[[#This Row],[字音3]])</f>
        <v/>
      </c>
      <c r="K147" s="90"/>
      <c r="L147" s="50" t="str">
        <f>IF(ファイル名生成[[#This Row],[字１]]=0,"",_xlfn.TEXTJOIN("",TRUE,ファイル名生成[[#This Row],[ローマ字]],ファイル名生成[[#This Row],[後綴り]]))</f>
        <v/>
      </c>
      <c r="M147" s="50" t="str">
        <f>IF(COUNTIF(既存ファイル名[語釈見出し],ファイル名生成[[#This Row],[語釈見出し]])&gt;=1,"重複","")</f>
        <v/>
      </c>
      <c r="N147" s="50" t="str">
        <f>IF(COUNTIF(既存ファイル名[項目（内部）],ファイル名生成[[#This Row],[項目（内部）]])&gt;=1,"重複","")</f>
        <v/>
      </c>
      <c r="O147" s="50">
        <f>IF(LEFT(ファイル名生成[[#This Row],[項目（内部）]],1)="",0,MATCH(LEFT(ファイル名生成[[#This Row],[項目（内部）]],1),字音画数表[新字],0))</f>
        <v>0</v>
      </c>
      <c r="P147" s="50" cm="1">
        <f t="array" ref="P1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7" s="50" cm="1">
        <f t="array" ref="Q1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7" s="50" t="str" cm="1">
        <f t="array" ref="R147">IF(ファイル名生成[[#This Row],[字１]]=0,"",INDEX(字音画数表[字音],ファイル名生成[[#This Row],[字１]],0))</f>
        <v/>
      </c>
      <c r="S147" s="50" t="str" cm="1">
        <f t="array" ref="S147">IF(ファイル名生成[[#This Row],[字２]]=0,"",INDEX(字音画数表[字音],ファイル名生成[[#This Row],[字２]],0))</f>
        <v/>
      </c>
      <c r="T147" s="50" t="str" cm="1">
        <f t="array" ref="T147">IF(ファイル名生成[[#This Row],[字３]]=0,"",INDEX(字音画数表[字音],ファイル名生成[[#This Row],[字３]],0))</f>
        <v/>
      </c>
      <c r="U147" s="50" t="str" cm="1">
        <f t="array" ref="U147">[1]!Hebon(ファイル名生成[[#This Row],[字音（手動）]],2,1)</f>
        <v/>
      </c>
      <c r="V147" s="50">
        <f>COUNTIF(既存ファイル名[ローマ字],ファイル名生成[[#This Row],[ローマ字]])</f>
        <v>2</v>
      </c>
      <c r="W147" s="50">
        <f>IF(ファイル名生成[[#This Row],[字１]]=0,0,COUNTIF(ファイル名生成[ローマ字],ファイル名生成[[#This Row],[ローマ字]]))</f>
        <v>0</v>
      </c>
      <c r="X147" s="50">
        <f>ファイル名生成[[#This Row],[既存頻度]]+ファイル名生成[[#This Row],[新頻度]]</f>
        <v>2</v>
      </c>
      <c r="Y147" s="50" t="str">
        <f>IF(ファイル名生成[[#This Row],[総頻度]]&gt;9,ファイル名生成[[#This Row],[総頻度]],_xlfn.TEXTJOIN("",TRUE,"0",ファイル名生成[[#This Row],[総頻度]]))</f>
        <v>02</v>
      </c>
    </row>
    <row r="148" spans="2:25">
      <c r="B148" s="50">
        <f t="shared" si="2"/>
        <v>146</v>
      </c>
      <c r="C148" s="90"/>
      <c r="D148" s="81"/>
      <c r="E148" s="81" t="s">
        <v>3843</v>
      </c>
      <c r="F148" s="81" t="s">
        <v>3843</v>
      </c>
      <c r="G148" s="90"/>
      <c r="H148" s="90"/>
      <c r="I148" s="50" t="str" cm="1">
        <f t="array" ref="I1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8" s="50" t="str">
        <f>_xlfn.TEXTJOIN("",1,ファイル名生成[[#This Row],[字音１]],ファイル名生成[[#This Row],[字音２]],ファイル名生成[[#This Row],[字音3]])</f>
        <v/>
      </c>
      <c r="K148" s="90"/>
      <c r="L148" s="50" t="str">
        <f>IF(ファイル名生成[[#This Row],[字１]]=0,"",_xlfn.TEXTJOIN("",TRUE,ファイル名生成[[#This Row],[ローマ字]],ファイル名生成[[#This Row],[後綴り]]))</f>
        <v/>
      </c>
      <c r="M148" s="50" t="str">
        <f>IF(COUNTIF(既存ファイル名[語釈見出し],ファイル名生成[[#This Row],[語釈見出し]])&gt;=1,"重複","")</f>
        <v/>
      </c>
      <c r="N148" s="50" t="str">
        <f>IF(COUNTIF(既存ファイル名[項目（内部）],ファイル名生成[[#This Row],[項目（内部）]])&gt;=1,"重複","")</f>
        <v/>
      </c>
      <c r="O148" s="50">
        <f>IF(LEFT(ファイル名生成[[#This Row],[項目（内部）]],1)="",0,MATCH(LEFT(ファイル名生成[[#This Row],[項目（内部）]],1),字音画数表[新字],0))</f>
        <v>0</v>
      </c>
      <c r="P148" s="50" cm="1">
        <f t="array" ref="P1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8" s="50" cm="1">
        <f t="array" ref="Q1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8" s="50" t="str" cm="1">
        <f t="array" ref="R148">IF(ファイル名生成[[#This Row],[字１]]=0,"",INDEX(字音画数表[字音],ファイル名生成[[#This Row],[字１]],0))</f>
        <v/>
      </c>
      <c r="S148" s="50" t="str" cm="1">
        <f t="array" ref="S148">IF(ファイル名生成[[#This Row],[字２]]=0,"",INDEX(字音画数表[字音],ファイル名生成[[#This Row],[字２]],0))</f>
        <v/>
      </c>
      <c r="T148" s="50" t="str" cm="1">
        <f t="array" ref="T148">IF(ファイル名生成[[#This Row],[字３]]=0,"",INDEX(字音画数表[字音],ファイル名生成[[#This Row],[字３]],0))</f>
        <v/>
      </c>
      <c r="U148" s="50" t="str" cm="1">
        <f t="array" ref="U148">[1]!Hebon(ファイル名生成[[#This Row],[字音（手動）]],2,1)</f>
        <v/>
      </c>
      <c r="V148" s="50">
        <f>COUNTIF(既存ファイル名[ローマ字],ファイル名生成[[#This Row],[ローマ字]])</f>
        <v>2</v>
      </c>
      <c r="W148" s="50">
        <f>IF(ファイル名生成[[#This Row],[字１]]=0,0,COUNTIF(ファイル名生成[ローマ字],ファイル名生成[[#This Row],[ローマ字]]))</f>
        <v>0</v>
      </c>
      <c r="X148" s="50">
        <f>ファイル名生成[[#This Row],[既存頻度]]+ファイル名生成[[#This Row],[新頻度]]</f>
        <v>2</v>
      </c>
      <c r="Y148" s="50" t="str">
        <f>IF(ファイル名生成[[#This Row],[総頻度]]&gt;9,ファイル名生成[[#This Row],[総頻度]],_xlfn.TEXTJOIN("",TRUE,"0",ファイル名生成[[#This Row],[総頻度]]))</f>
        <v>02</v>
      </c>
    </row>
    <row r="149" spans="2:25">
      <c r="B149" s="50">
        <f t="shared" si="2"/>
        <v>147</v>
      </c>
      <c r="C149" s="90"/>
      <c r="D149" s="81"/>
      <c r="E149" s="81" t="s">
        <v>3843</v>
      </c>
      <c r="F149" s="81" t="s">
        <v>3843</v>
      </c>
      <c r="G149" s="90"/>
      <c r="H149" s="90"/>
      <c r="I149" s="50" t="str" cm="1">
        <f t="array" ref="I1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49" s="50" t="str">
        <f>_xlfn.TEXTJOIN("",1,ファイル名生成[[#This Row],[字音１]],ファイル名生成[[#This Row],[字音２]],ファイル名生成[[#This Row],[字音3]])</f>
        <v/>
      </c>
      <c r="K149" s="90"/>
      <c r="L149" s="50" t="str">
        <f>IF(ファイル名生成[[#This Row],[字１]]=0,"",_xlfn.TEXTJOIN("",TRUE,ファイル名生成[[#This Row],[ローマ字]],ファイル名生成[[#This Row],[後綴り]]))</f>
        <v/>
      </c>
      <c r="M149" s="50" t="str">
        <f>IF(COUNTIF(既存ファイル名[語釈見出し],ファイル名生成[[#This Row],[語釈見出し]])&gt;=1,"重複","")</f>
        <v/>
      </c>
      <c r="N149" s="50" t="str">
        <f>IF(COUNTIF(既存ファイル名[項目（内部）],ファイル名生成[[#This Row],[項目（内部）]])&gt;=1,"重複","")</f>
        <v/>
      </c>
      <c r="O149" s="50">
        <f>IF(LEFT(ファイル名生成[[#This Row],[項目（内部）]],1)="",0,MATCH(LEFT(ファイル名生成[[#This Row],[項目（内部）]],1),字音画数表[新字],0))</f>
        <v>0</v>
      </c>
      <c r="P149" s="50" cm="1">
        <f t="array" ref="P1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49" s="50" cm="1">
        <f t="array" ref="Q1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49" s="50" t="str" cm="1">
        <f t="array" ref="R149">IF(ファイル名生成[[#This Row],[字１]]=0,"",INDEX(字音画数表[字音],ファイル名生成[[#This Row],[字１]],0))</f>
        <v/>
      </c>
      <c r="S149" s="50" t="str" cm="1">
        <f t="array" ref="S149">IF(ファイル名生成[[#This Row],[字２]]=0,"",INDEX(字音画数表[字音],ファイル名生成[[#This Row],[字２]],0))</f>
        <v/>
      </c>
      <c r="T149" s="50" t="str" cm="1">
        <f t="array" ref="T149">IF(ファイル名生成[[#This Row],[字３]]=0,"",INDEX(字音画数表[字音],ファイル名生成[[#This Row],[字３]],0))</f>
        <v/>
      </c>
      <c r="U149" s="50" t="str" cm="1">
        <f t="array" ref="U149">[1]!Hebon(ファイル名生成[[#This Row],[字音（手動）]],2,1)</f>
        <v/>
      </c>
      <c r="V149" s="50">
        <f>COUNTIF(既存ファイル名[ローマ字],ファイル名生成[[#This Row],[ローマ字]])</f>
        <v>2</v>
      </c>
      <c r="W149" s="50">
        <f>IF(ファイル名生成[[#This Row],[字１]]=0,0,COUNTIF(ファイル名生成[ローマ字],ファイル名生成[[#This Row],[ローマ字]]))</f>
        <v>0</v>
      </c>
      <c r="X149" s="50">
        <f>ファイル名生成[[#This Row],[既存頻度]]+ファイル名生成[[#This Row],[新頻度]]</f>
        <v>2</v>
      </c>
      <c r="Y149" s="50" t="str">
        <f>IF(ファイル名生成[[#This Row],[総頻度]]&gt;9,ファイル名生成[[#This Row],[総頻度]],_xlfn.TEXTJOIN("",TRUE,"0",ファイル名生成[[#This Row],[総頻度]]))</f>
        <v>02</v>
      </c>
    </row>
    <row r="150" spans="2:25">
      <c r="B150" s="50">
        <f t="shared" si="2"/>
        <v>148</v>
      </c>
      <c r="C150" s="90"/>
      <c r="D150" s="81"/>
      <c r="E150" s="81" t="s">
        <v>3843</v>
      </c>
      <c r="F150" s="81" t="s">
        <v>3843</v>
      </c>
      <c r="G150" s="90"/>
      <c r="H150" s="90"/>
      <c r="I150" s="50" t="str" cm="1">
        <f t="array" ref="I1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0" s="50" t="str">
        <f>_xlfn.TEXTJOIN("",1,ファイル名生成[[#This Row],[字音１]],ファイル名生成[[#This Row],[字音２]],ファイル名生成[[#This Row],[字音3]])</f>
        <v/>
      </c>
      <c r="K150" s="90"/>
      <c r="L150" s="50" t="str">
        <f>IF(ファイル名生成[[#This Row],[字１]]=0,"",_xlfn.TEXTJOIN("",TRUE,ファイル名生成[[#This Row],[ローマ字]],ファイル名生成[[#This Row],[後綴り]]))</f>
        <v/>
      </c>
      <c r="M150" s="50" t="str">
        <f>IF(COUNTIF(既存ファイル名[語釈見出し],ファイル名生成[[#This Row],[語釈見出し]])&gt;=1,"重複","")</f>
        <v/>
      </c>
      <c r="N150" s="50" t="str">
        <f>IF(COUNTIF(既存ファイル名[項目（内部）],ファイル名生成[[#This Row],[項目（内部）]])&gt;=1,"重複","")</f>
        <v/>
      </c>
      <c r="O150" s="50">
        <f>IF(LEFT(ファイル名生成[[#This Row],[項目（内部）]],1)="",0,MATCH(LEFT(ファイル名生成[[#This Row],[項目（内部）]],1),字音画数表[新字],0))</f>
        <v>0</v>
      </c>
      <c r="P150" s="50" cm="1">
        <f t="array" ref="P1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0" s="50" cm="1">
        <f t="array" ref="Q1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0" s="50" t="str" cm="1">
        <f t="array" ref="R150">IF(ファイル名生成[[#This Row],[字１]]=0,"",INDEX(字音画数表[字音],ファイル名生成[[#This Row],[字１]],0))</f>
        <v/>
      </c>
      <c r="S150" s="50" t="str" cm="1">
        <f t="array" ref="S150">IF(ファイル名生成[[#This Row],[字２]]=0,"",INDEX(字音画数表[字音],ファイル名生成[[#This Row],[字２]],0))</f>
        <v/>
      </c>
      <c r="T150" s="50" t="str" cm="1">
        <f t="array" ref="T150">IF(ファイル名生成[[#This Row],[字３]]=0,"",INDEX(字音画数表[字音],ファイル名生成[[#This Row],[字３]],0))</f>
        <v/>
      </c>
      <c r="U150" s="50" t="str" cm="1">
        <f t="array" ref="U150">[1]!Hebon(ファイル名生成[[#This Row],[字音（手動）]],2,1)</f>
        <v/>
      </c>
      <c r="V150" s="50">
        <f>COUNTIF(既存ファイル名[ローマ字],ファイル名生成[[#This Row],[ローマ字]])</f>
        <v>2</v>
      </c>
      <c r="W150" s="50">
        <f>IF(ファイル名生成[[#This Row],[字１]]=0,0,COUNTIF(ファイル名生成[ローマ字],ファイル名生成[[#This Row],[ローマ字]]))</f>
        <v>0</v>
      </c>
      <c r="X150" s="50">
        <f>ファイル名生成[[#This Row],[既存頻度]]+ファイル名生成[[#This Row],[新頻度]]</f>
        <v>2</v>
      </c>
      <c r="Y150" s="50" t="str">
        <f>IF(ファイル名生成[[#This Row],[総頻度]]&gt;9,ファイル名生成[[#This Row],[総頻度]],_xlfn.TEXTJOIN("",TRUE,"0",ファイル名生成[[#This Row],[総頻度]]))</f>
        <v>02</v>
      </c>
    </row>
    <row r="151" spans="2:25">
      <c r="B151" s="50">
        <f t="shared" si="2"/>
        <v>149</v>
      </c>
      <c r="C151" s="90"/>
      <c r="D151" s="81"/>
      <c r="E151" s="81" t="s">
        <v>3843</v>
      </c>
      <c r="F151" s="81" t="s">
        <v>3843</v>
      </c>
      <c r="G151" s="90"/>
      <c r="H151" s="90"/>
      <c r="I151" s="50" t="str" cm="1">
        <f t="array" ref="I1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1" s="50" t="str">
        <f>_xlfn.TEXTJOIN("",1,ファイル名生成[[#This Row],[字音１]],ファイル名生成[[#This Row],[字音２]],ファイル名生成[[#This Row],[字音3]])</f>
        <v/>
      </c>
      <c r="K151" s="90"/>
      <c r="L151" s="50" t="str">
        <f>IF(ファイル名生成[[#This Row],[字１]]=0,"",_xlfn.TEXTJOIN("",TRUE,ファイル名生成[[#This Row],[ローマ字]],ファイル名生成[[#This Row],[後綴り]]))</f>
        <v/>
      </c>
      <c r="M151" s="50" t="str">
        <f>IF(COUNTIF(既存ファイル名[語釈見出し],ファイル名生成[[#This Row],[語釈見出し]])&gt;=1,"重複","")</f>
        <v/>
      </c>
      <c r="N151" s="50" t="str">
        <f>IF(COUNTIF(既存ファイル名[項目（内部）],ファイル名生成[[#This Row],[項目（内部）]])&gt;=1,"重複","")</f>
        <v/>
      </c>
      <c r="O151" s="50">
        <f>IF(LEFT(ファイル名生成[[#This Row],[項目（内部）]],1)="",0,MATCH(LEFT(ファイル名生成[[#This Row],[項目（内部）]],1),字音画数表[新字],0))</f>
        <v>0</v>
      </c>
      <c r="P151" s="50" cm="1">
        <f t="array" ref="P1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1" s="50" cm="1">
        <f t="array" ref="Q1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1" s="50" t="str" cm="1">
        <f t="array" ref="R151">IF(ファイル名生成[[#This Row],[字１]]=0,"",INDEX(字音画数表[字音],ファイル名生成[[#This Row],[字１]],0))</f>
        <v/>
      </c>
      <c r="S151" s="50" t="str" cm="1">
        <f t="array" ref="S151">IF(ファイル名生成[[#This Row],[字２]]=0,"",INDEX(字音画数表[字音],ファイル名生成[[#This Row],[字２]],0))</f>
        <v/>
      </c>
      <c r="T151" s="50" t="str" cm="1">
        <f t="array" ref="T151">IF(ファイル名生成[[#This Row],[字３]]=0,"",INDEX(字音画数表[字音],ファイル名生成[[#This Row],[字３]],0))</f>
        <v/>
      </c>
      <c r="U151" s="50" t="str" cm="1">
        <f t="array" ref="U151">[1]!Hebon(ファイル名生成[[#This Row],[字音（手動）]],2,1)</f>
        <v/>
      </c>
      <c r="V151" s="50">
        <f>COUNTIF(既存ファイル名[ローマ字],ファイル名生成[[#This Row],[ローマ字]])</f>
        <v>2</v>
      </c>
      <c r="W151" s="50">
        <f>IF(ファイル名生成[[#This Row],[字１]]=0,0,COUNTIF(ファイル名生成[ローマ字],ファイル名生成[[#This Row],[ローマ字]]))</f>
        <v>0</v>
      </c>
      <c r="X151" s="50">
        <f>ファイル名生成[[#This Row],[既存頻度]]+ファイル名生成[[#This Row],[新頻度]]</f>
        <v>2</v>
      </c>
      <c r="Y151" s="50" t="str">
        <f>IF(ファイル名生成[[#This Row],[総頻度]]&gt;9,ファイル名生成[[#This Row],[総頻度]],_xlfn.TEXTJOIN("",TRUE,"0",ファイル名生成[[#This Row],[総頻度]]))</f>
        <v>02</v>
      </c>
    </row>
    <row r="152" spans="2:25">
      <c r="B152" s="50">
        <f t="shared" si="2"/>
        <v>150</v>
      </c>
      <c r="C152" s="90"/>
      <c r="D152" s="81"/>
      <c r="E152" s="81" t="s">
        <v>3843</v>
      </c>
      <c r="F152" s="81" t="s">
        <v>3843</v>
      </c>
      <c r="G152" s="90"/>
      <c r="H152" s="90"/>
      <c r="I152" s="50" t="str" cm="1">
        <f t="array" ref="I1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2" s="50" t="str">
        <f>_xlfn.TEXTJOIN("",1,ファイル名生成[[#This Row],[字音１]],ファイル名生成[[#This Row],[字音２]],ファイル名生成[[#This Row],[字音3]])</f>
        <v/>
      </c>
      <c r="K152" s="90"/>
      <c r="L152" s="50" t="str">
        <f>IF(ファイル名生成[[#This Row],[字１]]=0,"",_xlfn.TEXTJOIN("",TRUE,ファイル名生成[[#This Row],[ローマ字]],ファイル名生成[[#This Row],[後綴り]]))</f>
        <v/>
      </c>
      <c r="M152" s="50" t="str">
        <f>IF(COUNTIF(既存ファイル名[語釈見出し],ファイル名生成[[#This Row],[語釈見出し]])&gt;=1,"重複","")</f>
        <v/>
      </c>
      <c r="N152" s="50" t="str">
        <f>IF(COUNTIF(既存ファイル名[項目（内部）],ファイル名生成[[#This Row],[項目（内部）]])&gt;=1,"重複","")</f>
        <v/>
      </c>
      <c r="O152" s="50">
        <f>IF(LEFT(ファイル名生成[[#This Row],[項目（内部）]],1)="",0,MATCH(LEFT(ファイル名生成[[#This Row],[項目（内部）]],1),字音画数表[新字],0))</f>
        <v>0</v>
      </c>
      <c r="P152" s="50" cm="1">
        <f t="array" ref="P1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2" s="50" cm="1">
        <f t="array" ref="Q1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2" s="50" t="str" cm="1">
        <f t="array" ref="R152">IF(ファイル名生成[[#This Row],[字１]]=0,"",INDEX(字音画数表[字音],ファイル名生成[[#This Row],[字１]],0))</f>
        <v/>
      </c>
      <c r="S152" s="50" t="str" cm="1">
        <f t="array" ref="S152">IF(ファイル名生成[[#This Row],[字２]]=0,"",INDEX(字音画数表[字音],ファイル名生成[[#This Row],[字２]],0))</f>
        <v/>
      </c>
      <c r="T152" s="50" t="str" cm="1">
        <f t="array" ref="T152">IF(ファイル名生成[[#This Row],[字３]]=0,"",INDEX(字音画数表[字音],ファイル名生成[[#This Row],[字３]],0))</f>
        <v/>
      </c>
      <c r="U152" s="50" t="str" cm="1">
        <f t="array" ref="U152">[1]!Hebon(ファイル名生成[[#This Row],[字音（手動）]],2,1)</f>
        <v/>
      </c>
      <c r="V152" s="50">
        <f>COUNTIF(既存ファイル名[ローマ字],ファイル名生成[[#This Row],[ローマ字]])</f>
        <v>2</v>
      </c>
      <c r="W152" s="50">
        <f>IF(ファイル名生成[[#This Row],[字１]]=0,0,COUNTIF(ファイル名生成[ローマ字],ファイル名生成[[#This Row],[ローマ字]]))</f>
        <v>0</v>
      </c>
      <c r="X152" s="50">
        <f>ファイル名生成[[#This Row],[既存頻度]]+ファイル名生成[[#This Row],[新頻度]]</f>
        <v>2</v>
      </c>
      <c r="Y152" s="50" t="str">
        <f>IF(ファイル名生成[[#This Row],[総頻度]]&gt;9,ファイル名生成[[#This Row],[総頻度]],_xlfn.TEXTJOIN("",TRUE,"0",ファイル名生成[[#This Row],[総頻度]]))</f>
        <v>02</v>
      </c>
    </row>
    <row r="153" spans="2:25">
      <c r="B153" s="50">
        <f t="shared" si="2"/>
        <v>151</v>
      </c>
      <c r="C153" s="90"/>
      <c r="D153" s="81"/>
      <c r="E153" s="81" t="s">
        <v>3843</v>
      </c>
      <c r="F153" s="81" t="s">
        <v>3843</v>
      </c>
      <c r="G153" s="90"/>
      <c r="H153" s="90"/>
      <c r="I153" s="50" t="str" cm="1">
        <f t="array" ref="I1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3" s="50" t="str">
        <f>_xlfn.TEXTJOIN("",1,ファイル名生成[[#This Row],[字音１]],ファイル名生成[[#This Row],[字音２]],ファイル名生成[[#This Row],[字音3]])</f>
        <v/>
      </c>
      <c r="K153" s="90"/>
      <c r="L153" s="50" t="str">
        <f>IF(ファイル名生成[[#This Row],[字１]]=0,"",_xlfn.TEXTJOIN("",TRUE,ファイル名生成[[#This Row],[ローマ字]],ファイル名生成[[#This Row],[後綴り]]))</f>
        <v/>
      </c>
      <c r="M153" s="50" t="str">
        <f>IF(COUNTIF(既存ファイル名[語釈見出し],ファイル名生成[[#This Row],[語釈見出し]])&gt;=1,"重複","")</f>
        <v/>
      </c>
      <c r="N153" s="50" t="str">
        <f>IF(COUNTIF(既存ファイル名[項目（内部）],ファイル名生成[[#This Row],[項目（内部）]])&gt;=1,"重複","")</f>
        <v/>
      </c>
      <c r="O153" s="50">
        <f>IF(LEFT(ファイル名生成[[#This Row],[項目（内部）]],1)="",0,MATCH(LEFT(ファイル名生成[[#This Row],[項目（内部）]],1),字音画数表[新字],0))</f>
        <v>0</v>
      </c>
      <c r="P153" s="50" cm="1">
        <f t="array" ref="P1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3" s="50" cm="1">
        <f t="array" ref="Q1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3" s="50" t="str" cm="1">
        <f t="array" ref="R153">IF(ファイル名生成[[#This Row],[字１]]=0,"",INDEX(字音画数表[字音],ファイル名生成[[#This Row],[字１]],0))</f>
        <v/>
      </c>
      <c r="S153" s="50" t="str" cm="1">
        <f t="array" ref="S153">IF(ファイル名生成[[#This Row],[字２]]=0,"",INDEX(字音画数表[字音],ファイル名生成[[#This Row],[字２]],0))</f>
        <v/>
      </c>
      <c r="T153" s="50" t="str" cm="1">
        <f t="array" ref="T153">IF(ファイル名生成[[#This Row],[字３]]=0,"",INDEX(字音画数表[字音],ファイル名生成[[#This Row],[字３]],0))</f>
        <v/>
      </c>
      <c r="U153" s="50" t="str" cm="1">
        <f t="array" ref="U153">[1]!Hebon(ファイル名生成[[#This Row],[字音（手動）]],2,1)</f>
        <v/>
      </c>
      <c r="V153" s="50">
        <f>COUNTIF(既存ファイル名[ローマ字],ファイル名生成[[#This Row],[ローマ字]])</f>
        <v>2</v>
      </c>
      <c r="W153" s="50">
        <f>IF(ファイル名生成[[#This Row],[字１]]=0,0,COUNTIF(ファイル名生成[ローマ字],ファイル名生成[[#This Row],[ローマ字]]))</f>
        <v>0</v>
      </c>
      <c r="X153" s="50">
        <f>ファイル名生成[[#This Row],[既存頻度]]+ファイル名生成[[#This Row],[新頻度]]</f>
        <v>2</v>
      </c>
      <c r="Y153" s="50" t="str">
        <f>IF(ファイル名生成[[#This Row],[総頻度]]&gt;9,ファイル名生成[[#This Row],[総頻度]],_xlfn.TEXTJOIN("",TRUE,"0",ファイル名生成[[#This Row],[総頻度]]))</f>
        <v>02</v>
      </c>
    </row>
    <row r="154" spans="2:25">
      <c r="B154" s="50">
        <f t="shared" si="2"/>
        <v>152</v>
      </c>
      <c r="C154" s="90"/>
      <c r="D154" s="81"/>
      <c r="E154" s="81" t="s">
        <v>3843</v>
      </c>
      <c r="F154" s="81" t="s">
        <v>3843</v>
      </c>
      <c r="G154" s="90"/>
      <c r="H154" s="90"/>
      <c r="I154" s="50" t="str" cm="1">
        <f t="array" ref="I1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4" s="50" t="str">
        <f>_xlfn.TEXTJOIN("",1,ファイル名生成[[#This Row],[字音１]],ファイル名生成[[#This Row],[字音２]],ファイル名生成[[#This Row],[字音3]])</f>
        <v/>
      </c>
      <c r="K154" s="90"/>
      <c r="L154" s="50" t="str">
        <f>IF(ファイル名生成[[#This Row],[字１]]=0,"",_xlfn.TEXTJOIN("",TRUE,ファイル名生成[[#This Row],[ローマ字]],ファイル名生成[[#This Row],[後綴り]]))</f>
        <v/>
      </c>
      <c r="M154" s="50" t="str">
        <f>IF(COUNTIF(既存ファイル名[語釈見出し],ファイル名生成[[#This Row],[語釈見出し]])&gt;=1,"重複","")</f>
        <v/>
      </c>
      <c r="N154" s="50" t="str">
        <f>IF(COUNTIF(既存ファイル名[項目（内部）],ファイル名生成[[#This Row],[項目（内部）]])&gt;=1,"重複","")</f>
        <v/>
      </c>
      <c r="O154" s="50">
        <f>IF(LEFT(ファイル名生成[[#This Row],[項目（内部）]],1)="",0,MATCH(LEFT(ファイル名生成[[#This Row],[項目（内部）]],1),字音画数表[新字],0))</f>
        <v>0</v>
      </c>
      <c r="P154" s="50" cm="1">
        <f t="array" ref="P1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4" s="50" cm="1">
        <f t="array" ref="Q1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4" s="50" t="str" cm="1">
        <f t="array" ref="R154">IF(ファイル名生成[[#This Row],[字１]]=0,"",INDEX(字音画数表[字音],ファイル名生成[[#This Row],[字１]],0))</f>
        <v/>
      </c>
      <c r="S154" s="50" t="str" cm="1">
        <f t="array" ref="S154">IF(ファイル名生成[[#This Row],[字２]]=0,"",INDEX(字音画数表[字音],ファイル名生成[[#This Row],[字２]],0))</f>
        <v/>
      </c>
      <c r="T154" s="50" t="str" cm="1">
        <f t="array" ref="T154">IF(ファイル名生成[[#This Row],[字３]]=0,"",INDEX(字音画数表[字音],ファイル名生成[[#This Row],[字３]],0))</f>
        <v/>
      </c>
      <c r="U154" s="50" t="str" cm="1">
        <f t="array" ref="U154">[1]!Hebon(ファイル名生成[[#This Row],[字音（手動）]],2,1)</f>
        <v/>
      </c>
      <c r="V154" s="50">
        <f>COUNTIF(既存ファイル名[ローマ字],ファイル名生成[[#This Row],[ローマ字]])</f>
        <v>2</v>
      </c>
      <c r="W154" s="50">
        <f>IF(ファイル名生成[[#This Row],[字１]]=0,0,COUNTIF(ファイル名生成[ローマ字],ファイル名生成[[#This Row],[ローマ字]]))</f>
        <v>0</v>
      </c>
      <c r="X154" s="50">
        <f>ファイル名生成[[#This Row],[既存頻度]]+ファイル名生成[[#This Row],[新頻度]]</f>
        <v>2</v>
      </c>
      <c r="Y154" s="50" t="str">
        <f>IF(ファイル名生成[[#This Row],[総頻度]]&gt;9,ファイル名生成[[#This Row],[総頻度]],_xlfn.TEXTJOIN("",TRUE,"0",ファイル名生成[[#This Row],[総頻度]]))</f>
        <v>02</v>
      </c>
    </row>
    <row r="155" spans="2:25">
      <c r="B155" s="50">
        <f t="shared" si="2"/>
        <v>153</v>
      </c>
      <c r="C155" s="90"/>
      <c r="D155" s="81"/>
      <c r="E155" s="81" t="s">
        <v>3843</v>
      </c>
      <c r="F155" s="81" t="s">
        <v>3843</v>
      </c>
      <c r="G155" s="90"/>
      <c r="H155" s="90"/>
      <c r="I155" s="50" t="str" cm="1">
        <f t="array" ref="I1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5" s="50" t="str">
        <f>_xlfn.TEXTJOIN("",1,ファイル名生成[[#This Row],[字音１]],ファイル名生成[[#This Row],[字音２]],ファイル名生成[[#This Row],[字音3]])</f>
        <v/>
      </c>
      <c r="K155" s="90"/>
      <c r="L155" s="50" t="str">
        <f>IF(ファイル名生成[[#This Row],[字１]]=0,"",_xlfn.TEXTJOIN("",TRUE,ファイル名生成[[#This Row],[ローマ字]],ファイル名生成[[#This Row],[後綴り]]))</f>
        <v/>
      </c>
      <c r="M155" s="50" t="str">
        <f>IF(COUNTIF(既存ファイル名[語釈見出し],ファイル名生成[[#This Row],[語釈見出し]])&gt;=1,"重複","")</f>
        <v/>
      </c>
      <c r="N155" s="50" t="str">
        <f>IF(COUNTIF(既存ファイル名[項目（内部）],ファイル名生成[[#This Row],[項目（内部）]])&gt;=1,"重複","")</f>
        <v/>
      </c>
      <c r="O155" s="50">
        <f>IF(LEFT(ファイル名生成[[#This Row],[項目（内部）]],1)="",0,MATCH(LEFT(ファイル名生成[[#This Row],[項目（内部）]],1),字音画数表[新字],0))</f>
        <v>0</v>
      </c>
      <c r="P155" s="50" cm="1">
        <f t="array" ref="P1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5" s="50" cm="1">
        <f t="array" ref="Q1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5" s="50" t="str" cm="1">
        <f t="array" ref="R155">IF(ファイル名生成[[#This Row],[字１]]=0,"",INDEX(字音画数表[字音],ファイル名生成[[#This Row],[字１]],0))</f>
        <v/>
      </c>
      <c r="S155" s="50" t="str" cm="1">
        <f t="array" ref="S155">IF(ファイル名生成[[#This Row],[字２]]=0,"",INDEX(字音画数表[字音],ファイル名生成[[#This Row],[字２]],0))</f>
        <v/>
      </c>
      <c r="T155" s="50" t="str" cm="1">
        <f t="array" ref="T155">IF(ファイル名生成[[#This Row],[字３]]=0,"",INDEX(字音画数表[字音],ファイル名生成[[#This Row],[字３]],0))</f>
        <v/>
      </c>
      <c r="U155" s="50" t="str" cm="1">
        <f t="array" ref="U155">[1]!Hebon(ファイル名生成[[#This Row],[字音（手動）]],2,1)</f>
        <v/>
      </c>
      <c r="V155" s="50">
        <f>COUNTIF(既存ファイル名[ローマ字],ファイル名生成[[#This Row],[ローマ字]])</f>
        <v>2</v>
      </c>
      <c r="W155" s="50">
        <f>IF(ファイル名生成[[#This Row],[字１]]=0,0,COUNTIF(ファイル名生成[ローマ字],ファイル名生成[[#This Row],[ローマ字]]))</f>
        <v>0</v>
      </c>
      <c r="X155" s="50">
        <f>ファイル名生成[[#This Row],[既存頻度]]+ファイル名生成[[#This Row],[新頻度]]</f>
        <v>2</v>
      </c>
      <c r="Y155" s="50" t="str">
        <f>IF(ファイル名生成[[#This Row],[総頻度]]&gt;9,ファイル名生成[[#This Row],[総頻度]],_xlfn.TEXTJOIN("",TRUE,"0",ファイル名生成[[#This Row],[総頻度]]))</f>
        <v>02</v>
      </c>
    </row>
    <row r="156" spans="2:25">
      <c r="B156" s="50">
        <f t="shared" si="2"/>
        <v>154</v>
      </c>
      <c r="C156" s="90"/>
      <c r="D156" s="81"/>
      <c r="E156" s="81" t="s">
        <v>3843</v>
      </c>
      <c r="F156" s="81" t="s">
        <v>3843</v>
      </c>
      <c r="G156" s="90"/>
      <c r="H156" s="90"/>
      <c r="I156" s="50" t="str" cm="1">
        <f t="array" ref="I1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6" s="50" t="str">
        <f>_xlfn.TEXTJOIN("",1,ファイル名生成[[#This Row],[字音１]],ファイル名生成[[#This Row],[字音２]],ファイル名生成[[#This Row],[字音3]])</f>
        <v/>
      </c>
      <c r="K156" s="90"/>
      <c r="L156" s="50" t="str">
        <f>IF(ファイル名生成[[#This Row],[字１]]=0,"",_xlfn.TEXTJOIN("",TRUE,ファイル名生成[[#This Row],[ローマ字]],ファイル名生成[[#This Row],[後綴り]]))</f>
        <v/>
      </c>
      <c r="M156" s="50" t="str">
        <f>IF(COUNTIF(既存ファイル名[語釈見出し],ファイル名生成[[#This Row],[語釈見出し]])&gt;=1,"重複","")</f>
        <v/>
      </c>
      <c r="N156" s="50" t="str">
        <f>IF(COUNTIF(既存ファイル名[項目（内部）],ファイル名生成[[#This Row],[項目（内部）]])&gt;=1,"重複","")</f>
        <v/>
      </c>
      <c r="O156" s="50">
        <f>IF(LEFT(ファイル名生成[[#This Row],[項目（内部）]],1)="",0,MATCH(LEFT(ファイル名生成[[#This Row],[項目（内部）]],1),字音画数表[新字],0))</f>
        <v>0</v>
      </c>
      <c r="P156" s="50" cm="1">
        <f t="array" ref="P1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6" s="50" cm="1">
        <f t="array" ref="Q1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6" s="50" t="str" cm="1">
        <f t="array" ref="R156">IF(ファイル名生成[[#This Row],[字１]]=0,"",INDEX(字音画数表[字音],ファイル名生成[[#This Row],[字１]],0))</f>
        <v/>
      </c>
      <c r="S156" s="50" t="str" cm="1">
        <f t="array" ref="S156">IF(ファイル名生成[[#This Row],[字２]]=0,"",INDEX(字音画数表[字音],ファイル名生成[[#This Row],[字２]],0))</f>
        <v/>
      </c>
      <c r="T156" s="50" t="str" cm="1">
        <f t="array" ref="T156">IF(ファイル名生成[[#This Row],[字３]]=0,"",INDEX(字音画数表[字音],ファイル名生成[[#This Row],[字３]],0))</f>
        <v/>
      </c>
      <c r="U156" s="50" t="str" cm="1">
        <f t="array" ref="U156">[1]!Hebon(ファイル名生成[[#This Row],[字音（手動）]],2,1)</f>
        <v/>
      </c>
      <c r="V156" s="50">
        <f>COUNTIF(既存ファイル名[ローマ字],ファイル名生成[[#This Row],[ローマ字]])</f>
        <v>2</v>
      </c>
      <c r="W156" s="50">
        <f>IF(ファイル名生成[[#This Row],[字１]]=0,0,COUNTIF(ファイル名生成[ローマ字],ファイル名生成[[#This Row],[ローマ字]]))</f>
        <v>0</v>
      </c>
      <c r="X156" s="50">
        <f>ファイル名生成[[#This Row],[既存頻度]]+ファイル名生成[[#This Row],[新頻度]]</f>
        <v>2</v>
      </c>
      <c r="Y156" s="50" t="str">
        <f>IF(ファイル名生成[[#This Row],[総頻度]]&gt;9,ファイル名生成[[#This Row],[総頻度]],_xlfn.TEXTJOIN("",TRUE,"0",ファイル名生成[[#This Row],[総頻度]]))</f>
        <v>02</v>
      </c>
    </row>
    <row r="157" spans="2:25">
      <c r="B157" s="50">
        <f t="shared" si="2"/>
        <v>155</v>
      </c>
      <c r="C157" s="90"/>
      <c r="D157" s="81"/>
      <c r="E157" s="81" t="s">
        <v>3843</v>
      </c>
      <c r="F157" s="81" t="s">
        <v>3843</v>
      </c>
      <c r="G157" s="90"/>
      <c r="H157" s="90"/>
      <c r="I157" s="50" t="str" cm="1">
        <f t="array" ref="I1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7" s="50" t="str">
        <f>_xlfn.TEXTJOIN("",1,ファイル名生成[[#This Row],[字音１]],ファイル名生成[[#This Row],[字音２]],ファイル名生成[[#This Row],[字音3]])</f>
        <v/>
      </c>
      <c r="K157" s="90"/>
      <c r="L157" s="50" t="str">
        <f>IF(ファイル名生成[[#This Row],[字１]]=0,"",_xlfn.TEXTJOIN("",TRUE,ファイル名生成[[#This Row],[ローマ字]],ファイル名生成[[#This Row],[後綴り]]))</f>
        <v/>
      </c>
      <c r="M157" s="50" t="str">
        <f>IF(COUNTIF(既存ファイル名[語釈見出し],ファイル名生成[[#This Row],[語釈見出し]])&gt;=1,"重複","")</f>
        <v/>
      </c>
      <c r="N157" s="50" t="str">
        <f>IF(COUNTIF(既存ファイル名[項目（内部）],ファイル名生成[[#This Row],[項目（内部）]])&gt;=1,"重複","")</f>
        <v/>
      </c>
      <c r="O157" s="50">
        <f>IF(LEFT(ファイル名生成[[#This Row],[項目（内部）]],1)="",0,MATCH(LEFT(ファイル名生成[[#This Row],[項目（内部）]],1),字音画数表[新字],0))</f>
        <v>0</v>
      </c>
      <c r="P157" s="50" cm="1">
        <f t="array" ref="P1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7" s="50" cm="1">
        <f t="array" ref="Q1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7" s="50" t="str" cm="1">
        <f t="array" ref="R157">IF(ファイル名生成[[#This Row],[字１]]=0,"",INDEX(字音画数表[字音],ファイル名生成[[#This Row],[字１]],0))</f>
        <v/>
      </c>
      <c r="S157" s="50" t="str" cm="1">
        <f t="array" ref="S157">IF(ファイル名生成[[#This Row],[字２]]=0,"",INDEX(字音画数表[字音],ファイル名生成[[#This Row],[字２]],0))</f>
        <v/>
      </c>
      <c r="T157" s="50" t="str" cm="1">
        <f t="array" ref="T157">IF(ファイル名生成[[#This Row],[字３]]=0,"",INDEX(字音画数表[字音],ファイル名生成[[#This Row],[字３]],0))</f>
        <v/>
      </c>
      <c r="U157" s="50" t="str" cm="1">
        <f t="array" ref="U157">[1]!Hebon(ファイル名生成[[#This Row],[字音（手動）]],2,1)</f>
        <v/>
      </c>
      <c r="V157" s="50">
        <f>COUNTIF(既存ファイル名[ローマ字],ファイル名生成[[#This Row],[ローマ字]])</f>
        <v>2</v>
      </c>
      <c r="W157" s="50">
        <f>IF(ファイル名生成[[#This Row],[字１]]=0,0,COUNTIF(ファイル名生成[ローマ字],ファイル名生成[[#This Row],[ローマ字]]))</f>
        <v>0</v>
      </c>
      <c r="X157" s="50">
        <f>ファイル名生成[[#This Row],[既存頻度]]+ファイル名生成[[#This Row],[新頻度]]</f>
        <v>2</v>
      </c>
      <c r="Y157" s="50" t="str">
        <f>IF(ファイル名生成[[#This Row],[総頻度]]&gt;9,ファイル名生成[[#This Row],[総頻度]],_xlfn.TEXTJOIN("",TRUE,"0",ファイル名生成[[#This Row],[総頻度]]))</f>
        <v>02</v>
      </c>
    </row>
    <row r="158" spans="2:25">
      <c r="B158" s="50">
        <f t="shared" si="2"/>
        <v>156</v>
      </c>
      <c r="C158" s="90"/>
      <c r="D158" s="81"/>
      <c r="E158" s="81" t="s">
        <v>3843</v>
      </c>
      <c r="F158" s="81" t="s">
        <v>3843</v>
      </c>
      <c r="G158" s="90"/>
      <c r="H158" s="90"/>
      <c r="I158" s="50" t="str" cm="1">
        <f t="array" ref="I1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8" s="50" t="str">
        <f>_xlfn.TEXTJOIN("",1,ファイル名生成[[#This Row],[字音１]],ファイル名生成[[#This Row],[字音２]],ファイル名生成[[#This Row],[字音3]])</f>
        <v/>
      </c>
      <c r="K158" s="90"/>
      <c r="L158" s="50" t="str">
        <f>IF(ファイル名生成[[#This Row],[字１]]=0,"",_xlfn.TEXTJOIN("",TRUE,ファイル名生成[[#This Row],[ローマ字]],ファイル名生成[[#This Row],[後綴り]]))</f>
        <v/>
      </c>
      <c r="M158" s="50" t="str">
        <f>IF(COUNTIF(既存ファイル名[語釈見出し],ファイル名生成[[#This Row],[語釈見出し]])&gt;=1,"重複","")</f>
        <v/>
      </c>
      <c r="N158" s="50" t="str">
        <f>IF(COUNTIF(既存ファイル名[項目（内部）],ファイル名生成[[#This Row],[項目（内部）]])&gt;=1,"重複","")</f>
        <v/>
      </c>
      <c r="O158" s="50">
        <f>IF(LEFT(ファイル名生成[[#This Row],[項目（内部）]],1)="",0,MATCH(LEFT(ファイル名生成[[#This Row],[項目（内部）]],1),字音画数表[新字],0))</f>
        <v>0</v>
      </c>
      <c r="P158" s="50" cm="1">
        <f t="array" ref="P1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8" s="50" cm="1">
        <f t="array" ref="Q1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8" s="50" t="str" cm="1">
        <f t="array" ref="R158">IF(ファイル名生成[[#This Row],[字１]]=0,"",INDEX(字音画数表[字音],ファイル名生成[[#This Row],[字１]],0))</f>
        <v/>
      </c>
      <c r="S158" s="50" t="str" cm="1">
        <f t="array" ref="S158">IF(ファイル名生成[[#This Row],[字２]]=0,"",INDEX(字音画数表[字音],ファイル名生成[[#This Row],[字２]],0))</f>
        <v/>
      </c>
      <c r="T158" s="50" t="str" cm="1">
        <f t="array" ref="T158">IF(ファイル名生成[[#This Row],[字３]]=0,"",INDEX(字音画数表[字音],ファイル名生成[[#This Row],[字３]],0))</f>
        <v/>
      </c>
      <c r="U158" s="50" t="str" cm="1">
        <f t="array" ref="U158">[1]!Hebon(ファイル名生成[[#This Row],[字音（手動）]],2,1)</f>
        <v/>
      </c>
      <c r="V158" s="50">
        <f>COUNTIF(既存ファイル名[ローマ字],ファイル名生成[[#This Row],[ローマ字]])</f>
        <v>2</v>
      </c>
      <c r="W158" s="50">
        <f>IF(ファイル名生成[[#This Row],[字１]]=0,0,COUNTIF(ファイル名生成[ローマ字],ファイル名生成[[#This Row],[ローマ字]]))</f>
        <v>0</v>
      </c>
      <c r="X158" s="50">
        <f>ファイル名生成[[#This Row],[既存頻度]]+ファイル名生成[[#This Row],[新頻度]]</f>
        <v>2</v>
      </c>
      <c r="Y158" s="50" t="str">
        <f>IF(ファイル名生成[[#This Row],[総頻度]]&gt;9,ファイル名生成[[#This Row],[総頻度]],_xlfn.TEXTJOIN("",TRUE,"0",ファイル名生成[[#This Row],[総頻度]]))</f>
        <v>02</v>
      </c>
    </row>
    <row r="159" spans="2:25">
      <c r="B159" s="50">
        <f t="shared" si="2"/>
        <v>157</v>
      </c>
      <c r="C159" s="90"/>
      <c r="D159" s="81"/>
      <c r="E159" s="81" t="s">
        <v>3843</v>
      </c>
      <c r="F159" s="81" t="s">
        <v>3843</v>
      </c>
      <c r="G159" s="90"/>
      <c r="H159" s="90"/>
      <c r="I159" s="50" t="str" cm="1">
        <f t="array" ref="I1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59" s="50" t="str">
        <f>_xlfn.TEXTJOIN("",1,ファイル名生成[[#This Row],[字音１]],ファイル名生成[[#This Row],[字音２]],ファイル名生成[[#This Row],[字音3]])</f>
        <v/>
      </c>
      <c r="K159" s="90"/>
      <c r="L159" s="50" t="str">
        <f>IF(ファイル名生成[[#This Row],[字１]]=0,"",_xlfn.TEXTJOIN("",TRUE,ファイル名生成[[#This Row],[ローマ字]],ファイル名生成[[#This Row],[後綴り]]))</f>
        <v/>
      </c>
      <c r="M159" s="50" t="str">
        <f>IF(COUNTIF(既存ファイル名[語釈見出し],ファイル名生成[[#This Row],[語釈見出し]])&gt;=1,"重複","")</f>
        <v/>
      </c>
      <c r="N159" s="50" t="str">
        <f>IF(COUNTIF(既存ファイル名[項目（内部）],ファイル名生成[[#This Row],[項目（内部）]])&gt;=1,"重複","")</f>
        <v/>
      </c>
      <c r="O159" s="50">
        <f>IF(LEFT(ファイル名生成[[#This Row],[項目（内部）]],1)="",0,MATCH(LEFT(ファイル名生成[[#This Row],[項目（内部）]],1),字音画数表[新字],0))</f>
        <v>0</v>
      </c>
      <c r="P159" s="50" cm="1">
        <f t="array" ref="P1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59" s="50" cm="1">
        <f t="array" ref="Q1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59" s="50" t="str" cm="1">
        <f t="array" ref="R159">IF(ファイル名生成[[#This Row],[字１]]=0,"",INDEX(字音画数表[字音],ファイル名生成[[#This Row],[字１]],0))</f>
        <v/>
      </c>
      <c r="S159" s="50" t="str" cm="1">
        <f t="array" ref="S159">IF(ファイル名生成[[#This Row],[字２]]=0,"",INDEX(字音画数表[字音],ファイル名生成[[#This Row],[字２]],0))</f>
        <v/>
      </c>
      <c r="T159" s="50" t="str" cm="1">
        <f t="array" ref="T159">IF(ファイル名生成[[#This Row],[字３]]=0,"",INDEX(字音画数表[字音],ファイル名生成[[#This Row],[字３]],0))</f>
        <v/>
      </c>
      <c r="U159" s="50" t="str" cm="1">
        <f t="array" ref="U159">[1]!Hebon(ファイル名生成[[#This Row],[字音（手動）]],2,1)</f>
        <v/>
      </c>
      <c r="V159" s="50">
        <f>COUNTIF(既存ファイル名[ローマ字],ファイル名生成[[#This Row],[ローマ字]])</f>
        <v>2</v>
      </c>
      <c r="W159" s="50">
        <f>IF(ファイル名生成[[#This Row],[字１]]=0,0,COUNTIF(ファイル名生成[ローマ字],ファイル名生成[[#This Row],[ローマ字]]))</f>
        <v>0</v>
      </c>
      <c r="X159" s="50">
        <f>ファイル名生成[[#This Row],[既存頻度]]+ファイル名生成[[#This Row],[新頻度]]</f>
        <v>2</v>
      </c>
      <c r="Y159" s="50" t="str">
        <f>IF(ファイル名生成[[#This Row],[総頻度]]&gt;9,ファイル名生成[[#This Row],[総頻度]],_xlfn.TEXTJOIN("",TRUE,"0",ファイル名生成[[#This Row],[総頻度]]))</f>
        <v>02</v>
      </c>
    </row>
    <row r="160" spans="2:25">
      <c r="B160" s="50">
        <f t="shared" si="2"/>
        <v>158</v>
      </c>
      <c r="C160" s="90"/>
      <c r="D160" s="81"/>
      <c r="E160" s="81" t="s">
        <v>3843</v>
      </c>
      <c r="F160" s="81" t="s">
        <v>3843</v>
      </c>
      <c r="G160" s="90"/>
      <c r="H160" s="90"/>
      <c r="I160" s="50" t="str" cm="1">
        <f t="array" ref="I1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0" s="50" t="str">
        <f>_xlfn.TEXTJOIN("",1,ファイル名生成[[#This Row],[字音１]],ファイル名生成[[#This Row],[字音２]],ファイル名生成[[#This Row],[字音3]])</f>
        <v/>
      </c>
      <c r="K160" s="90"/>
      <c r="L160" s="50" t="str">
        <f>IF(ファイル名生成[[#This Row],[字１]]=0,"",_xlfn.TEXTJOIN("",TRUE,ファイル名生成[[#This Row],[ローマ字]],ファイル名生成[[#This Row],[後綴り]]))</f>
        <v/>
      </c>
      <c r="M160" s="50" t="str">
        <f>IF(COUNTIF(既存ファイル名[語釈見出し],ファイル名生成[[#This Row],[語釈見出し]])&gt;=1,"重複","")</f>
        <v/>
      </c>
      <c r="N160" s="50" t="str">
        <f>IF(COUNTIF(既存ファイル名[項目（内部）],ファイル名生成[[#This Row],[項目（内部）]])&gt;=1,"重複","")</f>
        <v/>
      </c>
      <c r="O160" s="50">
        <f>IF(LEFT(ファイル名生成[[#This Row],[項目（内部）]],1)="",0,MATCH(LEFT(ファイル名生成[[#This Row],[項目（内部）]],1),字音画数表[新字],0))</f>
        <v>0</v>
      </c>
      <c r="P160" s="50" cm="1">
        <f t="array" ref="P1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0" s="50" cm="1">
        <f t="array" ref="Q1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0" s="50" t="str" cm="1">
        <f t="array" ref="R160">IF(ファイル名生成[[#This Row],[字１]]=0,"",INDEX(字音画数表[字音],ファイル名生成[[#This Row],[字１]],0))</f>
        <v/>
      </c>
      <c r="S160" s="50" t="str" cm="1">
        <f t="array" ref="S160">IF(ファイル名生成[[#This Row],[字２]]=0,"",INDEX(字音画数表[字音],ファイル名生成[[#This Row],[字２]],0))</f>
        <v/>
      </c>
      <c r="T160" s="50" t="str" cm="1">
        <f t="array" ref="T160">IF(ファイル名生成[[#This Row],[字３]]=0,"",INDEX(字音画数表[字音],ファイル名生成[[#This Row],[字３]],0))</f>
        <v/>
      </c>
      <c r="U160" s="50" t="str" cm="1">
        <f t="array" ref="U160">[1]!Hebon(ファイル名生成[[#This Row],[字音（手動）]],2,1)</f>
        <v/>
      </c>
      <c r="V160" s="50">
        <f>COUNTIF(既存ファイル名[ローマ字],ファイル名生成[[#This Row],[ローマ字]])</f>
        <v>2</v>
      </c>
      <c r="W160" s="50">
        <f>IF(ファイル名生成[[#This Row],[字１]]=0,0,COUNTIF(ファイル名生成[ローマ字],ファイル名生成[[#This Row],[ローマ字]]))</f>
        <v>0</v>
      </c>
      <c r="X160" s="50">
        <f>ファイル名生成[[#This Row],[既存頻度]]+ファイル名生成[[#This Row],[新頻度]]</f>
        <v>2</v>
      </c>
      <c r="Y160" s="50" t="str">
        <f>IF(ファイル名生成[[#This Row],[総頻度]]&gt;9,ファイル名生成[[#This Row],[総頻度]],_xlfn.TEXTJOIN("",TRUE,"0",ファイル名生成[[#This Row],[総頻度]]))</f>
        <v>02</v>
      </c>
    </row>
    <row r="161" spans="2:25">
      <c r="B161" s="50">
        <f t="shared" si="2"/>
        <v>159</v>
      </c>
      <c r="C161" s="90"/>
      <c r="D161" s="81"/>
      <c r="E161" s="81" t="s">
        <v>3843</v>
      </c>
      <c r="F161" s="81" t="s">
        <v>3843</v>
      </c>
      <c r="G161" s="90"/>
      <c r="H161" s="90"/>
      <c r="I161" s="50" t="str" cm="1">
        <f t="array" ref="I1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1" s="50" t="str">
        <f>_xlfn.TEXTJOIN("",1,ファイル名生成[[#This Row],[字音１]],ファイル名生成[[#This Row],[字音２]],ファイル名生成[[#This Row],[字音3]])</f>
        <v/>
      </c>
      <c r="K161" s="90"/>
      <c r="L161" s="50" t="str">
        <f>IF(ファイル名生成[[#This Row],[字１]]=0,"",_xlfn.TEXTJOIN("",TRUE,ファイル名生成[[#This Row],[ローマ字]],ファイル名生成[[#This Row],[後綴り]]))</f>
        <v/>
      </c>
      <c r="M161" s="50" t="str">
        <f>IF(COUNTIF(既存ファイル名[語釈見出し],ファイル名生成[[#This Row],[語釈見出し]])&gt;=1,"重複","")</f>
        <v/>
      </c>
      <c r="N161" s="50" t="str">
        <f>IF(COUNTIF(既存ファイル名[項目（内部）],ファイル名生成[[#This Row],[項目（内部）]])&gt;=1,"重複","")</f>
        <v/>
      </c>
      <c r="O161" s="50">
        <f>IF(LEFT(ファイル名生成[[#This Row],[項目（内部）]],1)="",0,MATCH(LEFT(ファイル名生成[[#This Row],[項目（内部）]],1),字音画数表[新字],0))</f>
        <v>0</v>
      </c>
      <c r="P161" s="50" cm="1">
        <f t="array" ref="P1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1" s="50" cm="1">
        <f t="array" ref="Q1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1" s="50" t="str" cm="1">
        <f t="array" ref="R161">IF(ファイル名生成[[#This Row],[字１]]=0,"",INDEX(字音画数表[字音],ファイル名生成[[#This Row],[字１]],0))</f>
        <v/>
      </c>
      <c r="S161" s="50" t="str" cm="1">
        <f t="array" ref="S161">IF(ファイル名生成[[#This Row],[字２]]=0,"",INDEX(字音画数表[字音],ファイル名生成[[#This Row],[字２]],0))</f>
        <v/>
      </c>
      <c r="T161" s="50" t="str" cm="1">
        <f t="array" ref="T161">IF(ファイル名生成[[#This Row],[字３]]=0,"",INDEX(字音画数表[字音],ファイル名生成[[#This Row],[字３]],0))</f>
        <v/>
      </c>
      <c r="U161" s="50" t="str" cm="1">
        <f t="array" ref="U161">[1]!Hebon(ファイル名生成[[#This Row],[字音（手動）]],2,1)</f>
        <v/>
      </c>
      <c r="V161" s="50">
        <f>COUNTIF(既存ファイル名[ローマ字],ファイル名生成[[#This Row],[ローマ字]])</f>
        <v>2</v>
      </c>
      <c r="W161" s="50">
        <f>IF(ファイル名生成[[#This Row],[字１]]=0,0,COUNTIF(ファイル名生成[ローマ字],ファイル名生成[[#This Row],[ローマ字]]))</f>
        <v>0</v>
      </c>
      <c r="X161" s="50">
        <f>ファイル名生成[[#This Row],[既存頻度]]+ファイル名生成[[#This Row],[新頻度]]</f>
        <v>2</v>
      </c>
      <c r="Y161" s="50" t="str">
        <f>IF(ファイル名生成[[#This Row],[総頻度]]&gt;9,ファイル名生成[[#This Row],[総頻度]],_xlfn.TEXTJOIN("",TRUE,"0",ファイル名生成[[#This Row],[総頻度]]))</f>
        <v>02</v>
      </c>
    </row>
    <row r="162" spans="2:25">
      <c r="B162" s="50">
        <f t="shared" si="2"/>
        <v>160</v>
      </c>
      <c r="C162" s="90"/>
      <c r="D162" s="81"/>
      <c r="E162" s="81" t="s">
        <v>3843</v>
      </c>
      <c r="F162" s="81" t="s">
        <v>3843</v>
      </c>
      <c r="G162" s="90"/>
      <c r="H162" s="90"/>
      <c r="I162" s="50" t="str" cm="1">
        <f t="array" ref="I1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2" s="50" t="str">
        <f>_xlfn.TEXTJOIN("",1,ファイル名生成[[#This Row],[字音１]],ファイル名生成[[#This Row],[字音２]],ファイル名生成[[#This Row],[字音3]])</f>
        <v/>
      </c>
      <c r="K162" s="90"/>
      <c r="L162" s="50" t="str">
        <f>IF(ファイル名生成[[#This Row],[字１]]=0,"",_xlfn.TEXTJOIN("",TRUE,ファイル名生成[[#This Row],[ローマ字]],ファイル名生成[[#This Row],[後綴り]]))</f>
        <v/>
      </c>
      <c r="M162" s="50" t="str">
        <f>IF(COUNTIF(既存ファイル名[語釈見出し],ファイル名生成[[#This Row],[語釈見出し]])&gt;=1,"重複","")</f>
        <v/>
      </c>
      <c r="N162" s="50" t="str">
        <f>IF(COUNTIF(既存ファイル名[項目（内部）],ファイル名生成[[#This Row],[項目（内部）]])&gt;=1,"重複","")</f>
        <v/>
      </c>
      <c r="O162" s="50">
        <f>IF(LEFT(ファイル名生成[[#This Row],[項目（内部）]],1)="",0,MATCH(LEFT(ファイル名生成[[#This Row],[項目（内部）]],1),字音画数表[新字],0))</f>
        <v>0</v>
      </c>
      <c r="P162" s="50" cm="1">
        <f t="array" ref="P1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2" s="50" cm="1">
        <f t="array" ref="Q1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2" s="50" t="str" cm="1">
        <f t="array" ref="R162">IF(ファイル名生成[[#This Row],[字１]]=0,"",INDEX(字音画数表[字音],ファイル名生成[[#This Row],[字１]],0))</f>
        <v/>
      </c>
      <c r="S162" s="50" t="str" cm="1">
        <f t="array" ref="S162">IF(ファイル名生成[[#This Row],[字２]]=0,"",INDEX(字音画数表[字音],ファイル名生成[[#This Row],[字２]],0))</f>
        <v/>
      </c>
      <c r="T162" s="50" t="str" cm="1">
        <f t="array" ref="T162">IF(ファイル名生成[[#This Row],[字３]]=0,"",INDEX(字音画数表[字音],ファイル名生成[[#This Row],[字３]],0))</f>
        <v/>
      </c>
      <c r="U162" s="50" t="str" cm="1">
        <f t="array" ref="U162">[1]!Hebon(ファイル名生成[[#This Row],[字音（手動）]],2,1)</f>
        <v/>
      </c>
      <c r="V162" s="50">
        <f>COUNTIF(既存ファイル名[ローマ字],ファイル名生成[[#This Row],[ローマ字]])</f>
        <v>2</v>
      </c>
      <c r="W162" s="50">
        <f>IF(ファイル名生成[[#This Row],[字１]]=0,0,COUNTIF(ファイル名生成[ローマ字],ファイル名生成[[#This Row],[ローマ字]]))</f>
        <v>0</v>
      </c>
      <c r="X162" s="50">
        <f>ファイル名生成[[#This Row],[既存頻度]]+ファイル名生成[[#This Row],[新頻度]]</f>
        <v>2</v>
      </c>
      <c r="Y162" s="50" t="str">
        <f>IF(ファイル名生成[[#This Row],[総頻度]]&gt;9,ファイル名生成[[#This Row],[総頻度]],_xlfn.TEXTJOIN("",TRUE,"0",ファイル名生成[[#This Row],[総頻度]]))</f>
        <v>02</v>
      </c>
    </row>
    <row r="163" spans="2:25">
      <c r="B163" s="50">
        <f t="shared" si="2"/>
        <v>161</v>
      </c>
      <c r="C163" s="90"/>
      <c r="D163" s="81"/>
      <c r="E163" s="81" t="s">
        <v>3843</v>
      </c>
      <c r="F163" s="81" t="s">
        <v>3843</v>
      </c>
      <c r="G163" s="90"/>
      <c r="H163" s="90"/>
      <c r="I163" s="50" t="str" cm="1">
        <f t="array" ref="I1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3" s="50" t="str">
        <f>_xlfn.TEXTJOIN("",1,ファイル名生成[[#This Row],[字音１]],ファイル名生成[[#This Row],[字音２]],ファイル名生成[[#This Row],[字音3]])</f>
        <v/>
      </c>
      <c r="K163" s="90"/>
      <c r="L163" s="50" t="str">
        <f>IF(ファイル名生成[[#This Row],[字１]]=0,"",_xlfn.TEXTJOIN("",TRUE,ファイル名生成[[#This Row],[ローマ字]],ファイル名生成[[#This Row],[後綴り]]))</f>
        <v/>
      </c>
      <c r="M163" s="50" t="str">
        <f>IF(COUNTIF(既存ファイル名[語釈見出し],ファイル名生成[[#This Row],[語釈見出し]])&gt;=1,"重複","")</f>
        <v/>
      </c>
      <c r="N163" s="50" t="str">
        <f>IF(COUNTIF(既存ファイル名[項目（内部）],ファイル名生成[[#This Row],[項目（内部）]])&gt;=1,"重複","")</f>
        <v/>
      </c>
      <c r="O163" s="50">
        <f>IF(LEFT(ファイル名生成[[#This Row],[項目（内部）]],1)="",0,MATCH(LEFT(ファイル名生成[[#This Row],[項目（内部）]],1),字音画数表[新字],0))</f>
        <v>0</v>
      </c>
      <c r="P163" s="50" cm="1">
        <f t="array" ref="P1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3" s="50" cm="1">
        <f t="array" ref="Q1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3" s="50" t="str" cm="1">
        <f t="array" ref="R163">IF(ファイル名生成[[#This Row],[字１]]=0,"",INDEX(字音画数表[字音],ファイル名生成[[#This Row],[字１]],0))</f>
        <v/>
      </c>
      <c r="S163" s="50" t="str" cm="1">
        <f t="array" ref="S163">IF(ファイル名生成[[#This Row],[字２]]=0,"",INDEX(字音画数表[字音],ファイル名生成[[#This Row],[字２]],0))</f>
        <v/>
      </c>
      <c r="T163" s="50" t="str" cm="1">
        <f t="array" ref="T163">IF(ファイル名生成[[#This Row],[字３]]=0,"",INDEX(字音画数表[字音],ファイル名生成[[#This Row],[字３]],0))</f>
        <v/>
      </c>
      <c r="U163" s="50" t="str" cm="1">
        <f t="array" ref="U163">[1]!Hebon(ファイル名生成[[#This Row],[字音（手動）]],2,1)</f>
        <v/>
      </c>
      <c r="V163" s="50">
        <f>COUNTIF(既存ファイル名[ローマ字],ファイル名生成[[#This Row],[ローマ字]])</f>
        <v>2</v>
      </c>
      <c r="W163" s="50">
        <f>IF(ファイル名生成[[#This Row],[字１]]=0,0,COUNTIF(ファイル名生成[ローマ字],ファイル名生成[[#This Row],[ローマ字]]))</f>
        <v>0</v>
      </c>
      <c r="X163" s="50">
        <f>ファイル名生成[[#This Row],[既存頻度]]+ファイル名生成[[#This Row],[新頻度]]</f>
        <v>2</v>
      </c>
      <c r="Y163" s="50" t="str">
        <f>IF(ファイル名生成[[#This Row],[総頻度]]&gt;9,ファイル名生成[[#This Row],[総頻度]],_xlfn.TEXTJOIN("",TRUE,"0",ファイル名生成[[#This Row],[総頻度]]))</f>
        <v>02</v>
      </c>
    </row>
    <row r="164" spans="2:25">
      <c r="B164" s="50">
        <f t="shared" si="2"/>
        <v>162</v>
      </c>
      <c r="C164" s="90"/>
      <c r="D164" s="81"/>
      <c r="E164" s="81" t="s">
        <v>3843</v>
      </c>
      <c r="F164" s="81" t="s">
        <v>3843</v>
      </c>
      <c r="G164" s="90"/>
      <c r="H164" s="90"/>
      <c r="I164" s="50" t="str" cm="1">
        <f t="array" ref="I1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4" s="50" t="str">
        <f>_xlfn.TEXTJOIN("",1,ファイル名生成[[#This Row],[字音１]],ファイル名生成[[#This Row],[字音２]],ファイル名生成[[#This Row],[字音3]])</f>
        <v/>
      </c>
      <c r="K164" s="90"/>
      <c r="L164" s="50" t="str">
        <f>IF(ファイル名生成[[#This Row],[字１]]=0,"",_xlfn.TEXTJOIN("",TRUE,ファイル名生成[[#This Row],[ローマ字]],ファイル名生成[[#This Row],[後綴り]]))</f>
        <v/>
      </c>
      <c r="M164" s="50" t="str">
        <f>IF(COUNTIF(既存ファイル名[語釈見出し],ファイル名生成[[#This Row],[語釈見出し]])&gt;=1,"重複","")</f>
        <v/>
      </c>
      <c r="N164" s="50" t="str">
        <f>IF(COUNTIF(既存ファイル名[項目（内部）],ファイル名生成[[#This Row],[項目（内部）]])&gt;=1,"重複","")</f>
        <v/>
      </c>
      <c r="O164" s="50">
        <f>IF(LEFT(ファイル名生成[[#This Row],[項目（内部）]],1)="",0,MATCH(LEFT(ファイル名生成[[#This Row],[項目（内部）]],1),字音画数表[新字],0))</f>
        <v>0</v>
      </c>
      <c r="P164" s="50" cm="1">
        <f t="array" ref="P1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4" s="50" cm="1">
        <f t="array" ref="Q1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4" s="50" t="str" cm="1">
        <f t="array" ref="R164">IF(ファイル名生成[[#This Row],[字１]]=0,"",INDEX(字音画数表[字音],ファイル名生成[[#This Row],[字１]],0))</f>
        <v/>
      </c>
      <c r="S164" s="50" t="str" cm="1">
        <f t="array" ref="S164">IF(ファイル名生成[[#This Row],[字２]]=0,"",INDEX(字音画数表[字音],ファイル名生成[[#This Row],[字２]],0))</f>
        <v/>
      </c>
      <c r="T164" s="50" t="str" cm="1">
        <f t="array" ref="T164">IF(ファイル名生成[[#This Row],[字３]]=0,"",INDEX(字音画数表[字音],ファイル名生成[[#This Row],[字３]],0))</f>
        <v/>
      </c>
      <c r="U164" s="50" t="str" cm="1">
        <f t="array" ref="U164">[1]!Hebon(ファイル名生成[[#This Row],[字音（手動）]],2,1)</f>
        <v/>
      </c>
      <c r="V164" s="50">
        <f>COUNTIF(既存ファイル名[ローマ字],ファイル名生成[[#This Row],[ローマ字]])</f>
        <v>2</v>
      </c>
      <c r="W164" s="50">
        <f>IF(ファイル名生成[[#This Row],[字１]]=0,0,COUNTIF(ファイル名生成[ローマ字],ファイル名生成[[#This Row],[ローマ字]]))</f>
        <v>0</v>
      </c>
      <c r="X164" s="50">
        <f>ファイル名生成[[#This Row],[既存頻度]]+ファイル名生成[[#This Row],[新頻度]]</f>
        <v>2</v>
      </c>
      <c r="Y164" s="50" t="str">
        <f>IF(ファイル名生成[[#This Row],[総頻度]]&gt;9,ファイル名生成[[#This Row],[総頻度]],_xlfn.TEXTJOIN("",TRUE,"0",ファイル名生成[[#This Row],[総頻度]]))</f>
        <v>02</v>
      </c>
    </row>
    <row r="165" spans="2:25">
      <c r="B165" s="50">
        <f t="shared" si="2"/>
        <v>163</v>
      </c>
      <c r="C165" s="90"/>
      <c r="D165" s="81"/>
      <c r="E165" s="81" t="s">
        <v>3843</v>
      </c>
      <c r="F165" s="81" t="s">
        <v>3843</v>
      </c>
      <c r="G165" s="90"/>
      <c r="H165" s="90"/>
      <c r="I165" s="50" t="str" cm="1">
        <f t="array" ref="I1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5" s="50" t="str">
        <f>_xlfn.TEXTJOIN("",1,ファイル名生成[[#This Row],[字音１]],ファイル名生成[[#This Row],[字音２]],ファイル名生成[[#This Row],[字音3]])</f>
        <v/>
      </c>
      <c r="K165" s="90"/>
      <c r="L165" s="50" t="str">
        <f>IF(ファイル名生成[[#This Row],[字１]]=0,"",_xlfn.TEXTJOIN("",TRUE,ファイル名生成[[#This Row],[ローマ字]],ファイル名生成[[#This Row],[後綴り]]))</f>
        <v/>
      </c>
      <c r="M165" s="50" t="str">
        <f>IF(COUNTIF(既存ファイル名[語釈見出し],ファイル名生成[[#This Row],[語釈見出し]])&gt;=1,"重複","")</f>
        <v/>
      </c>
      <c r="N165" s="50" t="str">
        <f>IF(COUNTIF(既存ファイル名[項目（内部）],ファイル名生成[[#This Row],[項目（内部）]])&gt;=1,"重複","")</f>
        <v/>
      </c>
      <c r="O165" s="50">
        <f>IF(LEFT(ファイル名生成[[#This Row],[項目（内部）]],1)="",0,MATCH(LEFT(ファイル名生成[[#This Row],[項目（内部）]],1),字音画数表[新字],0))</f>
        <v>0</v>
      </c>
      <c r="P165" s="50" cm="1">
        <f t="array" ref="P1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5" s="50" cm="1">
        <f t="array" ref="Q1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5" s="50" t="str" cm="1">
        <f t="array" ref="R165">IF(ファイル名生成[[#This Row],[字１]]=0,"",INDEX(字音画数表[字音],ファイル名生成[[#This Row],[字１]],0))</f>
        <v/>
      </c>
      <c r="S165" s="50" t="str" cm="1">
        <f t="array" ref="S165">IF(ファイル名生成[[#This Row],[字２]]=0,"",INDEX(字音画数表[字音],ファイル名生成[[#This Row],[字２]],0))</f>
        <v/>
      </c>
      <c r="T165" s="50" t="str" cm="1">
        <f t="array" ref="T165">IF(ファイル名生成[[#This Row],[字３]]=0,"",INDEX(字音画数表[字音],ファイル名生成[[#This Row],[字３]],0))</f>
        <v/>
      </c>
      <c r="U165" s="50" t="str" cm="1">
        <f t="array" ref="U165">[1]!Hebon(ファイル名生成[[#This Row],[字音（手動）]],2,1)</f>
        <v/>
      </c>
      <c r="V165" s="50">
        <f>COUNTIF(既存ファイル名[ローマ字],ファイル名生成[[#This Row],[ローマ字]])</f>
        <v>2</v>
      </c>
      <c r="W165" s="50">
        <f>IF(ファイル名生成[[#This Row],[字１]]=0,0,COUNTIF(ファイル名生成[ローマ字],ファイル名生成[[#This Row],[ローマ字]]))</f>
        <v>0</v>
      </c>
      <c r="X165" s="50">
        <f>ファイル名生成[[#This Row],[既存頻度]]+ファイル名生成[[#This Row],[新頻度]]</f>
        <v>2</v>
      </c>
      <c r="Y165" s="50" t="str">
        <f>IF(ファイル名生成[[#This Row],[総頻度]]&gt;9,ファイル名生成[[#This Row],[総頻度]],_xlfn.TEXTJOIN("",TRUE,"0",ファイル名生成[[#This Row],[総頻度]]))</f>
        <v>02</v>
      </c>
    </row>
    <row r="166" spans="2:25">
      <c r="B166" s="50">
        <f t="shared" si="2"/>
        <v>164</v>
      </c>
      <c r="C166" s="90"/>
      <c r="D166" s="81"/>
      <c r="E166" s="81" t="s">
        <v>3843</v>
      </c>
      <c r="F166" s="81" t="s">
        <v>3843</v>
      </c>
      <c r="G166" s="90"/>
      <c r="H166" s="90"/>
      <c r="I166" s="50" t="str" cm="1">
        <f t="array" ref="I1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6" s="50" t="str">
        <f>_xlfn.TEXTJOIN("",1,ファイル名生成[[#This Row],[字音１]],ファイル名生成[[#This Row],[字音２]],ファイル名生成[[#This Row],[字音3]])</f>
        <v/>
      </c>
      <c r="K166" s="90"/>
      <c r="L166" s="50" t="str">
        <f>IF(ファイル名生成[[#This Row],[字１]]=0,"",_xlfn.TEXTJOIN("",TRUE,ファイル名生成[[#This Row],[ローマ字]],ファイル名生成[[#This Row],[後綴り]]))</f>
        <v/>
      </c>
      <c r="M166" s="50" t="str">
        <f>IF(COUNTIF(既存ファイル名[語釈見出し],ファイル名生成[[#This Row],[語釈見出し]])&gt;=1,"重複","")</f>
        <v/>
      </c>
      <c r="N166" s="50" t="str">
        <f>IF(COUNTIF(既存ファイル名[項目（内部）],ファイル名生成[[#This Row],[項目（内部）]])&gt;=1,"重複","")</f>
        <v/>
      </c>
      <c r="O166" s="50">
        <f>IF(LEFT(ファイル名生成[[#This Row],[項目（内部）]],1)="",0,MATCH(LEFT(ファイル名生成[[#This Row],[項目（内部）]],1),字音画数表[新字],0))</f>
        <v>0</v>
      </c>
      <c r="P166" s="50" cm="1">
        <f t="array" ref="P1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6" s="50" cm="1">
        <f t="array" ref="Q1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6" s="50" t="str" cm="1">
        <f t="array" ref="R166">IF(ファイル名生成[[#This Row],[字１]]=0,"",INDEX(字音画数表[字音],ファイル名生成[[#This Row],[字１]],0))</f>
        <v/>
      </c>
      <c r="S166" s="50" t="str" cm="1">
        <f t="array" ref="S166">IF(ファイル名生成[[#This Row],[字２]]=0,"",INDEX(字音画数表[字音],ファイル名生成[[#This Row],[字２]],0))</f>
        <v/>
      </c>
      <c r="T166" s="50" t="str" cm="1">
        <f t="array" ref="T166">IF(ファイル名生成[[#This Row],[字３]]=0,"",INDEX(字音画数表[字音],ファイル名生成[[#This Row],[字３]],0))</f>
        <v/>
      </c>
      <c r="U166" s="50" t="str" cm="1">
        <f t="array" ref="U166">[1]!Hebon(ファイル名生成[[#This Row],[字音（手動）]],2,1)</f>
        <v/>
      </c>
      <c r="V166" s="50">
        <f>COUNTIF(既存ファイル名[ローマ字],ファイル名生成[[#This Row],[ローマ字]])</f>
        <v>2</v>
      </c>
      <c r="W166" s="50">
        <f>IF(ファイル名生成[[#This Row],[字１]]=0,0,COUNTIF(ファイル名生成[ローマ字],ファイル名生成[[#This Row],[ローマ字]]))</f>
        <v>0</v>
      </c>
      <c r="X166" s="50">
        <f>ファイル名生成[[#This Row],[既存頻度]]+ファイル名生成[[#This Row],[新頻度]]</f>
        <v>2</v>
      </c>
      <c r="Y166" s="50" t="str">
        <f>IF(ファイル名生成[[#This Row],[総頻度]]&gt;9,ファイル名生成[[#This Row],[総頻度]],_xlfn.TEXTJOIN("",TRUE,"0",ファイル名生成[[#This Row],[総頻度]]))</f>
        <v>02</v>
      </c>
    </row>
    <row r="167" spans="2:25">
      <c r="B167" s="50">
        <f t="shared" si="2"/>
        <v>165</v>
      </c>
      <c r="C167" s="90"/>
      <c r="D167" s="81"/>
      <c r="E167" s="81" t="s">
        <v>3843</v>
      </c>
      <c r="F167" s="81" t="s">
        <v>3843</v>
      </c>
      <c r="G167" s="90"/>
      <c r="H167" s="90"/>
      <c r="I167" s="50" t="str" cm="1">
        <f t="array" ref="I1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7" s="50" t="str">
        <f>_xlfn.TEXTJOIN("",1,ファイル名生成[[#This Row],[字音１]],ファイル名生成[[#This Row],[字音２]],ファイル名生成[[#This Row],[字音3]])</f>
        <v/>
      </c>
      <c r="K167" s="90"/>
      <c r="L167" s="50" t="str">
        <f>IF(ファイル名生成[[#This Row],[字１]]=0,"",_xlfn.TEXTJOIN("",TRUE,ファイル名生成[[#This Row],[ローマ字]],ファイル名生成[[#This Row],[後綴り]]))</f>
        <v/>
      </c>
      <c r="M167" s="50" t="str">
        <f>IF(COUNTIF(既存ファイル名[語釈見出し],ファイル名生成[[#This Row],[語釈見出し]])&gt;=1,"重複","")</f>
        <v/>
      </c>
      <c r="N167" s="50" t="str">
        <f>IF(COUNTIF(既存ファイル名[項目（内部）],ファイル名生成[[#This Row],[項目（内部）]])&gt;=1,"重複","")</f>
        <v/>
      </c>
      <c r="O167" s="50">
        <f>IF(LEFT(ファイル名生成[[#This Row],[項目（内部）]],1)="",0,MATCH(LEFT(ファイル名生成[[#This Row],[項目（内部）]],1),字音画数表[新字],0))</f>
        <v>0</v>
      </c>
      <c r="P167" s="50" cm="1">
        <f t="array" ref="P1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7" s="50" cm="1">
        <f t="array" ref="Q1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7" s="50" t="str" cm="1">
        <f t="array" ref="R167">IF(ファイル名生成[[#This Row],[字１]]=0,"",INDEX(字音画数表[字音],ファイル名生成[[#This Row],[字１]],0))</f>
        <v/>
      </c>
      <c r="S167" s="50" t="str" cm="1">
        <f t="array" ref="S167">IF(ファイル名生成[[#This Row],[字２]]=0,"",INDEX(字音画数表[字音],ファイル名生成[[#This Row],[字２]],0))</f>
        <v/>
      </c>
      <c r="T167" s="50" t="str" cm="1">
        <f t="array" ref="T167">IF(ファイル名生成[[#This Row],[字３]]=0,"",INDEX(字音画数表[字音],ファイル名生成[[#This Row],[字３]],0))</f>
        <v/>
      </c>
      <c r="U167" s="50" t="str" cm="1">
        <f t="array" ref="U167">[1]!Hebon(ファイル名生成[[#This Row],[字音（手動）]],2,1)</f>
        <v/>
      </c>
      <c r="V167" s="50">
        <f>COUNTIF(既存ファイル名[ローマ字],ファイル名生成[[#This Row],[ローマ字]])</f>
        <v>2</v>
      </c>
      <c r="W167" s="50">
        <f>IF(ファイル名生成[[#This Row],[字１]]=0,0,COUNTIF(ファイル名生成[ローマ字],ファイル名生成[[#This Row],[ローマ字]]))</f>
        <v>0</v>
      </c>
      <c r="X167" s="50">
        <f>ファイル名生成[[#This Row],[既存頻度]]+ファイル名生成[[#This Row],[新頻度]]</f>
        <v>2</v>
      </c>
      <c r="Y167" s="50" t="str">
        <f>IF(ファイル名生成[[#This Row],[総頻度]]&gt;9,ファイル名生成[[#This Row],[総頻度]],_xlfn.TEXTJOIN("",TRUE,"0",ファイル名生成[[#This Row],[総頻度]]))</f>
        <v>02</v>
      </c>
    </row>
    <row r="168" spans="2:25">
      <c r="B168" s="50">
        <f t="shared" si="2"/>
        <v>166</v>
      </c>
      <c r="C168" s="90"/>
      <c r="D168" s="81"/>
      <c r="E168" s="81" t="s">
        <v>3843</v>
      </c>
      <c r="F168" s="81" t="s">
        <v>3843</v>
      </c>
      <c r="G168" s="90"/>
      <c r="H168" s="90"/>
      <c r="I168" s="50" t="str" cm="1">
        <f t="array" ref="I1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8" s="50" t="str">
        <f>_xlfn.TEXTJOIN("",1,ファイル名生成[[#This Row],[字音１]],ファイル名生成[[#This Row],[字音２]],ファイル名生成[[#This Row],[字音3]])</f>
        <v/>
      </c>
      <c r="K168" s="90"/>
      <c r="L168" s="50" t="str">
        <f>IF(ファイル名生成[[#This Row],[字１]]=0,"",_xlfn.TEXTJOIN("",TRUE,ファイル名生成[[#This Row],[ローマ字]],ファイル名生成[[#This Row],[後綴り]]))</f>
        <v/>
      </c>
      <c r="M168" s="50" t="str">
        <f>IF(COUNTIF(既存ファイル名[語釈見出し],ファイル名生成[[#This Row],[語釈見出し]])&gt;=1,"重複","")</f>
        <v/>
      </c>
      <c r="N168" s="50" t="str">
        <f>IF(COUNTIF(既存ファイル名[項目（内部）],ファイル名生成[[#This Row],[項目（内部）]])&gt;=1,"重複","")</f>
        <v/>
      </c>
      <c r="O168" s="50">
        <f>IF(LEFT(ファイル名生成[[#This Row],[項目（内部）]],1)="",0,MATCH(LEFT(ファイル名生成[[#This Row],[項目（内部）]],1),字音画数表[新字],0))</f>
        <v>0</v>
      </c>
      <c r="P168" s="50" cm="1">
        <f t="array" ref="P1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8" s="50" cm="1">
        <f t="array" ref="Q1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8" s="50" t="str" cm="1">
        <f t="array" ref="R168">IF(ファイル名生成[[#This Row],[字１]]=0,"",INDEX(字音画数表[字音],ファイル名生成[[#This Row],[字１]],0))</f>
        <v/>
      </c>
      <c r="S168" s="50" t="str" cm="1">
        <f t="array" ref="S168">IF(ファイル名生成[[#This Row],[字２]]=0,"",INDEX(字音画数表[字音],ファイル名生成[[#This Row],[字２]],0))</f>
        <v/>
      </c>
      <c r="T168" s="50" t="str" cm="1">
        <f t="array" ref="T168">IF(ファイル名生成[[#This Row],[字３]]=0,"",INDEX(字音画数表[字音],ファイル名生成[[#This Row],[字３]],0))</f>
        <v/>
      </c>
      <c r="U168" s="50" t="str" cm="1">
        <f t="array" ref="U168">[1]!Hebon(ファイル名生成[[#This Row],[字音（手動）]],2,1)</f>
        <v/>
      </c>
      <c r="V168" s="50">
        <f>COUNTIF(既存ファイル名[ローマ字],ファイル名生成[[#This Row],[ローマ字]])</f>
        <v>2</v>
      </c>
      <c r="W168" s="50">
        <f>IF(ファイル名生成[[#This Row],[字１]]=0,0,COUNTIF(ファイル名生成[ローマ字],ファイル名生成[[#This Row],[ローマ字]]))</f>
        <v>0</v>
      </c>
      <c r="X168" s="50">
        <f>ファイル名生成[[#This Row],[既存頻度]]+ファイル名生成[[#This Row],[新頻度]]</f>
        <v>2</v>
      </c>
      <c r="Y168" s="50" t="str">
        <f>IF(ファイル名生成[[#This Row],[総頻度]]&gt;9,ファイル名生成[[#This Row],[総頻度]],_xlfn.TEXTJOIN("",TRUE,"0",ファイル名生成[[#This Row],[総頻度]]))</f>
        <v>02</v>
      </c>
    </row>
    <row r="169" spans="2:25">
      <c r="B169" s="50">
        <f t="shared" si="2"/>
        <v>167</v>
      </c>
      <c r="C169" s="90"/>
      <c r="D169" s="81"/>
      <c r="E169" s="81" t="s">
        <v>3843</v>
      </c>
      <c r="F169" s="81" t="s">
        <v>3843</v>
      </c>
      <c r="G169" s="90"/>
      <c r="H169" s="90"/>
      <c r="I169" s="50" t="str" cm="1">
        <f t="array" ref="I1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69" s="50" t="str">
        <f>_xlfn.TEXTJOIN("",1,ファイル名生成[[#This Row],[字音１]],ファイル名生成[[#This Row],[字音２]],ファイル名生成[[#This Row],[字音3]])</f>
        <v/>
      </c>
      <c r="K169" s="90"/>
      <c r="L169" s="50" t="str">
        <f>IF(ファイル名生成[[#This Row],[字１]]=0,"",_xlfn.TEXTJOIN("",TRUE,ファイル名生成[[#This Row],[ローマ字]],ファイル名生成[[#This Row],[後綴り]]))</f>
        <v/>
      </c>
      <c r="M169" s="50" t="str">
        <f>IF(COUNTIF(既存ファイル名[語釈見出し],ファイル名生成[[#This Row],[語釈見出し]])&gt;=1,"重複","")</f>
        <v/>
      </c>
      <c r="N169" s="50" t="str">
        <f>IF(COUNTIF(既存ファイル名[項目（内部）],ファイル名生成[[#This Row],[項目（内部）]])&gt;=1,"重複","")</f>
        <v/>
      </c>
      <c r="O169" s="50">
        <f>IF(LEFT(ファイル名生成[[#This Row],[項目（内部）]],1)="",0,MATCH(LEFT(ファイル名生成[[#This Row],[項目（内部）]],1),字音画数表[新字],0))</f>
        <v>0</v>
      </c>
      <c r="P169" s="50" cm="1">
        <f t="array" ref="P1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69" s="50" cm="1">
        <f t="array" ref="Q1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69" s="50" t="str" cm="1">
        <f t="array" ref="R169">IF(ファイル名生成[[#This Row],[字１]]=0,"",INDEX(字音画数表[字音],ファイル名生成[[#This Row],[字１]],0))</f>
        <v/>
      </c>
      <c r="S169" s="50" t="str" cm="1">
        <f t="array" ref="S169">IF(ファイル名生成[[#This Row],[字２]]=0,"",INDEX(字音画数表[字音],ファイル名生成[[#This Row],[字２]],0))</f>
        <v/>
      </c>
      <c r="T169" s="50" t="str" cm="1">
        <f t="array" ref="T169">IF(ファイル名生成[[#This Row],[字３]]=0,"",INDEX(字音画数表[字音],ファイル名生成[[#This Row],[字３]],0))</f>
        <v/>
      </c>
      <c r="U169" s="50" t="str" cm="1">
        <f t="array" ref="U169">[1]!Hebon(ファイル名生成[[#This Row],[字音（手動）]],2,1)</f>
        <v/>
      </c>
      <c r="V169" s="50">
        <f>COUNTIF(既存ファイル名[ローマ字],ファイル名生成[[#This Row],[ローマ字]])</f>
        <v>2</v>
      </c>
      <c r="W169" s="50">
        <f>IF(ファイル名生成[[#This Row],[字１]]=0,0,COUNTIF(ファイル名生成[ローマ字],ファイル名生成[[#This Row],[ローマ字]]))</f>
        <v>0</v>
      </c>
      <c r="X169" s="50">
        <f>ファイル名生成[[#This Row],[既存頻度]]+ファイル名生成[[#This Row],[新頻度]]</f>
        <v>2</v>
      </c>
      <c r="Y169" s="50" t="str">
        <f>IF(ファイル名生成[[#This Row],[総頻度]]&gt;9,ファイル名生成[[#This Row],[総頻度]],_xlfn.TEXTJOIN("",TRUE,"0",ファイル名生成[[#This Row],[総頻度]]))</f>
        <v>02</v>
      </c>
    </row>
    <row r="170" spans="2:25">
      <c r="B170" s="50">
        <f t="shared" si="2"/>
        <v>168</v>
      </c>
      <c r="C170" s="90"/>
      <c r="D170" s="81"/>
      <c r="E170" s="81" t="s">
        <v>3843</v>
      </c>
      <c r="F170" s="81" t="s">
        <v>3843</v>
      </c>
      <c r="G170" s="90"/>
      <c r="H170" s="90"/>
      <c r="I170" s="50" t="str" cm="1">
        <f t="array" ref="I1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0" s="50" t="str">
        <f>_xlfn.TEXTJOIN("",1,ファイル名生成[[#This Row],[字音１]],ファイル名生成[[#This Row],[字音２]],ファイル名生成[[#This Row],[字音3]])</f>
        <v/>
      </c>
      <c r="K170" s="90"/>
      <c r="L170" s="50" t="str">
        <f>IF(ファイル名生成[[#This Row],[字１]]=0,"",_xlfn.TEXTJOIN("",TRUE,ファイル名生成[[#This Row],[ローマ字]],ファイル名生成[[#This Row],[後綴り]]))</f>
        <v/>
      </c>
      <c r="M170" s="50" t="str">
        <f>IF(COUNTIF(既存ファイル名[語釈見出し],ファイル名生成[[#This Row],[語釈見出し]])&gt;=1,"重複","")</f>
        <v/>
      </c>
      <c r="N170" s="50" t="str">
        <f>IF(COUNTIF(既存ファイル名[項目（内部）],ファイル名生成[[#This Row],[項目（内部）]])&gt;=1,"重複","")</f>
        <v/>
      </c>
      <c r="O170" s="50">
        <f>IF(LEFT(ファイル名生成[[#This Row],[項目（内部）]],1)="",0,MATCH(LEFT(ファイル名生成[[#This Row],[項目（内部）]],1),字音画数表[新字],0))</f>
        <v>0</v>
      </c>
      <c r="P170" s="50" cm="1">
        <f t="array" ref="P1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0" s="50" cm="1">
        <f t="array" ref="Q1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0" s="50" t="str" cm="1">
        <f t="array" ref="R170">IF(ファイル名生成[[#This Row],[字１]]=0,"",INDEX(字音画数表[字音],ファイル名生成[[#This Row],[字１]],0))</f>
        <v/>
      </c>
      <c r="S170" s="50" t="str" cm="1">
        <f t="array" ref="S170">IF(ファイル名生成[[#This Row],[字２]]=0,"",INDEX(字音画数表[字音],ファイル名生成[[#This Row],[字２]],0))</f>
        <v/>
      </c>
      <c r="T170" s="50" t="str" cm="1">
        <f t="array" ref="T170">IF(ファイル名生成[[#This Row],[字３]]=0,"",INDEX(字音画数表[字音],ファイル名生成[[#This Row],[字３]],0))</f>
        <v/>
      </c>
      <c r="U170" s="50" t="str" cm="1">
        <f t="array" ref="U170">[1]!Hebon(ファイル名生成[[#This Row],[字音（手動）]],2,1)</f>
        <v/>
      </c>
      <c r="V170" s="50">
        <f>COUNTIF(既存ファイル名[ローマ字],ファイル名生成[[#This Row],[ローマ字]])</f>
        <v>2</v>
      </c>
      <c r="W170" s="50">
        <f>IF(ファイル名生成[[#This Row],[字１]]=0,0,COUNTIF(ファイル名生成[ローマ字],ファイル名生成[[#This Row],[ローマ字]]))</f>
        <v>0</v>
      </c>
      <c r="X170" s="50">
        <f>ファイル名生成[[#This Row],[既存頻度]]+ファイル名生成[[#This Row],[新頻度]]</f>
        <v>2</v>
      </c>
      <c r="Y170" s="50" t="str">
        <f>IF(ファイル名生成[[#This Row],[総頻度]]&gt;9,ファイル名生成[[#This Row],[総頻度]],_xlfn.TEXTJOIN("",TRUE,"0",ファイル名生成[[#This Row],[総頻度]]))</f>
        <v>02</v>
      </c>
    </row>
    <row r="171" spans="2:25">
      <c r="B171" s="50">
        <f t="shared" si="2"/>
        <v>169</v>
      </c>
      <c r="C171" s="90"/>
      <c r="D171" s="81"/>
      <c r="E171" s="81" t="s">
        <v>3843</v>
      </c>
      <c r="F171" s="81" t="s">
        <v>3843</v>
      </c>
      <c r="G171" s="90"/>
      <c r="H171" s="90"/>
      <c r="I171" s="50" t="str" cm="1">
        <f t="array" ref="I1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1" s="50" t="str">
        <f>_xlfn.TEXTJOIN("",1,ファイル名生成[[#This Row],[字音１]],ファイル名生成[[#This Row],[字音２]],ファイル名生成[[#This Row],[字音3]])</f>
        <v/>
      </c>
      <c r="K171" s="90"/>
      <c r="L171" s="50" t="str">
        <f>IF(ファイル名生成[[#This Row],[字１]]=0,"",_xlfn.TEXTJOIN("",TRUE,ファイル名生成[[#This Row],[ローマ字]],ファイル名生成[[#This Row],[後綴り]]))</f>
        <v/>
      </c>
      <c r="M171" s="50" t="str">
        <f>IF(COUNTIF(既存ファイル名[語釈見出し],ファイル名生成[[#This Row],[語釈見出し]])&gt;=1,"重複","")</f>
        <v/>
      </c>
      <c r="N171" s="50" t="str">
        <f>IF(COUNTIF(既存ファイル名[項目（内部）],ファイル名生成[[#This Row],[項目（内部）]])&gt;=1,"重複","")</f>
        <v/>
      </c>
      <c r="O171" s="50">
        <f>IF(LEFT(ファイル名生成[[#This Row],[項目（内部）]],1)="",0,MATCH(LEFT(ファイル名生成[[#This Row],[項目（内部）]],1),字音画数表[新字],0))</f>
        <v>0</v>
      </c>
      <c r="P171" s="50" cm="1">
        <f t="array" ref="P1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1" s="50" cm="1">
        <f t="array" ref="Q1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1" s="50" t="str" cm="1">
        <f t="array" ref="R171">IF(ファイル名生成[[#This Row],[字１]]=0,"",INDEX(字音画数表[字音],ファイル名生成[[#This Row],[字１]],0))</f>
        <v/>
      </c>
      <c r="S171" s="50" t="str" cm="1">
        <f t="array" ref="S171">IF(ファイル名生成[[#This Row],[字２]]=0,"",INDEX(字音画数表[字音],ファイル名生成[[#This Row],[字２]],0))</f>
        <v/>
      </c>
      <c r="T171" s="50" t="str" cm="1">
        <f t="array" ref="T171">IF(ファイル名生成[[#This Row],[字３]]=0,"",INDEX(字音画数表[字音],ファイル名生成[[#This Row],[字３]],0))</f>
        <v/>
      </c>
      <c r="U171" s="50" t="str" cm="1">
        <f t="array" ref="U171">[1]!Hebon(ファイル名生成[[#This Row],[字音（手動）]],2,1)</f>
        <v/>
      </c>
      <c r="V171" s="50">
        <f>COUNTIF(既存ファイル名[ローマ字],ファイル名生成[[#This Row],[ローマ字]])</f>
        <v>2</v>
      </c>
      <c r="W171" s="50">
        <f>IF(ファイル名生成[[#This Row],[字１]]=0,0,COUNTIF(ファイル名生成[ローマ字],ファイル名生成[[#This Row],[ローマ字]]))</f>
        <v>0</v>
      </c>
      <c r="X171" s="50">
        <f>ファイル名生成[[#This Row],[既存頻度]]+ファイル名生成[[#This Row],[新頻度]]</f>
        <v>2</v>
      </c>
      <c r="Y171" s="50" t="str">
        <f>IF(ファイル名生成[[#This Row],[総頻度]]&gt;9,ファイル名生成[[#This Row],[総頻度]],_xlfn.TEXTJOIN("",TRUE,"0",ファイル名生成[[#This Row],[総頻度]]))</f>
        <v>02</v>
      </c>
    </row>
    <row r="172" spans="2:25">
      <c r="B172" s="50">
        <f t="shared" si="2"/>
        <v>170</v>
      </c>
      <c r="C172" s="90"/>
      <c r="D172" s="81"/>
      <c r="E172" s="81" t="s">
        <v>3843</v>
      </c>
      <c r="F172" s="81" t="s">
        <v>3843</v>
      </c>
      <c r="G172" s="90"/>
      <c r="H172" s="90"/>
      <c r="I172" s="50" t="str" cm="1">
        <f t="array" ref="I1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2" s="50" t="str">
        <f>_xlfn.TEXTJOIN("",1,ファイル名生成[[#This Row],[字音１]],ファイル名生成[[#This Row],[字音２]],ファイル名生成[[#This Row],[字音3]])</f>
        <v/>
      </c>
      <c r="K172" s="90"/>
      <c r="L172" s="50" t="str">
        <f>IF(ファイル名生成[[#This Row],[字１]]=0,"",_xlfn.TEXTJOIN("",TRUE,ファイル名生成[[#This Row],[ローマ字]],ファイル名生成[[#This Row],[後綴り]]))</f>
        <v/>
      </c>
      <c r="M172" s="50" t="str">
        <f>IF(COUNTIF(既存ファイル名[語釈見出し],ファイル名生成[[#This Row],[語釈見出し]])&gt;=1,"重複","")</f>
        <v/>
      </c>
      <c r="N172" s="50" t="str">
        <f>IF(COUNTIF(既存ファイル名[項目（内部）],ファイル名生成[[#This Row],[項目（内部）]])&gt;=1,"重複","")</f>
        <v/>
      </c>
      <c r="O172" s="50">
        <f>IF(LEFT(ファイル名生成[[#This Row],[項目（内部）]],1)="",0,MATCH(LEFT(ファイル名生成[[#This Row],[項目（内部）]],1),字音画数表[新字],0))</f>
        <v>0</v>
      </c>
      <c r="P172" s="50" cm="1">
        <f t="array" ref="P1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2" s="50" cm="1">
        <f t="array" ref="Q1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2" s="50" t="str" cm="1">
        <f t="array" ref="R172">IF(ファイル名生成[[#This Row],[字１]]=0,"",INDEX(字音画数表[字音],ファイル名生成[[#This Row],[字１]],0))</f>
        <v/>
      </c>
      <c r="S172" s="50" t="str" cm="1">
        <f t="array" ref="S172">IF(ファイル名生成[[#This Row],[字２]]=0,"",INDEX(字音画数表[字音],ファイル名生成[[#This Row],[字２]],0))</f>
        <v/>
      </c>
      <c r="T172" s="50" t="str" cm="1">
        <f t="array" ref="T172">IF(ファイル名生成[[#This Row],[字３]]=0,"",INDEX(字音画数表[字音],ファイル名生成[[#This Row],[字３]],0))</f>
        <v/>
      </c>
      <c r="U172" s="50" t="str" cm="1">
        <f t="array" ref="U172">[1]!Hebon(ファイル名生成[[#This Row],[字音（手動）]],2,1)</f>
        <v/>
      </c>
      <c r="V172" s="50">
        <f>COUNTIF(既存ファイル名[ローマ字],ファイル名生成[[#This Row],[ローマ字]])</f>
        <v>2</v>
      </c>
      <c r="W172" s="50">
        <f>IF(ファイル名生成[[#This Row],[字１]]=0,0,COUNTIF(ファイル名生成[ローマ字],ファイル名生成[[#This Row],[ローマ字]]))</f>
        <v>0</v>
      </c>
      <c r="X172" s="50">
        <f>ファイル名生成[[#This Row],[既存頻度]]+ファイル名生成[[#This Row],[新頻度]]</f>
        <v>2</v>
      </c>
      <c r="Y172" s="50" t="str">
        <f>IF(ファイル名生成[[#This Row],[総頻度]]&gt;9,ファイル名生成[[#This Row],[総頻度]],_xlfn.TEXTJOIN("",TRUE,"0",ファイル名生成[[#This Row],[総頻度]]))</f>
        <v>02</v>
      </c>
    </row>
    <row r="173" spans="2:25">
      <c r="B173" s="50">
        <f t="shared" si="2"/>
        <v>171</v>
      </c>
      <c r="C173" s="90"/>
      <c r="D173" s="81"/>
      <c r="E173" s="81" t="s">
        <v>3843</v>
      </c>
      <c r="F173" s="81" t="s">
        <v>3843</v>
      </c>
      <c r="G173" s="90"/>
      <c r="H173" s="90"/>
      <c r="I173" s="50" t="str" cm="1">
        <f t="array" ref="I1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3" s="50" t="str">
        <f>_xlfn.TEXTJOIN("",1,ファイル名生成[[#This Row],[字音１]],ファイル名生成[[#This Row],[字音２]],ファイル名生成[[#This Row],[字音3]])</f>
        <v/>
      </c>
      <c r="K173" s="90"/>
      <c r="L173" s="50" t="str">
        <f>IF(ファイル名生成[[#This Row],[字１]]=0,"",_xlfn.TEXTJOIN("",TRUE,ファイル名生成[[#This Row],[ローマ字]],ファイル名生成[[#This Row],[後綴り]]))</f>
        <v/>
      </c>
      <c r="M173" s="50" t="str">
        <f>IF(COUNTIF(既存ファイル名[語釈見出し],ファイル名生成[[#This Row],[語釈見出し]])&gt;=1,"重複","")</f>
        <v/>
      </c>
      <c r="N173" s="50" t="str">
        <f>IF(COUNTIF(既存ファイル名[項目（内部）],ファイル名生成[[#This Row],[項目（内部）]])&gt;=1,"重複","")</f>
        <v/>
      </c>
      <c r="O173" s="50">
        <f>IF(LEFT(ファイル名生成[[#This Row],[項目（内部）]],1)="",0,MATCH(LEFT(ファイル名生成[[#This Row],[項目（内部）]],1),字音画数表[新字],0))</f>
        <v>0</v>
      </c>
      <c r="P173" s="50" cm="1">
        <f t="array" ref="P1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3" s="50" cm="1">
        <f t="array" ref="Q1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3" s="50" t="str" cm="1">
        <f t="array" ref="R173">IF(ファイル名生成[[#This Row],[字１]]=0,"",INDEX(字音画数表[字音],ファイル名生成[[#This Row],[字１]],0))</f>
        <v/>
      </c>
      <c r="S173" s="50" t="str" cm="1">
        <f t="array" ref="S173">IF(ファイル名生成[[#This Row],[字２]]=0,"",INDEX(字音画数表[字音],ファイル名生成[[#This Row],[字２]],0))</f>
        <v/>
      </c>
      <c r="T173" s="50" t="str" cm="1">
        <f t="array" ref="T173">IF(ファイル名生成[[#This Row],[字３]]=0,"",INDEX(字音画数表[字音],ファイル名生成[[#This Row],[字３]],0))</f>
        <v/>
      </c>
      <c r="U173" s="50" t="str" cm="1">
        <f t="array" ref="U173">[1]!Hebon(ファイル名生成[[#This Row],[字音（手動）]],2,1)</f>
        <v/>
      </c>
      <c r="V173" s="50">
        <f>COUNTIF(既存ファイル名[ローマ字],ファイル名生成[[#This Row],[ローマ字]])</f>
        <v>2</v>
      </c>
      <c r="W173" s="50">
        <f>IF(ファイル名生成[[#This Row],[字１]]=0,0,COUNTIF(ファイル名生成[ローマ字],ファイル名生成[[#This Row],[ローマ字]]))</f>
        <v>0</v>
      </c>
      <c r="X173" s="50">
        <f>ファイル名生成[[#This Row],[既存頻度]]+ファイル名生成[[#This Row],[新頻度]]</f>
        <v>2</v>
      </c>
      <c r="Y173" s="50" t="str">
        <f>IF(ファイル名生成[[#This Row],[総頻度]]&gt;9,ファイル名生成[[#This Row],[総頻度]],_xlfn.TEXTJOIN("",TRUE,"0",ファイル名生成[[#This Row],[総頻度]]))</f>
        <v>02</v>
      </c>
    </row>
    <row r="174" spans="2:25">
      <c r="B174" s="50">
        <f t="shared" si="2"/>
        <v>172</v>
      </c>
      <c r="C174" s="90"/>
      <c r="D174" s="81"/>
      <c r="E174" s="81" t="s">
        <v>3843</v>
      </c>
      <c r="F174" s="81" t="s">
        <v>3843</v>
      </c>
      <c r="G174" s="90"/>
      <c r="H174" s="90"/>
      <c r="I174" s="50" t="str" cm="1">
        <f t="array" ref="I1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4" s="50" t="str">
        <f>_xlfn.TEXTJOIN("",1,ファイル名生成[[#This Row],[字音１]],ファイル名生成[[#This Row],[字音２]],ファイル名生成[[#This Row],[字音3]])</f>
        <v/>
      </c>
      <c r="K174" s="90"/>
      <c r="L174" s="50" t="str">
        <f>IF(ファイル名生成[[#This Row],[字１]]=0,"",_xlfn.TEXTJOIN("",TRUE,ファイル名生成[[#This Row],[ローマ字]],ファイル名生成[[#This Row],[後綴り]]))</f>
        <v/>
      </c>
      <c r="M174" s="50" t="str">
        <f>IF(COUNTIF(既存ファイル名[語釈見出し],ファイル名生成[[#This Row],[語釈見出し]])&gt;=1,"重複","")</f>
        <v/>
      </c>
      <c r="N174" s="50" t="str">
        <f>IF(COUNTIF(既存ファイル名[項目（内部）],ファイル名生成[[#This Row],[項目（内部）]])&gt;=1,"重複","")</f>
        <v/>
      </c>
      <c r="O174" s="50">
        <f>IF(LEFT(ファイル名生成[[#This Row],[項目（内部）]],1)="",0,MATCH(LEFT(ファイル名生成[[#This Row],[項目（内部）]],1),字音画数表[新字],0))</f>
        <v>0</v>
      </c>
      <c r="P174" s="50" cm="1">
        <f t="array" ref="P1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4" s="50" cm="1">
        <f t="array" ref="Q1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4" s="50" t="str" cm="1">
        <f t="array" ref="R174">IF(ファイル名生成[[#This Row],[字１]]=0,"",INDEX(字音画数表[字音],ファイル名生成[[#This Row],[字１]],0))</f>
        <v/>
      </c>
      <c r="S174" s="50" t="str" cm="1">
        <f t="array" ref="S174">IF(ファイル名生成[[#This Row],[字２]]=0,"",INDEX(字音画数表[字音],ファイル名生成[[#This Row],[字２]],0))</f>
        <v/>
      </c>
      <c r="T174" s="50" t="str" cm="1">
        <f t="array" ref="T174">IF(ファイル名生成[[#This Row],[字３]]=0,"",INDEX(字音画数表[字音],ファイル名生成[[#This Row],[字３]],0))</f>
        <v/>
      </c>
      <c r="U174" s="50" t="str" cm="1">
        <f t="array" ref="U174">[1]!Hebon(ファイル名生成[[#This Row],[字音（手動）]],2,1)</f>
        <v/>
      </c>
      <c r="V174" s="50">
        <f>COUNTIF(既存ファイル名[ローマ字],ファイル名生成[[#This Row],[ローマ字]])</f>
        <v>2</v>
      </c>
      <c r="W174" s="50">
        <f>IF(ファイル名生成[[#This Row],[字１]]=0,0,COUNTIF(ファイル名生成[ローマ字],ファイル名生成[[#This Row],[ローマ字]]))</f>
        <v>0</v>
      </c>
      <c r="X174" s="50">
        <f>ファイル名生成[[#This Row],[既存頻度]]+ファイル名生成[[#This Row],[新頻度]]</f>
        <v>2</v>
      </c>
      <c r="Y174" s="50" t="str">
        <f>IF(ファイル名生成[[#This Row],[総頻度]]&gt;9,ファイル名生成[[#This Row],[総頻度]],_xlfn.TEXTJOIN("",TRUE,"0",ファイル名生成[[#This Row],[総頻度]]))</f>
        <v>02</v>
      </c>
    </row>
    <row r="175" spans="2:25">
      <c r="B175" s="50">
        <f t="shared" si="2"/>
        <v>173</v>
      </c>
      <c r="C175" s="90"/>
      <c r="D175" s="81"/>
      <c r="E175" s="81" t="s">
        <v>3843</v>
      </c>
      <c r="F175" s="81" t="s">
        <v>3843</v>
      </c>
      <c r="G175" s="90"/>
      <c r="H175" s="90"/>
      <c r="I175" s="50" t="str" cm="1">
        <f t="array" ref="I1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5" s="50" t="str">
        <f>_xlfn.TEXTJOIN("",1,ファイル名生成[[#This Row],[字音１]],ファイル名生成[[#This Row],[字音２]],ファイル名生成[[#This Row],[字音3]])</f>
        <v/>
      </c>
      <c r="K175" s="90"/>
      <c r="L175" s="50" t="str">
        <f>IF(ファイル名生成[[#This Row],[字１]]=0,"",_xlfn.TEXTJOIN("",TRUE,ファイル名生成[[#This Row],[ローマ字]],ファイル名生成[[#This Row],[後綴り]]))</f>
        <v/>
      </c>
      <c r="M175" s="50" t="str">
        <f>IF(COUNTIF(既存ファイル名[語釈見出し],ファイル名生成[[#This Row],[語釈見出し]])&gt;=1,"重複","")</f>
        <v/>
      </c>
      <c r="N175" s="50" t="str">
        <f>IF(COUNTIF(既存ファイル名[項目（内部）],ファイル名生成[[#This Row],[項目（内部）]])&gt;=1,"重複","")</f>
        <v/>
      </c>
      <c r="O175" s="50">
        <f>IF(LEFT(ファイル名生成[[#This Row],[項目（内部）]],1)="",0,MATCH(LEFT(ファイル名生成[[#This Row],[項目（内部）]],1),字音画数表[新字],0))</f>
        <v>0</v>
      </c>
      <c r="P175" s="50" cm="1">
        <f t="array" ref="P1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5" s="50" cm="1">
        <f t="array" ref="Q1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5" s="50" t="str" cm="1">
        <f t="array" ref="R175">IF(ファイル名生成[[#This Row],[字１]]=0,"",INDEX(字音画数表[字音],ファイル名生成[[#This Row],[字１]],0))</f>
        <v/>
      </c>
      <c r="S175" s="50" t="str" cm="1">
        <f t="array" ref="S175">IF(ファイル名生成[[#This Row],[字２]]=0,"",INDEX(字音画数表[字音],ファイル名生成[[#This Row],[字２]],0))</f>
        <v/>
      </c>
      <c r="T175" s="50" t="str" cm="1">
        <f t="array" ref="T175">IF(ファイル名生成[[#This Row],[字３]]=0,"",INDEX(字音画数表[字音],ファイル名生成[[#This Row],[字３]],0))</f>
        <v/>
      </c>
      <c r="U175" s="50" t="str" cm="1">
        <f t="array" ref="U175">[1]!Hebon(ファイル名生成[[#This Row],[字音（手動）]],2,1)</f>
        <v/>
      </c>
      <c r="V175" s="50">
        <f>COUNTIF(既存ファイル名[ローマ字],ファイル名生成[[#This Row],[ローマ字]])</f>
        <v>2</v>
      </c>
      <c r="W175" s="50">
        <f>IF(ファイル名生成[[#This Row],[字１]]=0,0,COUNTIF(ファイル名生成[ローマ字],ファイル名生成[[#This Row],[ローマ字]]))</f>
        <v>0</v>
      </c>
      <c r="X175" s="50">
        <f>ファイル名生成[[#This Row],[既存頻度]]+ファイル名生成[[#This Row],[新頻度]]</f>
        <v>2</v>
      </c>
      <c r="Y175" s="50" t="str">
        <f>IF(ファイル名生成[[#This Row],[総頻度]]&gt;9,ファイル名生成[[#This Row],[総頻度]],_xlfn.TEXTJOIN("",TRUE,"0",ファイル名生成[[#This Row],[総頻度]]))</f>
        <v>02</v>
      </c>
    </row>
    <row r="176" spans="2:25">
      <c r="B176" s="50">
        <f t="shared" si="2"/>
        <v>174</v>
      </c>
      <c r="C176" s="90"/>
      <c r="D176" s="81"/>
      <c r="E176" s="81" t="s">
        <v>3843</v>
      </c>
      <c r="F176" s="81" t="s">
        <v>3843</v>
      </c>
      <c r="G176" s="90"/>
      <c r="H176" s="90"/>
      <c r="I176" s="50" t="str" cm="1">
        <f t="array" ref="I1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6" s="50" t="str">
        <f>_xlfn.TEXTJOIN("",1,ファイル名生成[[#This Row],[字音１]],ファイル名生成[[#This Row],[字音２]],ファイル名生成[[#This Row],[字音3]])</f>
        <v/>
      </c>
      <c r="K176" s="90"/>
      <c r="L176" s="50" t="str">
        <f>IF(ファイル名生成[[#This Row],[字１]]=0,"",_xlfn.TEXTJOIN("",TRUE,ファイル名生成[[#This Row],[ローマ字]],ファイル名生成[[#This Row],[後綴り]]))</f>
        <v/>
      </c>
      <c r="M176" s="50" t="str">
        <f>IF(COUNTIF(既存ファイル名[語釈見出し],ファイル名生成[[#This Row],[語釈見出し]])&gt;=1,"重複","")</f>
        <v/>
      </c>
      <c r="N176" s="50" t="str">
        <f>IF(COUNTIF(既存ファイル名[項目（内部）],ファイル名生成[[#This Row],[項目（内部）]])&gt;=1,"重複","")</f>
        <v/>
      </c>
      <c r="O176" s="50">
        <f>IF(LEFT(ファイル名生成[[#This Row],[項目（内部）]],1)="",0,MATCH(LEFT(ファイル名生成[[#This Row],[項目（内部）]],1),字音画数表[新字],0))</f>
        <v>0</v>
      </c>
      <c r="P176" s="50" cm="1">
        <f t="array" ref="P1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6" s="50" cm="1">
        <f t="array" ref="Q1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6" s="50" t="str" cm="1">
        <f t="array" ref="R176">IF(ファイル名生成[[#This Row],[字１]]=0,"",INDEX(字音画数表[字音],ファイル名生成[[#This Row],[字１]],0))</f>
        <v/>
      </c>
      <c r="S176" s="50" t="str" cm="1">
        <f t="array" ref="S176">IF(ファイル名生成[[#This Row],[字２]]=0,"",INDEX(字音画数表[字音],ファイル名生成[[#This Row],[字２]],0))</f>
        <v/>
      </c>
      <c r="T176" s="50" t="str" cm="1">
        <f t="array" ref="T176">IF(ファイル名生成[[#This Row],[字３]]=0,"",INDEX(字音画数表[字音],ファイル名生成[[#This Row],[字３]],0))</f>
        <v/>
      </c>
      <c r="U176" s="50" t="str" cm="1">
        <f t="array" ref="U176">[1]!Hebon(ファイル名生成[[#This Row],[字音（手動）]],2,1)</f>
        <v/>
      </c>
      <c r="V176" s="50">
        <f>COUNTIF(既存ファイル名[ローマ字],ファイル名生成[[#This Row],[ローマ字]])</f>
        <v>2</v>
      </c>
      <c r="W176" s="50">
        <f>IF(ファイル名生成[[#This Row],[字１]]=0,0,COUNTIF(ファイル名生成[ローマ字],ファイル名生成[[#This Row],[ローマ字]]))</f>
        <v>0</v>
      </c>
      <c r="X176" s="50">
        <f>ファイル名生成[[#This Row],[既存頻度]]+ファイル名生成[[#This Row],[新頻度]]</f>
        <v>2</v>
      </c>
      <c r="Y176" s="50" t="str">
        <f>IF(ファイル名生成[[#This Row],[総頻度]]&gt;9,ファイル名生成[[#This Row],[総頻度]],_xlfn.TEXTJOIN("",TRUE,"0",ファイル名生成[[#This Row],[総頻度]]))</f>
        <v>02</v>
      </c>
    </row>
    <row r="177" spans="2:25">
      <c r="B177" s="50">
        <f t="shared" si="2"/>
        <v>175</v>
      </c>
      <c r="C177" s="90"/>
      <c r="D177" s="81"/>
      <c r="E177" s="81" t="s">
        <v>3843</v>
      </c>
      <c r="F177" s="81" t="s">
        <v>3843</v>
      </c>
      <c r="G177" s="90"/>
      <c r="H177" s="90"/>
      <c r="I177" s="50" t="str" cm="1">
        <f t="array" ref="I1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7" s="50" t="str">
        <f>_xlfn.TEXTJOIN("",1,ファイル名生成[[#This Row],[字音１]],ファイル名生成[[#This Row],[字音２]],ファイル名生成[[#This Row],[字音3]])</f>
        <v/>
      </c>
      <c r="K177" s="90"/>
      <c r="L177" s="50" t="str">
        <f>IF(ファイル名生成[[#This Row],[字１]]=0,"",_xlfn.TEXTJOIN("",TRUE,ファイル名生成[[#This Row],[ローマ字]],ファイル名生成[[#This Row],[後綴り]]))</f>
        <v/>
      </c>
      <c r="M177" s="50" t="str">
        <f>IF(COUNTIF(既存ファイル名[語釈見出し],ファイル名生成[[#This Row],[語釈見出し]])&gt;=1,"重複","")</f>
        <v/>
      </c>
      <c r="N177" s="50" t="str">
        <f>IF(COUNTIF(既存ファイル名[項目（内部）],ファイル名生成[[#This Row],[項目（内部）]])&gt;=1,"重複","")</f>
        <v/>
      </c>
      <c r="O177" s="50">
        <f>IF(LEFT(ファイル名生成[[#This Row],[項目（内部）]],1)="",0,MATCH(LEFT(ファイル名生成[[#This Row],[項目（内部）]],1),字音画数表[新字],0))</f>
        <v>0</v>
      </c>
      <c r="P177" s="50" cm="1">
        <f t="array" ref="P1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7" s="50" cm="1">
        <f t="array" ref="Q1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7" s="50" t="str" cm="1">
        <f t="array" ref="R177">IF(ファイル名生成[[#This Row],[字１]]=0,"",INDEX(字音画数表[字音],ファイル名生成[[#This Row],[字１]],0))</f>
        <v/>
      </c>
      <c r="S177" s="50" t="str" cm="1">
        <f t="array" ref="S177">IF(ファイル名生成[[#This Row],[字２]]=0,"",INDEX(字音画数表[字音],ファイル名生成[[#This Row],[字２]],0))</f>
        <v/>
      </c>
      <c r="T177" s="50" t="str" cm="1">
        <f t="array" ref="T177">IF(ファイル名生成[[#This Row],[字３]]=0,"",INDEX(字音画数表[字音],ファイル名生成[[#This Row],[字３]],0))</f>
        <v/>
      </c>
      <c r="U177" s="50" t="str" cm="1">
        <f t="array" ref="U177">[1]!Hebon(ファイル名生成[[#This Row],[字音（手動）]],2,1)</f>
        <v/>
      </c>
      <c r="V177" s="50">
        <f>COUNTIF(既存ファイル名[ローマ字],ファイル名生成[[#This Row],[ローマ字]])</f>
        <v>2</v>
      </c>
      <c r="W177" s="50">
        <f>IF(ファイル名生成[[#This Row],[字１]]=0,0,COUNTIF(ファイル名生成[ローマ字],ファイル名生成[[#This Row],[ローマ字]]))</f>
        <v>0</v>
      </c>
      <c r="X177" s="50">
        <f>ファイル名生成[[#This Row],[既存頻度]]+ファイル名生成[[#This Row],[新頻度]]</f>
        <v>2</v>
      </c>
      <c r="Y177" s="50" t="str">
        <f>IF(ファイル名生成[[#This Row],[総頻度]]&gt;9,ファイル名生成[[#This Row],[総頻度]],_xlfn.TEXTJOIN("",TRUE,"0",ファイル名生成[[#This Row],[総頻度]]))</f>
        <v>02</v>
      </c>
    </row>
    <row r="178" spans="2:25">
      <c r="B178" s="50">
        <f t="shared" si="2"/>
        <v>176</v>
      </c>
      <c r="C178" s="90"/>
      <c r="D178" s="81"/>
      <c r="E178" s="81" t="s">
        <v>3843</v>
      </c>
      <c r="F178" s="81" t="s">
        <v>3843</v>
      </c>
      <c r="G178" s="90"/>
      <c r="H178" s="90"/>
      <c r="I178" s="50" t="str" cm="1">
        <f t="array" ref="I1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8" s="50" t="str">
        <f>_xlfn.TEXTJOIN("",1,ファイル名生成[[#This Row],[字音１]],ファイル名生成[[#This Row],[字音２]],ファイル名生成[[#This Row],[字音3]])</f>
        <v/>
      </c>
      <c r="K178" s="90"/>
      <c r="L178" s="50" t="str">
        <f>IF(ファイル名生成[[#This Row],[字１]]=0,"",_xlfn.TEXTJOIN("",TRUE,ファイル名生成[[#This Row],[ローマ字]],ファイル名生成[[#This Row],[後綴り]]))</f>
        <v/>
      </c>
      <c r="M178" s="50" t="str">
        <f>IF(COUNTIF(既存ファイル名[語釈見出し],ファイル名生成[[#This Row],[語釈見出し]])&gt;=1,"重複","")</f>
        <v/>
      </c>
      <c r="N178" s="50" t="str">
        <f>IF(COUNTIF(既存ファイル名[項目（内部）],ファイル名生成[[#This Row],[項目（内部）]])&gt;=1,"重複","")</f>
        <v/>
      </c>
      <c r="O178" s="50">
        <f>IF(LEFT(ファイル名生成[[#This Row],[項目（内部）]],1)="",0,MATCH(LEFT(ファイル名生成[[#This Row],[項目（内部）]],1),字音画数表[新字],0))</f>
        <v>0</v>
      </c>
      <c r="P178" s="50" cm="1">
        <f t="array" ref="P1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8" s="50" cm="1">
        <f t="array" ref="Q1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8" s="50" t="str" cm="1">
        <f t="array" ref="R178">IF(ファイル名生成[[#This Row],[字１]]=0,"",INDEX(字音画数表[字音],ファイル名生成[[#This Row],[字１]],0))</f>
        <v/>
      </c>
      <c r="S178" s="50" t="str" cm="1">
        <f t="array" ref="S178">IF(ファイル名生成[[#This Row],[字２]]=0,"",INDEX(字音画数表[字音],ファイル名生成[[#This Row],[字２]],0))</f>
        <v/>
      </c>
      <c r="T178" s="50" t="str" cm="1">
        <f t="array" ref="T178">IF(ファイル名生成[[#This Row],[字３]]=0,"",INDEX(字音画数表[字音],ファイル名生成[[#This Row],[字３]],0))</f>
        <v/>
      </c>
      <c r="U178" s="50" t="str" cm="1">
        <f t="array" ref="U178">[1]!Hebon(ファイル名生成[[#This Row],[字音（手動）]],2,1)</f>
        <v/>
      </c>
      <c r="V178" s="50">
        <f>COUNTIF(既存ファイル名[ローマ字],ファイル名生成[[#This Row],[ローマ字]])</f>
        <v>2</v>
      </c>
      <c r="W178" s="50">
        <f>IF(ファイル名生成[[#This Row],[字１]]=0,0,COUNTIF(ファイル名生成[ローマ字],ファイル名生成[[#This Row],[ローマ字]]))</f>
        <v>0</v>
      </c>
      <c r="X178" s="50">
        <f>ファイル名生成[[#This Row],[既存頻度]]+ファイル名生成[[#This Row],[新頻度]]</f>
        <v>2</v>
      </c>
      <c r="Y178" s="50" t="str">
        <f>IF(ファイル名生成[[#This Row],[総頻度]]&gt;9,ファイル名生成[[#This Row],[総頻度]],_xlfn.TEXTJOIN("",TRUE,"0",ファイル名生成[[#This Row],[総頻度]]))</f>
        <v>02</v>
      </c>
    </row>
    <row r="179" spans="2:25">
      <c r="B179" s="50">
        <f t="shared" si="2"/>
        <v>177</v>
      </c>
      <c r="C179" s="90"/>
      <c r="D179" s="81"/>
      <c r="E179" s="81" t="s">
        <v>3843</v>
      </c>
      <c r="F179" s="81" t="s">
        <v>3843</v>
      </c>
      <c r="G179" s="90"/>
      <c r="H179" s="90"/>
      <c r="I179" s="50" t="str" cm="1">
        <f t="array" ref="I1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79" s="50" t="str">
        <f>_xlfn.TEXTJOIN("",1,ファイル名生成[[#This Row],[字音１]],ファイル名生成[[#This Row],[字音２]],ファイル名生成[[#This Row],[字音3]])</f>
        <v/>
      </c>
      <c r="K179" s="90"/>
      <c r="L179" s="50" t="str">
        <f>IF(ファイル名生成[[#This Row],[字１]]=0,"",_xlfn.TEXTJOIN("",TRUE,ファイル名生成[[#This Row],[ローマ字]],ファイル名生成[[#This Row],[後綴り]]))</f>
        <v/>
      </c>
      <c r="M179" s="50" t="str">
        <f>IF(COUNTIF(既存ファイル名[語釈見出し],ファイル名生成[[#This Row],[語釈見出し]])&gt;=1,"重複","")</f>
        <v/>
      </c>
      <c r="N179" s="50" t="str">
        <f>IF(COUNTIF(既存ファイル名[項目（内部）],ファイル名生成[[#This Row],[項目（内部）]])&gt;=1,"重複","")</f>
        <v/>
      </c>
      <c r="O179" s="50">
        <f>IF(LEFT(ファイル名生成[[#This Row],[項目（内部）]],1)="",0,MATCH(LEFT(ファイル名生成[[#This Row],[項目（内部）]],1),字音画数表[新字],0))</f>
        <v>0</v>
      </c>
      <c r="P179" s="50" cm="1">
        <f t="array" ref="P1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79" s="50" cm="1">
        <f t="array" ref="Q1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79" s="50" t="str" cm="1">
        <f t="array" ref="R179">IF(ファイル名生成[[#This Row],[字１]]=0,"",INDEX(字音画数表[字音],ファイル名生成[[#This Row],[字１]],0))</f>
        <v/>
      </c>
      <c r="S179" s="50" t="str" cm="1">
        <f t="array" ref="S179">IF(ファイル名生成[[#This Row],[字２]]=0,"",INDEX(字音画数表[字音],ファイル名生成[[#This Row],[字２]],0))</f>
        <v/>
      </c>
      <c r="T179" s="50" t="str" cm="1">
        <f t="array" ref="T179">IF(ファイル名生成[[#This Row],[字３]]=0,"",INDEX(字音画数表[字音],ファイル名生成[[#This Row],[字３]],0))</f>
        <v/>
      </c>
      <c r="U179" s="50" t="str" cm="1">
        <f t="array" ref="U179">[1]!Hebon(ファイル名生成[[#This Row],[字音（手動）]],2,1)</f>
        <v/>
      </c>
      <c r="V179" s="50">
        <f>COUNTIF(既存ファイル名[ローマ字],ファイル名生成[[#This Row],[ローマ字]])</f>
        <v>2</v>
      </c>
      <c r="W179" s="50">
        <f>IF(ファイル名生成[[#This Row],[字１]]=0,0,COUNTIF(ファイル名生成[ローマ字],ファイル名生成[[#This Row],[ローマ字]]))</f>
        <v>0</v>
      </c>
      <c r="X179" s="50">
        <f>ファイル名生成[[#This Row],[既存頻度]]+ファイル名生成[[#This Row],[新頻度]]</f>
        <v>2</v>
      </c>
      <c r="Y179" s="50" t="str">
        <f>IF(ファイル名生成[[#This Row],[総頻度]]&gt;9,ファイル名生成[[#This Row],[総頻度]],_xlfn.TEXTJOIN("",TRUE,"0",ファイル名生成[[#This Row],[総頻度]]))</f>
        <v>02</v>
      </c>
    </row>
    <row r="180" spans="2:25">
      <c r="B180" s="50">
        <f t="shared" si="2"/>
        <v>178</v>
      </c>
      <c r="C180" s="90"/>
      <c r="D180" s="81"/>
      <c r="E180" s="81" t="s">
        <v>3843</v>
      </c>
      <c r="F180" s="81" t="s">
        <v>3843</v>
      </c>
      <c r="G180" s="90"/>
      <c r="H180" s="90"/>
      <c r="I180" s="50" t="str" cm="1">
        <f t="array" ref="I1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0" s="50" t="str">
        <f>_xlfn.TEXTJOIN("",1,ファイル名生成[[#This Row],[字音１]],ファイル名生成[[#This Row],[字音２]],ファイル名生成[[#This Row],[字音3]])</f>
        <v/>
      </c>
      <c r="K180" s="90"/>
      <c r="L180" s="50" t="str">
        <f>IF(ファイル名生成[[#This Row],[字１]]=0,"",_xlfn.TEXTJOIN("",TRUE,ファイル名生成[[#This Row],[ローマ字]],ファイル名生成[[#This Row],[後綴り]]))</f>
        <v/>
      </c>
      <c r="M180" s="50" t="str">
        <f>IF(COUNTIF(既存ファイル名[語釈見出し],ファイル名生成[[#This Row],[語釈見出し]])&gt;=1,"重複","")</f>
        <v/>
      </c>
      <c r="N180" s="50" t="str">
        <f>IF(COUNTIF(既存ファイル名[項目（内部）],ファイル名生成[[#This Row],[項目（内部）]])&gt;=1,"重複","")</f>
        <v/>
      </c>
      <c r="O180" s="50">
        <f>IF(LEFT(ファイル名生成[[#This Row],[項目（内部）]],1)="",0,MATCH(LEFT(ファイル名生成[[#This Row],[項目（内部）]],1),字音画数表[新字],0))</f>
        <v>0</v>
      </c>
      <c r="P180" s="50" cm="1">
        <f t="array" ref="P1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0" s="50" cm="1">
        <f t="array" ref="Q1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0" s="50" t="str" cm="1">
        <f t="array" ref="R180">IF(ファイル名生成[[#This Row],[字１]]=0,"",INDEX(字音画数表[字音],ファイル名生成[[#This Row],[字１]],0))</f>
        <v/>
      </c>
      <c r="S180" s="50" t="str" cm="1">
        <f t="array" ref="S180">IF(ファイル名生成[[#This Row],[字２]]=0,"",INDEX(字音画数表[字音],ファイル名生成[[#This Row],[字２]],0))</f>
        <v/>
      </c>
      <c r="T180" s="50" t="str" cm="1">
        <f t="array" ref="T180">IF(ファイル名生成[[#This Row],[字３]]=0,"",INDEX(字音画数表[字音],ファイル名生成[[#This Row],[字３]],0))</f>
        <v/>
      </c>
      <c r="U180" s="50" t="str" cm="1">
        <f t="array" ref="U180">[1]!Hebon(ファイル名生成[[#This Row],[字音（手動）]],2,1)</f>
        <v/>
      </c>
      <c r="V180" s="50">
        <f>COUNTIF(既存ファイル名[ローマ字],ファイル名生成[[#This Row],[ローマ字]])</f>
        <v>2</v>
      </c>
      <c r="W180" s="50">
        <f>IF(ファイル名生成[[#This Row],[字１]]=0,0,COUNTIF(ファイル名生成[ローマ字],ファイル名生成[[#This Row],[ローマ字]]))</f>
        <v>0</v>
      </c>
      <c r="X180" s="50">
        <f>ファイル名生成[[#This Row],[既存頻度]]+ファイル名生成[[#This Row],[新頻度]]</f>
        <v>2</v>
      </c>
      <c r="Y180" s="50" t="str">
        <f>IF(ファイル名生成[[#This Row],[総頻度]]&gt;9,ファイル名生成[[#This Row],[総頻度]],_xlfn.TEXTJOIN("",TRUE,"0",ファイル名生成[[#This Row],[総頻度]]))</f>
        <v>02</v>
      </c>
    </row>
    <row r="181" spans="2:25">
      <c r="B181" s="50">
        <f t="shared" ref="B181:B244" si="3">ROW()-2</f>
        <v>179</v>
      </c>
      <c r="C181" s="90"/>
      <c r="D181" s="81"/>
      <c r="E181" s="81" t="s">
        <v>3843</v>
      </c>
      <c r="F181" s="81" t="s">
        <v>3843</v>
      </c>
      <c r="G181" s="90"/>
      <c r="H181" s="90"/>
      <c r="I181" s="50" t="str" cm="1">
        <f t="array" ref="I1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1" s="50" t="str">
        <f>_xlfn.TEXTJOIN("",1,ファイル名生成[[#This Row],[字音１]],ファイル名生成[[#This Row],[字音２]],ファイル名生成[[#This Row],[字音3]])</f>
        <v/>
      </c>
      <c r="K181" s="90"/>
      <c r="L181" s="50" t="str">
        <f>IF(ファイル名生成[[#This Row],[字１]]=0,"",_xlfn.TEXTJOIN("",TRUE,ファイル名生成[[#This Row],[ローマ字]],ファイル名生成[[#This Row],[後綴り]]))</f>
        <v/>
      </c>
      <c r="M181" s="50" t="str">
        <f>IF(COUNTIF(既存ファイル名[語釈見出し],ファイル名生成[[#This Row],[語釈見出し]])&gt;=1,"重複","")</f>
        <v/>
      </c>
      <c r="N181" s="50" t="str">
        <f>IF(COUNTIF(既存ファイル名[項目（内部）],ファイル名生成[[#This Row],[項目（内部）]])&gt;=1,"重複","")</f>
        <v/>
      </c>
      <c r="O181" s="50">
        <f>IF(LEFT(ファイル名生成[[#This Row],[項目（内部）]],1)="",0,MATCH(LEFT(ファイル名生成[[#This Row],[項目（内部）]],1),字音画数表[新字],0))</f>
        <v>0</v>
      </c>
      <c r="P181" s="50" cm="1">
        <f t="array" ref="P1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1" s="50" cm="1">
        <f t="array" ref="Q1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1" s="50" t="str" cm="1">
        <f t="array" ref="R181">IF(ファイル名生成[[#This Row],[字１]]=0,"",INDEX(字音画数表[字音],ファイル名生成[[#This Row],[字１]],0))</f>
        <v/>
      </c>
      <c r="S181" s="50" t="str" cm="1">
        <f t="array" ref="S181">IF(ファイル名生成[[#This Row],[字２]]=0,"",INDEX(字音画数表[字音],ファイル名生成[[#This Row],[字２]],0))</f>
        <v/>
      </c>
      <c r="T181" s="50" t="str" cm="1">
        <f t="array" ref="T181">IF(ファイル名生成[[#This Row],[字３]]=0,"",INDEX(字音画数表[字音],ファイル名生成[[#This Row],[字３]],0))</f>
        <v/>
      </c>
      <c r="U181" s="50" t="str" cm="1">
        <f t="array" ref="U181">[1]!Hebon(ファイル名生成[[#This Row],[字音（手動）]],2,1)</f>
        <v/>
      </c>
      <c r="V181" s="50">
        <f>COUNTIF(既存ファイル名[ローマ字],ファイル名生成[[#This Row],[ローマ字]])</f>
        <v>2</v>
      </c>
      <c r="W181" s="50">
        <f>IF(ファイル名生成[[#This Row],[字１]]=0,0,COUNTIF(ファイル名生成[ローマ字],ファイル名生成[[#This Row],[ローマ字]]))</f>
        <v>0</v>
      </c>
      <c r="X181" s="50">
        <f>ファイル名生成[[#This Row],[既存頻度]]+ファイル名生成[[#This Row],[新頻度]]</f>
        <v>2</v>
      </c>
      <c r="Y181" s="50" t="str">
        <f>IF(ファイル名生成[[#This Row],[総頻度]]&gt;9,ファイル名生成[[#This Row],[総頻度]],_xlfn.TEXTJOIN("",TRUE,"0",ファイル名生成[[#This Row],[総頻度]]))</f>
        <v>02</v>
      </c>
    </row>
    <row r="182" spans="2:25">
      <c r="B182" s="50">
        <f t="shared" si="3"/>
        <v>180</v>
      </c>
      <c r="C182" s="90"/>
      <c r="D182" s="81"/>
      <c r="E182" s="81" t="s">
        <v>3843</v>
      </c>
      <c r="F182" s="81" t="s">
        <v>3843</v>
      </c>
      <c r="G182" s="90"/>
      <c r="H182" s="90"/>
      <c r="I182" s="50" t="str" cm="1">
        <f t="array" ref="I1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2" s="50" t="str">
        <f>_xlfn.TEXTJOIN("",1,ファイル名生成[[#This Row],[字音１]],ファイル名生成[[#This Row],[字音２]],ファイル名生成[[#This Row],[字音3]])</f>
        <v/>
      </c>
      <c r="K182" s="90"/>
      <c r="L182" s="50" t="str">
        <f>IF(ファイル名生成[[#This Row],[字１]]=0,"",_xlfn.TEXTJOIN("",TRUE,ファイル名生成[[#This Row],[ローマ字]],ファイル名生成[[#This Row],[後綴り]]))</f>
        <v/>
      </c>
      <c r="M182" s="50" t="str">
        <f>IF(COUNTIF(既存ファイル名[語釈見出し],ファイル名生成[[#This Row],[語釈見出し]])&gt;=1,"重複","")</f>
        <v/>
      </c>
      <c r="N182" s="50" t="str">
        <f>IF(COUNTIF(既存ファイル名[項目（内部）],ファイル名生成[[#This Row],[項目（内部）]])&gt;=1,"重複","")</f>
        <v/>
      </c>
      <c r="O182" s="50">
        <f>IF(LEFT(ファイル名生成[[#This Row],[項目（内部）]],1)="",0,MATCH(LEFT(ファイル名生成[[#This Row],[項目（内部）]],1),字音画数表[新字],0))</f>
        <v>0</v>
      </c>
      <c r="P182" s="50" cm="1">
        <f t="array" ref="P1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2" s="50" cm="1">
        <f t="array" ref="Q1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2" s="50" t="str" cm="1">
        <f t="array" ref="R182">IF(ファイル名生成[[#This Row],[字１]]=0,"",INDEX(字音画数表[字音],ファイル名生成[[#This Row],[字１]],0))</f>
        <v/>
      </c>
      <c r="S182" s="50" t="str" cm="1">
        <f t="array" ref="S182">IF(ファイル名生成[[#This Row],[字２]]=0,"",INDEX(字音画数表[字音],ファイル名生成[[#This Row],[字２]],0))</f>
        <v/>
      </c>
      <c r="T182" s="50" t="str" cm="1">
        <f t="array" ref="T182">IF(ファイル名生成[[#This Row],[字３]]=0,"",INDEX(字音画数表[字音],ファイル名生成[[#This Row],[字３]],0))</f>
        <v/>
      </c>
      <c r="U182" s="50" t="str" cm="1">
        <f t="array" ref="U182">[1]!Hebon(ファイル名生成[[#This Row],[字音（手動）]],2,1)</f>
        <v/>
      </c>
      <c r="V182" s="50">
        <f>COUNTIF(既存ファイル名[ローマ字],ファイル名生成[[#This Row],[ローマ字]])</f>
        <v>2</v>
      </c>
      <c r="W182" s="50">
        <f>IF(ファイル名生成[[#This Row],[字１]]=0,0,COUNTIF(ファイル名生成[ローマ字],ファイル名生成[[#This Row],[ローマ字]]))</f>
        <v>0</v>
      </c>
      <c r="X182" s="50">
        <f>ファイル名生成[[#This Row],[既存頻度]]+ファイル名生成[[#This Row],[新頻度]]</f>
        <v>2</v>
      </c>
      <c r="Y182" s="50" t="str">
        <f>IF(ファイル名生成[[#This Row],[総頻度]]&gt;9,ファイル名生成[[#This Row],[総頻度]],_xlfn.TEXTJOIN("",TRUE,"0",ファイル名生成[[#This Row],[総頻度]]))</f>
        <v>02</v>
      </c>
    </row>
    <row r="183" spans="2:25">
      <c r="B183" s="50">
        <f t="shared" si="3"/>
        <v>181</v>
      </c>
      <c r="C183" s="90"/>
      <c r="D183" s="81"/>
      <c r="E183" s="81" t="s">
        <v>3843</v>
      </c>
      <c r="F183" s="81" t="s">
        <v>3843</v>
      </c>
      <c r="G183" s="90"/>
      <c r="H183" s="90"/>
      <c r="I183" s="50" t="str" cm="1">
        <f t="array" ref="I18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3" s="50" t="str">
        <f>_xlfn.TEXTJOIN("",1,ファイル名生成[[#This Row],[字音１]],ファイル名生成[[#This Row],[字音２]],ファイル名生成[[#This Row],[字音3]])</f>
        <v/>
      </c>
      <c r="K183" s="90"/>
      <c r="L183" s="50" t="str">
        <f>IF(ファイル名生成[[#This Row],[字１]]=0,"",_xlfn.TEXTJOIN("",TRUE,ファイル名生成[[#This Row],[ローマ字]],ファイル名生成[[#This Row],[後綴り]]))</f>
        <v/>
      </c>
      <c r="M183" s="50" t="str">
        <f>IF(COUNTIF(既存ファイル名[語釈見出し],ファイル名生成[[#This Row],[語釈見出し]])&gt;=1,"重複","")</f>
        <v/>
      </c>
      <c r="N183" s="50" t="str">
        <f>IF(COUNTIF(既存ファイル名[項目（内部）],ファイル名生成[[#This Row],[項目（内部）]])&gt;=1,"重複","")</f>
        <v/>
      </c>
      <c r="O183" s="50">
        <f>IF(LEFT(ファイル名生成[[#This Row],[項目（内部）]],1)="",0,MATCH(LEFT(ファイル名生成[[#This Row],[項目（内部）]],1),字音画数表[新字],0))</f>
        <v>0</v>
      </c>
      <c r="P183" s="50" cm="1">
        <f t="array" ref="P18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3" s="50" cm="1">
        <f t="array" ref="Q18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3" s="50" t="str" cm="1">
        <f t="array" ref="R183">IF(ファイル名生成[[#This Row],[字１]]=0,"",INDEX(字音画数表[字音],ファイル名生成[[#This Row],[字１]],0))</f>
        <v/>
      </c>
      <c r="S183" s="50" t="str" cm="1">
        <f t="array" ref="S183">IF(ファイル名生成[[#This Row],[字２]]=0,"",INDEX(字音画数表[字音],ファイル名生成[[#This Row],[字２]],0))</f>
        <v/>
      </c>
      <c r="T183" s="50" t="str" cm="1">
        <f t="array" ref="T183">IF(ファイル名生成[[#This Row],[字３]]=0,"",INDEX(字音画数表[字音],ファイル名生成[[#This Row],[字３]],0))</f>
        <v/>
      </c>
      <c r="U183" s="50" t="str" cm="1">
        <f t="array" ref="U183">[1]!Hebon(ファイル名生成[[#This Row],[字音（手動）]],2,1)</f>
        <v/>
      </c>
      <c r="V183" s="50">
        <f>COUNTIF(既存ファイル名[ローマ字],ファイル名生成[[#This Row],[ローマ字]])</f>
        <v>2</v>
      </c>
      <c r="W183" s="50">
        <f>IF(ファイル名生成[[#This Row],[字１]]=0,0,COUNTIF(ファイル名生成[ローマ字],ファイル名生成[[#This Row],[ローマ字]]))</f>
        <v>0</v>
      </c>
      <c r="X183" s="50">
        <f>ファイル名生成[[#This Row],[既存頻度]]+ファイル名生成[[#This Row],[新頻度]]</f>
        <v>2</v>
      </c>
      <c r="Y183" s="50" t="str">
        <f>IF(ファイル名生成[[#This Row],[総頻度]]&gt;9,ファイル名生成[[#This Row],[総頻度]],_xlfn.TEXTJOIN("",TRUE,"0",ファイル名生成[[#This Row],[総頻度]]))</f>
        <v>02</v>
      </c>
    </row>
    <row r="184" spans="2:25">
      <c r="B184" s="50">
        <f t="shared" si="3"/>
        <v>182</v>
      </c>
      <c r="C184" s="90"/>
      <c r="D184" s="81"/>
      <c r="E184" s="81" t="s">
        <v>3843</v>
      </c>
      <c r="F184" s="81" t="s">
        <v>3843</v>
      </c>
      <c r="G184" s="90"/>
      <c r="H184" s="90"/>
      <c r="I184" s="50" t="str" cm="1">
        <f t="array" ref="I18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4" s="50" t="str">
        <f>_xlfn.TEXTJOIN("",1,ファイル名生成[[#This Row],[字音１]],ファイル名生成[[#This Row],[字音２]],ファイル名生成[[#This Row],[字音3]])</f>
        <v/>
      </c>
      <c r="K184" s="90"/>
      <c r="L184" s="50" t="str">
        <f>IF(ファイル名生成[[#This Row],[字１]]=0,"",_xlfn.TEXTJOIN("",TRUE,ファイル名生成[[#This Row],[ローマ字]],ファイル名生成[[#This Row],[後綴り]]))</f>
        <v/>
      </c>
      <c r="M184" s="50" t="str">
        <f>IF(COUNTIF(既存ファイル名[語釈見出し],ファイル名生成[[#This Row],[語釈見出し]])&gt;=1,"重複","")</f>
        <v/>
      </c>
      <c r="N184" s="50" t="str">
        <f>IF(COUNTIF(既存ファイル名[項目（内部）],ファイル名生成[[#This Row],[項目（内部）]])&gt;=1,"重複","")</f>
        <v/>
      </c>
      <c r="O184" s="50">
        <f>IF(LEFT(ファイル名生成[[#This Row],[項目（内部）]],1)="",0,MATCH(LEFT(ファイル名生成[[#This Row],[項目（内部）]],1),字音画数表[新字],0))</f>
        <v>0</v>
      </c>
      <c r="P184" s="50" cm="1">
        <f t="array" ref="P18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4" s="50" cm="1">
        <f t="array" ref="Q18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4" s="50" t="str" cm="1">
        <f t="array" ref="R184">IF(ファイル名生成[[#This Row],[字１]]=0,"",INDEX(字音画数表[字音],ファイル名生成[[#This Row],[字１]],0))</f>
        <v/>
      </c>
      <c r="S184" s="50" t="str" cm="1">
        <f t="array" ref="S184">IF(ファイル名生成[[#This Row],[字２]]=0,"",INDEX(字音画数表[字音],ファイル名生成[[#This Row],[字２]],0))</f>
        <v/>
      </c>
      <c r="T184" s="50" t="str" cm="1">
        <f t="array" ref="T184">IF(ファイル名生成[[#This Row],[字３]]=0,"",INDEX(字音画数表[字音],ファイル名生成[[#This Row],[字３]],0))</f>
        <v/>
      </c>
      <c r="U184" s="50" t="str" cm="1">
        <f t="array" ref="U184">[1]!Hebon(ファイル名生成[[#This Row],[字音（手動）]],2,1)</f>
        <v/>
      </c>
      <c r="V184" s="50">
        <f>COUNTIF(既存ファイル名[ローマ字],ファイル名生成[[#This Row],[ローマ字]])</f>
        <v>2</v>
      </c>
      <c r="W184" s="50">
        <f>IF(ファイル名生成[[#This Row],[字１]]=0,0,COUNTIF(ファイル名生成[ローマ字],ファイル名生成[[#This Row],[ローマ字]]))</f>
        <v>0</v>
      </c>
      <c r="X184" s="50">
        <f>ファイル名生成[[#This Row],[既存頻度]]+ファイル名生成[[#This Row],[新頻度]]</f>
        <v>2</v>
      </c>
      <c r="Y184" s="50" t="str">
        <f>IF(ファイル名生成[[#This Row],[総頻度]]&gt;9,ファイル名生成[[#This Row],[総頻度]],_xlfn.TEXTJOIN("",TRUE,"0",ファイル名生成[[#This Row],[総頻度]]))</f>
        <v>02</v>
      </c>
    </row>
    <row r="185" spans="2:25">
      <c r="B185" s="50">
        <f t="shared" si="3"/>
        <v>183</v>
      </c>
      <c r="C185" s="90"/>
      <c r="D185" s="81"/>
      <c r="E185" s="81" t="s">
        <v>3843</v>
      </c>
      <c r="F185" s="81" t="s">
        <v>3843</v>
      </c>
      <c r="G185" s="90"/>
      <c r="H185" s="90"/>
      <c r="I185" s="50" t="str" cm="1">
        <f t="array" ref="I18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5" s="50" t="str">
        <f>_xlfn.TEXTJOIN("",1,ファイル名生成[[#This Row],[字音１]],ファイル名生成[[#This Row],[字音２]],ファイル名生成[[#This Row],[字音3]])</f>
        <v/>
      </c>
      <c r="K185" s="90"/>
      <c r="L185" s="50" t="str">
        <f>IF(ファイル名生成[[#This Row],[字１]]=0,"",_xlfn.TEXTJOIN("",TRUE,ファイル名生成[[#This Row],[ローマ字]],ファイル名生成[[#This Row],[後綴り]]))</f>
        <v/>
      </c>
      <c r="M185" s="50" t="str">
        <f>IF(COUNTIF(既存ファイル名[語釈見出し],ファイル名生成[[#This Row],[語釈見出し]])&gt;=1,"重複","")</f>
        <v/>
      </c>
      <c r="N185" s="50" t="str">
        <f>IF(COUNTIF(既存ファイル名[項目（内部）],ファイル名生成[[#This Row],[項目（内部）]])&gt;=1,"重複","")</f>
        <v/>
      </c>
      <c r="O185" s="50">
        <f>IF(LEFT(ファイル名生成[[#This Row],[項目（内部）]],1)="",0,MATCH(LEFT(ファイル名生成[[#This Row],[項目（内部）]],1),字音画数表[新字],0))</f>
        <v>0</v>
      </c>
      <c r="P185" s="50" cm="1">
        <f t="array" ref="P18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5" s="50" cm="1">
        <f t="array" ref="Q18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5" s="50" t="str" cm="1">
        <f t="array" ref="R185">IF(ファイル名生成[[#This Row],[字１]]=0,"",INDEX(字音画数表[字音],ファイル名生成[[#This Row],[字１]],0))</f>
        <v/>
      </c>
      <c r="S185" s="50" t="str" cm="1">
        <f t="array" ref="S185">IF(ファイル名生成[[#This Row],[字２]]=0,"",INDEX(字音画数表[字音],ファイル名生成[[#This Row],[字２]],0))</f>
        <v/>
      </c>
      <c r="T185" s="50" t="str" cm="1">
        <f t="array" ref="T185">IF(ファイル名生成[[#This Row],[字３]]=0,"",INDEX(字音画数表[字音],ファイル名生成[[#This Row],[字３]],0))</f>
        <v/>
      </c>
      <c r="U185" s="50" t="str" cm="1">
        <f t="array" ref="U185">[1]!Hebon(ファイル名生成[[#This Row],[字音（手動）]],2,1)</f>
        <v/>
      </c>
      <c r="V185" s="50">
        <f>COUNTIF(既存ファイル名[ローマ字],ファイル名生成[[#This Row],[ローマ字]])</f>
        <v>2</v>
      </c>
      <c r="W185" s="50">
        <f>IF(ファイル名生成[[#This Row],[字１]]=0,0,COUNTIF(ファイル名生成[ローマ字],ファイル名生成[[#This Row],[ローマ字]]))</f>
        <v>0</v>
      </c>
      <c r="X185" s="50">
        <f>ファイル名生成[[#This Row],[既存頻度]]+ファイル名生成[[#This Row],[新頻度]]</f>
        <v>2</v>
      </c>
      <c r="Y185" s="50" t="str">
        <f>IF(ファイル名生成[[#This Row],[総頻度]]&gt;9,ファイル名生成[[#This Row],[総頻度]],_xlfn.TEXTJOIN("",TRUE,"0",ファイル名生成[[#This Row],[総頻度]]))</f>
        <v>02</v>
      </c>
    </row>
    <row r="186" spans="2:25">
      <c r="B186" s="50">
        <f t="shared" si="3"/>
        <v>184</v>
      </c>
      <c r="C186" s="90"/>
      <c r="D186" s="81"/>
      <c r="E186" s="81" t="s">
        <v>3843</v>
      </c>
      <c r="F186" s="81" t="s">
        <v>3843</v>
      </c>
      <c r="G186" s="90"/>
      <c r="H186" s="90"/>
      <c r="I186" s="50" t="str" cm="1">
        <f t="array" ref="I18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6" s="50" t="str">
        <f>_xlfn.TEXTJOIN("",1,ファイル名生成[[#This Row],[字音１]],ファイル名生成[[#This Row],[字音２]],ファイル名生成[[#This Row],[字音3]])</f>
        <v/>
      </c>
      <c r="K186" s="90"/>
      <c r="L186" s="50" t="str">
        <f>IF(ファイル名生成[[#This Row],[字１]]=0,"",_xlfn.TEXTJOIN("",TRUE,ファイル名生成[[#This Row],[ローマ字]],ファイル名生成[[#This Row],[後綴り]]))</f>
        <v/>
      </c>
      <c r="M186" s="50" t="str">
        <f>IF(COUNTIF(既存ファイル名[語釈見出し],ファイル名生成[[#This Row],[語釈見出し]])&gt;=1,"重複","")</f>
        <v/>
      </c>
      <c r="N186" s="50" t="str">
        <f>IF(COUNTIF(既存ファイル名[項目（内部）],ファイル名生成[[#This Row],[項目（内部）]])&gt;=1,"重複","")</f>
        <v/>
      </c>
      <c r="O186" s="50">
        <f>IF(LEFT(ファイル名生成[[#This Row],[項目（内部）]],1)="",0,MATCH(LEFT(ファイル名生成[[#This Row],[項目（内部）]],1),字音画数表[新字],0))</f>
        <v>0</v>
      </c>
      <c r="P186" s="50" cm="1">
        <f t="array" ref="P18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6" s="50" cm="1">
        <f t="array" ref="Q18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6" s="50" t="str" cm="1">
        <f t="array" ref="R186">IF(ファイル名生成[[#This Row],[字１]]=0,"",INDEX(字音画数表[字音],ファイル名生成[[#This Row],[字１]],0))</f>
        <v/>
      </c>
      <c r="S186" s="50" t="str" cm="1">
        <f t="array" ref="S186">IF(ファイル名生成[[#This Row],[字２]]=0,"",INDEX(字音画数表[字音],ファイル名生成[[#This Row],[字２]],0))</f>
        <v/>
      </c>
      <c r="T186" s="50" t="str" cm="1">
        <f t="array" ref="T186">IF(ファイル名生成[[#This Row],[字３]]=0,"",INDEX(字音画数表[字音],ファイル名生成[[#This Row],[字３]],0))</f>
        <v/>
      </c>
      <c r="U186" s="50" t="str" cm="1">
        <f t="array" ref="U186">[1]!Hebon(ファイル名生成[[#This Row],[字音（手動）]],2,1)</f>
        <v/>
      </c>
      <c r="V186" s="50">
        <f>COUNTIF(既存ファイル名[ローマ字],ファイル名生成[[#This Row],[ローマ字]])</f>
        <v>2</v>
      </c>
      <c r="W186" s="50">
        <f>IF(ファイル名生成[[#This Row],[字１]]=0,0,COUNTIF(ファイル名生成[ローマ字],ファイル名生成[[#This Row],[ローマ字]]))</f>
        <v>0</v>
      </c>
      <c r="X186" s="50">
        <f>ファイル名生成[[#This Row],[既存頻度]]+ファイル名生成[[#This Row],[新頻度]]</f>
        <v>2</v>
      </c>
      <c r="Y186" s="50" t="str">
        <f>IF(ファイル名生成[[#This Row],[総頻度]]&gt;9,ファイル名生成[[#This Row],[総頻度]],_xlfn.TEXTJOIN("",TRUE,"0",ファイル名生成[[#This Row],[総頻度]]))</f>
        <v>02</v>
      </c>
    </row>
    <row r="187" spans="2:25">
      <c r="B187" s="50">
        <f t="shared" si="3"/>
        <v>185</v>
      </c>
      <c r="C187" s="90"/>
      <c r="D187" s="81"/>
      <c r="E187" s="81" t="s">
        <v>3843</v>
      </c>
      <c r="F187" s="81" t="s">
        <v>3843</v>
      </c>
      <c r="G187" s="90"/>
      <c r="H187" s="90"/>
      <c r="I187" s="50" t="str" cm="1">
        <f t="array" ref="I18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7" s="50" t="str">
        <f>_xlfn.TEXTJOIN("",1,ファイル名生成[[#This Row],[字音１]],ファイル名生成[[#This Row],[字音２]],ファイル名生成[[#This Row],[字音3]])</f>
        <v/>
      </c>
      <c r="K187" s="90"/>
      <c r="L187" s="50" t="str">
        <f>IF(ファイル名生成[[#This Row],[字１]]=0,"",_xlfn.TEXTJOIN("",TRUE,ファイル名生成[[#This Row],[ローマ字]],ファイル名生成[[#This Row],[後綴り]]))</f>
        <v/>
      </c>
      <c r="M187" s="50" t="str">
        <f>IF(COUNTIF(既存ファイル名[語釈見出し],ファイル名生成[[#This Row],[語釈見出し]])&gt;=1,"重複","")</f>
        <v/>
      </c>
      <c r="N187" s="50" t="str">
        <f>IF(COUNTIF(既存ファイル名[項目（内部）],ファイル名生成[[#This Row],[項目（内部）]])&gt;=1,"重複","")</f>
        <v/>
      </c>
      <c r="O187" s="50">
        <f>IF(LEFT(ファイル名生成[[#This Row],[項目（内部）]],1)="",0,MATCH(LEFT(ファイル名生成[[#This Row],[項目（内部）]],1),字音画数表[新字],0))</f>
        <v>0</v>
      </c>
      <c r="P187" s="50" cm="1">
        <f t="array" ref="P18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7" s="50" cm="1">
        <f t="array" ref="Q18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7" s="50" t="str" cm="1">
        <f t="array" ref="R187">IF(ファイル名生成[[#This Row],[字１]]=0,"",INDEX(字音画数表[字音],ファイル名生成[[#This Row],[字１]],0))</f>
        <v/>
      </c>
      <c r="S187" s="50" t="str" cm="1">
        <f t="array" ref="S187">IF(ファイル名生成[[#This Row],[字２]]=0,"",INDEX(字音画数表[字音],ファイル名生成[[#This Row],[字２]],0))</f>
        <v/>
      </c>
      <c r="T187" s="50" t="str" cm="1">
        <f t="array" ref="T187">IF(ファイル名生成[[#This Row],[字３]]=0,"",INDEX(字音画数表[字音],ファイル名生成[[#This Row],[字３]],0))</f>
        <v/>
      </c>
      <c r="U187" s="50" t="str" cm="1">
        <f t="array" ref="U187">[1]!Hebon(ファイル名生成[[#This Row],[字音（手動）]],2,1)</f>
        <v/>
      </c>
      <c r="V187" s="50">
        <f>COUNTIF(既存ファイル名[ローマ字],ファイル名生成[[#This Row],[ローマ字]])</f>
        <v>2</v>
      </c>
      <c r="W187" s="50">
        <f>IF(ファイル名生成[[#This Row],[字１]]=0,0,COUNTIF(ファイル名生成[ローマ字],ファイル名生成[[#This Row],[ローマ字]]))</f>
        <v>0</v>
      </c>
      <c r="X187" s="50">
        <f>ファイル名生成[[#This Row],[既存頻度]]+ファイル名生成[[#This Row],[新頻度]]</f>
        <v>2</v>
      </c>
      <c r="Y187" s="50" t="str">
        <f>IF(ファイル名生成[[#This Row],[総頻度]]&gt;9,ファイル名生成[[#This Row],[総頻度]],_xlfn.TEXTJOIN("",TRUE,"0",ファイル名生成[[#This Row],[総頻度]]))</f>
        <v>02</v>
      </c>
    </row>
    <row r="188" spans="2:25">
      <c r="B188" s="50">
        <f t="shared" si="3"/>
        <v>186</v>
      </c>
      <c r="C188" s="90"/>
      <c r="D188" s="81"/>
      <c r="E188" s="81" t="s">
        <v>3843</v>
      </c>
      <c r="F188" s="81" t="s">
        <v>3843</v>
      </c>
      <c r="G188" s="90"/>
      <c r="H188" s="90"/>
      <c r="I188" s="50" t="str" cm="1">
        <f t="array" ref="I18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8" s="50" t="str">
        <f>_xlfn.TEXTJOIN("",1,ファイル名生成[[#This Row],[字音１]],ファイル名生成[[#This Row],[字音２]],ファイル名生成[[#This Row],[字音3]])</f>
        <v/>
      </c>
      <c r="K188" s="90"/>
      <c r="L188" s="50" t="str">
        <f>IF(ファイル名生成[[#This Row],[字１]]=0,"",_xlfn.TEXTJOIN("",TRUE,ファイル名生成[[#This Row],[ローマ字]],ファイル名生成[[#This Row],[後綴り]]))</f>
        <v/>
      </c>
      <c r="M188" s="50" t="str">
        <f>IF(COUNTIF(既存ファイル名[語釈見出し],ファイル名生成[[#This Row],[語釈見出し]])&gt;=1,"重複","")</f>
        <v/>
      </c>
      <c r="N188" s="50" t="str">
        <f>IF(COUNTIF(既存ファイル名[項目（内部）],ファイル名生成[[#This Row],[項目（内部）]])&gt;=1,"重複","")</f>
        <v/>
      </c>
      <c r="O188" s="50">
        <f>IF(LEFT(ファイル名生成[[#This Row],[項目（内部）]],1)="",0,MATCH(LEFT(ファイル名生成[[#This Row],[項目（内部）]],1),字音画数表[新字],0))</f>
        <v>0</v>
      </c>
      <c r="P188" s="50" cm="1">
        <f t="array" ref="P18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8" s="50" cm="1">
        <f t="array" ref="Q18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8" s="50" t="str" cm="1">
        <f t="array" ref="R188">IF(ファイル名生成[[#This Row],[字１]]=0,"",INDEX(字音画数表[字音],ファイル名生成[[#This Row],[字１]],0))</f>
        <v/>
      </c>
      <c r="S188" s="50" t="str" cm="1">
        <f t="array" ref="S188">IF(ファイル名生成[[#This Row],[字２]]=0,"",INDEX(字音画数表[字音],ファイル名生成[[#This Row],[字２]],0))</f>
        <v/>
      </c>
      <c r="T188" s="50" t="str" cm="1">
        <f t="array" ref="T188">IF(ファイル名生成[[#This Row],[字３]]=0,"",INDEX(字音画数表[字音],ファイル名生成[[#This Row],[字３]],0))</f>
        <v/>
      </c>
      <c r="U188" s="50" t="str" cm="1">
        <f t="array" ref="U188">[1]!Hebon(ファイル名生成[[#This Row],[字音（手動）]],2,1)</f>
        <v/>
      </c>
      <c r="V188" s="50">
        <f>COUNTIF(既存ファイル名[ローマ字],ファイル名生成[[#This Row],[ローマ字]])</f>
        <v>2</v>
      </c>
      <c r="W188" s="50">
        <f>IF(ファイル名生成[[#This Row],[字１]]=0,0,COUNTIF(ファイル名生成[ローマ字],ファイル名生成[[#This Row],[ローマ字]]))</f>
        <v>0</v>
      </c>
      <c r="X188" s="50">
        <f>ファイル名生成[[#This Row],[既存頻度]]+ファイル名生成[[#This Row],[新頻度]]</f>
        <v>2</v>
      </c>
      <c r="Y188" s="50" t="str">
        <f>IF(ファイル名生成[[#This Row],[総頻度]]&gt;9,ファイル名生成[[#This Row],[総頻度]],_xlfn.TEXTJOIN("",TRUE,"0",ファイル名生成[[#This Row],[総頻度]]))</f>
        <v>02</v>
      </c>
    </row>
    <row r="189" spans="2:25">
      <c r="B189" s="50">
        <f t="shared" si="3"/>
        <v>187</v>
      </c>
      <c r="C189" s="90"/>
      <c r="D189" s="81"/>
      <c r="E189" s="81" t="s">
        <v>3843</v>
      </c>
      <c r="F189" s="81" t="s">
        <v>3843</v>
      </c>
      <c r="G189" s="90"/>
      <c r="H189" s="90"/>
      <c r="I189" s="50" t="str" cm="1">
        <f t="array" ref="I18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89" s="50" t="str">
        <f>_xlfn.TEXTJOIN("",1,ファイル名生成[[#This Row],[字音１]],ファイル名生成[[#This Row],[字音２]],ファイル名生成[[#This Row],[字音3]])</f>
        <v/>
      </c>
      <c r="K189" s="90"/>
      <c r="L189" s="50" t="str">
        <f>IF(ファイル名生成[[#This Row],[字１]]=0,"",_xlfn.TEXTJOIN("",TRUE,ファイル名生成[[#This Row],[ローマ字]],ファイル名生成[[#This Row],[後綴り]]))</f>
        <v/>
      </c>
      <c r="M189" s="50" t="str">
        <f>IF(COUNTIF(既存ファイル名[語釈見出し],ファイル名生成[[#This Row],[語釈見出し]])&gt;=1,"重複","")</f>
        <v/>
      </c>
      <c r="N189" s="50" t="str">
        <f>IF(COUNTIF(既存ファイル名[項目（内部）],ファイル名生成[[#This Row],[項目（内部）]])&gt;=1,"重複","")</f>
        <v/>
      </c>
      <c r="O189" s="50">
        <f>IF(LEFT(ファイル名生成[[#This Row],[項目（内部）]],1)="",0,MATCH(LEFT(ファイル名生成[[#This Row],[項目（内部）]],1),字音画数表[新字],0))</f>
        <v>0</v>
      </c>
      <c r="P189" s="50" cm="1">
        <f t="array" ref="P18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89" s="50" cm="1">
        <f t="array" ref="Q18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89" s="50" t="str" cm="1">
        <f t="array" ref="R189">IF(ファイル名生成[[#This Row],[字１]]=0,"",INDEX(字音画数表[字音],ファイル名生成[[#This Row],[字１]],0))</f>
        <v/>
      </c>
      <c r="S189" s="50" t="str" cm="1">
        <f t="array" ref="S189">IF(ファイル名生成[[#This Row],[字２]]=0,"",INDEX(字音画数表[字音],ファイル名生成[[#This Row],[字２]],0))</f>
        <v/>
      </c>
      <c r="T189" s="50" t="str" cm="1">
        <f t="array" ref="T189">IF(ファイル名生成[[#This Row],[字３]]=0,"",INDEX(字音画数表[字音],ファイル名生成[[#This Row],[字３]],0))</f>
        <v/>
      </c>
      <c r="U189" s="50" t="str" cm="1">
        <f t="array" ref="U189">[1]!Hebon(ファイル名生成[[#This Row],[字音（手動）]],2,1)</f>
        <v/>
      </c>
      <c r="V189" s="50">
        <f>COUNTIF(既存ファイル名[ローマ字],ファイル名生成[[#This Row],[ローマ字]])</f>
        <v>2</v>
      </c>
      <c r="W189" s="50">
        <f>IF(ファイル名生成[[#This Row],[字１]]=0,0,COUNTIF(ファイル名生成[ローマ字],ファイル名生成[[#This Row],[ローマ字]]))</f>
        <v>0</v>
      </c>
      <c r="X189" s="50">
        <f>ファイル名生成[[#This Row],[既存頻度]]+ファイル名生成[[#This Row],[新頻度]]</f>
        <v>2</v>
      </c>
      <c r="Y189" s="50" t="str">
        <f>IF(ファイル名生成[[#This Row],[総頻度]]&gt;9,ファイル名生成[[#This Row],[総頻度]],_xlfn.TEXTJOIN("",TRUE,"0",ファイル名生成[[#This Row],[総頻度]]))</f>
        <v>02</v>
      </c>
    </row>
    <row r="190" spans="2:25">
      <c r="B190" s="50">
        <f t="shared" si="3"/>
        <v>188</v>
      </c>
      <c r="C190" s="90"/>
      <c r="D190" s="81"/>
      <c r="E190" s="81" t="s">
        <v>3843</v>
      </c>
      <c r="F190" s="81" t="s">
        <v>3843</v>
      </c>
      <c r="G190" s="90"/>
      <c r="H190" s="90"/>
      <c r="I190" s="50" t="str" cm="1">
        <f t="array" ref="I19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0" s="50" t="str">
        <f>_xlfn.TEXTJOIN("",1,ファイル名生成[[#This Row],[字音１]],ファイル名生成[[#This Row],[字音２]],ファイル名生成[[#This Row],[字音3]])</f>
        <v/>
      </c>
      <c r="K190" s="90"/>
      <c r="L190" s="50" t="str">
        <f>IF(ファイル名生成[[#This Row],[字１]]=0,"",_xlfn.TEXTJOIN("",TRUE,ファイル名生成[[#This Row],[ローマ字]],ファイル名生成[[#This Row],[後綴り]]))</f>
        <v/>
      </c>
      <c r="M190" s="50" t="str">
        <f>IF(COUNTIF(既存ファイル名[語釈見出し],ファイル名生成[[#This Row],[語釈見出し]])&gt;=1,"重複","")</f>
        <v/>
      </c>
      <c r="N190" s="50" t="str">
        <f>IF(COUNTIF(既存ファイル名[項目（内部）],ファイル名生成[[#This Row],[項目（内部）]])&gt;=1,"重複","")</f>
        <v/>
      </c>
      <c r="O190" s="50">
        <f>IF(LEFT(ファイル名生成[[#This Row],[項目（内部）]],1)="",0,MATCH(LEFT(ファイル名生成[[#This Row],[項目（内部）]],1),字音画数表[新字],0))</f>
        <v>0</v>
      </c>
      <c r="P190" s="50" cm="1">
        <f t="array" ref="P19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0" s="50" cm="1">
        <f t="array" ref="Q19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0" s="50" t="str" cm="1">
        <f t="array" ref="R190">IF(ファイル名生成[[#This Row],[字１]]=0,"",INDEX(字音画数表[字音],ファイル名生成[[#This Row],[字１]],0))</f>
        <v/>
      </c>
      <c r="S190" s="50" t="str" cm="1">
        <f t="array" ref="S190">IF(ファイル名生成[[#This Row],[字２]]=0,"",INDEX(字音画数表[字音],ファイル名生成[[#This Row],[字２]],0))</f>
        <v/>
      </c>
      <c r="T190" s="50" t="str" cm="1">
        <f t="array" ref="T190">IF(ファイル名生成[[#This Row],[字３]]=0,"",INDEX(字音画数表[字音],ファイル名生成[[#This Row],[字３]],0))</f>
        <v/>
      </c>
      <c r="U190" s="50" t="str" cm="1">
        <f t="array" ref="U190">[1]!Hebon(ファイル名生成[[#This Row],[字音（手動）]],2,1)</f>
        <v/>
      </c>
      <c r="V190" s="50">
        <f>COUNTIF(既存ファイル名[ローマ字],ファイル名生成[[#This Row],[ローマ字]])</f>
        <v>2</v>
      </c>
      <c r="W190" s="50">
        <f>IF(ファイル名生成[[#This Row],[字１]]=0,0,COUNTIF(ファイル名生成[ローマ字],ファイル名生成[[#This Row],[ローマ字]]))</f>
        <v>0</v>
      </c>
      <c r="X190" s="50">
        <f>ファイル名生成[[#This Row],[既存頻度]]+ファイル名生成[[#This Row],[新頻度]]</f>
        <v>2</v>
      </c>
      <c r="Y190" s="50" t="str">
        <f>IF(ファイル名生成[[#This Row],[総頻度]]&gt;9,ファイル名生成[[#This Row],[総頻度]],_xlfn.TEXTJOIN("",TRUE,"0",ファイル名生成[[#This Row],[総頻度]]))</f>
        <v>02</v>
      </c>
    </row>
    <row r="191" spans="2:25">
      <c r="B191" s="50">
        <f t="shared" si="3"/>
        <v>189</v>
      </c>
      <c r="C191" s="90"/>
      <c r="D191" s="81"/>
      <c r="E191" s="81" t="s">
        <v>3843</v>
      </c>
      <c r="F191" s="81" t="s">
        <v>3843</v>
      </c>
      <c r="G191" s="90"/>
      <c r="H191" s="90"/>
      <c r="I191" s="50" t="str" cm="1">
        <f t="array" ref="I19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1" s="50" t="str">
        <f>_xlfn.TEXTJOIN("",1,ファイル名生成[[#This Row],[字音１]],ファイル名生成[[#This Row],[字音２]],ファイル名生成[[#This Row],[字音3]])</f>
        <v/>
      </c>
      <c r="K191" s="90"/>
      <c r="L191" s="50" t="str">
        <f>IF(ファイル名生成[[#This Row],[字１]]=0,"",_xlfn.TEXTJOIN("",TRUE,ファイル名生成[[#This Row],[ローマ字]],ファイル名生成[[#This Row],[後綴り]]))</f>
        <v/>
      </c>
      <c r="M191" s="50" t="str">
        <f>IF(COUNTIF(既存ファイル名[語釈見出し],ファイル名生成[[#This Row],[語釈見出し]])&gt;=1,"重複","")</f>
        <v/>
      </c>
      <c r="N191" s="50" t="str">
        <f>IF(COUNTIF(既存ファイル名[項目（内部）],ファイル名生成[[#This Row],[項目（内部）]])&gt;=1,"重複","")</f>
        <v/>
      </c>
      <c r="O191" s="50">
        <f>IF(LEFT(ファイル名生成[[#This Row],[項目（内部）]],1)="",0,MATCH(LEFT(ファイル名生成[[#This Row],[項目（内部）]],1),字音画数表[新字],0))</f>
        <v>0</v>
      </c>
      <c r="P191" s="50" cm="1">
        <f t="array" ref="P19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1" s="50" cm="1">
        <f t="array" ref="Q19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1" s="50" t="str" cm="1">
        <f t="array" ref="R191">IF(ファイル名生成[[#This Row],[字１]]=0,"",INDEX(字音画数表[字音],ファイル名生成[[#This Row],[字１]],0))</f>
        <v/>
      </c>
      <c r="S191" s="50" t="str" cm="1">
        <f t="array" ref="S191">IF(ファイル名生成[[#This Row],[字２]]=0,"",INDEX(字音画数表[字音],ファイル名生成[[#This Row],[字２]],0))</f>
        <v/>
      </c>
      <c r="T191" s="50" t="str" cm="1">
        <f t="array" ref="T191">IF(ファイル名生成[[#This Row],[字３]]=0,"",INDEX(字音画数表[字音],ファイル名生成[[#This Row],[字３]],0))</f>
        <v/>
      </c>
      <c r="U191" s="50" t="str" cm="1">
        <f t="array" ref="U191">[1]!Hebon(ファイル名生成[[#This Row],[字音（手動）]],2,1)</f>
        <v/>
      </c>
      <c r="V191" s="50">
        <f>COUNTIF(既存ファイル名[ローマ字],ファイル名生成[[#This Row],[ローマ字]])</f>
        <v>2</v>
      </c>
      <c r="W191" s="50">
        <f>IF(ファイル名生成[[#This Row],[字１]]=0,0,COUNTIF(ファイル名生成[ローマ字],ファイル名生成[[#This Row],[ローマ字]]))</f>
        <v>0</v>
      </c>
      <c r="X191" s="50">
        <f>ファイル名生成[[#This Row],[既存頻度]]+ファイル名生成[[#This Row],[新頻度]]</f>
        <v>2</v>
      </c>
      <c r="Y191" s="50" t="str">
        <f>IF(ファイル名生成[[#This Row],[総頻度]]&gt;9,ファイル名生成[[#This Row],[総頻度]],_xlfn.TEXTJOIN("",TRUE,"0",ファイル名生成[[#This Row],[総頻度]]))</f>
        <v>02</v>
      </c>
    </row>
    <row r="192" spans="2:25">
      <c r="B192" s="50">
        <f t="shared" si="3"/>
        <v>190</v>
      </c>
      <c r="C192" s="90"/>
      <c r="D192" s="81"/>
      <c r="E192" s="81" t="s">
        <v>3843</v>
      </c>
      <c r="F192" s="81" t="s">
        <v>3843</v>
      </c>
      <c r="G192" s="90"/>
      <c r="H192" s="90"/>
      <c r="I192" s="50" t="str" cm="1">
        <f t="array" ref="I19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2" s="50" t="str">
        <f>_xlfn.TEXTJOIN("",1,ファイル名生成[[#This Row],[字音１]],ファイル名生成[[#This Row],[字音２]],ファイル名生成[[#This Row],[字音3]])</f>
        <v/>
      </c>
      <c r="K192" s="90"/>
      <c r="L192" s="50" t="str">
        <f>IF(ファイル名生成[[#This Row],[字１]]=0,"",_xlfn.TEXTJOIN("",TRUE,ファイル名生成[[#This Row],[ローマ字]],ファイル名生成[[#This Row],[後綴り]]))</f>
        <v/>
      </c>
      <c r="M192" s="50" t="str">
        <f>IF(COUNTIF(既存ファイル名[語釈見出し],ファイル名生成[[#This Row],[語釈見出し]])&gt;=1,"重複","")</f>
        <v/>
      </c>
      <c r="N192" s="50" t="str">
        <f>IF(COUNTIF(既存ファイル名[項目（内部）],ファイル名生成[[#This Row],[項目（内部）]])&gt;=1,"重複","")</f>
        <v/>
      </c>
      <c r="O192" s="50">
        <f>IF(LEFT(ファイル名生成[[#This Row],[項目（内部）]],1)="",0,MATCH(LEFT(ファイル名生成[[#This Row],[項目（内部）]],1),字音画数表[新字],0))</f>
        <v>0</v>
      </c>
      <c r="P192" s="50" cm="1">
        <f t="array" ref="P19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2" s="50" cm="1">
        <f t="array" ref="Q19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2" s="50" t="str" cm="1">
        <f t="array" ref="R192">IF(ファイル名生成[[#This Row],[字１]]=0,"",INDEX(字音画数表[字音],ファイル名生成[[#This Row],[字１]],0))</f>
        <v/>
      </c>
      <c r="S192" s="50" t="str" cm="1">
        <f t="array" ref="S192">IF(ファイル名生成[[#This Row],[字２]]=0,"",INDEX(字音画数表[字音],ファイル名生成[[#This Row],[字２]],0))</f>
        <v/>
      </c>
      <c r="T192" s="50" t="str" cm="1">
        <f t="array" ref="T192">IF(ファイル名生成[[#This Row],[字３]]=0,"",INDEX(字音画数表[字音],ファイル名生成[[#This Row],[字３]],0))</f>
        <v/>
      </c>
      <c r="U192" s="50" t="str" cm="1">
        <f t="array" ref="U192">[1]!Hebon(ファイル名生成[[#This Row],[字音（手動）]],2,1)</f>
        <v/>
      </c>
      <c r="V192" s="50">
        <f>COUNTIF(既存ファイル名[ローマ字],ファイル名生成[[#This Row],[ローマ字]])</f>
        <v>2</v>
      </c>
      <c r="W192" s="50">
        <f>IF(ファイル名生成[[#This Row],[字１]]=0,0,COUNTIF(ファイル名生成[ローマ字],ファイル名生成[[#This Row],[ローマ字]]))</f>
        <v>0</v>
      </c>
      <c r="X192" s="50">
        <f>ファイル名生成[[#This Row],[既存頻度]]+ファイル名生成[[#This Row],[新頻度]]</f>
        <v>2</v>
      </c>
      <c r="Y192" s="50" t="str">
        <f>IF(ファイル名生成[[#This Row],[総頻度]]&gt;9,ファイル名生成[[#This Row],[総頻度]],_xlfn.TEXTJOIN("",TRUE,"0",ファイル名生成[[#This Row],[総頻度]]))</f>
        <v>02</v>
      </c>
    </row>
    <row r="193" spans="2:25">
      <c r="B193" s="50">
        <f t="shared" si="3"/>
        <v>191</v>
      </c>
      <c r="C193" s="90"/>
      <c r="D193" s="81"/>
      <c r="E193" s="81" t="s">
        <v>3843</v>
      </c>
      <c r="F193" s="81" t="s">
        <v>3843</v>
      </c>
      <c r="G193" s="90"/>
      <c r="H193" s="90"/>
      <c r="I193" s="50" t="str" cm="1">
        <f t="array" ref="I19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3" s="50" t="str">
        <f>_xlfn.TEXTJOIN("",1,ファイル名生成[[#This Row],[字音１]],ファイル名生成[[#This Row],[字音２]],ファイル名生成[[#This Row],[字音3]])</f>
        <v/>
      </c>
      <c r="K193" s="90"/>
      <c r="L193" s="50" t="str">
        <f>IF(ファイル名生成[[#This Row],[字１]]=0,"",_xlfn.TEXTJOIN("",TRUE,ファイル名生成[[#This Row],[ローマ字]],ファイル名生成[[#This Row],[後綴り]]))</f>
        <v/>
      </c>
      <c r="M193" s="50" t="str">
        <f>IF(COUNTIF(既存ファイル名[語釈見出し],ファイル名生成[[#This Row],[語釈見出し]])&gt;=1,"重複","")</f>
        <v/>
      </c>
      <c r="N193" s="50" t="str">
        <f>IF(COUNTIF(既存ファイル名[項目（内部）],ファイル名生成[[#This Row],[項目（内部）]])&gt;=1,"重複","")</f>
        <v/>
      </c>
      <c r="O193" s="50">
        <f>IF(LEFT(ファイル名生成[[#This Row],[項目（内部）]],1)="",0,MATCH(LEFT(ファイル名生成[[#This Row],[項目（内部）]],1),字音画数表[新字],0))</f>
        <v>0</v>
      </c>
      <c r="P193" s="50" cm="1">
        <f t="array" ref="P19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3" s="50" cm="1">
        <f t="array" ref="Q19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3" s="50" t="str" cm="1">
        <f t="array" ref="R193">IF(ファイル名生成[[#This Row],[字１]]=0,"",INDEX(字音画数表[字音],ファイル名生成[[#This Row],[字１]],0))</f>
        <v/>
      </c>
      <c r="S193" s="50" t="str" cm="1">
        <f t="array" ref="S193">IF(ファイル名生成[[#This Row],[字２]]=0,"",INDEX(字音画数表[字音],ファイル名生成[[#This Row],[字２]],0))</f>
        <v/>
      </c>
      <c r="T193" s="50" t="str" cm="1">
        <f t="array" ref="T193">IF(ファイル名生成[[#This Row],[字３]]=0,"",INDEX(字音画数表[字音],ファイル名生成[[#This Row],[字３]],0))</f>
        <v/>
      </c>
      <c r="U193" s="50" t="str" cm="1">
        <f t="array" ref="U193">[1]!Hebon(ファイル名生成[[#This Row],[字音（手動）]],2,1)</f>
        <v/>
      </c>
      <c r="V193" s="50">
        <f>COUNTIF(既存ファイル名[ローマ字],ファイル名生成[[#This Row],[ローマ字]])</f>
        <v>2</v>
      </c>
      <c r="W193" s="50">
        <f>IF(ファイル名生成[[#This Row],[字１]]=0,0,COUNTIF(ファイル名生成[ローマ字],ファイル名生成[[#This Row],[ローマ字]]))</f>
        <v>0</v>
      </c>
      <c r="X193" s="50">
        <f>ファイル名生成[[#This Row],[既存頻度]]+ファイル名生成[[#This Row],[新頻度]]</f>
        <v>2</v>
      </c>
      <c r="Y193" s="50" t="str">
        <f>IF(ファイル名生成[[#This Row],[総頻度]]&gt;9,ファイル名生成[[#This Row],[総頻度]],_xlfn.TEXTJOIN("",TRUE,"0",ファイル名生成[[#This Row],[総頻度]]))</f>
        <v>02</v>
      </c>
    </row>
    <row r="194" spans="2:25">
      <c r="B194" s="50">
        <f t="shared" si="3"/>
        <v>192</v>
      </c>
      <c r="C194" s="90"/>
      <c r="D194" s="81"/>
      <c r="E194" s="81" t="s">
        <v>3843</v>
      </c>
      <c r="F194" s="81" t="s">
        <v>3843</v>
      </c>
      <c r="G194" s="90"/>
      <c r="H194" s="90"/>
      <c r="I194" s="50" t="str" cm="1">
        <f t="array" ref="I19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4" s="50" t="str">
        <f>_xlfn.TEXTJOIN("",1,ファイル名生成[[#This Row],[字音１]],ファイル名生成[[#This Row],[字音２]],ファイル名生成[[#This Row],[字音3]])</f>
        <v/>
      </c>
      <c r="K194" s="90"/>
      <c r="L194" s="50" t="str">
        <f>IF(ファイル名生成[[#This Row],[字１]]=0,"",_xlfn.TEXTJOIN("",TRUE,ファイル名生成[[#This Row],[ローマ字]],ファイル名生成[[#This Row],[後綴り]]))</f>
        <v/>
      </c>
      <c r="M194" s="50" t="str">
        <f>IF(COUNTIF(既存ファイル名[語釈見出し],ファイル名生成[[#This Row],[語釈見出し]])&gt;=1,"重複","")</f>
        <v/>
      </c>
      <c r="N194" s="50" t="str">
        <f>IF(COUNTIF(既存ファイル名[項目（内部）],ファイル名生成[[#This Row],[項目（内部）]])&gt;=1,"重複","")</f>
        <v/>
      </c>
      <c r="O194" s="50">
        <f>IF(LEFT(ファイル名生成[[#This Row],[項目（内部）]],1)="",0,MATCH(LEFT(ファイル名生成[[#This Row],[項目（内部）]],1),字音画数表[新字],0))</f>
        <v>0</v>
      </c>
      <c r="P194" s="50" cm="1">
        <f t="array" ref="P19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4" s="50" cm="1">
        <f t="array" ref="Q19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4" s="50" t="str" cm="1">
        <f t="array" ref="R194">IF(ファイル名生成[[#This Row],[字１]]=0,"",INDEX(字音画数表[字音],ファイル名生成[[#This Row],[字１]],0))</f>
        <v/>
      </c>
      <c r="S194" s="50" t="str" cm="1">
        <f t="array" ref="S194">IF(ファイル名生成[[#This Row],[字２]]=0,"",INDEX(字音画数表[字音],ファイル名生成[[#This Row],[字２]],0))</f>
        <v/>
      </c>
      <c r="T194" s="50" t="str" cm="1">
        <f t="array" ref="T194">IF(ファイル名生成[[#This Row],[字３]]=0,"",INDEX(字音画数表[字音],ファイル名生成[[#This Row],[字３]],0))</f>
        <v/>
      </c>
      <c r="U194" s="50" t="str" cm="1">
        <f t="array" ref="U194">[1]!Hebon(ファイル名生成[[#This Row],[字音（手動）]],2,1)</f>
        <v/>
      </c>
      <c r="V194" s="50">
        <f>COUNTIF(既存ファイル名[ローマ字],ファイル名生成[[#This Row],[ローマ字]])</f>
        <v>2</v>
      </c>
      <c r="W194" s="50">
        <f>IF(ファイル名生成[[#This Row],[字１]]=0,0,COUNTIF(ファイル名生成[ローマ字],ファイル名生成[[#This Row],[ローマ字]]))</f>
        <v>0</v>
      </c>
      <c r="X194" s="50">
        <f>ファイル名生成[[#This Row],[既存頻度]]+ファイル名生成[[#This Row],[新頻度]]</f>
        <v>2</v>
      </c>
      <c r="Y194" s="50" t="str">
        <f>IF(ファイル名生成[[#This Row],[総頻度]]&gt;9,ファイル名生成[[#This Row],[総頻度]],_xlfn.TEXTJOIN("",TRUE,"0",ファイル名生成[[#This Row],[総頻度]]))</f>
        <v>02</v>
      </c>
    </row>
    <row r="195" spans="2:25">
      <c r="B195" s="50">
        <f t="shared" si="3"/>
        <v>193</v>
      </c>
      <c r="C195" s="90"/>
      <c r="D195" s="81"/>
      <c r="E195" s="81" t="s">
        <v>3843</v>
      </c>
      <c r="F195" s="81" t="s">
        <v>3843</v>
      </c>
      <c r="G195" s="90"/>
      <c r="H195" s="90"/>
      <c r="I195" s="50" t="str" cm="1">
        <f t="array" ref="I19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5" s="50" t="str">
        <f>_xlfn.TEXTJOIN("",1,ファイル名生成[[#This Row],[字音１]],ファイル名生成[[#This Row],[字音２]],ファイル名生成[[#This Row],[字音3]])</f>
        <v/>
      </c>
      <c r="K195" s="90"/>
      <c r="L195" s="50" t="str">
        <f>IF(ファイル名生成[[#This Row],[字１]]=0,"",_xlfn.TEXTJOIN("",TRUE,ファイル名生成[[#This Row],[ローマ字]],ファイル名生成[[#This Row],[後綴り]]))</f>
        <v/>
      </c>
      <c r="M195" s="50" t="str">
        <f>IF(COUNTIF(既存ファイル名[語釈見出し],ファイル名生成[[#This Row],[語釈見出し]])&gt;=1,"重複","")</f>
        <v/>
      </c>
      <c r="N195" s="50" t="str">
        <f>IF(COUNTIF(既存ファイル名[項目（内部）],ファイル名生成[[#This Row],[項目（内部）]])&gt;=1,"重複","")</f>
        <v/>
      </c>
      <c r="O195" s="50">
        <f>IF(LEFT(ファイル名生成[[#This Row],[項目（内部）]],1)="",0,MATCH(LEFT(ファイル名生成[[#This Row],[項目（内部）]],1),字音画数表[新字],0))</f>
        <v>0</v>
      </c>
      <c r="P195" s="50" cm="1">
        <f t="array" ref="P19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5" s="50" cm="1">
        <f t="array" ref="Q19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5" s="50" t="str" cm="1">
        <f t="array" ref="R195">IF(ファイル名生成[[#This Row],[字１]]=0,"",INDEX(字音画数表[字音],ファイル名生成[[#This Row],[字１]],0))</f>
        <v/>
      </c>
      <c r="S195" s="50" t="str" cm="1">
        <f t="array" ref="S195">IF(ファイル名生成[[#This Row],[字２]]=0,"",INDEX(字音画数表[字音],ファイル名生成[[#This Row],[字２]],0))</f>
        <v/>
      </c>
      <c r="T195" s="50" t="str" cm="1">
        <f t="array" ref="T195">IF(ファイル名生成[[#This Row],[字３]]=0,"",INDEX(字音画数表[字音],ファイル名生成[[#This Row],[字３]],0))</f>
        <v/>
      </c>
      <c r="U195" s="50" t="str" cm="1">
        <f t="array" ref="U195">[1]!Hebon(ファイル名生成[[#This Row],[字音（手動）]],2,1)</f>
        <v/>
      </c>
      <c r="V195" s="50">
        <f>COUNTIF(既存ファイル名[ローマ字],ファイル名生成[[#This Row],[ローマ字]])</f>
        <v>2</v>
      </c>
      <c r="W195" s="50">
        <f>IF(ファイル名生成[[#This Row],[字１]]=0,0,COUNTIF(ファイル名生成[ローマ字],ファイル名生成[[#This Row],[ローマ字]]))</f>
        <v>0</v>
      </c>
      <c r="X195" s="50">
        <f>ファイル名生成[[#This Row],[既存頻度]]+ファイル名生成[[#This Row],[新頻度]]</f>
        <v>2</v>
      </c>
      <c r="Y195" s="50" t="str">
        <f>IF(ファイル名生成[[#This Row],[総頻度]]&gt;9,ファイル名生成[[#This Row],[総頻度]],_xlfn.TEXTJOIN("",TRUE,"0",ファイル名生成[[#This Row],[総頻度]]))</f>
        <v>02</v>
      </c>
    </row>
    <row r="196" spans="2:25">
      <c r="B196" s="50">
        <f t="shared" si="3"/>
        <v>194</v>
      </c>
      <c r="C196" s="90"/>
      <c r="D196" s="81"/>
      <c r="E196" s="81" t="s">
        <v>3843</v>
      </c>
      <c r="F196" s="81" t="s">
        <v>3843</v>
      </c>
      <c r="G196" s="90"/>
      <c r="H196" s="90"/>
      <c r="I196" s="50" t="str" cm="1">
        <f t="array" ref="I19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6" s="50" t="str">
        <f>_xlfn.TEXTJOIN("",1,ファイル名生成[[#This Row],[字音１]],ファイル名生成[[#This Row],[字音２]],ファイル名生成[[#This Row],[字音3]])</f>
        <v/>
      </c>
      <c r="K196" s="90"/>
      <c r="L196" s="50" t="str">
        <f>IF(ファイル名生成[[#This Row],[字１]]=0,"",_xlfn.TEXTJOIN("",TRUE,ファイル名生成[[#This Row],[ローマ字]],ファイル名生成[[#This Row],[後綴り]]))</f>
        <v/>
      </c>
      <c r="M196" s="50" t="str">
        <f>IF(COUNTIF(既存ファイル名[語釈見出し],ファイル名生成[[#This Row],[語釈見出し]])&gt;=1,"重複","")</f>
        <v/>
      </c>
      <c r="N196" s="50" t="str">
        <f>IF(COUNTIF(既存ファイル名[項目（内部）],ファイル名生成[[#This Row],[項目（内部）]])&gt;=1,"重複","")</f>
        <v/>
      </c>
      <c r="O196" s="50">
        <f>IF(LEFT(ファイル名生成[[#This Row],[項目（内部）]],1)="",0,MATCH(LEFT(ファイル名生成[[#This Row],[項目（内部）]],1),字音画数表[新字],0))</f>
        <v>0</v>
      </c>
      <c r="P196" s="50" cm="1">
        <f t="array" ref="P19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6" s="50" cm="1">
        <f t="array" ref="Q19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6" s="50" t="str" cm="1">
        <f t="array" ref="R196">IF(ファイル名生成[[#This Row],[字１]]=0,"",INDEX(字音画数表[字音],ファイル名生成[[#This Row],[字１]],0))</f>
        <v/>
      </c>
      <c r="S196" s="50" t="str" cm="1">
        <f t="array" ref="S196">IF(ファイル名生成[[#This Row],[字２]]=0,"",INDEX(字音画数表[字音],ファイル名生成[[#This Row],[字２]],0))</f>
        <v/>
      </c>
      <c r="T196" s="50" t="str" cm="1">
        <f t="array" ref="T196">IF(ファイル名生成[[#This Row],[字３]]=0,"",INDEX(字音画数表[字音],ファイル名生成[[#This Row],[字３]],0))</f>
        <v/>
      </c>
      <c r="U196" s="50" t="str" cm="1">
        <f t="array" ref="U196">[1]!Hebon(ファイル名生成[[#This Row],[字音（手動）]],2,1)</f>
        <v/>
      </c>
      <c r="V196" s="50">
        <f>COUNTIF(既存ファイル名[ローマ字],ファイル名生成[[#This Row],[ローマ字]])</f>
        <v>2</v>
      </c>
      <c r="W196" s="50">
        <f>IF(ファイル名生成[[#This Row],[字１]]=0,0,COUNTIF(ファイル名生成[ローマ字],ファイル名生成[[#This Row],[ローマ字]]))</f>
        <v>0</v>
      </c>
      <c r="X196" s="50">
        <f>ファイル名生成[[#This Row],[既存頻度]]+ファイル名生成[[#This Row],[新頻度]]</f>
        <v>2</v>
      </c>
      <c r="Y196" s="50" t="str">
        <f>IF(ファイル名生成[[#This Row],[総頻度]]&gt;9,ファイル名生成[[#This Row],[総頻度]],_xlfn.TEXTJOIN("",TRUE,"0",ファイル名生成[[#This Row],[総頻度]]))</f>
        <v>02</v>
      </c>
    </row>
    <row r="197" spans="2:25">
      <c r="B197" s="50">
        <f t="shared" si="3"/>
        <v>195</v>
      </c>
      <c r="C197" s="90"/>
      <c r="D197" s="81"/>
      <c r="E197" s="81" t="s">
        <v>3843</v>
      </c>
      <c r="F197" s="81" t="s">
        <v>3843</v>
      </c>
      <c r="G197" s="90"/>
      <c r="H197" s="90"/>
      <c r="I197" s="50" t="str" cm="1">
        <f t="array" ref="I19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7" s="50" t="str">
        <f>_xlfn.TEXTJOIN("",1,ファイル名生成[[#This Row],[字音１]],ファイル名生成[[#This Row],[字音２]],ファイル名生成[[#This Row],[字音3]])</f>
        <v/>
      </c>
      <c r="K197" s="90"/>
      <c r="L197" s="50" t="str">
        <f>IF(ファイル名生成[[#This Row],[字１]]=0,"",_xlfn.TEXTJOIN("",TRUE,ファイル名生成[[#This Row],[ローマ字]],ファイル名生成[[#This Row],[後綴り]]))</f>
        <v/>
      </c>
      <c r="M197" s="50" t="str">
        <f>IF(COUNTIF(既存ファイル名[語釈見出し],ファイル名生成[[#This Row],[語釈見出し]])&gt;=1,"重複","")</f>
        <v/>
      </c>
      <c r="N197" s="50" t="str">
        <f>IF(COUNTIF(既存ファイル名[項目（内部）],ファイル名生成[[#This Row],[項目（内部）]])&gt;=1,"重複","")</f>
        <v/>
      </c>
      <c r="O197" s="50">
        <f>IF(LEFT(ファイル名生成[[#This Row],[項目（内部）]],1)="",0,MATCH(LEFT(ファイル名生成[[#This Row],[項目（内部）]],1),字音画数表[新字],0))</f>
        <v>0</v>
      </c>
      <c r="P197" s="50" cm="1">
        <f t="array" ref="P19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7" s="50" cm="1">
        <f t="array" ref="Q19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7" s="50" t="str" cm="1">
        <f t="array" ref="R197">IF(ファイル名生成[[#This Row],[字１]]=0,"",INDEX(字音画数表[字音],ファイル名生成[[#This Row],[字１]],0))</f>
        <v/>
      </c>
      <c r="S197" s="50" t="str" cm="1">
        <f t="array" ref="S197">IF(ファイル名生成[[#This Row],[字２]]=0,"",INDEX(字音画数表[字音],ファイル名生成[[#This Row],[字２]],0))</f>
        <v/>
      </c>
      <c r="T197" s="50" t="str" cm="1">
        <f t="array" ref="T197">IF(ファイル名生成[[#This Row],[字３]]=0,"",INDEX(字音画数表[字音],ファイル名生成[[#This Row],[字３]],0))</f>
        <v/>
      </c>
      <c r="U197" s="50" t="str" cm="1">
        <f t="array" ref="U197">[1]!Hebon(ファイル名生成[[#This Row],[字音（手動）]],2,1)</f>
        <v/>
      </c>
      <c r="V197" s="50">
        <f>COUNTIF(既存ファイル名[ローマ字],ファイル名生成[[#This Row],[ローマ字]])</f>
        <v>2</v>
      </c>
      <c r="W197" s="50">
        <f>IF(ファイル名生成[[#This Row],[字１]]=0,0,COUNTIF(ファイル名生成[ローマ字],ファイル名生成[[#This Row],[ローマ字]]))</f>
        <v>0</v>
      </c>
      <c r="X197" s="50">
        <f>ファイル名生成[[#This Row],[既存頻度]]+ファイル名生成[[#This Row],[新頻度]]</f>
        <v>2</v>
      </c>
      <c r="Y197" s="50" t="str">
        <f>IF(ファイル名生成[[#This Row],[総頻度]]&gt;9,ファイル名生成[[#This Row],[総頻度]],_xlfn.TEXTJOIN("",TRUE,"0",ファイル名生成[[#This Row],[総頻度]]))</f>
        <v>02</v>
      </c>
    </row>
    <row r="198" spans="2:25">
      <c r="B198" s="50">
        <f t="shared" si="3"/>
        <v>196</v>
      </c>
      <c r="C198" s="90"/>
      <c r="D198" s="81"/>
      <c r="E198" s="81" t="s">
        <v>3843</v>
      </c>
      <c r="F198" s="81" t="s">
        <v>3843</v>
      </c>
      <c r="G198" s="90"/>
      <c r="H198" s="90"/>
      <c r="I198" s="50" t="str" cm="1">
        <f t="array" ref="I19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8" s="50" t="str">
        <f>_xlfn.TEXTJOIN("",1,ファイル名生成[[#This Row],[字音１]],ファイル名生成[[#This Row],[字音２]],ファイル名生成[[#This Row],[字音3]])</f>
        <v/>
      </c>
      <c r="K198" s="90"/>
      <c r="L198" s="50" t="str">
        <f>IF(ファイル名生成[[#This Row],[字１]]=0,"",_xlfn.TEXTJOIN("",TRUE,ファイル名生成[[#This Row],[ローマ字]],ファイル名生成[[#This Row],[後綴り]]))</f>
        <v/>
      </c>
      <c r="M198" s="50" t="str">
        <f>IF(COUNTIF(既存ファイル名[語釈見出し],ファイル名生成[[#This Row],[語釈見出し]])&gt;=1,"重複","")</f>
        <v/>
      </c>
      <c r="N198" s="50" t="str">
        <f>IF(COUNTIF(既存ファイル名[項目（内部）],ファイル名生成[[#This Row],[項目（内部）]])&gt;=1,"重複","")</f>
        <v/>
      </c>
      <c r="O198" s="50">
        <f>IF(LEFT(ファイル名生成[[#This Row],[項目（内部）]],1)="",0,MATCH(LEFT(ファイル名生成[[#This Row],[項目（内部）]],1),字音画数表[新字],0))</f>
        <v>0</v>
      </c>
      <c r="P198" s="50" cm="1">
        <f t="array" ref="P19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8" s="50" cm="1">
        <f t="array" ref="Q19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8" s="50" t="str" cm="1">
        <f t="array" ref="R198">IF(ファイル名生成[[#This Row],[字１]]=0,"",INDEX(字音画数表[字音],ファイル名生成[[#This Row],[字１]],0))</f>
        <v/>
      </c>
      <c r="S198" s="50" t="str" cm="1">
        <f t="array" ref="S198">IF(ファイル名生成[[#This Row],[字２]]=0,"",INDEX(字音画数表[字音],ファイル名生成[[#This Row],[字２]],0))</f>
        <v/>
      </c>
      <c r="T198" s="50" t="str" cm="1">
        <f t="array" ref="T198">IF(ファイル名生成[[#This Row],[字３]]=0,"",INDEX(字音画数表[字音],ファイル名生成[[#This Row],[字３]],0))</f>
        <v/>
      </c>
      <c r="U198" s="50" t="str" cm="1">
        <f t="array" ref="U198">[1]!Hebon(ファイル名生成[[#This Row],[字音（手動）]],2,1)</f>
        <v/>
      </c>
      <c r="V198" s="50">
        <f>COUNTIF(既存ファイル名[ローマ字],ファイル名生成[[#This Row],[ローマ字]])</f>
        <v>2</v>
      </c>
      <c r="W198" s="50">
        <f>IF(ファイル名生成[[#This Row],[字１]]=0,0,COUNTIF(ファイル名生成[ローマ字],ファイル名生成[[#This Row],[ローマ字]]))</f>
        <v>0</v>
      </c>
      <c r="X198" s="50">
        <f>ファイル名生成[[#This Row],[既存頻度]]+ファイル名生成[[#This Row],[新頻度]]</f>
        <v>2</v>
      </c>
      <c r="Y198" s="50" t="str">
        <f>IF(ファイル名生成[[#This Row],[総頻度]]&gt;9,ファイル名生成[[#This Row],[総頻度]],_xlfn.TEXTJOIN("",TRUE,"0",ファイル名生成[[#This Row],[総頻度]]))</f>
        <v>02</v>
      </c>
    </row>
    <row r="199" spans="2:25">
      <c r="B199" s="50">
        <f t="shared" si="3"/>
        <v>197</v>
      </c>
      <c r="C199" s="90"/>
      <c r="D199" s="81"/>
      <c r="E199" s="81" t="s">
        <v>3843</v>
      </c>
      <c r="F199" s="81" t="s">
        <v>3843</v>
      </c>
      <c r="G199" s="90"/>
      <c r="H199" s="90"/>
      <c r="I199" s="50" t="str" cm="1">
        <f t="array" ref="I19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199" s="50" t="str">
        <f>_xlfn.TEXTJOIN("",1,ファイル名生成[[#This Row],[字音１]],ファイル名生成[[#This Row],[字音２]],ファイル名生成[[#This Row],[字音3]])</f>
        <v/>
      </c>
      <c r="K199" s="90"/>
      <c r="L199" s="50" t="str">
        <f>IF(ファイル名生成[[#This Row],[字１]]=0,"",_xlfn.TEXTJOIN("",TRUE,ファイル名生成[[#This Row],[ローマ字]],ファイル名生成[[#This Row],[後綴り]]))</f>
        <v/>
      </c>
      <c r="M199" s="50" t="str">
        <f>IF(COUNTIF(既存ファイル名[語釈見出し],ファイル名生成[[#This Row],[語釈見出し]])&gt;=1,"重複","")</f>
        <v/>
      </c>
      <c r="N199" s="50" t="str">
        <f>IF(COUNTIF(既存ファイル名[項目（内部）],ファイル名生成[[#This Row],[項目（内部）]])&gt;=1,"重複","")</f>
        <v/>
      </c>
      <c r="O199" s="50">
        <f>IF(LEFT(ファイル名生成[[#This Row],[項目（内部）]],1)="",0,MATCH(LEFT(ファイル名生成[[#This Row],[項目（内部）]],1),字音画数表[新字],0))</f>
        <v>0</v>
      </c>
      <c r="P199" s="50" cm="1">
        <f t="array" ref="P19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199" s="50" cm="1">
        <f t="array" ref="Q19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199" s="50" t="str" cm="1">
        <f t="array" ref="R199">IF(ファイル名生成[[#This Row],[字１]]=0,"",INDEX(字音画数表[字音],ファイル名生成[[#This Row],[字１]],0))</f>
        <v/>
      </c>
      <c r="S199" s="50" t="str" cm="1">
        <f t="array" ref="S199">IF(ファイル名生成[[#This Row],[字２]]=0,"",INDEX(字音画数表[字音],ファイル名生成[[#This Row],[字２]],0))</f>
        <v/>
      </c>
      <c r="T199" s="50" t="str" cm="1">
        <f t="array" ref="T199">IF(ファイル名生成[[#This Row],[字３]]=0,"",INDEX(字音画数表[字音],ファイル名生成[[#This Row],[字３]],0))</f>
        <v/>
      </c>
      <c r="U199" s="50" t="str" cm="1">
        <f t="array" ref="U199">[1]!Hebon(ファイル名生成[[#This Row],[字音（手動）]],2,1)</f>
        <v/>
      </c>
      <c r="V199" s="50">
        <f>COUNTIF(既存ファイル名[ローマ字],ファイル名生成[[#This Row],[ローマ字]])</f>
        <v>2</v>
      </c>
      <c r="W199" s="50">
        <f>IF(ファイル名生成[[#This Row],[字１]]=0,0,COUNTIF(ファイル名生成[ローマ字],ファイル名生成[[#This Row],[ローマ字]]))</f>
        <v>0</v>
      </c>
      <c r="X199" s="50">
        <f>ファイル名生成[[#This Row],[既存頻度]]+ファイル名生成[[#This Row],[新頻度]]</f>
        <v>2</v>
      </c>
      <c r="Y199" s="50" t="str">
        <f>IF(ファイル名生成[[#This Row],[総頻度]]&gt;9,ファイル名生成[[#This Row],[総頻度]],_xlfn.TEXTJOIN("",TRUE,"0",ファイル名生成[[#This Row],[総頻度]]))</f>
        <v>02</v>
      </c>
    </row>
    <row r="200" spans="2:25">
      <c r="B200" s="50">
        <f t="shared" si="3"/>
        <v>198</v>
      </c>
      <c r="C200" s="90"/>
      <c r="D200" s="81"/>
      <c r="E200" s="81" t="s">
        <v>3843</v>
      </c>
      <c r="F200" s="81" t="s">
        <v>3843</v>
      </c>
      <c r="G200" s="90"/>
      <c r="H200" s="90"/>
      <c r="I200" s="50" t="str" cm="1">
        <f t="array" ref="I20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0" s="50" t="str">
        <f>_xlfn.TEXTJOIN("",1,ファイル名生成[[#This Row],[字音１]],ファイル名生成[[#This Row],[字音２]],ファイル名生成[[#This Row],[字音3]])</f>
        <v/>
      </c>
      <c r="K200" s="90"/>
      <c r="L200" s="50" t="str">
        <f>IF(ファイル名生成[[#This Row],[字１]]=0,"",_xlfn.TEXTJOIN("",TRUE,ファイル名生成[[#This Row],[ローマ字]],ファイル名生成[[#This Row],[後綴り]]))</f>
        <v/>
      </c>
      <c r="M200" s="50" t="str">
        <f>IF(COUNTIF(既存ファイル名[語釈見出し],ファイル名生成[[#This Row],[語釈見出し]])&gt;=1,"重複","")</f>
        <v/>
      </c>
      <c r="N200" s="50" t="str">
        <f>IF(COUNTIF(既存ファイル名[項目（内部）],ファイル名生成[[#This Row],[項目（内部）]])&gt;=1,"重複","")</f>
        <v/>
      </c>
      <c r="O200" s="50">
        <f>IF(LEFT(ファイル名生成[[#This Row],[項目（内部）]],1)="",0,MATCH(LEFT(ファイル名生成[[#This Row],[項目（内部）]],1),字音画数表[新字],0))</f>
        <v>0</v>
      </c>
      <c r="P200" s="50" cm="1">
        <f t="array" ref="P20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0" s="50" cm="1">
        <f t="array" ref="Q20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0" s="50" t="str" cm="1">
        <f t="array" ref="R200">IF(ファイル名生成[[#This Row],[字１]]=0,"",INDEX(字音画数表[字音],ファイル名生成[[#This Row],[字１]],0))</f>
        <v/>
      </c>
      <c r="S200" s="50" t="str" cm="1">
        <f t="array" ref="S200">IF(ファイル名生成[[#This Row],[字２]]=0,"",INDEX(字音画数表[字音],ファイル名生成[[#This Row],[字２]],0))</f>
        <v/>
      </c>
      <c r="T200" s="50" t="str" cm="1">
        <f t="array" ref="T200">IF(ファイル名生成[[#This Row],[字３]]=0,"",INDEX(字音画数表[字音],ファイル名生成[[#This Row],[字３]],0))</f>
        <v/>
      </c>
      <c r="U200" s="50" t="str" cm="1">
        <f t="array" ref="U200">[1]!Hebon(ファイル名生成[[#This Row],[字音（手動）]],2,1)</f>
        <v/>
      </c>
      <c r="V200" s="50">
        <f>COUNTIF(既存ファイル名[ローマ字],ファイル名生成[[#This Row],[ローマ字]])</f>
        <v>2</v>
      </c>
      <c r="W200" s="50">
        <f>IF(ファイル名生成[[#This Row],[字１]]=0,0,COUNTIF(ファイル名生成[ローマ字],ファイル名生成[[#This Row],[ローマ字]]))</f>
        <v>0</v>
      </c>
      <c r="X200" s="50">
        <f>ファイル名生成[[#This Row],[既存頻度]]+ファイル名生成[[#This Row],[新頻度]]</f>
        <v>2</v>
      </c>
      <c r="Y200" s="50" t="str">
        <f>IF(ファイル名生成[[#This Row],[総頻度]]&gt;9,ファイル名生成[[#This Row],[総頻度]],_xlfn.TEXTJOIN("",TRUE,"0",ファイル名生成[[#This Row],[総頻度]]))</f>
        <v>02</v>
      </c>
    </row>
    <row r="201" spans="2:25">
      <c r="B201" s="50">
        <f t="shared" si="3"/>
        <v>199</v>
      </c>
      <c r="C201" s="90"/>
      <c r="D201" s="81"/>
      <c r="E201" s="81" t="s">
        <v>3843</v>
      </c>
      <c r="F201" s="81" t="s">
        <v>3843</v>
      </c>
      <c r="G201" s="90"/>
      <c r="H201" s="90"/>
      <c r="I201" s="50" t="str" cm="1">
        <f t="array" ref="I20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1" s="50" t="str">
        <f>_xlfn.TEXTJOIN("",1,ファイル名生成[[#This Row],[字音１]],ファイル名生成[[#This Row],[字音２]],ファイル名生成[[#This Row],[字音3]])</f>
        <v/>
      </c>
      <c r="K201" s="90"/>
      <c r="L201" s="50" t="str">
        <f>IF(ファイル名生成[[#This Row],[字１]]=0,"",_xlfn.TEXTJOIN("",TRUE,ファイル名生成[[#This Row],[ローマ字]],ファイル名生成[[#This Row],[後綴り]]))</f>
        <v/>
      </c>
      <c r="M201" s="50" t="str">
        <f>IF(COUNTIF(既存ファイル名[語釈見出し],ファイル名生成[[#This Row],[語釈見出し]])&gt;=1,"重複","")</f>
        <v/>
      </c>
      <c r="N201" s="50" t="str">
        <f>IF(COUNTIF(既存ファイル名[項目（内部）],ファイル名生成[[#This Row],[項目（内部）]])&gt;=1,"重複","")</f>
        <v/>
      </c>
      <c r="O201" s="50">
        <f>IF(LEFT(ファイル名生成[[#This Row],[項目（内部）]],1)="",0,MATCH(LEFT(ファイル名生成[[#This Row],[項目（内部）]],1),字音画数表[新字],0))</f>
        <v>0</v>
      </c>
      <c r="P201" s="50" cm="1">
        <f t="array" ref="P20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1" s="50" cm="1">
        <f t="array" ref="Q20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1" s="50" t="str" cm="1">
        <f t="array" ref="R201">IF(ファイル名生成[[#This Row],[字１]]=0,"",INDEX(字音画数表[字音],ファイル名生成[[#This Row],[字１]],0))</f>
        <v/>
      </c>
      <c r="S201" s="50" t="str" cm="1">
        <f t="array" ref="S201">IF(ファイル名生成[[#This Row],[字２]]=0,"",INDEX(字音画数表[字音],ファイル名生成[[#This Row],[字２]],0))</f>
        <v/>
      </c>
      <c r="T201" s="50" t="str" cm="1">
        <f t="array" ref="T201">IF(ファイル名生成[[#This Row],[字３]]=0,"",INDEX(字音画数表[字音],ファイル名生成[[#This Row],[字３]],0))</f>
        <v/>
      </c>
      <c r="U201" s="50" t="str" cm="1">
        <f t="array" ref="U201">[1]!Hebon(ファイル名生成[[#This Row],[字音（手動）]],2,1)</f>
        <v/>
      </c>
      <c r="V201" s="50">
        <f>COUNTIF(既存ファイル名[ローマ字],ファイル名生成[[#This Row],[ローマ字]])</f>
        <v>2</v>
      </c>
      <c r="W201" s="50">
        <f>IF(ファイル名生成[[#This Row],[字１]]=0,0,COUNTIF(ファイル名生成[ローマ字],ファイル名生成[[#This Row],[ローマ字]]))</f>
        <v>0</v>
      </c>
      <c r="X201" s="50">
        <f>ファイル名生成[[#This Row],[既存頻度]]+ファイル名生成[[#This Row],[新頻度]]</f>
        <v>2</v>
      </c>
      <c r="Y201" s="50" t="str">
        <f>IF(ファイル名生成[[#This Row],[総頻度]]&gt;9,ファイル名生成[[#This Row],[総頻度]],_xlfn.TEXTJOIN("",TRUE,"0",ファイル名生成[[#This Row],[総頻度]]))</f>
        <v>02</v>
      </c>
    </row>
    <row r="202" spans="2:25">
      <c r="B202" s="50">
        <f t="shared" si="3"/>
        <v>200</v>
      </c>
      <c r="C202" s="90"/>
      <c r="D202" s="81"/>
      <c r="E202" s="81" t="s">
        <v>3843</v>
      </c>
      <c r="F202" s="81" t="s">
        <v>3843</v>
      </c>
      <c r="G202" s="90"/>
      <c r="H202" s="90"/>
      <c r="I202" s="50" t="str" cm="1">
        <f t="array" ref="I20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2" s="50" t="str">
        <f>_xlfn.TEXTJOIN("",1,ファイル名生成[[#This Row],[字音１]],ファイル名生成[[#This Row],[字音２]],ファイル名生成[[#This Row],[字音3]])</f>
        <v/>
      </c>
      <c r="K202" s="90"/>
      <c r="L202" s="50" t="str">
        <f>IF(ファイル名生成[[#This Row],[字１]]=0,"",_xlfn.TEXTJOIN("",TRUE,ファイル名生成[[#This Row],[ローマ字]],ファイル名生成[[#This Row],[後綴り]]))</f>
        <v/>
      </c>
      <c r="M202" s="50" t="str">
        <f>IF(COUNTIF(既存ファイル名[語釈見出し],ファイル名生成[[#This Row],[語釈見出し]])&gt;=1,"重複","")</f>
        <v/>
      </c>
      <c r="N202" s="50" t="str">
        <f>IF(COUNTIF(既存ファイル名[項目（内部）],ファイル名生成[[#This Row],[項目（内部）]])&gt;=1,"重複","")</f>
        <v/>
      </c>
      <c r="O202" s="50">
        <f>IF(LEFT(ファイル名生成[[#This Row],[項目（内部）]],1)="",0,MATCH(LEFT(ファイル名生成[[#This Row],[項目（内部）]],1),字音画数表[新字],0))</f>
        <v>0</v>
      </c>
      <c r="P202" s="50" cm="1">
        <f t="array" ref="P20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2" s="50" cm="1">
        <f t="array" ref="Q20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2" s="50" t="str" cm="1">
        <f t="array" ref="R202">IF(ファイル名生成[[#This Row],[字１]]=0,"",INDEX(字音画数表[字音],ファイル名生成[[#This Row],[字１]],0))</f>
        <v/>
      </c>
      <c r="S202" s="50" t="str" cm="1">
        <f t="array" ref="S202">IF(ファイル名生成[[#This Row],[字２]]=0,"",INDEX(字音画数表[字音],ファイル名生成[[#This Row],[字２]],0))</f>
        <v/>
      </c>
      <c r="T202" s="50" t="str" cm="1">
        <f t="array" ref="T202">IF(ファイル名生成[[#This Row],[字３]]=0,"",INDEX(字音画数表[字音],ファイル名生成[[#This Row],[字３]],0))</f>
        <v/>
      </c>
      <c r="U202" s="50" t="str" cm="1">
        <f t="array" ref="U202">[1]!Hebon(ファイル名生成[[#This Row],[字音（手動）]],2,1)</f>
        <v/>
      </c>
      <c r="V202" s="50">
        <f>COUNTIF(既存ファイル名[ローマ字],ファイル名生成[[#This Row],[ローマ字]])</f>
        <v>2</v>
      </c>
      <c r="W202" s="50">
        <f>IF(ファイル名生成[[#This Row],[字１]]=0,0,COUNTIF(ファイル名生成[ローマ字],ファイル名生成[[#This Row],[ローマ字]]))</f>
        <v>0</v>
      </c>
      <c r="X202" s="50">
        <f>ファイル名生成[[#This Row],[既存頻度]]+ファイル名生成[[#This Row],[新頻度]]</f>
        <v>2</v>
      </c>
      <c r="Y202" s="50" t="str">
        <f>IF(ファイル名生成[[#This Row],[総頻度]]&gt;9,ファイル名生成[[#This Row],[総頻度]],_xlfn.TEXTJOIN("",TRUE,"0",ファイル名生成[[#This Row],[総頻度]]))</f>
        <v>02</v>
      </c>
    </row>
    <row r="203" spans="2:25">
      <c r="B203" s="50">
        <f t="shared" si="3"/>
        <v>201</v>
      </c>
      <c r="C203" s="90"/>
      <c r="D203" s="81"/>
      <c r="E203" s="81" t="s">
        <v>3843</v>
      </c>
      <c r="F203" s="81" t="s">
        <v>3843</v>
      </c>
      <c r="G203" s="90"/>
      <c r="H203" s="90"/>
      <c r="I203" s="50" t="str" cm="1">
        <f t="array" ref="I20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3" s="50" t="str">
        <f>_xlfn.TEXTJOIN("",1,ファイル名生成[[#This Row],[字音１]],ファイル名生成[[#This Row],[字音２]],ファイル名生成[[#This Row],[字音3]])</f>
        <v/>
      </c>
      <c r="K203" s="90"/>
      <c r="L203" s="50" t="str">
        <f>IF(ファイル名生成[[#This Row],[字１]]=0,"",_xlfn.TEXTJOIN("",TRUE,ファイル名生成[[#This Row],[ローマ字]],ファイル名生成[[#This Row],[後綴り]]))</f>
        <v/>
      </c>
      <c r="M203" s="50" t="str">
        <f>IF(COUNTIF(既存ファイル名[語釈見出し],ファイル名生成[[#This Row],[語釈見出し]])&gt;=1,"重複","")</f>
        <v/>
      </c>
      <c r="N203" s="50" t="str">
        <f>IF(COUNTIF(既存ファイル名[項目（内部）],ファイル名生成[[#This Row],[項目（内部）]])&gt;=1,"重複","")</f>
        <v/>
      </c>
      <c r="O203" s="50">
        <f>IF(LEFT(ファイル名生成[[#This Row],[項目（内部）]],1)="",0,MATCH(LEFT(ファイル名生成[[#This Row],[項目（内部）]],1),字音画数表[新字],0))</f>
        <v>0</v>
      </c>
      <c r="P203" s="50" cm="1">
        <f t="array" ref="P20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3" s="50" cm="1">
        <f t="array" ref="Q20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3" s="50" t="str" cm="1">
        <f t="array" ref="R203">IF(ファイル名生成[[#This Row],[字１]]=0,"",INDEX(字音画数表[字音],ファイル名生成[[#This Row],[字１]],0))</f>
        <v/>
      </c>
      <c r="S203" s="50" t="str" cm="1">
        <f t="array" ref="S203">IF(ファイル名生成[[#This Row],[字２]]=0,"",INDEX(字音画数表[字音],ファイル名生成[[#This Row],[字２]],0))</f>
        <v/>
      </c>
      <c r="T203" s="50" t="str" cm="1">
        <f t="array" ref="T203">IF(ファイル名生成[[#This Row],[字３]]=0,"",INDEX(字音画数表[字音],ファイル名生成[[#This Row],[字３]],0))</f>
        <v/>
      </c>
      <c r="U203" s="50" t="str" cm="1">
        <f t="array" ref="U203">[1]!Hebon(ファイル名生成[[#This Row],[字音（手動）]],2,1)</f>
        <v/>
      </c>
      <c r="V203" s="50">
        <f>COUNTIF(既存ファイル名[ローマ字],ファイル名生成[[#This Row],[ローマ字]])</f>
        <v>2</v>
      </c>
      <c r="W203" s="50">
        <f>IF(ファイル名生成[[#This Row],[字１]]=0,0,COUNTIF(ファイル名生成[ローマ字],ファイル名生成[[#This Row],[ローマ字]]))</f>
        <v>0</v>
      </c>
      <c r="X203" s="50">
        <f>ファイル名生成[[#This Row],[既存頻度]]+ファイル名生成[[#This Row],[新頻度]]</f>
        <v>2</v>
      </c>
      <c r="Y203" s="50" t="str">
        <f>IF(ファイル名生成[[#This Row],[総頻度]]&gt;9,ファイル名生成[[#This Row],[総頻度]],_xlfn.TEXTJOIN("",TRUE,"0",ファイル名生成[[#This Row],[総頻度]]))</f>
        <v>02</v>
      </c>
    </row>
    <row r="204" spans="2:25">
      <c r="B204" s="50">
        <f t="shared" si="3"/>
        <v>202</v>
      </c>
      <c r="C204" s="90"/>
      <c r="D204" s="81"/>
      <c r="E204" s="81" t="s">
        <v>3843</v>
      </c>
      <c r="F204" s="81" t="s">
        <v>3843</v>
      </c>
      <c r="G204" s="90"/>
      <c r="H204" s="90"/>
      <c r="I204" s="50" t="str" cm="1">
        <f t="array" ref="I20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4" s="50" t="str">
        <f>_xlfn.TEXTJOIN("",1,ファイル名生成[[#This Row],[字音１]],ファイル名生成[[#This Row],[字音２]],ファイル名生成[[#This Row],[字音3]])</f>
        <v/>
      </c>
      <c r="K204" s="90"/>
      <c r="L204" s="50" t="str">
        <f>IF(ファイル名生成[[#This Row],[字１]]=0,"",_xlfn.TEXTJOIN("",TRUE,ファイル名生成[[#This Row],[ローマ字]],ファイル名生成[[#This Row],[後綴り]]))</f>
        <v/>
      </c>
      <c r="M204" s="50" t="str">
        <f>IF(COUNTIF(既存ファイル名[語釈見出し],ファイル名生成[[#This Row],[語釈見出し]])&gt;=1,"重複","")</f>
        <v/>
      </c>
      <c r="N204" s="50" t="str">
        <f>IF(COUNTIF(既存ファイル名[項目（内部）],ファイル名生成[[#This Row],[項目（内部）]])&gt;=1,"重複","")</f>
        <v/>
      </c>
      <c r="O204" s="50">
        <f>IF(LEFT(ファイル名生成[[#This Row],[項目（内部）]],1)="",0,MATCH(LEFT(ファイル名生成[[#This Row],[項目（内部）]],1),字音画数表[新字],0))</f>
        <v>0</v>
      </c>
      <c r="P204" s="50" cm="1">
        <f t="array" ref="P20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4" s="50" cm="1">
        <f t="array" ref="Q20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4" s="50" t="str" cm="1">
        <f t="array" ref="R204">IF(ファイル名生成[[#This Row],[字１]]=0,"",INDEX(字音画数表[字音],ファイル名生成[[#This Row],[字１]],0))</f>
        <v/>
      </c>
      <c r="S204" s="50" t="str" cm="1">
        <f t="array" ref="S204">IF(ファイル名生成[[#This Row],[字２]]=0,"",INDEX(字音画数表[字音],ファイル名生成[[#This Row],[字２]],0))</f>
        <v/>
      </c>
      <c r="T204" s="50" t="str" cm="1">
        <f t="array" ref="T204">IF(ファイル名生成[[#This Row],[字３]]=0,"",INDEX(字音画数表[字音],ファイル名生成[[#This Row],[字３]],0))</f>
        <v/>
      </c>
      <c r="U204" s="50" t="str" cm="1">
        <f t="array" ref="U204">[1]!Hebon(ファイル名生成[[#This Row],[字音（手動）]],2,1)</f>
        <v/>
      </c>
      <c r="V204" s="50">
        <f>COUNTIF(既存ファイル名[ローマ字],ファイル名生成[[#This Row],[ローマ字]])</f>
        <v>2</v>
      </c>
      <c r="W204" s="50">
        <f>IF(ファイル名生成[[#This Row],[字１]]=0,0,COUNTIF(ファイル名生成[ローマ字],ファイル名生成[[#This Row],[ローマ字]]))</f>
        <v>0</v>
      </c>
      <c r="X204" s="50">
        <f>ファイル名生成[[#This Row],[既存頻度]]+ファイル名生成[[#This Row],[新頻度]]</f>
        <v>2</v>
      </c>
      <c r="Y204" s="50" t="str">
        <f>IF(ファイル名生成[[#This Row],[総頻度]]&gt;9,ファイル名生成[[#This Row],[総頻度]],_xlfn.TEXTJOIN("",TRUE,"0",ファイル名生成[[#This Row],[総頻度]]))</f>
        <v>02</v>
      </c>
    </row>
    <row r="205" spans="2:25">
      <c r="B205" s="50">
        <f t="shared" si="3"/>
        <v>203</v>
      </c>
      <c r="C205" s="90"/>
      <c r="D205" s="81"/>
      <c r="E205" s="81" t="s">
        <v>3843</v>
      </c>
      <c r="F205" s="81" t="s">
        <v>3843</v>
      </c>
      <c r="G205" s="90"/>
      <c r="H205" s="90"/>
      <c r="I205" s="50" t="str" cm="1">
        <f t="array" ref="I20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5" s="50" t="str">
        <f>_xlfn.TEXTJOIN("",1,ファイル名生成[[#This Row],[字音１]],ファイル名生成[[#This Row],[字音２]],ファイル名生成[[#This Row],[字音3]])</f>
        <v/>
      </c>
      <c r="K205" s="90"/>
      <c r="L205" s="50" t="str">
        <f>IF(ファイル名生成[[#This Row],[字１]]=0,"",_xlfn.TEXTJOIN("",TRUE,ファイル名生成[[#This Row],[ローマ字]],ファイル名生成[[#This Row],[後綴り]]))</f>
        <v/>
      </c>
      <c r="M205" s="50" t="str">
        <f>IF(COUNTIF(既存ファイル名[語釈見出し],ファイル名生成[[#This Row],[語釈見出し]])&gt;=1,"重複","")</f>
        <v/>
      </c>
      <c r="N205" s="50" t="str">
        <f>IF(COUNTIF(既存ファイル名[項目（内部）],ファイル名生成[[#This Row],[項目（内部）]])&gt;=1,"重複","")</f>
        <v/>
      </c>
      <c r="O205" s="50">
        <f>IF(LEFT(ファイル名生成[[#This Row],[項目（内部）]],1)="",0,MATCH(LEFT(ファイル名生成[[#This Row],[項目（内部）]],1),字音画数表[新字],0))</f>
        <v>0</v>
      </c>
      <c r="P205" s="50" cm="1">
        <f t="array" ref="P20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5" s="50" cm="1">
        <f t="array" ref="Q20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5" s="50" t="str" cm="1">
        <f t="array" ref="R205">IF(ファイル名生成[[#This Row],[字１]]=0,"",INDEX(字音画数表[字音],ファイル名生成[[#This Row],[字１]],0))</f>
        <v/>
      </c>
      <c r="S205" s="50" t="str" cm="1">
        <f t="array" ref="S205">IF(ファイル名生成[[#This Row],[字２]]=0,"",INDEX(字音画数表[字音],ファイル名生成[[#This Row],[字２]],0))</f>
        <v/>
      </c>
      <c r="T205" s="50" t="str" cm="1">
        <f t="array" ref="T205">IF(ファイル名生成[[#This Row],[字３]]=0,"",INDEX(字音画数表[字音],ファイル名生成[[#This Row],[字３]],0))</f>
        <v/>
      </c>
      <c r="U205" s="50" t="str" cm="1">
        <f t="array" ref="U205">[1]!Hebon(ファイル名生成[[#This Row],[字音（手動）]],2,1)</f>
        <v/>
      </c>
      <c r="V205" s="50">
        <f>COUNTIF(既存ファイル名[ローマ字],ファイル名生成[[#This Row],[ローマ字]])</f>
        <v>2</v>
      </c>
      <c r="W205" s="50">
        <f>IF(ファイル名生成[[#This Row],[字１]]=0,0,COUNTIF(ファイル名生成[ローマ字],ファイル名生成[[#This Row],[ローマ字]]))</f>
        <v>0</v>
      </c>
      <c r="X205" s="50">
        <f>ファイル名生成[[#This Row],[既存頻度]]+ファイル名生成[[#This Row],[新頻度]]</f>
        <v>2</v>
      </c>
      <c r="Y205" s="50" t="str">
        <f>IF(ファイル名生成[[#This Row],[総頻度]]&gt;9,ファイル名生成[[#This Row],[総頻度]],_xlfn.TEXTJOIN("",TRUE,"0",ファイル名生成[[#This Row],[総頻度]]))</f>
        <v>02</v>
      </c>
    </row>
    <row r="206" spans="2:25">
      <c r="B206" s="50">
        <f t="shared" si="3"/>
        <v>204</v>
      </c>
      <c r="C206" s="90"/>
      <c r="D206" s="81"/>
      <c r="E206" s="81" t="s">
        <v>3843</v>
      </c>
      <c r="F206" s="81" t="s">
        <v>3843</v>
      </c>
      <c r="G206" s="90"/>
      <c r="H206" s="90"/>
      <c r="I206" s="50" t="str" cm="1">
        <f t="array" ref="I20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6" s="50" t="str">
        <f>_xlfn.TEXTJOIN("",1,ファイル名生成[[#This Row],[字音１]],ファイル名生成[[#This Row],[字音２]],ファイル名生成[[#This Row],[字音3]])</f>
        <v/>
      </c>
      <c r="K206" s="90"/>
      <c r="L206" s="50" t="str">
        <f>IF(ファイル名生成[[#This Row],[字１]]=0,"",_xlfn.TEXTJOIN("",TRUE,ファイル名生成[[#This Row],[ローマ字]],ファイル名生成[[#This Row],[後綴り]]))</f>
        <v/>
      </c>
      <c r="M206" s="50" t="str">
        <f>IF(COUNTIF(既存ファイル名[語釈見出し],ファイル名生成[[#This Row],[語釈見出し]])&gt;=1,"重複","")</f>
        <v/>
      </c>
      <c r="N206" s="50" t="str">
        <f>IF(COUNTIF(既存ファイル名[項目（内部）],ファイル名生成[[#This Row],[項目（内部）]])&gt;=1,"重複","")</f>
        <v/>
      </c>
      <c r="O206" s="50">
        <f>IF(LEFT(ファイル名生成[[#This Row],[項目（内部）]],1)="",0,MATCH(LEFT(ファイル名生成[[#This Row],[項目（内部）]],1),字音画数表[新字],0))</f>
        <v>0</v>
      </c>
      <c r="P206" s="50" cm="1">
        <f t="array" ref="P20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6" s="50" cm="1">
        <f t="array" ref="Q20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6" s="50" t="str" cm="1">
        <f t="array" ref="R206">IF(ファイル名生成[[#This Row],[字１]]=0,"",INDEX(字音画数表[字音],ファイル名生成[[#This Row],[字１]],0))</f>
        <v/>
      </c>
      <c r="S206" s="50" t="str" cm="1">
        <f t="array" ref="S206">IF(ファイル名生成[[#This Row],[字２]]=0,"",INDEX(字音画数表[字音],ファイル名生成[[#This Row],[字２]],0))</f>
        <v/>
      </c>
      <c r="T206" s="50" t="str" cm="1">
        <f t="array" ref="T206">IF(ファイル名生成[[#This Row],[字３]]=0,"",INDEX(字音画数表[字音],ファイル名生成[[#This Row],[字３]],0))</f>
        <v/>
      </c>
      <c r="U206" s="50" t="str" cm="1">
        <f t="array" ref="U206">[1]!Hebon(ファイル名生成[[#This Row],[字音（手動）]],2,1)</f>
        <v/>
      </c>
      <c r="V206" s="50">
        <f>COUNTIF(既存ファイル名[ローマ字],ファイル名生成[[#This Row],[ローマ字]])</f>
        <v>2</v>
      </c>
      <c r="W206" s="50">
        <f>IF(ファイル名生成[[#This Row],[字１]]=0,0,COUNTIF(ファイル名生成[ローマ字],ファイル名生成[[#This Row],[ローマ字]]))</f>
        <v>0</v>
      </c>
      <c r="X206" s="50">
        <f>ファイル名生成[[#This Row],[既存頻度]]+ファイル名生成[[#This Row],[新頻度]]</f>
        <v>2</v>
      </c>
      <c r="Y206" s="50" t="str">
        <f>IF(ファイル名生成[[#This Row],[総頻度]]&gt;9,ファイル名生成[[#This Row],[総頻度]],_xlfn.TEXTJOIN("",TRUE,"0",ファイル名生成[[#This Row],[総頻度]]))</f>
        <v>02</v>
      </c>
    </row>
    <row r="207" spans="2:25">
      <c r="B207" s="50">
        <f t="shared" si="3"/>
        <v>205</v>
      </c>
      <c r="C207" s="90"/>
      <c r="D207" s="81"/>
      <c r="E207" s="81" t="s">
        <v>3843</v>
      </c>
      <c r="F207" s="81" t="s">
        <v>3843</v>
      </c>
      <c r="G207" s="90"/>
      <c r="H207" s="90"/>
      <c r="I207" s="50" t="str" cm="1">
        <f t="array" ref="I20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7" s="50" t="str">
        <f>_xlfn.TEXTJOIN("",1,ファイル名生成[[#This Row],[字音１]],ファイル名生成[[#This Row],[字音２]],ファイル名生成[[#This Row],[字音3]])</f>
        <v/>
      </c>
      <c r="K207" s="90"/>
      <c r="L207" s="50" t="str">
        <f>IF(ファイル名生成[[#This Row],[字１]]=0,"",_xlfn.TEXTJOIN("",TRUE,ファイル名生成[[#This Row],[ローマ字]],ファイル名生成[[#This Row],[後綴り]]))</f>
        <v/>
      </c>
      <c r="M207" s="50" t="str">
        <f>IF(COUNTIF(既存ファイル名[語釈見出し],ファイル名生成[[#This Row],[語釈見出し]])&gt;=1,"重複","")</f>
        <v/>
      </c>
      <c r="N207" s="50" t="str">
        <f>IF(COUNTIF(既存ファイル名[項目（内部）],ファイル名生成[[#This Row],[項目（内部）]])&gt;=1,"重複","")</f>
        <v/>
      </c>
      <c r="O207" s="50">
        <f>IF(LEFT(ファイル名生成[[#This Row],[項目（内部）]],1)="",0,MATCH(LEFT(ファイル名生成[[#This Row],[項目（内部）]],1),字音画数表[新字],0))</f>
        <v>0</v>
      </c>
      <c r="P207" s="50" cm="1">
        <f t="array" ref="P20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7" s="50" cm="1">
        <f t="array" ref="Q20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7" s="50" t="str" cm="1">
        <f t="array" ref="R207">IF(ファイル名生成[[#This Row],[字１]]=0,"",INDEX(字音画数表[字音],ファイル名生成[[#This Row],[字１]],0))</f>
        <v/>
      </c>
      <c r="S207" s="50" t="str" cm="1">
        <f t="array" ref="S207">IF(ファイル名生成[[#This Row],[字２]]=0,"",INDEX(字音画数表[字音],ファイル名生成[[#This Row],[字２]],0))</f>
        <v/>
      </c>
      <c r="T207" s="50" t="str" cm="1">
        <f t="array" ref="T207">IF(ファイル名生成[[#This Row],[字３]]=0,"",INDEX(字音画数表[字音],ファイル名生成[[#This Row],[字３]],0))</f>
        <v/>
      </c>
      <c r="U207" s="50" t="str" cm="1">
        <f t="array" ref="U207">[1]!Hebon(ファイル名生成[[#This Row],[字音（手動）]],2,1)</f>
        <v/>
      </c>
      <c r="V207" s="50">
        <f>COUNTIF(既存ファイル名[ローマ字],ファイル名生成[[#This Row],[ローマ字]])</f>
        <v>2</v>
      </c>
      <c r="W207" s="50">
        <f>IF(ファイル名生成[[#This Row],[字１]]=0,0,COUNTIF(ファイル名生成[ローマ字],ファイル名生成[[#This Row],[ローマ字]]))</f>
        <v>0</v>
      </c>
      <c r="X207" s="50">
        <f>ファイル名生成[[#This Row],[既存頻度]]+ファイル名生成[[#This Row],[新頻度]]</f>
        <v>2</v>
      </c>
      <c r="Y207" s="50" t="str">
        <f>IF(ファイル名生成[[#This Row],[総頻度]]&gt;9,ファイル名生成[[#This Row],[総頻度]],_xlfn.TEXTJOIN("",TRUE,"0",ファイル名生成[[#This Row],[総頻度]]))</f>
        <v>02</v>
      </c>
    </row>
    <row r="208" spans="2:25">
      <c r="B208" s="50">
        <f t="shared" si="3"/>
        <v>206</v>
      </c>
      <c r="C208" s="90"/>
      <c r="D208" s="81"/>
      <c r="E208" s="81" t="s">
        <v>3843</v>
      </c>
      <c r="F208" s="81" t="s">
        <v>3843</v>
      </c>
      <c r="G208" s="90"/>
      <c r="H208" s="90"/>
      <c r="I208" s="50" t="str" cm="1">
        <f t="array" ref="I20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8" s="50" t="str">
        <f>_xlfn.TEXTJOIN("",1,ファイル名生成[[#This Row],[字音１]],ファイル名生成[[#This Row],[字音２]],ファイル名生成[[#This Row],[字音3]])</f>
        <v/>
      </c>
      <c r="K208" s="90"/>
      <c r="L208" s="50" t="str">
        <f>IF(ファイル名生成[[#This Row],[字１]]=0,"",_xlfn.TEXTJOIN("",TRUE,ファイル名生成[[#This Row],[ローマ字]],ファイル名生成[[#This Row],[後綴り]]))</f>
        <v/>
      </c>
      <c r="M208" s="50" t="str">
        <f>IF(COUNTIF(既存ファイル名[語釈見出し],ファイル名生成[[#This Row],[語釈見出し]])&gt;=1,"重複","")</f>
        <v/>
      </c>
      <c r="N208" s="50" t="str">
        <f>IF(COUNTIF(既存ファイル名[項目（内部）],ファイル名生成[[#This Row],[項目（内部）]])&gt;=1,"重複","")</f>
        <v/>
      </c>
      <c r="O208" s="50">
        <f>IF(LEFT(ファイル名生成[[#This Row],[項目（内部）]],1)="",0,MATCH(LEFT(ファイル名生成[[#This Row],[項目（内部）]],1),字音画数表[新字],0))</f>
        <v>0</v>
      </c>
      <c r="P208" s="50" cm="1">
        <f t="array" ref="P20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8" s="50" cm="1">
        <f t="array" ref="Q20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8" s="50" t="str" cm="1">
        <f t="array" ref="R208">IF(ファイル名生成[[#This Row],[字１]]=0,"",INDEX(字音画数表[字音],ファイル名生成[[#This Row],[字１]],0))</f>
        <v/>
      </c>
      <c r="S208" s="50" t="str" cm="1">
        <f t="array" ref="S208">IF(ファイル名生成[[#This Row],[字２]]=0,"",INDEX(字音画数表[字音],ファイル名生成[[#This Row],[字２]],0))</f>
        <v/>
      </c>
      <c r="T208" s="50" t="str" cm="1">
        <f t="array" ref="T208">IF(ファイル名生成[[#This Row],[字３]]=0,"",INDEX(字音画数表[字音],ファイル名生成[[#This Row],[字３]],0))</f>
        <v/>
      </c>
      <c r="U208" s="50" t="str" cm="1">
        <f t="array" ref="U208">[1]!Hebon(ファイル名生成[[#This Row],[字音（手動）]],2,1)</f>
        <v/>
      </c>
      <c r="V208" s="50">
        <f>COUNTIF(既存ファイル名[ローマ字],ファイル名生成[[#This Row],[ローマ字]])</f>
        <v>2</v>
      </c>
      <c r="W208" s="50">
        <f>IF(ファイル名生成[[#This Row],[字１]]=0,0,COUNTIF(ファイル名生成[ローマ字],ファイル名生成[[#This Row],[ローマ字]]))</f>
        <v>0</v>
      </c>
      <c r="X208" s="50">
        <f>ファイル名生成[[#This Row],[既存頻度]]+ファイル名生成[[#This Row],[新頻度]]</f>
        <v>2</v>
      </c>
      <c r="Y208" s="50" t="str">
        <f>IF(ファイル名生成[[#This Row],[総頻度]]&gt;9,ファイル名生成[[#This Row],[総頻度]],_xlfn.TEXTJOIN("",TRUE,"0",ファイル名生成[[#This Row],[総頻度]]))</f>
        <v>02</v>
      </c>
    </row>
    <row r="209" spans="2:25">
      <c r="B209" s="50">
        <f t="shared" si="3"/>
        <v>207</v>
      </c>
      <c r="C209" s="90"/>
      <c r="D209" s="81"/>
      <c r="E209" s="81" t="s">
        <v>3843</v>
      </c>
      <c r="F209" s="81" t="s">
        <v>3843</v>
      </c>
      <c r="G209" s="90"/>
      <c r="H209" s="90"/>
      <c r="I209" s="50" t="str" cm="1">
        <f t="array" ref="I20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09" s="50" t="str">
        <f>_xlfn.TEXTJOIN("",1,ファイル名生成[[#This Row],[字音１]],ファイル名生成[[#This Row],[字音２]],ファイル名生成[[#This Row],[字音3]])</f>
        <v/>
      </c>
      <c r="K209" s="90"/>
      <c r="L209" s="50" t="str">
        <f>IF(ファイル名生成[[#This Row],[字１]]=0,"",_xlfn.TEXTJOIN("",TRUE,ファイル名生成[[#This Row],[ローマ字]],ファイル名生成[[#This Row],[後綴り]]))</f>
        <v/>
      </c>
      <c r="M209" s="50" t="str">
        <f>IF(COUNTIF(既存ファイル名[語釈見出し],ファイル名生成[[#This Row],[語釈見出し]])&gt;=1,"重複","")</f>
        <v/>
      </c>
      <c r="N209" s="50" t="str">
        <f>IF(COUNTIF(既存ファイル名[項目（内部）],ファイル名生成[[#This Row],[項目（内部）]])&gt;=1,"重複","")</f>
        <v/>
      </c>
      <c r="O209" s="50">
        <f>IF(LEFT(ファイル名生成[[#This Row],[項目（内部）]],1)="",0,MATCH(LEFT(ファイル名生成[[#This Row],[項目（内部）]],1),字音画数表[新字],0))</f>
        <v>0</v>
      </c>
      <c r="P209" s="50" cm="1">
        <f t="array" ref="P20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09" s="50" cm="1">
        <f t="array" ref="Q20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09" s="50" t="str" cm="1">
        <f t="array" ref="R209">IF(ファイル名生成[[#This Row],[字１]]=0,"",INDEX(字音画数表[字音],ファイル名生成[[#This Row],[字１]],0))</f>
        <v/>
      </c>
      <c r="S209" s="50" t="str" cm="1">
        <f t="array" ref="S209">IF(ファイル名生成[[#This Row],[字２]]=0,"",INDEX(字音画数表[字音],ファイル名生成[[#This Row],[字２]],0))</f>
        <v/>
      </c>
      <c r="T209" s="50" t="str" cm="1">
        <f t="array" ref="T209">IF(ファイル名生成[[#This Row],[字３]]=0,"",INDEX(字音画数表[字音],ファイル名生成[[#This Row],[字３]],0))</f>
        <v/>
      </c>
      <c r="U209" s="50" t="str" cm="1">
        <f t="array" ref="U209">[1]!Hebon(ファイル名生成[[#This Row],[字音（手動）]],2,1)</f>
        <v/>
      </c>
      <c r="V209" s="50">
        <f>COUNTIF(既存ファイル名[ローマ字],ファイル名生成[[#This Row],[ローマ字]])</f>
        <v>2</v>
      </c>
      <c r="W209" s="50">
        <f>IF(ファイル名生成[[#This Row],[字１]]=0,0,COUNTIF(ファイル名生成[ローマ字],ファイル名生成[[#This Row],[ローマ字]]))</f>
        <v>0</v>
      </c>
      <c r="X209" s="50">
        <f>ファイル名生成[[#This Row],[既存頻度]]+ファイル名生成[[#This Row],[新頻度]]</f>
        <v>2</v>
      </c>
      <c r="Y209" s="50" t="str">
        <f>IF(ファイル名生成[[#This Row],[総頻度]]&gt;9,ファイル名生成[[#This Row],[総頻度]],_xlfn.TEXTJOIN("",TRUE,"0",ファイル名生成[[#This Row],[総頻度]]))</f>
        <v>02</v>
      </c>
    </row>
    <row r="210" spans="2:25">
      <c r="B210" s="50">
        <f t="shared" si="3"/>
        <v>208</v>
      </c>
      <c r="C210" s="90"/>
      <c r="D210" s="81"/>
      <c r="E210" s="81" t="s">
        <v>3843</v>
      </c>
      <c r="F210" s="81" t="s">
        <v>3843</v>
      </c>
      <c r="G210" s="90"/>
      <c r="H210" s="90"/>
      <c r="I210" s="50" t="str" cm="1">
        <f t="array" ref="I2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0" s="50" t="str">
        <f>_xlfn.TEXTJOIN("",1,ファイル名生成[[#This Row],[字音１]],ファイル名生成[[#This Row],[字音２]],ファイル名生成[[#This Row],[字音3]])</f>
        <v/>
      </c>
      <c r="K210" s="90"/>
      <c r="L210" s="50" t="str">
        <f>IF(ファイル名生成[[#This Row],[字１]]=0,"",_xlfn.TEXTJOIN("",TRUE,ファイル名生成[[#This Row],[ローマ字]],ファイル名生成[[#This Row],[後綴り]]))</f>
        <v/>
      </c>
      <c r="M210" s="50" t="str">
        <f>IF(COUNTIF(既存ファイル名[語釈見出し],ファイル名生成[[#This Row],[語釈見出し]])&gt;=1,"重複","")</f>
        <v/>
      </c>
      <c r="N210" s="50" t="str">
        <f>IF(COUNTIF(既存ファイル名[項目（内部）],ファイル名生成[[#This Row],[項目（内部）]])&gt;=1,"重複","")</f>
        <v/>
      </c>
      <c r="O210" s="50">
        <f>IF(LEFT(ファイル名生成[[#This Row],[項目（内部）]],1)="",0,MATCH(LEFT(ファイル名生成[[#This Row],[項目（内部）]],1),字音画数表[新字],0))</f>
        <v>0</v>
      </c>
      <c r="P210" s="50" cm="1">
        <f t="array" ref="P2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0" s="50" cm="1">
        <f t="array" ref="Q2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0" s="50" t="str" cm="1">
        <f t="array" ref="R210">IF(ファイル名生成[[#This Row],[字１]]=0,"",INDEX(字音画数表[字音],ファイル名生成[[#This Row],[字１]],0))</f>
        <v/>
      </c>
      <c r="S210" s="50" t="str" cm="1">
        <f t="array" ref="S210">IF(ファイル名生成[[#This Row],[字２]]=0,"",INDEX(字音画数表[字音],ファイル名生成[[#This Row],[字２]],0))</f>
        <v/>
      </c>
      <c r="T210" s="50" t="str" cm="1">
        <f t="array" ref="T210">IF(ファイル名生成[[#This Row],[字３]]=0,"",INDEX(字音画数表[字音],ファイル名生成[[#This Row],[字３]],0))</f>
        <v/>
      </c>
      <c r="U210" s="50" t="str" cm="1">
        <f t="array" ref="U210">[1]!Hebon(ファイル名生成[[#This Row],[字音（手動）]],2,1)</f>
        <v/>
      </c>
      <c r="V210" s="50">
        <f>COUNTIF(既存ファイル名[ローマ字],ファイル名生成[[#This Row],[ローマ字]])</f>
        <v>2</v>
      </c>
      <c r="W210" s="50">
        <f>IF(ファイル名生成[[#This Row],[字１]]=0,0,COUNTIF(ファイル名生成[ローマ字],ファイル名生成[[#This Row],[ローマ字]]))</f>
        <v>0</v>
      </c>
      <c r="X210" s="50">
        <f>ファイル名生成[[#This Row],[既存頻度]]+ファイル名生成[[#This Row],[新頻度]]</f>
        <v>2</v>
      </c>
      <c r="Y210" s="50" t="str">
        <f>IF(ファイル名生成[[#This Row],[総頻度]]&gt;9,ファイル名生成[[#This Row],[総頻度]],_xlfn.TEXTJOIN("",TRUE,"0",ファイル名生成[[#This Row],[総頻度]]))</f>
        <v>02</v>
      </c>
    </row>
    <row r="211" spans="2:25">
      <c r="B211" s="50">
        <f t="shared" si="3"/>
        <v>209</v>
      </c>
      <c r="C211" s="90"/>
      <c r="D211" s="81"/>
      <c r="E211" s="81" t="s">
        <v>3843</v>
      </c>
      <c r="F211" s="81" t="s">
        <v>3843</v>
      </c>
      <c r="G211" s="90"/>
      <c r="H211" s="90"/>
      <c r="I211" s="50" t="str" cm="1">
        <f t="array" ref="I2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1" s="50" t="str">
        <f>_xlfn.TEXTJOIN("",1,ファイル名生成[[#This Row],[字音１]],ファイル名生成[[#This Row],[字音２]],ファイル名生成[[#This Row],[字音3]])</f>
        <v/>
      </c>
      <c r="K211" s="90"/>
      <c r="L211" s="50" t="str">
        <f>IF(ファイル名生成[[#This Row],[字１]]=0,"",_xlfn.TEXTJOIN("",TRUE,ファイル名生成[[#This Row],[ローマ字]],ファイル名生成[[#This Row],[後綴り]]))</f>
        <v/>
      </c>
      <c r="M211" s="50" t="str">
        <f>IF(COUNTIF(既存ファイル名[語釈見出し],ファイル名生成[[#This Row],[語釈見出し]])&gt;=1,"重複","")</f>
        <v/>
      </c>
      <c r="N211" s="50" t="str">
        <f>IF(COUNTIF(既存ファイル名[項目（内部）],ファイル名生成[[#This Row],[項目（内部）]])&gt;=1,"重複","")</f>
        <v/>
      </c>
      <c r="O211" s="50">
        <f>IF(LEFT(ファイル名生成[[#This Row],[項目（内部）]],1)="",0,MATCH(LEFT(ファイル名生成[[#This Row],[項目（内部）]],1),字音画数表[新字],0))</f>
        <v>0</v>
      </c>
      <c r="P211" s="50" cm="1">
        <f t="array" ref="P2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1" s="50" cm="1">
        <f t="array" ref="Q2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1" s="50" t="str" cm="1">
        <f t="array" ref="R211">IF(ファイル名生成[[#This Row],[字１]]=0,"",INDEX(字音画数表[字音],ファイル名生成[[#This Row],[字１]],0))</f>
        <v/>
      </c>
      <c r="S211" s="50" t="str" cm="1">
        <f t="array" ref="S211">IF(ファイル名生成[[#This Row],[字２]]=0,"",INDEX(字音画数表[字音],ファイル名生成[[#This Row],[字２]],0))</f>
        <v/>
      </c>
      <c r="T211" s="50" t="str" cm="1">
        <f t="array" ref="T211">IF(ファイル名生成[[#This Row],[字３]]=0,"",INDEX(字音画数表[字音],ファイル名生成[[#This Row],[字３]],0))</f>
        <v/>
      </c>
      <c r="U211" s="50" t="str" cm="1">
        <f t="array" ref="U211">[1]!Hebon(ファイル名生成[[#This Row],[字音（手動）]],2,1)</f>
        <v/>
      </c>
      <c r="V211" s="50">
        <f>COUNTIF(既存ファイル名[ローマ字],ファイル名生成[[#This Row],[ローマ字]])</f>
        <v>2</v>
      </c>
      <c r="W211" s="50">
        <f>IF(ファイル名生成[[#This Row],[字１]]=0,0,COUNTIF(ファイル名生成[ローマ字],ファイル名生成[[#This Row],[ローマ字]]))</f>
        <v>0</v>
      </c>
      <c r="X211" s="50">
        <f>ファイル名生成[[#This Row],[既存頻度]]+ファイル名生成[[#This Row],[新頻度]]</f>
        <v>2</v>
      </c>
      <c r="Y211" s="50" t="str">
        <f>IF(ファイル名生成[[#This Row],[総頻度]]&gt;9,ファイル名生成[[#This Row],[総頻度]],_xlfn.TEXTJOIN("",TRUE,"0",ファイル名生成[[#This Row],[総頻度]]))</f>
        <v>02</v>
      </c>
    </row>
    <row r="212" spans="2:25">
      <c r="B212" s="50">
        <f t="shared" si="3"/>
        <v>210</v>
      </c>
      <c r="C212" s="90"/>
      <c r="D212" s="81"/>
      <c r="E212" s="81" t="s">
        <v>3843</v>
      </c>
      <c r="F212" s="81" t="s">
        <v>3843</v>
      </c>
      <c r="G212" s="90"/>
      <c r="H212" s="90"/>
      <c r="I212" s="50" t="str" cm="1">
        <f t="array" ref="I2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2" s="50" t="str">
        <f>_xlfn.TEXTJOIN("",1,ファイル名生成[[#This Row],[字音１]],ファイル名生成[[#This Row],[字音２]],ファイル名生成[[#This Row],[字音3]])</f>
        <v/>
      </c>
      <c r="K212" s="90"/>
      <c r="L212" s="50" t="str">
        <f>IF(ファイル名生成[[#This Row],[字１]]=0,"",_xlfn.TEXTJOIN("",TRUE,ファイル名生成[[#This Row],[ローマ字]],ファイル名生成[[#This Row],[後綴り]]))</f>
        <v/>
      </c>
      <c r="M212" s="50" t="str">
        <f>IF(COUNTIF(既存ファイル名[語釈見出し],ファイル名生成[[#This Row],[語釈見出し]])&gt;=1,"重複","")</f>
        <v/>
      </c>
      <c r="N212" s="50" t="str">
        <f>IF(COUNTIF(既存ファイル名[項目（内部）],ファイル名生成[[#This Row],[項目（内部）]])&gt;=1,"重複","")</f>
        <v/>
      </c>
      <c r="O212" s="50">
        <f>IF(LEFT(ファイル名生成[[#This Row],[項目（内部）]],1)="",0,MATCH(LEFT(ファイル名生成[[#This Row],[項目（内部）]],1),字音画数表[新字],0))</f>
        <v>0</v>
      </c>
      <c r="P212" s="50" cm="1">
        <f t="array" ref="P2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2" s="50" cm="1">
        <f t="array" ref="Q2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2" s="50" t="str" cm="1">
        <f t="array" ref="R212">IF(ファイル名生成[[#This Row],[字１]]=0,"",INDEX(字音画数表[字音],ファイル名生成[[#This Row],[字１]],0))</f>
        <v/>
      </c>
      <c r="S212" s="50" t="str" cm="1">
        <f t="array" ref="S212">IF(ファイル名生成[[#This Row],[字２]]=0,"",INDEX(字音画数表[字音],ファイル名生成[[#This Row],[字２]],0))</f>
        <v/>
      </c>
      <c r="T212" s="50" t="str" cm="1">
        <f t="array" ref="T212">IF(ファイル名生成[[#This Row],[字３]]=0,"",INDEX(字音画数表[字音],ファイル名生成[[#This Row],[字３]],0))</f>
        <v/>
      </c>
      <c r="U212" s="50" t="str" cm="1">
        <f t="array" ref="U212">[1]!Hebon(ファイル名生成[[#This Row],[字音（手動）]],2,1)</f>
        <v/>
      </c>
      <c r="V212" s="50">
        <f>COUNTIF(既存ファイル名[ローマ字],ファイル名生成[[#This Row],[ローマ字]])</f>
        <v>2</v>
      </c>
      <c r="W212" s="50">
        <f>IF(ファイル名生成[[#This Row],[字１]]=0,0,COUNTIF(ファイル名生成[ローマ字],ファイル名生成[[#This Row],[ローマ字]]))</f>
        <v>0</v>
      </c>
      <c r="X212" s="50">
        <f>ファイル名生成[[#This Row],[既存頻度]]+ファイル名生成[[#This Row],[新頻度]]</f>
        <v>2</v>
      </c>
      <c r="Y212" s="50" t="str">
        <f>IF(ファイル名生成[[#This Row],[総頻度]]&gt;9,ファイル名生成[[#This Row],[総頻度]],_xlfn.TEXTJOIN("",TRUE,"0",ファイル名生成[[#This Row],[総頻度]]))</f>
        <v>02</v>
      </c>
    </row>
    <row r="213" spans="2:25">
      <c r="B213" s="50">
        <f t="shared" si="3"/>
        <v>211</v>
      </c>
      <c r="C213" s="90"/>
      <c r="D213" s="81"/>
      <c r="E213" s="81" t="s">
        <v>3843</v>
      </c>
      <c r="F213" s="81" t="s">
        <v>3843</v>
      </c>
      <c r="G213" s="90"/>
      <c r="H213" s="90"/>
      <c r="I213" s="50" t="str" cm="1">
        <f t="array" ref="I2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3" s="50" t="str">
        <f>_xlfn.TEXTJOIN("",1,ファイル名生成[[#This Row],[字音１]],ファイル名生成[[#This Row],[字音２]],ファイル名生成[[#This Row],[字音3]])</f>
        <v/>
      </c>
      <c r="K213" s="90"/>
      <c r="L213" s="50" t="str">
        <f>IF(ファイル名生成[[#This Row],[字１]]=0,"",_xlfn.TEXTJOIN("",TRUE,ファイル名生成[[#This Row],[ローマ字]],ファイル名生成[[#This Row],[後綴り]]))</f>
        <v/>
      </c>
      <c r="M213" s="50" t="str">
        <f>IF(COUNTIF(既存ファイル名[語釈見出し],ファイル名生成[[#This Row],[語釈見出し]])&gt;=1,"重複","")</f>
        <v/>
      </c>
      <c r="N213" s="50" t="str">
        <f>IF(COUNTIF(既存ファイル名[項目（内部）],ファイル名生成[[#This Row],[項目（内部）]])&gt;=1,"重複","")</f>
        <v/>
      </c>
      <c r="O213" s="50">
        <f>IF(LEFT(ファイル名生成[[#This Row],[項目（内部）]],1)="",0,MATCH(LEFT(ファイル名生成[[#This Row],[項目（内部）]],1),字音画数表[新字],0))</f>
        <v>0</v>
      </c>
      <c r="P213" s="50" cm="1">
        <f t="array" ref="P2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3" s="50" cm="1">
        <f t="array" ref="Q2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3" s="50" t="str" cm="1">
        <f t="array" ref="R213">IF(ファイル名生成[[#This Row],[字１]]=0,"",INDEX(字音画数表[字音],ファイル名生成[[#This Row],[字１]],0))</f>
        <v/>
      </c>
      <c r="S213" s="50" t="str" cm="1">
        <f t="array" ref="S213">IF(ファイル名生成[[#This Row],[字２]]=0,"",INDEX(字音画数表[字音],ファイル名生成[[#This Row],[字２]],0))</f>
        <v/>
      </c>
      <c r="T213" s="50" t="str" cm="1">
        <f t="array" ref="T213">IF(ファイル名生成[[#This Row],[字３]]=0,"",INDEX(字音画数表[字音],ファイル名生成[[#This Row],[字３]],0))</f>
        <v/>
      </c>
      <c r="U213" s="50" t="str" cm="1">
        <f t="array" ref="U213">[1]!Hebon(ファイル名生成[[#This Row],[字音（手動）]],2,1)</f>
        <v/>
      </c>
      <c r="V213" s="50">
        <f>COUNTIF(既存ファイル名[ローマ字],ファイル名生成[[#This Row],[ローマ字]])</f>
        <v>2</v>
      </c>
      <c r="W213" s="50">
        <f>IF(ファイル名生成[[#This Row],[字１]]=0,0,COUNTIF(ファイル名生成[ローマ字],ファイル名生成[[#This Row],[ローマ字]]))</f>
        <v>0</v>
      </c>
      <c r="X213" s="50">
        <f>ファイル名生成[[#This Row],[既存頻度]]+ファイル名生成[[#This Row],[新頻度]]</f>
        <v>2</v>
      </c>
      <c r="Y213" s="50" t="str">
        <f>IF(ファイル名生成[[#This Row],[総頻度]]&gt;9,ファイル名生成[[#This Row],[総頻度]],_xlfn.TEXTJOIN("",TRUE,"0",ファイル名生成[[#This Row],[総頻度]]))</f>
        <v>02</v>
      </c>
    </row>
    <row r="214" spans="2:25">
      <c r="B214" s="50">
        <f t="shared" si="3"/>
        <v>212</v>
      </c>
      <c r="C214" s="90"/>
      <c r="D214" s="81"/>
      <c r="E214" s="81" t="s">
        <v>3843</v>
      </c>
      <c r="F214" s="81" t="s">
        <v>3843</v>
      </c>
      <c r="G214" s="90"/>
      <c r="H214" s="90"/>
      <c r="I214" s="50" t="str" cm="1">
        <f t="array" ref="I2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4" s="50" t="str">
        <f>_xlfn.TEXTJOIN("",1,ファイル名生成[[#This Row],[字音１]],ファイル名生成[[#This Row],[字音２]],ファイル名生成[[#This Row],[字音3]])</f>
        <v/>
      </c>
      <c r="K214" s="90"/>
      <c r="L214" s="50" t="str">
        <f>IF(ファイル名生成[[#This Row],[字１]]=0,"",_xlfn.TEXTJOIN("",TRUE,ファイル名生成[[#This Row],[ローマ字]],ファイル名生成[[#This Row],[後綴り]]))</f>
        <v/>
      </c>
      <c r="M214" s="50" t="str">
        <f>IF(COUNTIF(既存ファイル名[語釈見出し],ファイル名生成[[#This Row],[語釈見出し]])&gt;=1,"重複","")</f>
        <v/>
      </c>
      <c r="N214" s="50" t="str">
        <f>IF(COUNTIF(既存ファイル名[項目（内部）],ファイル名生成[[#This Row],[項目（内部）]])&gt;=1,"重複","")</f>
        <v/>
      </c>
      <c r="O214" s="50">
        <f>IF(LEFT(ファイル名生成[[#This Row],[項目（内部）]],1)="",0,MATCH(LEFT(ファイル名生成[[#This Row],[項目（内部）]],1),字音画数表[新字],0))</f>
        <v>0</v>
      </c>
      <c r="P214" s="50" cm="1">
        <f t="array" ref="P2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4" s="50" cm="1">
        <f t="array" ref="Q2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4" s="50" t="str" cm="1">
        <f t="array" ref="R214">IF(ファイル名生成[[#This Row],[字１]]=0,"",INDEX(字音画数表[字音],ファイル名生成[[#This Row],[字１]],0))</f>
        <v/>
      </c>
      <c r="S214" s="50" t="str" cm="1">
        <f t="array" ref="S214">IF(ファイル名生成[[#This Row],[字２]]=0,"",INDEX(字音画数表[字音],ファイル名生成[[#This Row],[字２]],0))</f>
        <v/>
      </c>
      <c r="T214" s="50" t="str" cm="1">
        <f t="array" ref="T214">IF(ファイル名生成[[#This Row],[字３]]=0,"",INDEX(字音画数表[字音],ファイル名生成[[#This Row],[字３]],0))</f>
        <v/>
      </c>
      <c r="U214" s="50" t="str" cm="1">
        <f t="array" ref="U214">[1]!Hebon(ファイル名生成[[#This Row],[字音（手動）]],2,1)</f>
        <v/>
      </c>
      <c r="V214" s="50">
        <f>COUNTIF(既存ファイル名[ローマ字],ファイル名生成[[#This Row],[ローマ字]])</f>
        <v>2</v>
      </c>
      <c r="W214" s="50">
        <f>IF(ファイル名生成[[#This Row],[字１]]=0,0,COUNTIF(ファイル名生成[ローマ字],ファイル名生成[[#This Row],[ローマ字]]))</f>
        <v>0</v>
      </c>
      <c r="X214" s="50">
        <f>ファイル名生成[[#This Row],[既存頻度]]+ファイル名生成[[#This Row],[新頻度]]</f>
        <v>2</v>
      </c>
      <c r="Y214" s="50" t="str">
        <f>IF(ファイル名生成[[#This Row],[総頻度]]&gt;9,ファイル名生成[[#This Row],[総頻度]],_xlfn.TEXTJOIN("",TRUE,"0",ファイル名生成[[#This Row],[総頻度]]))</f>
        <v>02</v>
      </c>
    </row>
    <row r="215" spans="2:25">
      <c r="B215" s="50">
        <f t="shared" si="3"/>
        <v>213</v>
      </c>
      <c r="C215" s="90"/>
      <c r="D215" s="81"/>
      <c r="E215" s="81" t="s">
        <v>3843</v>
      </c>
      <c r="F215" s="81" t="s">
        <v>3843</v>
      </c>
      <c r="G215" s="90"/>
      <c r="H215" s="90"/>
      <c r="I215" s="50" t="str" cm="1">
        <f t="array" ref="I2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5" s="50" t="str">
        <f>_xlfn.TEXTJOIN("",1,ファイル名生成[[#This Row],[字音１]],ファイル名生成[[#This Row],[字音２]],ファイル名生成[[#This Row],[字音3]])</f>
        <v/>
      </c>
      <c r="K215" s="90"/>
      <c r="L215" s="50" t="str">
        <f>IF(ファイル名生成[[#This Row],[字１]]=0,"",_xlfn.TEXTJOIN("",TRUE,ファイル名生成[[#This Row],[ローマ字]],ファイル名生成[[#This Row],[後綴り]]))</f>
        <v/>
      </c>
      <c r="M215" s="50" t="str">
        <f>IF(COUNTIF(既存ファイル名[語釈見出し],ファイル名生成[[#This Row],[語釈見出し]])&gt;=1,"重複","")</f>
        <v/>
      </c>
      <c r="N215" s="50" t="str">
        <f>IF(COUNTIF(既存ファイル名[項目（内部）],ファイル名生成[[#This Row],[項目（内部）]])&gt;=1,"重複","")</f>
        <v/>
      </c>
      <c r="O215" s="50">
        <f>IF(LEFT(ファイル名生成[[#This Row],[項目（内部）]],1)="",0,MATCH(LEFT(ファイル名生成[[#This Row],[項目（内部）]],1),字音画数表[新字],0))</f>
        <v>0</v>
      </c>
      <c r="P215" s="50" cm="1">
        <f t="array" ref="P2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5" s="50" cm="1">
        <f t="array" ref="Q2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5" s="50" t="str" cm="1">
        <f t="array" ref="R215">IF(ファイル名生成[[#This Row],[字１]]=0,"",INDEX(字音画数表[字音],ファイル名生成[[#This Row],[字１]],0))</f>
        <v/>
      </c>
      <c r="S215" s="50" t="str" cm="1">
        <f t="array" ref="S215">IF(ファイル名生成[[#This Row],[字２]]=0,"",INDEX(字音画数表[字音],ファイル名生成[[#This Row],[字２]],0))</f>
        <v/>
      </c>
      <c r="T215" s="50" t="str" cm="1">
        <f t="array" ref="T215">IF(ファイル名生成[[#This Row],[字３]]=0,"",INDEX(字音画数表[字音],ファイル名生成[[#This Row],[字３]],0))</f>
        <v/>
      </c>
      <c r="U215" s="50" t="str" cm="1">
        <f t="array" ref="U215">[1]!Hebon(ファイル名生成[[#This Row],[字音（手動）]],2,1)</f>
        <v/>
      </c>
      <c r="V215" s="50">
        <f>COUNTIF(既存ファイル名[ローマ字],ファイル名生成[[#This Row],[ローマ字]])</f>
        <v>2</v>
      </c>
      <c r="W215" s="50">
        <f>IF(ファイル名生成[[#This Row],[字１]]=0,0,COUNTIF(ファイル名生成[ローマ字],ファイル名生成[[#This Row],[ローマ字]]))</f>
        <v>0</v>
      </c>
      <c r="X215" s="50">
        <f>ファイル名生成[[#This Row],[既存頻度]]+ファイル名生成[[#This Row],[新頻度]]</f>
        <v>2</v>
      </c>
      <c r="Y215" s="50" t="str">
        <f>IF(ファイル名生成[[#This Row],[総頻度]]&gt;9,ファイル名生成[[#This Row],[総頻度]],_xlfn.TEXTJOIN("",TRUE,"0",ファイル名生成[[#This Row],[総頻度]]))</f>
        <v>02</v>
      </c>
    </row>
    <row r="216" spans="2:25">
      <c r="B216" s="50">
        <f t="shared" si="3"/>
        <v>214</v>
      </c>
      <c r="C216" s="90"/>
      <c r="D216" s="81"/>
      <c r="E216" s="81" t="s">
        <v>3843</v>
      </c>
      <c r="F216" s="81" t="s">
        <v>3843</v>
      </c>
      <c r="G216" s="90"/>
      <c r="H216" s="90"/>
      <c r="I216" s="50" t="str" cm="1">
        <f t="array" ref="I2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6" s="50" t="str">
        <f>_xlfn.TEXTJOIN("",1,ファイル名生成[[#This Row],[字音１]],ファイル名生成[[#This Row],[字音２]],ファイル名生成[[#This Row],[字音3]])</f>
        <v/>
      </c>
      <c r="K216" s="90"/>
      <c r="L216" s="50" t="str">
        <f>IF(ファイル名生成[[#This Row],[字１]]=0,"",_xlfn.TEXTJOIN("",TRUE,ファイル名生成[[#This Row],[ローマ字]],ファイル名生成[[#This Row],[後綴り]]))</f>
        <v/>
      </c>
      <c r="M216" s="50" t="str">
        <f>IF(COUNTIF(既存ファイル名[語釈見出し],ファイル名生成[[#This Row],[語釈見出し]])&gt;=1,"重複","")</f>
        <v/>
      </c>
      <c r="N216" s="50" t="str">
        <f>IF(COUNTIF(既存ファイル名[項目（内部）],ファイル名生成[[#This Row],[項目（内部）]])&gt;=1,"重複","")</f>
        <v/>
      </c>
      <c r="O216" s="50">
        <f>IF(LEFT(ファイル名生成[[#This Row],[項目（内部）]],1)="",0,MATCH(LEFT(ファイル名生成[[#This Row],[項目（内部）]],1),字音画数表[新字],0))</f>
        <v>0</v>
      </c>
      <c r="P216" s="50" cm="1">
        <f t="array" ref="P2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6" s="50" cm="1">
        <f t="array" ref="Q2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6" s="50" t="str" cm="1">
        <f t="array" ref="R216">IF(ファイル名生成[[#This Row],[字１]]=0,"",INDEX(字音画数表[字音],ファイル名生成[[#This Row],[字１]],0))</f>
        <v/>
      </c>
      <c r="S216" s="50" t="str" cm="1">
        <f t="array" ref="S216">IF(ファイル名生成[[#This Row],[字２]]=0,"",INDEX(字音画数表[字音],ファイル名生成[[#This Row],[字２]],0))</f>
        <v/>
      </c>
      <c r="T216" s="50" t="str" cm="1">
        <f t="array" ref="T216">IF(ファイル名生成[[#This Row],[字３]]=0,"",INDEX(字音画数表[字音],ファイル名生成[[#This Row],[字３]],0))</f>
        <v/>
      </c>
      <c r="U216" s="50" t="str" cm="1">
        <f t="array" ref="U216">[1]!Hebon(ファイル名生成[[#This Row],[字音（手動）]],2,1)</f>
        <v/>
      </c>
      <c r="V216" s="50">
        <f>COUNTIF(既存ファイル名[ローマ字],ファイル名生成[[#This Row],[ローマ字]])</f>
        <v>2</v>
      </c>
      <c r="W216" s="50">
        <f>IF(ファイル名生成[[#This Row],[字１]]=0,0,COUNTIF(ファイル名生成[ローマ字],ファイル名生成[[#This Row],[ローマ字]]))</f>
        <v>0</v>
      </c>
      <c r="X216" s="50">
        <f>ファイル名生成[[#This Row],[既存頻度]]+ファイル名生成[[#This Row],[新頻度]]</f>
        <v>2</v>
      </c>
      <c r="Y216" s="50" t="str">
        <f>IF(ファイル名生成[[#This Row],[総頻度]]&gt;9,ファイル名生成[[#This Row],[総頻度]],_xlfn.TEXTJOIN("",TRUE,"0",ファイル名生成[[#This Row],[総頻度]]))</f>
        <v>02</v>
      </c>
    </row>
    <row r="217" spans="2:25">
      <c r="B217" s="50">
        <f t="shared" si="3"/>
        <v>215</v>
      </c>
      <c r="C217" s="90"/>
      <c r="D217" s="81"/>
      <c r="E217" s="81" t="s">
        <v>3843</v>
      </c>
      <c r="F217" s="81" t="s">
        <v>3843</v>
      </c>
      <c r="G217" s="90"/>
      <c r="H217" s="90"/>
      <c r="I217" s="50" t="str" cm="1">
        <f t="array" ref="I2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7" s="50" t="str">
        <f>_xlfn.TEXTJOIN("",1,ファイル名生成[[#This Row],[字音１]],ファイル名生成[[#This Row],[字音２]],ファイル名生成[[#This Row],[字音3]])</f>
        <v/>
      </c>
      <c r="K217" s="90"/>
      <c r="L217" s="50" t="str">
        <f>IF(ファイル名生成[[#This Row],[字１]]=0,"",_xlfn.TEXTJOIN("",TRUE,ファイル名生成[[#This Row],[ローマ字]],ファイル名生成[[#This Row],[後綴り]]))</f>
        <v/>
      </c>
      <c r="M217" s="50" t="str">
        <f>IF(COUNTIF(既存ファイル名[語釈見出し],ファイル名生成[[#This Row],[語釈見出し]])&gt;=1,"重複","")</f>
        <v/>
      </c>
      <c r="N217" s="50" t="str">
        <f>IF(COUNTIF(既存ファイル名[項目（内部）],ファイル名生成[[#This Row],[項目（内部）]])&gt;=1,"重複","")</f>
        <v/>
      </c>
      <c r="O217" s="50">
        <f>IF(LEFT(ファイル名生成[[#This Row],[項目（内部）]],1)="",0,MATCH(LEFT(ファイル名生成[[#This Row],[項目（内部）]],1),字音画数表[新字],0))</f>
        <v>0</v>
      </c>
      <c r="P217" s="50" cm="1">
        <f t="array" ref="P2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7" s="50" cm="1">
        <f t="array" ref="Q2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7" s="50" t="str" cm="1">
        <f t="array" ref="R217">IF(ファイル名生成[[#This Row],[字１]]=0,"",INDEX(字音画数表[字音],ファイル名生成[[#This Row],[字１]],0))</f>
        <v/>
      </c>
      <c r="S217" s="50" t="str" cm="1">
        <f t="array" ref="S217">IF(ファイル名生成[[#This Row],[字２]]=0,"",INDEX(字音画数表[字音],ファイル名生成[[#This Row],[字２]],0))</f>
        <v/>
      </c>
      <c r="T217" s="50" t="str" cm="1">
        <f t="array" ref="T217">IF(ファイル名生成[[#This Row],[字３]]=0,"",INDEX(字音画数表[字音],ファイル名生成[[#This Row],[字３]],0))</f>
        <v/>
      </c>
      <c r="U217" s="50" t="str" cm="1">
        <f t="array" ref="U217">[1]!Hebon(ファイル名生成[[#This Row],[字音（手動）]],2,1)</f>
        <v/>
      </c>
      <c r="V217" s="50">
        <f>COUNTIF(既存ファイル名[ローマ字],ファイル名生成[[#This Row],[ローマ字]])</f>
        <v>2</v>
      </c>
      <c r="W217" s="50">
        <f>IF(ファイル名生成[[#This Row],[字１]]=0,0,COUNTIF(ファイル名生成[ローマ字],ファイル名生成[[#This Row],[ローマ字]]))</f>
        <v>0</v>
      </c>
      <c r="X217" s="50">
        <f>ファイル名生成[[#This Row],[既存頻度]]+ファイル名生成[[#This Row],[新頻度]]</f>
        <v>2</v>
      </c>
      <c r="Y217" s="50" t="str">
        <f>IF(ファイル名生成[[#This Row],[総頻度]]&gt;9,ファイル名生成[[#This Row],[総頻度]],_xlfn.TEXTJOIN("",TRUE,"0",ファイル名生成[[#This Row],[総頻度]]))</f>
        <v>02</v>
      </c>
    </row>
    <row r="218" spans="2:25">
      <c r="B218" s="50">
        <f t="shared" si="3"/>
        <v>216</v>
      </c>
      <c r="C218" s="90"/>
      <c r="D218" s="81"/>
      <c r="E218" s="81" t="s">
        <v>3843</v>
      </c>
      <c r="F218" s="81" t="s">
        <v>3843</v>
      </c>
      <c r="G218" s="90"/>
      <c r="H218" s="90"/>
      <c r="I218" s="50" t="str" cm="1">
        <f t="array" ref="I2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8" s="50" t="str">
        <f>_xlfn.TEXTJOIN("",1,ファイル名生成[[#This Row],[字音１]],ファイル名生成[[#This Row],[字音２]],ファイル名生成[[#This Row],[字音3]])</f>
        <v/>
      </c>
      <c r="K218" s="90"/>
      <c r="L218" s="50" t="str">
        <f>IF(ファイル名生成[[#This Row],[字１]]=0,"",_xlfn.TEXTJOIN("",TRUE,ファイル名生成[[#This Row],[ローマ字]],ファイル名生成[[#This Row],[後綴り]]))</f>
        <v/>
      </c>
      <c r="M218" s="50" t="str">
        <f>IF(COUNTIF(既存ファイル名[語釈見出し],ファイル名生成[[#This Row],[語釈見出し]])&gt;=1,"重複","")</f>
        <v/>
      </c>
      <c r="N218" s="50" t="str">
        <f>IF(COUNTIF(既存ファイル名[項目（内部）],ファイル名生成[[#This Row],[項目（内部）]])&gt;=1,"重複","")</f>
        <v/>
      </c>
      <c r="O218" s="50">
        <f>IF(LEFT(ファイル名生成[[#This Row],[項目（内部）]],1)="",0,MATCH(LEFT(ファイル名生成[[#This Row],[項目（内部）]],1),字音画数表[新字],0))</f>
        <v>0</v>
      </c>
      <c r="P218" s="50" cm="1">
        <f t="array" ref="P2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8" s="50" cm="1">
        <f t="array" ref="Q2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8" s="50" t="str" cm="1">
        <f t="array" ref="R218">IF(ファイル名生成[[#This Row],[字１]]=0,"",INDEX(字音画数表[字音],ファイル名生成[[#This Row],[字１]],0))</f>
        <v/>
      </c>
      <c r="S218" s="50" t="str" cm="1">
        <f t="array" ref="S218">IF(ファイル名生成[[#This Row],[字２]]=0,"",INDEX(字音画数表[字音],ファイル名生成[[#This Row],[字２]],0))</f>
        <v/>
      </c>
      <c r="T218" s="50" t="str" cm="1">
        <f t="array" ref="T218">IF(ファイル名生成[[#This Row],[字３]]=0,"",INDEX(字音画数表[字音],ファイル名生成[[#This Row],[字３]],0))</f>
        <v/>
      </c>
      <c r="U218" s="50" t="str" cm="1">
        <f t="array" ref="U218">[1]!Hebon(ファイル名生成[[#This Row],[字音（手動）]],2,1)</f>
        <v/>
      </c>
      <c r="V218" s="50">
        <f>COUNTIF(既存ファイル名[ローマ字],ファイル名生成[[#This Row],[ローマ字]])</f>
        <v>2</v>
      </c>
      <c r="W218" s="50">
        <f>IF(ファイル名生成[[#This Row],[字１]]=0,0,COUNTIF(ファイル名生成[ローマ字],ファイル名生成[[#This Row],[ローマ字]]))</f>
        <v>0</v>
      </c>
      <c r="X218" s="50">
        <f>ファイル名生成[[#This Row],[既存頻度]]+ファイル名生成[[#This Row],[新頻度]]</f>
        <v>2</v>
      </c>
      <c r="Y218" s="50" t="str">
        <f>IF(ファイル名生成[[#This Row],[総頻度]]&gt;9,ファイル名生成[[#This Row],[総頻度]],_xlfn.TEXTJOIN("",TRUE,"0",ファイル名生成[[#This Row],[総頻度]]))</f>
        <v>02</v>
      </c>
    </row>
    <row r="219" spans="2:25">
      <c r="B219" s="50">
        <f t="shared" si="3"/>
        <v>217</v>
      </c>
      <c r="C219" s="90"/>
      <c r="D219" s="81"/>
      <c r="E219" s="81" t="s">
        <v>3843</v>
      </c>
      <c r="F219" s="81" t="s">
        <v>3843</v>
      </c>
      <c r="G219" s="90"/>
      <c r="H219" s="90"/>
      <c r="I219" s="50" t="str" cm="1">
        <f t="array" ref="I2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19" s="50" t="str">
        <f>_xlfn.TEXTJOIN("",1,ファイル名生成[[#This Row],[字音１]],ファイル名生成[[#This Row],[字音２]],ファイル名生成[[#This Row],[字音3]])</f>
        <v/>
      </c>
      <c r="K219" s="90"/>
      <c r="L219" s="50" t="str">
        <f>IF(ファイル名生成[[#This Row],[字１]]=0,"",_xlfn.TEXTJOIN("",TRUE,ファイル名生成[[#This Row],[ローマ字]],ファイル名生成[[#This Row],[後綴り]]))</f>
        <v/>
      </c>
      <c r="M219" s="50" t="str">
        <f>IF(COUNTIF(既存ファイル名[語釈見出し],ファイル名生成[[#This Row],[語釈見出し]])&gt;=1,"重複","")</f>
        <v/>
      </c>
      <c r="N219" s="50" t="str">
        <f>IF(COUNTIF(既存ファイル名[項目（内部）],ファイル名生成[[#This Row],[項目（内部）]])&gt;=1,"重複","")</f>
        <v/>
      </c>
      <c r="O219" s="50">
        <f>IF(LEFT(ファイル名生成[[#This Row],[項目（内部）]],1)="",0,MATCH(LEFT(ファイル名生成[[#This Row],[項目（内部）]],1),字音画数表[新字],0))</f>
        <v>0</v>
      </c>
      <c r="P219" s="50" cm="1">
        <f t="array" ref="P2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19" s="50" cm="1">
        <f t="array" ref="Q2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19" s="50" t="str" cm="1">
        <f t="array" ref="R219">IF(ファイル名生成[[#This Row],[字１]]=0,"",INDEX(字音画数表[字音],ファイル名生成[[#This Row],[字１]],0))</f>
        <v/>
      </c>
      <c r="S219" s="50" t="str" cm="1">
        <f t="array" ref="S219">IF(ファイル名生成[[#This Row],[字２]]=0,"",INDEX(字音画数表[字音],ファイル名生成[[#This Row],[字２]],0))</f>
        <v/>
      </c>
      <c r="T219" s="50" t="str" cm="1">
        <f t="array" ref="T219">IF(ファイル名生成[[#This Row],[字３]]=0,"",INDEX(字音画数表[字音],ファイル名生成[[#This Row],[字３]],0))</f>
        <v/>
      </c>
      <c r="U219" s="50" t="str" cm="1">
        <f t="array" ref="U219">[1]!Hebon(ファイル名生成[[#This Row],[字音（手動）]],2,1)</f>
        <v/>
      </c>
      <c r="V219" s="50">
        <f>COUNTIF(既存ファイル名[ローマ字],ファイル名生成[[#This Row],[ローマ字]])</f>
        <v>2</v>
      </c>
      <c r="W219" s="50">
        <f>IF(ファイル名生成[[#This Row],[字１]]=0,0,COUNTIF(ファイル名生成[ローマ字],ファイル名生成[[#This Row],[ローマ字]]))</f>
        <v>0</v>
      </c>
      <c r="X219" s="50">
        <f>ファイル名生成[[#This Row],[既存頻度]]+ファイル名生成[[#This Row],[新頻度]]</f>
        <v>2</v>
      </c>
      <c r="Y219" s="50" t="str">
        <f>IF(ファイル名生成[[#This Row],[総頻度]]&gt;9,ファイル名生成[[#This Row],[総頻度]],_xlfn.TEXTJOIN("",TRUE,"0",ファイル名生成[[#This Row],[総頻度]]))</f>
        <v>02</v>
      </c>
    </row>
    <row r="220" spans="2:25">
      <c r="B220" s="50">
        <f t="shared" si="3"/>
        <v>218</v>
      </c>
      <c r="C220" s="90"/>
      <c r="D220" s="81"/>
      <c r="E220" s="81" t="s">
        <v>3843</v>
      </c>
      <c r="F220" s="81" t="s">
        <v>3843</v>
      </c>
      <c r="G220" s="90"/>
      <c r="H220" s="90"/>
      <c r="I220" s="50" t="str" cm="1">
        <f t="array" ref="I2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0" s="50" t="str">
        <f>_xlfn.TEXTJOIN("",1,ファイル名生成[[#This Row],[字音１]],ファイル名生成[[#This Row],[字音２]],ファイル名生成[[#This Row],[字音3]])</f>
        <v/>
      </c>
      <c r="K220" s="90"/>
      <c r="L220" s="50" t="str">
        <f>IF(ファイル名生成[[#This Row],[字１]]=0,"",_xlfn.TEXTJOIN("",TRUE,ファイル名生成[[#This Row],[ローマ字]],ファイル名生成[[#This Row],[後綴り]]))</f>
        <v/>
      </c>
      <c r="M220" s="50" t="str">
        <f>IF(COUNTIF(既存ファイル名[語釈見出し],ファイル名生成[[#This Row],[語釈見出し]])&gt;=1,"重複","")</f>
        <v/>
      </c>
      <c r="N220" s="50" t="str">
        <f>IF(COUNTIF(既存ファイル名[項目（内部）],ファイル名生成[[#This Row],[項目（内部）]])&gt;=1,"重複","")</f>
        <v/>
      </c>
      <c r="O220" s="50">
        <f>IF(LEFT(ファイル名生成[[#This Row],[項目（内部）]],1)="",0,MATCH(LEFT(ファイル名生成[[#This Row],[項目（内部）]],1),字音画数表[新字],0))</f>
        <v>0</v>
      </c>
      <c r="P220" s="50" cm="1">
        <f t="array" ref="P2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0" s="50" cm="1">
        <f t="array" ref="Q2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0" s="50" t="str" cm="1">
        <f t="array" ref="R220">IF(ファイル名生成[[#This Row],[字１]]=0,"",INDEX(字音画数表[字音],ファイル名生成[[#This Row],[字１]],0))</f>
        <v/>
      </c>
      <c r="S220" s="50" t="str" cm="1">
        <f t="array" ref="S220">IF(ファイル名生成[[#This Row],[字２]]=0,"",INDEX(字音画数表[字音],ファイル名生成[[#This Row],[字２]],0))</f>
        <v/>
      </c>
      <c r="T220" s="50" t="str" cm="1">
        <f t="array" ref="T220">IF(ファイル名生成[[#This Row],[字３]]=0,"",INDEX(字音画数表[字音],ファイル名生成[[#This Row],[字３]],0))</f>
        <v/>
      </c>
      <c r="U220" s="50" t="str" cm="1">
        <f t="array" ref="U220">[1]!Hebon(ファイル名生成[[#This Row],[字音（手動）]],2,1)</f>
        <v/>
      </c>
      <c r="V220" s="50">
        <f>COUNTIF(既存ファイル名[ローマ字],ファイル名生成[[#This Row],[ローマ字]])</f>
        <v>2</v>
      </c>
      <c r="W220" s="50">
        <f>IF(ファイル名生成[[#This Row],[字１]]=0,0,COUNTIF(ファイル名生成[ローマ字],ファイル名生成[[#This Row],[ローマ字]]))</f>
        <v>0</v>
      </c>
      <c r="X220" s="50">
        <f>ファイル名生成[[#This Row],[既存頻度]]+ファイル名生成[[#This Row],[新頻度]]</f>
        <v>2</v>
      </c>
      <c r="Y220" s="50" t="str">
        <f>IF(ファイル名生成[[#This Row],[総頻度]]&gt;9,ファイル名生成[[#This Row],[総頻度]],_xlfn.TEXTJOIN("",TRUE,"0",ファイル名生成[[#This Row],[総頻度]]))</f>
        <v>02</v>
      </c>
    </row>
    <row r="221" spans="2:25">
      <c r="B221" s="50">
        <f t="shared" si="3"/>
        <v>219</v>
      </c>
      <c r="C221" s="90"/>
      <c r="D221" s="81"/>
      <c r="E221" s="81" t="s">
        <v>3843</v>
      </c>
      <c r="F221" s="81" t="s">
        <v>3843</v>
      </c>
      <c r="G221" s="90"/>
      <c r="H221" s="90"/>
      <c r="I221" s="50" t="str" cm="1">
        <f t="array" ref="I2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1" s="50" t="str">
        <f>_xlfn.TEXTJOIN("",1,ファイル名生成[[#This Row],[字音１]],ファイル名生成[[#This Row],[字音２]],ファイル名生成[[#This Row],[字音3]])</f>
        <v/>
      </c>
      <c r="K221" s="90"/>
      <c r="L221" s="50" t="str">
        <f>IF(ファイル名生成[[#This Row],[字１]]=0,"",_xlfn.TEXTJOIN("",TRUE,ファイル名生成[[#This Row],[ローマ字]],ファイル名生成[[#This Row],[後綴り]]))</f>
        <v/>
      </c>
      <c r="M221" s="50" t="str">
        <f>IF(COUNTIF(既存ファイル名[語釈見出し],ファイル名生成[[#This Row],[語釈見出し]])&gt;=1,"重複","")</f>
        <v/>
      </c>
      <c r="N221" s="50" t="str">
        <f>IF(COUNTIF(既存ファイル名[項目（内部）],ファイル名生成[[#This Row],[項目（内部）]])&gt;=1,"重複","")</f>
        <v/>
      </c>
      <c r="O221" s="50">
        <f>IF(LEFT(ファイル名生成[[#This Row],[項目（内部）]],1)="",0,MATCH(LEFT(ファイル名生成[[#This Row],[項目（内部）]],1),字音画数表[新字],0))</f>
        <v>0</v>
      </c>
      <c r="P221" s="50" cm="1">
        <f t="array" ref="P2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1" s="50" cm="1">
        <f t="array" ref="Q2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1" s="50" t="str" cm="1">
        <f t="array" ref="R221">IF(ファイル名生成[[#This Row],[字１]]=0,"",INDEX(字音画数表[字音],ファイル名生成[[#This Row],[字１]],0))</f>
        <v/>
      </c>
      <c r="S221" s="50" t="str" cm="1">
        <f t="array" ref="S221">IF(ファイル名生成[[#This Row],[字２]]=0,"",INDEX(字音画数表[字音],ファイル名生成[[#This Row],[字２]],0))</f>
        <v/>
      </c>
      <c r="T221" s="50" t="str" cm="1">
        <f t="array" ref="T221">IF(ファイル名生成[[#This Row],[字３]]=0,"",INDEX(字音画数表[字音],ファイル名生成[[#This Row],[字３]],0))</f>
        <v/>
      </c>
      <c r="U221" s="50" t="str" cm="1">
        <f t="array" ref="U221">[1]!Hebon(ファイル名生成[[#This Row],[字音（手動）]],2,1)</f>
        <v/>
      </c>
      <c r="V221" s="50">
        <f>COUNTIF(既存ファイル名[ローマ字],ファイル名生成[[#This Row],[ローマ字]])</f>
        <v>2</v>
      </c>
      <c r="W221" s="50">
        <f>IF(ファイル名生成[[#This Row],[字１]]=0,0,COUNTIF(ファイル名生成[ローマ字],ファイル名生成[[#This Row],[ローマ字]]))</f>
        <v>0</v>
      </c>
      <c r="X221" s="50">
        <f>ファイル名生成[[#This Row],[既存頻度]]+ファイル名生成[[#This Row],[新頻度]]</f>
        <v>2</v>
      </c>
      <c r="Y221" s="50" t="str">
        <f>IF(ファイル名生成[[#This Row],[総頻度]]&gt;9,ファイル名生成[[#This Row],[総頻度]],_xlfn.TEXTJOIN("",TRUE,"0",ファイル名生成[[#This Row],[総頻度]]))</f>
        <v>02</v>
      </c>
    </row>
    <row r="222" spans="2:25">
      <c r="B222" s="50">
        <f t="shared" si="3"/>
        <v>220</v>
      </c>
      <c r="C222" s="90"/>
      <c r="D222" s="81"/>
      <c r="E222" s="81" t="s">
        <v>3843</v>
      </c>
      <c r="F222" s="81" t="s">
        <v>3843</v>
      </c>
      <c r="G222" s="90"/>
      <c r="H222" s="90"/>
      <c r="I222" s="50" t="str" cm="1">
        <f t="array" ref="I2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2" s="50" t="str">
        <f>_xlfn.TEXTJOIN("",1,ファイル名生成[[#This Row],[字音１]],ファイル名生成[[#This Row],[字音２]],ファイル名生成[[#This Row],[字音3]])</f>
        <v/>
      </c>
      <c r="K222" s="90"/>
      <c r="L222" s="50" t="str">
        <f>IF(ファイル名生成[[#This Row],[字１]]=0,"",_xlfn.TEXTJOIN("",TRUE,ファイル名生成[[#This Row],[ローマ字]],ファイル名生成[[#This Row],[後綴り]]))</f>
        <v/>
      </c>
      <c r="M222" s="50" t="str">
        <f>IF(COUNTIF(既存ファイル名[語釈見出し],ファイル名生成[[#This Row],[語釈見出し]])&gt;=1,"重複","")</f>
        <v/>
      </c>
      <c r="N222" s="50" t="str">
        <f>IF(COUNTIF(既存ファイル名[項目（内部）],ファイル名生成[[#This Row],[項目（内部）]])&gt;=1,"重複","")</f>
        <v/>
      </c>
      <c r="O222" s="50">
        <f>IF(LEFT(ファイル名生成[[#This Row],[項目（内部）]],1)="",0,MATCH(LEFT(ファイル名生成[[#This Row],[項目（内部）]],1),字音画数表[新字],0))</f>
        <v>0</v>
      </c>
      <c r="P222" s="50" cm="1">
        <f t="array" ref="P2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2" s="50" cm="1">
        <f t="array" ref="Q2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2" s="50" t="str" cm="1">
        <f t="array" ref="R222">IF(ファイル名生成[[#This Row],[字１]]=0,"",INDEX(字音画数表[字音],ファイル名生成[[#This Row],[字１]],0))</f>
        <v/>
      </c>
      <c r="S222" s="50" t="str" cm="1">
        <f t="array" ref="S222">IF(ファイル名生成[[#This Row],[字２]]=0,"",INDEX(字音画数表[字音],ファイル名生成[[#This Row],[字２]],0))</f>
        <v/>
      </c>
      <c r="T222" s="50" t="str" cm="1">
        <f t="array" ref="T222">IF(ファイル名生成[[#This Row],[字３]]=0,"",INDEX(字音画数表[字音],ファイル名生成[[#This Row],[字３]],0))</f>
        <v/>
      </c>
      <c r="U222" s="50" t="str" cm="1">
        <f t="array" ref="U222">[1]!Hebon(ファイル名生成[[#This Row],[字音（手動）]],2,1)</f>
        <v/>
      </c>
      <c r="V222" s="50">
        <f>COUNTIF(既存ファイル名[ローマ字],ファイル名生成[[#This Row],[ローマ字]])</f>
        <v>2</v>
      </c>
      <c r="W222" s="50">
        <f>IF(ファイル名生成[[#This Row],[字１]]=0,0,COUNTIF(ファイル名生成[ローマ字],ファイル名生成[[#This Row],[ローマ字]]))</f>
        <v>0</v>
      </c>
      <c r="X222" s="50">
        <f>ファイル名生成[[#This Row],[既存頻度]]+ファイル名生成[[#This Row],[新頻度]]</f>
        <v>2</v>
      </c>
      <c r="Y222" s="50" t="str">
        <f>IF(ファイル名生成[[#This Row],[総頻度]]&gt;9,ファイル名生成[[#This Row],[総頻度]],_xlfn.TEXTJOIN("",TRUE,"0",ファイル名生成[[#This Row],[総頻度]]))</f>
        <v>02</v>
      </c>
    </row>
    <row r="223" spans="2:25">
      <c r="B223" s="50">
        <f t="shared" si="3"/>
        <v>221</v>
      </c>
      <c r="C223" s="90"/>
      <c r="D223" s="81"/>
      <c r="E223" s="81" t="s">
        <v>3843</v>
      </c>
      <c r="F223" s="81" t="s">
        <v>3843</v>
      </c>
      <c r="G223" s="90"/>
      <c r="H223" s="90"/>
      <c r="I223" s="50" t="str" cm="1">
        <f t="array" ref="I2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3" s="50" t="str">
        <f>_xlfn.TEXTJOIN("",1,ファイル名生成[[#This Row],[字音１]],ファイル名生成[[#This Row],[字音２]],ファイル名生成[[#This Row],[字音3]])</f>
        <v/>
      </c>
      <c r="K223" s="90"/>
      <c r="L223" s="50" t="str">
        <f>IF(ファイル名生成[[#This Row],[字１]]=0,"",_xlfn.TEXTJOIN("",TRUE,ファイル名生成[[#This Row],[ローマ字]],ファイル名生成[[#This Row],[後綴り]]))</f>
        <v/>
      </c>
      <c r="M223" s="50" t="str">
        <f>IF(COUNTIF(既存ファイル名[語釈見出し],ファイル名生成[[#This Row],[語釈見出し]])&gt;=1,"重複","")</f>
        <v/>
      </c>
      <c r="N223" s="50" t="str">
        <f>IF(COUNTIF(既存ファイル名[項目（内部）],ファイル名生成[[#This Row],[項目（内部）]])&gt;=1,"重複","")</f>
        <v/>
      </c>
      <c r="O223" s="50">
        <f>IF(LEFT(ファイル名生成[[#This Row],[項目（内部）]],1)="",0,MATCH(LEFT(ファイル名生成[[#This Row],[項目（内部）]],1),字音画数表[新字],0))</f>
        <v>0</v>
      </c>
      <c r="P223" s="50" cm="1">
        <f t="array" ref="P2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3" s="50" cm="1">
        <f t="array" ref="Q2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3" s="50" t="str" cm="1">
        <f t="array" ref="R223">IF(ファイル名生成[[#This Row],[字１]]=0,"",INDEX(字音画数表[字音],ファイル名生成[[#This Row],[字１]],0))</f>
        <v/>
      </c>
      <c r="S223" s="50" t="str" cm="1">
        <f t="array" ref="S223">IF(ファイル名生成[[#This Row],[字２]]=0,"",INDEX(字音画数表[字音],ファイル名生成[[#This Row],[字２]],0))</f>
        <v/>
      </c>
      <c r="T223" s="50" t="str" cm="1">
        <f t="array" ref="T223">IF(ファイル名生成[[#This Row],[字３]]=0,"",INDEX(字音画数表[字音],ファイル名生成[[#This Row],[字３]],0))</f>
        <v/>
      </c>
      <c r="U223" s="50" t="str" cm="1">
        <f t="array" ref="U223">[1]!Hebon(ファイル名生成[[#This Row],[字音（手動）]],2,1)</f>
        <v/>
      </c>
      <c r="V223" s="50">
        <f>COUNTIF(既存ファイル名[ローマ字],ファイル名生成[[#This Row],[ローマ字]])</f>
        <v>2</v>
      </c>
      <c r="W223" s="50">
        <f>IF(ファイル名生成[[#This Row],[字１]]=0,0,COUNTIF(ファイル名生成[ローマ字],ファイル名生成[[#This Row],[ローマ字]]))</f>
        <v>0</v>
      </c>
      <c r="X223" s="50">
        <f>ファイル名生成[[#This Row],[既存頻度]]+ファイル名生成[[#This Row],[新頻度]]</f>
        <v>2</v>
      </c>
      <c r="Y223" s="50" t="str">
        <f>IF(ファイル名生成[[#This Row],[総頻度]]&gt;9,ファイル名生成[[#This Row],[総頻度]],_xlfn.TEXTJOIN("",TRUE,"0",ファイル名生成[[#This Row],[総頻度]]))</f>
        <v>02</v>
      </c>
    </row>
    <row r="224" spans="2:25">
      <c r="B224" s="50">
        <f t="shared" si="3"/>
        <v>222</v>
      </c>
      <c r="C224" s="90"/>
      <c r="D224" s="81"/>
      <c r="E224" s="81" t="s">
        <v>3843</v>
      </c>
      <c r="F224" s="81" t="s">
        <v>3843</v>
      </c>
      <c r="G224" s="90"/>
      <c r="H224" s="90"/>
      <c r="I224" s="50" t="str" cm="1">
        <f t="array" ref="I2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4" s="50" t="str">
        <f>_xlfn.TEXTJOIN("",1,ファイル名生成[[#This Row],[字音１]],ファイル名生成[[#This Row],[字音２]],ファイル名生成[[#This Row],[字音3]])</f>
        <v/>
      </c>
      <c r="K224" s="90"/>
      <c r="L224" s="50" t="str">
        <f>IF(ファイル名生成[[#This Row],[字１]]=0,"",_xlfn.TEXTJOIN("",TRUE,ファイル名生成[[#This Row],[ローマ字]],ファイル名生成[[#This Row],[後綴り]]))</f>
        <v/>
      </c>
      <c r="M224" s="50" t="str">
        <f>IF(COUNTIF(既存ファイル名[語釈見出し],ファイル名生成[[#This Row],[語釈見出し]])&gt;=1,"重複","")</f>
        <v/>
      </c>
      <c r="N224" s="50" t="str">
        <f>IF(COUNTIF(既存ファイル名[項目（内部）],ファイル名生成[[#This Row],[項目（内部）]])&gt;=1,"重複","")</f>
        <v/>
      </c>
      <c r="O224" s="50">
        <f>IF(LEFT(ファイル名生成[[#This Row],[項目（内部）]],1)="",0,MATCH(LEFT(ファイル名生成[[#This Row],[項目（内部）]],1),字音画数表[新字],0))</f>
        <v>0</v>
      </c>
      <c r="P224" s="50" cm="1">
        <f t="array" ref="P2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4" s="50" cm="1">
        <f t="array" ref="Q2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4" s="50" t="str" cm="1">
        <f t="array" ref="R224">IF(ファイル名生成[[#This Row],[字１]]=0,"",INDEX(字音画数表[字音],ファイル名生成[[#This Row],[字１]],0))</f>
        <v/>
      </c>
      <c r="S224" s="50" t="str" cm="1">
        <f t="array" ref="S224">IF(ファイル名生成[[#This Row],[字２]]=0,"",INDEX(字音画数表[字音],ファイル名生成[[#This Row],[字２]],0))</f>
        <v/>
      </c>
      <c r="T224" s="50" t="str" cm="1">
        <f t="array" ref="T224">IF(ファイル名生成[[#This Row],[字３]]=0,"",INDEX(字音画数表[字音],ファイル名生成[[#This Row],[字３]],0))</f>
        <v/>
      </c>
      <c r="U224" s="50" t="str" cm="1">
        <f t="array" ref="U224">[1]!Hebon(ファイル名生成[[#This Row],[字音（手動）]],2,1)</f>
        <v/>
      </c>
      <c r="V224" s="50">
        <f>COUNTIF(既存ファイル名[ローマ字],ファイル名生成[[#This Row],[ローマ字]])</f>
        <v>2</v>
      </c>
      <c r="W224" s="50">
        <f>IF(ファイル名生成[[#This Row],[字１]]=0,0,COUNTIF(ファイル名生成[ローマ字],ファイル名生成[[#This Row],[ローマ字]]))</f>
        <v>0</v>
      </c>
      <c r="X224" s="50">
        <f>ファイル名生成[[#This Row],[既存頻度]]+ファイル名生成[[#This Row],[新頻度]]</f>
        <v>2</v>
      </c>
      <c r="Y224" s="50" t="str">
        <f>IF(ファイル名生成[[#This Row],[総頻度]]&gt;9,ファイル名生成[[#This Row],[総頻度]],_xlfn.TEXTJOIN("",TRUE,"0",ファイル名生成[[#This Row],[総頻度]]))</f>
        <v>02</v>
      </c>
    </row>
    <row r="225" spans="2:25">
      <c r="B225" s="50">
        <f t="shared" si="3"/>
        <v>223</v>
      </c>
      <c r="C225" s="90"/>
      <c r="D225" s="81"/>
      <c r="E225" s="81" t="s">
        <v>3843</v>
      </c>
      <c r="F225" s="81" t="s">
        <v>3843</v>
      </c>
      <c r="G225" s="90"/>
      <c r="H225" s="90"/>
      <c r="I225" s="50" t="str" cm="1">
        <f t="array" ref="I2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5" s="50" t="str">
        <f>_xlfn.TEXTJOIN("",1,ファイル名生成[[#This Row],[字音１]],ファイル名生成[[#This Row],[字音２]],ファイル名生成[[#This Row],[字音3]])</f>
        <v/>
      </c>
      <c r="K225" s="90"/>
      <c r="L225" s="50" t="str">
        <f>IF(ファイル名生成[[#This Row],[字１]]=0,"",_xlfn.TEXTJOIN("",TRUE,ファイル名生成[[#This Row],[ローマ字]],ファイル名生成[[#This Row],[後綴り]]))</f>
        <v/>
      </c>
      <c r="M225" s="50" t="str">
        <f>IF(COUNTIF(既存ファイル名[語釈見出し],ファイル名生成[[#This Row],[語釈見出し]])&gt;=1,"重複","")</f>
        <v/>
      </c>
      <c r="N225" s="50" t="str">
        <f>IF(COUNTIF(既存ファイル名[項目（内部）],ファイル名生成[[#This Row],[項目（内部）]])&gt;=1,"重複","")</f>
        <v/>
      </c>
      <c r="O225" s="50">
        <f>IF(LEFT(ファイル名生成[[#This Row],[項目（内部）]],1)="",0,MATCH(LEFT(ファイル名生成[[#This Row],[項目（内部）]],1),字音画数表[新字],0))</f>
        <v>0</v>
      </c>
      <c r="P225" s="50" cm="1">
        <f t="array" ref="P2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5" s="50" cm="1">
        <f t="array" ref="Q2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5" s="50" t="str" cm="1">
        <f t="array" ref="R225">IF(ファイル名生成[[#This Row],[字１]]=0,"",INDEX(字音画数表[字音],ファイル名生成[[#This Row],[字１]],0))</f>
        <v/>
      </c>
      <c r="S225" s="50" t="str" cm="1">
        <f t="array" ref="S225">IF(ファイル名生成[[#This Row],[字２]]=0,"",INDEX(字音画数表[字音],ファイル名生成[[#This Row],[字２]],0))</f>
        <v/>
      </c>
      <c r="T225" s="50" t="str" cm="1">
        <f t="array" ref="T225">IF(ファイル名生成[[#This Row],[字３]]=0,"",INDEX(字音画数表[字音],ファイル名生成[[#This Row],[字３]],0))</f>
        <v/>
      </c>
      <c r="U225" s="50" t="str" cm="1">
        <f t="array" ref="U225">[1]!Hebon(ファイル名生成[[#This Row],[字音（手動）]],2,1)</f>
        <v/>
      </c>
      <c r="V225" s="50">
        <f>COUNTIF(既存ファイル名[ローマ字],ファイル名生成[[#This Row],[ローマ字]])</f>
        <v>2</v>
      </c>
      <c r="W225" s="50">
        <f>IF(ファイル名生成[[#This Row],[字１]]=0,0,COUNTIF(ファイル名生成[ローマ字],ファイル名生成[[#This Row],[ローマ字]]))</f>
        <v>0</v>
      </c>
      <c r="X225" s="50">
        <f>ファイル名生成[[#This Row],[既存頻度]]+ファイル名生成[[#This Row],[新頻度]]</f>
        <v>2</v>
      </c>
      <c r="Y225" s="50" t="str">
        <f>IF(ファイル名生成[[#This Row],[総頻度]]&gt;9,ファイル名生成[[#This Row],[総頻度]],_xlfn.TEXTJOIN("",TRUE,"0",ファイル名生成[[#This Row],[総頻度]]))</f>
        <v>02</v>
      </c>
    </row>
    <row r="226" spans="2:25">
      <c r="B226" s="50">
        <f t="shared" si="3"/>
        <v>224</v>
      </c>
      <c r="C226" s="90"/>
      <c r="D226" s="81"/>
      <c r="E226" s="81" t="s">
        <v>3843</v>
      </c>
      <c r="F226" s="81" t="s">
        <v>3843</v>
      </c>
      <c r="G226" s="90"/>
      <c r="H226" s="90"/>
      <c r="I226" s="50" t="str" cm="1">
        <f t="array" ref="I2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6" s="50" t="str">
        <f>_xlfn.TEXTJOIN("",1,ファイル名生成[[#This Row],[字音１]],ファイル名生成[[#This Row],[字音２]],ファイル名生成[[#This Row],[字音3]])</f>
        <v/>
      </c>
      <c r="K226" s="90"/>
      <c r="L226" s="50" t="str">
        <f>IF(ファイル名生成[[#This Row],[字１]]=0,"",_xlfn.TEXTJOIN("",TRUE,ファイル名生成[[#This Row],[ローマ字]],ファイル名生成[[#This Row],[後綴り]]))</f>
        <v/>
      </c>
      <c r="M226" s="50" t="str">
        <f>IF(COUNTIF(既存ファイル名[語釈見出し],ファイル名生成[[#This Row],[語釈見出し]])&gt;=1,"重複","")</f>
        <v/>
      </c>
      <c r="N226" s="50" t="str">
        <f>IF(COUNTIF(既存ファイル名[項目（内部）],ファイル名生成[[#This Row],[項目（内部）]])&gt;=1,"重複","")</f>
        <v/>
      </c>
      <c r="O226" s="50">
        <f>IF(LEFT(ファイル名生成[[#This Row],[項目（内部）]],1)="",0,MATCH(LEFT(ファイル名生成[[#This Row],[項目（内部）]],1),字音画数表[新字],0))</f>
        <v>0</v>
      </c>
      <c r="P226" s="50" cm="1">
        <f t="array" ref="P2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6" s="50" cm="1">
        <f t="array" ref="Q2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6" s="50" t="str" cm="1">
        <f t="array" ref="R226">IF(ファイル名生成[[#This Row],[字１]]=0,"",INDEX(字音画数表[字音],ファイル名生成[[#This Row],[字１]],0))</f>
        <v/>
      </c>
      <c r="S226" s="50" t="str" cm="1">
        <f t="array" ref="S226">IF(ファイル名生成[[#This Row],[字２]]=0,"",INDEX(字音画数表[字音],ファイル名生成[[#This Row],[字２]],0))</f>
        <v/>
      </c>
      <c r="T226" s="50" t="str" cm="1">
        <f t="array" ref="T226">IF(ファイル名生成[[#This Row],[字３]]=0,"",INDEX(字音画数表[字音],ファイル名生成[[#This Row],[字３]],0))</f>
        <v/>
      </c>
      <c r="U226" s="50" t="str" cm="1">
        <f t="array" ref="U226">[1]!Hebon(ファイル名生成[[#This Row],[字音（手動）]],2,1)</f>
        <v/>
      </c>
      <c r="V226" s="50">
        <f>COUNTIF(既存ファイル名[ローマ字],ファイル名生成[[#This Row],[ローマ字]])</f>
        <v>2</v>
      </c>
      <c r="W226" s="50">
        <f>IF(ファイル名生成[[#This Row],[字１]]=0,0,COUNTIF(ファイル名生成[ローマ字],ファイル名生成[[#This Row],[ローマ字]]))</f>
        <v>0</v>
      </c>
      <c r="X226" s="50">
        <f>ファイル名生成[[#This Row],[既存頻度]]+ファイル名生成[[#This Row],[新頻度]]</f>
        <v>2</v>
      </c>
      <c r="Y226" s="50" t="str">
        <f>IF(ファイル名生成[[#This Row],[総頻度]]&gt;9,ファイル名生成[[#This Row],[総頻度]],_xlfn.TEXTJOIN("",TRUE,"0",ファイル名生成[[#This Row],[総頻度]]))</f>
        <v>02</v>
      </c>
    </row>
    <row r="227" spans="2:25">
      <c r="B227" s="50">
        <f t="shared" si="3"/>
        <v>225</v>
      </c>
      <c r="C227" s="90"/>
      <c r="D227" s="81"/>
      <c r="E227" s="81" t="s">
        <v>3843</v>
      </c>
      <c r="F227" s="81" t="s">
        <v>3843</v>
      </c>
      <c r="G227" s="90"/>
      <c r="H227" s="90"/>
      <c r="I227" s="50" t="str" cm="1">
        <f t="array" ref="I2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7" s="50" t="str">
        <f>_xlfn.TEXTJOIN("",1,ファイル名生成[[#This Row],[字音１]],ファイル名生成[[#This Row],[字音２]],ファイル名生成[[#This Row],[字音3]])</f>
        <v/>
      </c>
      <c r="K227" s="90"/>
      <c r="L227" s="50" t="str">
        <f>IF(ファイル名生成[[#This Row],[字１]]=0,"",_xlfn.TEXTJOIN("",TRUE,ファイル名生成[[#This Row],[ローマ字]],ファイル名生成[[#This Row],[後綴り]]))</f>
        <v/>
      </c>
      <c r="M227" s="50" t="str">
        <f>IF(COUNTIF(既存ファイル名[語釈見出し],ファイル名生成[[#This Row],[語釈見出し]])&gt;=1,"重複","")</f>
        <v/>
      </c>
      <c r="N227" s="50" t="str">
        <f>IF(COUNTIF(既存ファイル名[項目（内部）],ファイル名生成[[#This Row],[項目（内部）]])&gt;=1,"重複","")</f>
        <v/>
      </c>
      <c r="O227" s="50">
        <f>IF(LEFT(ファイル名生成[[#This Row],[項目（内部）]],1)="",0,MATCH(LEFT(ファイル名生成[[#This Row],[項目（内部）]],1),字音画数表[新字],0))</f>
        <v>0</v>
      </c>
      <c r="P227" s="50" cm="1">
        <f t="array" ref="P2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7" s="50" cm="1">
        <f t="array" ref="Q2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7" s="50" t="str" cm="1">
        <f t="array" ref="R227">IF(ファイル名生成[[#This Row],[字１]]=0,"",INDEX(字音画数表[字音],ファイル名生成[[#This Row],[字１]],0))</f>
        <v/>
      </c>
      <c r="S227" s="50" t="str" cm="1">
        <f t="array" ref="S227">IF(ファイル名生成[[#This Row],[字２]]=0,"",INDEX(字音画数表[字音],ファイル名生成[[#This Row],[字２]],0))</f>
        <v/>
      </c>
      <c r="T227" s="50" t="str" cm="1">
        <f t="array" ref="T227">IF(ファイル名生成[[#This Row],[字３]]=0,"",INDEX(字音画数表[字音],ファイル名生成[[#This Row],[字３]],0))</f>
        <v/>
      </c>
      <c r="U227" s="50" t="str" cm="1">
        <f t="array" ref="U227">[1]!Hebon(ファイル名生成[[#This Row],[字音（手動）]],2,1)</f>
        <v/>
      </c>
      <c r="V227" s="50">
        <f>COUNTIF(既存ファイル名[ローマ字],ファイル名生成[[#This Row],[ローマ字]])</f>
        <v>2</v>
      </c>
      <c r="W227" s="50">
        <f>IF(ファイル名生成[[#This Row],[字１]]=0,0,COUNTIF(ファイル名生成[ローマ字],ファイル名生成[[#This Row],[ローマ字]]))</f>
        <v>0</v>
      </c>
      <c r="X227" s="50">
        <f>ファイル名生成[[#This Row],[既存頻度]]+ファイル名生成[[#This Row],[新頻度]]</f>
        <v>2</v>
      </c>
      <c r="Y227" s="50" t="str">
        <f>IF(ファイル名生成[[#This Row],[総頻度]]&gt;9,ファイル名生成[[#This Row],[総頻度]],_xlfn.TEXTJOIN("",TRUE,"0",ファイル名生成[[#This Row],[総頻度]]))</f>
        <v>02</v>
      </c>
    </row>
    <row r="228" spans="2:25">
      <c r="B228" s="50">
        <f t="shared" si="3"/>
        <v>226</v>
      </c>
      <c r="C228" s="90"/>
      <c r="D228" s="81"/>
      <c r="E228" s="81" t="s">
        <v>3843</v>
      </c>
      <c r="F228" s="81" t="s">
        <v>3843</v>
      </c>
      <c r="G228" s="90"/>
      <c r="H228" s="90"/>
      <c r="I228" s="50" t="str" cm="1">
        <f t="array" ref="I2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8" s="50" t="str">
        <f>_xlfn.TEXTJOIN("",1,ファイル名生成[[#This Row],[字音１]],ファイル名生成[[#This Row],[字音２]],ファイル名生成[[#This Row],[字音3]])</f>
        <v/>
      </c>
      <c r="K228" s="90"/>
      <c r="L228" s="50" t="str">
        <f>IF(ファイル名生成[[#This Row],[字１]]=0,"",_xlfn.TEXTJOIN("",TRUE,ファイル名生成[[#This Row],[ローマ字]],ファイル名生成[[#This Row],[後綴り]]))</f>
        <v/>
      </c>
      <c r="M228" s="50" t="str">
        <f>IF(COUNTIF(既存ファイル名[語釈見出し],ファイル名生成[[#This Row],[語釈見出し]])&gt;=1,"重複","")</f>
        <v/>
      </c>
      <c r="N228" s="50" t="str">
        <f>IF(COUNTIF(既存ファイル名[項目（内部）],ファイル名生成[[#This Row],[項目（内部）]])&gt;=1,"重複","")</f>
        <v/>
      </c>
      <c r="O228" s="50">
        <f>IF(LEFT(ファイル名生成[[#This Row],[項目（内部）]],1)="",0,MATCH(LEFT(ファイル名生成[[#This Row],[項目（内部）]],1),字音画数表[新字],0))</f>
        <v>0</v>
      </c>
      <c r="P228" s="50" cm="1">
        <f t="array" ref="P2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8" s="50" cm="1">
        <f t="array" ref="Q2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8" s="50" t="str" cm="1">
        <f t="array" ref="R228">IF(ファイル名生成[[#This Row],[字１]]=0,"",INDEX(字音画数表[字音],ファイル名生成[[#This Row],[字１]],0))</f>
        <v/>
      </c>
      <c r="S228" s="50" t="str" cm="1">
        <f t="array" ref="S228">IF(ファイル名生成[[#This Row],[字２]]=0,"",INDEX(字音画数表[字音],ファイル名生成[[#This Row],[字２]],0))</f>
        <v/>
      </c>
      <c r="T228" s="50" t="str" cm="1">
        <f t="array" ref="T228">IF(ファイル名生成[[#This Row],[字３]]=0,"",INDEX(字音画数表[字音],ファイル名生成[[#This Row],[字３]],0))</f>
        <v/>
      </c>
      <c r="U228" s="50" t="str" cm="1">
        <f t="array" ref="U228">[1]!Hebon(ファイル名生成[[#This Row],[字音（手動）]],2,1)</f>
        <v/>
      </c>
      <c r="V228" s="50">
        <f>COUNTIF(既存ファイル名[ローマ字],ファイル名生成[[#This Row],[ローマ字]])</f>
        <v>2</v>
      </c>
      <c r="W228" s="50">
        <f>IF(ファイル名生成[[#This Row],[字１]]=0,0,COUNTIF(ファイル名生成[ローマ字],ファイル名生成[[#This Row],[ローマ字]]))</f>
        <v>0</v>
      </c>
      <c r="X228" s="50">
        <f>ファイル名生成[[#This Row],[既存頻度]]+ファイル名生成[[#This Row],[新頻度]]</f>
        <v>2</v>
      </c>
      <c r="Y228" s="50" t="str">
        <f>IF(ファイル名生成[[#This Row],[総頻度]]&gt;9,ファイル名生成[[#This Row],[総頻度]],_xlfn.TEXTJOIN("",TRUE,"0",ファイル名生成[[#This Row],[総頻度]]))</f>
        <v>02</v>
      </c>
    </row>
    <row r="229" spans="2:25">
      <c r="B229" s="50">
        <f t="shared" si="3"/>
        <v>227</v>
      </c>
      <c r="C229" s="90"/>
      <c r="D229" s="81"/>
      <c r="E229" s="81" t="s">
        <v>3843</v>
      </c>
      <c r="F229" s="81" t="s">
        <v>3843</v>
      </c>
      <c r="G229" s="90"/>
      <c r="H229" s="90"/>
      <c r="I229" s="50" t="str" cm="1">
        <f t="array" ref="I2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29" s="50" t="str">
        <f>_xlfn.TEXTJOIN("",1,ファイル名生成[[#This Row],[字音１]],ファイル名生成[[#This Row],[字音２]],ファイル名生成[[#This Row],[字音3]])</f>
        <v/>
      </c>
      <c r="K229" s="90"/>
      <c r="L229" s="50" t="str">
        <f>IF(ファイル名生成[[#This Row],[字１]]=0,"",_xlfn.TEXTJOIN("",TRUE,ファイル名生成[[#This Row],[ローマ字]],ファイル名生成[[#This Row],[後綴り]]))</f>
        <v/>
      </c>
      <c r="M229" s="50" t="str">
        <f>IF(COUNTIF(既存ファイル名[語釈見出し],ファイル名生成[[#This Row],[語釈見出し]])&gt;=1,"重複","")</f>
        <v/>
      </c>
      <c r="N229" s="50" t="str">
        <f>IF(COUNTIF(既存ファイル名[項目（内部）],ファイル名生成[[#This Row],[項目（内部）]])&gt;=1,"重複","")</f>
        <v/>
      </c>
      <c r="O229" s="50">
        <f>IF(LEFT(ファイル名生成[[#This Row],[項目（内部）]],1)="",0,MATCH(LEFT(ファイル名生成[[#This Row],[項目（内部）]],1),字音画数表[新字],0))</f>
        <v>0</v>
      </c>
      <c r="P229" s="50" cm="1">
        <f t="array" ref="P2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29" s="50" cm="1">
        <f t="array" ref="Q2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29" s="50" t="str" cm="1">
        <f t="array" ref="R229">IF(ファイル名生成[[#This Row],[字１]]=0,"",INDEX(字音画数表[字音],ファイル名生成[[#This Row],[字１]],0))</f>
        <v/>
      </c>
      <c r="S229" s="50" t="str" cm="1">
        <f t="array" ref="S229">IF(ファイル名生成[[#This Row],[字２]]=0,"",INDEX(字音画数表[字音],ファイル名生成[[#This Row],[字２]],0))</f>
        <v/>
      </c>
      <c r="T229" s="50" t="str" cm="1">
        <f t="array" ref="T229">IF(ファイル名生成[[#This Row],[字３]]=0,"",INDEX(字音画数表[字音],ファイル名生成[[#This Row],[字３]],0))</f>
        <v/>
      </c>
      <c r="U229" s="50" t="str" cm="1">
        <f t="array" ref="U229">[1]!Hebon(ファイル名生成[[#This Row],[字音（手動）]],2,1)</f>
        <v/>
      </c>
      <c r="V229" s="50">
        <f>COUNTIF(既存ファイル名[ローマ字],ファイル名生成[[#This Row],[ローマ字]])</f>
        <v>2</v>
      </c>
      <c r="W229" s="50">
        <f>IF(ファイル名生成[[#This Row],[字１]]=0,0,COUNTIF(ファイル名生成[ローマ字],ファイル名生成[[#This Row],[ローマ字]]))</f>
        <v>0</v>
      </c>
      <c r="X229" s="50">
        <f>ファイル名生成[[#This Row],[既存頻度]]+ファイル名生成[[#This Row],[新頻度]]</f>
        <v>2</v>
      </c>
      <c r="Y229" s="50" t="str">
        <f>IF(ファイル名生成[[#This Row],[総頻度]]&gt;9,ファイル名生成[[#This Row],[総頻度]],_xlfn.TEXTJOIN("",TRUE,"0",ファイル名生成[[#This Row],[総頻度]]))</f>
        <v>02</v>
      </c>
    </row>
    <row r="230" spans="2:25">
      <c r="B230" s="50">
        <f t="shared" si="3"/>
        <v>228</v>
      </c>
      <c r="C230" s="90"/>
      <c r="D230" s="81"/>
      <c r="E230" s="81" t="s">
        <v>3843</v>
      </c>
      <c r="F230" s="81" t="s">
        <v>3843</v>
      </c>
      <c r="G230" s="90"/>
      <c r="H230" s="90"/>
      <c r="I230" s="50" t="str" cm="1">
        <f t="array" ref="I2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0" s="50" t="str">
        <f>_xlfn.TEXTJOIN("",1,ファイル名生成[[#This Row],[字音１]],ファイル名生成[[#This Row],[字音２]],ファイル名生成[[#This Row],[字音3]])</f>
        <v/>
      </c>
      <c r="K230" s="90"/>
      <c r="L230" s="50" t="str">
        <f>IF(ファイル名生成[[#This Row],[字１]]=0,"",_xlfn.TEXTJOIN("",TRUE,ファイル名生成[[#This Row],[ローマ字]],ファイル名生成[[#This Row],[後綴り]]))</f>
        <v/>
      </c>
      <c r="M230" s="50" t="str">
        <f>IF(COUNTIF(既存ファイル名[語釈見出し],ファイル名生成[[#This Row],[語釈見出し]])&gt;=1,"重複","")</f>
        <v/>
      </c>
      <c r="N230" s="50" t="str">
        <f>IF(COUNTIF(既存ファイル名[項目（内部）],ファイル名生成[[#This Row],[項目（内部）]])&gt;=1,"重複","")</f>
        <v/>
      </c>
      <c r="O230" s="50">
        <f>IF(LEFT(ファイル名生成[[#This Row],[項目（内部）]],1)="",0,MATCH(LEFT(ファイル名生成[[#This Row],[項目（内部）]],1),字音画数表[新字],0))</f>
        <v>0</v>
      </c>
      <c r="P230" s="50" cm="1">
        <f t="array" ref="P2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0" s="50" cm="1">
        <f t="array" ref="Q2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0" s="50" t="str" cm="1">
        <f t="array" ref="R230">IF(ファイル名生成[[#This Row],[字１]]=0,"",INDEX(字音画数表[字音],ファイル名生成[[#This Row],[字１]],0))</f>
        <v/>
      </c>
      <c r="S230" s="50" t="str" cm="1">
        <f t="array" ref="S230">IF(ファイル名生成[[#This Row],[字２]]=0,"",INDEX(字音画数表[字音],ファイル名生成[[#This Row],[字２]],0))</f>
        <v/>
      </c>
      <c r="T230" s="50" t="str" cm="1">
        <f t="array" ref="T230">IF(ファイル名生成[[#This Row],[字３]]=0,"",INDEX(字音画数表[字音],ファイル名生成[[#This Row],[字３]],0))</f>
        <v/>
      </c>
      <c r="U230" s="50" t="str" cm="1">
        <f t="array" ref="U230">[1]!Hebon(ファイル名生成[[#This Row],[字音（手動）]],2,1)</f>
        <v/>
      </c>
      <c r="V230" s="50">
        <f>COUNTIF(既存ファイル名[ローマ字],ファイル名生成[[#This Row],[ローマ字]])</f>
        <v>2</v>
      </c>
      <c r="W230" s="50">
        <f>IF(ファイル名生成[[#This Row],[字１]]=0,0,COUNTIF(ファイル名生成[ローマ字],ファイル名生成[[#This Row],[ローマ字]]))</f>
        <v>0</v>
      </c>
      <c r="X230" s="50">
        <f>ファイル名生成[[#This Row],[既存頻度]]+ファイル名生成[[#This Row],[新頻度]]</f>
        <v>2</v>
      </c>
      <c r="Y230" s="50" t="str">
        <f>IF(ファイル名生成[[#This Row],[総頻度]]&gt;9,ファイル名生成[[#This Row],[総頻度]],_xlfn.TEXTJOIN("",TRUE,"0",ファイル名生成[[#This Row],[総頻度]]))</f>
        <v>02</v>
      </c>
    </row>
    <row r="231" spans="2:25">
      <c r="B231" s="50">
        <f t="shared" si="3"/>
        <v>229</v>
      </c>
      <c r="C231" s="90"/>
      <c r="D231" s="81"/>
      <c r="E231" s="81" t="s">
        <v>3843</v>
      </c>
      <c r="F231" s="81" t="s">
        <v>3843</v>
      </c>
      <c r="G231" s="90"/>
      <c r="H231" s="90"/>
      <c r="I231" s="50" t="str" cm="1">
        <f t="array" ref="I2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1" s="50" t="str">
        <f>_xlfn.TEXTJOIN("",1,ファイル名生成[[#This Row],[字音１]],ファイル名生成[[#This Row],[字音２]],ファイル名生成[[#This Row],[字音3]])</f>
        <v/>
      </c>
      <c r="K231" s="90"/>
      <c r="L231" s="50" t="str">
        <f>IF(ファイル名生成[[#This Row],[字１]]=0,"",_xlfn.TEXTJOIN("",TRUE,ファイル名生成[[#This Row],[ローマ字]],ファイル名生成[[#This Row],[後綴り]]))</f>
        <v/>
      </c>
      <c r="M231" s="50" t="str">
        <f>IF(COUNTIF(既存ファイル名[語釈見出し],ファイル名生成[[#This Row],[語釈見出し]])&gt;=1,"重複","")</f>
        <v/>
      </c>
      <c r="N231" s="50" t="str">
        <f>IF(COUNTIF(既存ファイル名[項目（内部）],ファイル名生成[[#This Row],[項目（内部）]])&gt;=1,"重複","")</f>
        <v/>
      </c>
      <c r="O231" s="50">
        <f>IF(LEFT(ファイル名生成[[#This Row],[項目（内部）]],1)="",0,MATCH(LEFT(ファイル名生成[[#This Row],[項目（内部）]],1),字音画数表[新字],0))</f>
        <v>0</v>
      </c>
      <c r="P231" s="50" cm="1">
        <f t="array" ref="P2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1" s="50" cm="1">
        <f t="array" ref="Q2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1" s="50" t="str" cm="1">
        <f t="array" ref="R231">IF(ファイル名生成[[#This Row],[字１]]=0,"",INDEX(字音画数表[字音],ファイル名生成[[#This Row],[字１]],0))</f>
        <v/>
      </c>
      <c r="S231" s="50" t="str" cm="1">
        <f t="array" ref="S231">IF(ファイル名生成[[#This Row],[字２]]=0,"",INDEX(字音画数表[字音],ファイル名生成[[#This Row],[字２]],0))</f>
        <v/>
      </c>
      <c r="T231" s="50" t="str" cm="1">
        <f t="array" ref="T231">IF(ファイル名生成[[#This Row],[字３]]=0,"",INDEX(字音画数表[字音],ファイル名生成[[#This Row],[字３]],0))</f>
        <v/>
      </c>
      <c r="U231" s="50" t="str" cm="1">
        <f t="array" ref="U231">[1]!Hebon(ファイル名生成[[#This Row],[字音（手動）]],2,1)</f>
        <v/>
      </c>
      <c r="V231" s="50">
        <f>COUNTIF(既存ファイル名[ローマ字],ファイル名生成[[#This Row],[ローマ字]])</f>
        <v>2</v>
      </c>
      <c r="W231" s="50">
        <f>IF(ファイル名生成[[#This Row],[字１]]=0,0,COUNTIF(ファイル名生成[ローマ字],ファイル名生成[[#This Row],[ローマ字]]))</f>
        <v>0</v>
      </c>
      <c r="X231" s="50">
        <f>ファイル名生成[[#This Row],[既存頻度]]+ファイル名生成[[#This Row],[新頻度]]</f>
        <v>2</v>
      </c>
      <c r="Y231" s="50" t="str">
        <f>IF(ファイル名生成[[#This Row],[総頻度]]&gt;9,ファイル名生成[[#This Row],[総頻度]],_xlfn.TEXTJOIN("",TRUE,"0",ファイル名生成[[#This Row],[総頻度]]))</f>
        <v>02</v>
      </c>
    </row>
    <row r="232" spans="2:25">
      <c r="B232" s="50">
        <f t="shared" si="3"/>
        <v>230</v>
      </c>
      <c r="C232" s="90"/>
      <c r="D232" s="81"/>
      <c r="E232" s="81" t="s">
        <v>3843</v>
      </c>
      <c r="F232" s="81" t="s">
        <v>3843</v>
      </c>
      <c r="G232" s="90"/>
      <c r="H232" s="90"/>
      <c r="I232" s="50" t="str" cm="1">
        <f t="array" ref="I2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2" s="50" t="str">
        <f>_xlfn.TEXTJOIN("",1,ファイル名生成[[#This Row],[字音１]],ファイル名生成[[#This Row],[字音２]],ファイル名生成[[#This Row],[字音3]])</f>
        <v/>
      </c>
      <c r="K232" s="90"/>
      <c r="L232" s="50" t="str">
        <f>IF(ファイル名生成[[#This Row],[字１]]=0,"",_xlfn.TEXTJOIN("",TRUE,ファイル名生成[[#This Row],[ローマ字]],ファイル名生成[[#This Row],[後綴り]]))</f>
        <v/>
      </c>
      <c r="M232" s="50" t="str">
        <f>IF(COUNTIF(既存ファイル名[語釈見出し],ファイル名生成[[#This Row],[語釈見出し]])&gt;=1,"重複","")</f>
        <v/>
      </c>
      <c r="N232" s="50" t="str">
        <f>IF(COUNTIF(既存ファイル名[項目（内部）],ファイル名生成[[#This Row],[項目（内部）]])&gt;=1,"重複","")</f>
        <v/>
      </c>
      <c r="O232" s="50">
        <f>IF(LEFT(ファイル名生成[[#This Row],[項目（内部）]],1)="",0,MATCH(LEFT(ファイル名生成[[#This Row],[項目（内部）]],1),字音画数表[新字],0))</f>
        <v>0</v>
      </c>
      <c r="P232" s="50" cm="1">
        <f t="array" ref="P2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2" s="50" cm="1">
        <f t="array" ref="Q2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2" s="50" t="str" cm="1">
        <f t="array" ref="R232">IF(ファイル名生成[[#This Row],[字１]]=0,"",INDEX(字音画数表[字音],ファイル名生成[[#This Row],[字１]],0))</f>
        <v/>
      </c>
      <c r="S232" s="50" t="str" cm="1">
        <f t="array" ref="S232">IF(ファイル名生成[[#This Row],[字２]]=0,"",INDEX(字音画数表[字音],ファイル名生成[[#This Row],[字２]],0))</f>
        <v/>
      </c>
      <c r="T232" s="50" t="str" cm="1">
        <f t="array" ref="T232">IF(ファイル名生成[[#This Row],[字３]]=0,"",INDEX(字音画数表[字音],ファイル名生成[[#This Row],[字３]],0))</f>
        <v/>
      </c>
      <c r="U232" s="50" t="str" cm="1">
        <f t="array" ref="U232">[1]!Hebon(ファイル名生成[[#This Row],[字音（手動）]],2,1)</f>
        <v/>
      </c>
      <c r="V232" s="50">
        <f>COUNTIF(既存ファイル名[ローマ字],ファイル名生成[[#This Row],[ローマ字]])</f>
        <v>2</v>
      </c>
      <c r="W232" s="50">
        <f>IF(ファイル名生成[[#This Row],[字１]]=0,0,COUNTIF(ファイル名生成[ローマ字],ファイル名生成[[#This Row],[ローマ字]]))</f>
        <v>0</v>
      </c>
      <c r="X232" s="50">
        <f>ファイル名生成[[#This Row],[既存頻度]]+ファイル名生成[[#This Row],[新頻度]]</f>
        <v>2</v>
      </c>
      <c r="Y232" s="50" t="str">
        <f>IF(ファイル名生成[[#This Row],[総頻度]]&gt;9,ファイル名生成[[#This Row],[総頻度]],_xlfn.TEXTJOIN("",TRUE,"0",ファイル名生成[[#This Row],[総頻度]]))</f>
        <v>02</v>
      </c>
    </row>
    <row r="233" spans="2:25">
      <c r="B233" s="50">
        <f t="shared" si="3"/>
        <v>231</v>
      </c>
      <c r="C233" s="90"/>
      <c r="D233" s="81"/>
      <c r="E233" s="81" t="s">
        <v>3843</v>
      </c>
      <c r="F233" s="81" t="s">
        <v>3843</v>
      </c>
      <c r="G233" s="90"/>
      <c r="H233" s="90"/>
      <c r="I233" s="50" t="str" cm="1">
        <f t="array" ref="I2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3" s="50" t="str">
        <f>_xlfn.TEXTJOIN("",1,ファイル名生成[[#This Row],[字音１]],ファイル名生成[[#This Row],[字音２]],ファイル名生成[[#This Row],[字音3]])</f>
        <v/>
      </c>
      <c r="K233" s="90"/>
      <c r="L233" s="50" t="str">
        <f>IF(ファイル名生成[[#This Row],[字１]]=0,"",_xlfn.TEXTJOIN("",TRUE,ファイル名生成[[#This Row],[ローマ字]],ファイル名生成[[#This Row],[後綴り]]))</f>
        <v/>
      </c>
      <c r="M233" s="50" t="str">
        <f>IF(COUNTIF(既存ファイル名[語釈見出し],ファイル名生成[[#This Row],[語釈見出し]])&gt;=1,"重複","")</f>
        <v/>
      </c>
      <c r="N233" s="50" t="str">
        <f>IF(COUNTIF(既存ファイル名[項目（内部）],ファイル名生成[[#This Row],[項目（内部）]])&gt;=1,"重複","")</f>
        <v/>
      </c>
      <c r="O233" s="50">
        <f>IF(LEFT(ファイル名生成[[#This Row],[項目（内部）]],1)="",0,MATCH(LEFT(ファイル名生成[[#This Row],[項目（内部）]],1),字音画数表[新字],0))</f>
        <v>0</v>
      </c>
      <c r="P233" s="50" cm="1">
        <f t="array" ref="P2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3" s="50" cm="1">
        <f t="array" ref="Q2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3" s="50" t="str" cm="1">
        <f t="array" ref="R233">IF(ファイル名生成[[#This Row],[字１]]=0,"",INDEX(字音画数表[字音],ファイル名生成[[#This Row],[字１]],0))</f>
        <v/>
      </c>
      <c r="S233" s="50" t="str" cm="1">
        <f t="array" ref="S233">IF(ファイル名生成[[#This Row],[字２]]=0,"",INDEX(字音画数表[字音],ファイル名生成[[#This Row],[字２]],0))</f>
        <v/>
      </c>
      <c r="T233" s="50" t="str" cm="1">
        <f t="array" ref="T233">IF(ファイル名生成[[#This Row],[字３]]=0,"",INDEX(字音画数表[字音],ファイル名生成[[#This Row],[字３]],0))</f>
        <v/>
      </c>
      <c r="U233" s="50" t="str" cm="1">
        <f t="array" ref="U233">[1]!Hebon(ファイル名生成[[#This Row],[字音（手動）]],2,1)</f>
        <v/>
      </c>
      <c r="V233" s="50">
        <f>COUNTIF(既存ファイル名[ローマ字],ファイル名生成[[#This Row],[ローマ字]])</f>
        <v>2</v>
      </c>
      <c r="W233" s="50">
        <f>IF(ファイル名生成[[#This Row],[字１]]=0,0,COUNTIF(ファイル名生成[ローマ字],ファイル名生成[[#This Row],[ローマ字]]))</f>
        <v>0</v>
      </c>
      <c r="X233" s="50">
        <f>ファイル名生成[[#This Row],[既存頻度]]+ファイル名生成[[#This Row],[新頻度]]</f>
        <v>2</v>
      </c>
      <c r="Y233" s="50" t="str">
        <f>IF(ファイル名生成[[#This Row],[総頻度]]&gt;9,ファイル名生成[[#This Row],[総頻度]],_xlfn.TEXTJOIN("",TRUE,"0",ファイル名生成[[#This Row],[総頻度]]))</f>
        <v>02</v>
      </c>
    </row>
    <row r="234" spans="2:25">
      <c r="B234" s="50">
        <f t="shared" si="3"/>
        <v>232</v>
      </c>
      <c r="C234" s="90"/>
      <c r="D234" s="81"/>
      <c r="E234" s="81" t="s">
        <v>3843</v>
      </c>
      <c r="F234" s="81" t="s">
        <v>3843</v>
      </c>
      <c r="G234" s="90"/>
      <c r="H234" s="90"/>
      <c r="I234" s="50" t="str" cm="1">
        <f t="array" ref="I2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4" s="50" t="str">
        <f>_xlfn.TEXTJOIN("",1,ファイル名生成[[#This Row],[字音１]],ファイル名生成[[#This Row],[字音２]],ファイル名生成[[#This Row],[字音3]])</f>
        <v/>
      </c>
      <c r="K234" s="90"/>
      <c r="L234" s="50" t="str">
        <f>IF(ファイル名生成[[#This Row],[字１]]=0,"",_xlfn.TEXTJOIN("",TRUE,ファイル名生成[[#This Row],[ローマ字]],ファイル名生成[[#This Row],[後綴り]]))</f>
        <v/>
      </c>
      <c r="M234" s="50" t="str">
        <f>IF(COUNTIF(既存ファイル名[語釈見出し],ファイル名生成[[#This Row],[語釈見出し]])&gt;=1,"重複","")</f>
        <v/>
      </c>
      <c r="N234" s="50" t="str">
        <f>IF(COUNTIF(既存ファイル名[項目（内部）],ファイル名生成[[#This Row],[項目（内部）]])&gt;=1,"重複","")</f>
        <v/>
      </c>
      <c r="O234" s="50">
        <f>IF(LEFT(ファイル名生成[[#This Row],[項目（内部）]],1)="",0,MATCH(LEFT(ファイル名生成[[#This Row],[項目（内部）]],1),字音画数表[新字],0))</f>
        <v>0</v>
      </c>
      <c r="P234" s="50" cm="1">
        <f t="array" ref="P2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4" s="50" cm="1">
        <f t="array" ref="Q2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4" s="50" t="str" cm="1">
        <f t="array" ref="R234">IF(ファイル名生成[[#This Row],[字１]]=0,"",INDEX(字音画数表[字音],ファイル名生成[[#This Row],[字１]],0))</f>
        <v/>
      </c>
      <c r="S234" s="50" t="str" cm="1">
        <f t="array" ref="S234">IF(ファイル名生成[[#This Row],[字２]]=0,"",INDEX(字音画数表[字音],ファイル名生成[[#This Row],[字２]],0))</f>
        <v/>
      </c>
      <c r="T234" s="50" t="str" cm="1">
        <f t="array" ref="T234">IF(ファイル名生成[[#This Row],[字３]]=0,"",INDEX(字音画数表[字音],ファイル名生成[[#This Row],[字３]],0))</f>
        <v/>
      </c>
      <c r="U234" s="50" t="str" cm="1">
        <f t="array" ref="U234">[1]!Hebon(ファイル名生成[[#This Row],[字音（手動）]],2,1)</f>
        <v/>
      </c>
      <c r="V234" s="50">
        <f>COUNTIF(既存ファイル名[ローマ字],ファイル名生成[[#This Row],[ローマ字]])</f>
        <v>2</v>
      </c>
      <c r="W234" s="50">
        <f>IF(ファイル名生成[[#This Row],[字１]]=0,0,COUNTIF(ファイル名生成[ローマ字],ファイル名生成[[#This Row],[ローマ字]]))</f>
        <v>0</v>
      </c>
      <c r="X234" s="50">
        <f>ファイル名生成[[#This Row],[既存頻度]]+ファイル名生成[[#This Row],[新頻度]]</f>
        <v>2</v>
      </c>
      <c r="Y234" s="50" t="str">
        <f>IF(ファイル名生成[[#This Row],[総頻度]]&gt;9,ファイル名生成[[#This Row],[総頻度]],_xlfn.TEXTJOIN("",TRUE,"0",ファイル名生成[[#This Row],[総頻度]]))</f>
        <v>02</v>
      </c>
    </row>
    <row r="235" spans="2:25">
      <c r="B235" s="50">
        <f t="shared" si="3"/>
        <v>233</v>
      </c>
      <c r="C235" s="90"/>
      <c r="D235" s="81"/>
      <c r="E235" s="81" t="s">
        <v>3843</v>
      </c>
      <c r="F235" s="81" t="s">
        <v>3843</v>
      </c>
      <c r="G235" s="90"/>
      <c r="H235" s="90"/>
      <c r="I235" s="50" t="str" cm="1">
        <f t="array" ref="I2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5" s="50" t="str">
        <f>_xlfn.TEXTJOIN("",1,ファイル名生成[[#This Row],[字音１]],ファイル名生成[[#This Row],[字音２]],ファイル名生成[[#This Row],[字音3]])</f>
        <v/>
      </c>
      <c r="K235" s="90"/>
      <c r="L235" s="50" t="str">
        <f>IF(ファイル名生成[[#This Row],[字１]]=0,"",_xlfn.TEXTJOIN("",TRUE,ファイル名生成[[#This Row],[ローマ字]],ファイル名生成[[#This Row],[後綴り]]))</f>
        <v/>
      </c>
      <c r="M235" s="50" t="str">
        <f>IF(COUNTIF(既存ファイル名[語釈見出し],ファイル名生成[[#This Row],[語釈見出し]])&gt;=1,"重複","")</f>
        <v/>
      </c>
      <c r="N235" s="50" t="str">
        <f>IF(COUNTIF(既存ファイル名[項目（内部）],ファイル名生成[[#This Row],[項目（内部）]])&gt;=1,"重複","")</f>
        <v/>
      </c>
      <c r="O235" s="50">
        <f>IF(LEFT(ファイル名生成[[#This Row],[項目（内部）]],1)="",0,MATCH(LEFT(ファイル名生成[[#This Row],[項目（内部）]],1),字音画数表[新字],0))</f>
        <v>0</v>
      </c>
      <c r="P235" s="50" cm="1">
        <f t="array" ref="P2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5" s="50" cm="1">
        <f t="array" ref="Q2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5" s="50" t="str" cm="1">
        <f t="array" ref="R235">IF(ファイル名生成[[#This Row],[字１]]=0,"",INDEX(字音画数表[字音],ファイル名生成[[#This Row],[字１]],0))</f>
        <v/>
      </c>
      <c r="S235" s="50" t="str" cm="1">
        <f t="array" ref="S235">IF(ファイル名生成[[#This Row],[字２]]=0,"",INDEX(字音画数表[字音],ファイル名生成[[#This Row],[字２]],0))</f>
        <v/>
      </c>
      <c r="T235" s="50" t="str" cm="1">
        <f t="array" ref="T235">IF(ファイル名生成[[#This Row],[字３]]=0,"",INDEX(字音画数表[字音],ファイル名生成[[#This Row],[字３]],0))</f>
        <v/>
      </c>
      <c r="U235" s="50" t="str" cm="1">
        <f t="array" ref="U235">[1]!Hebon(ファイル名生成[[#This Row],[字音（手動）]],2,1)</f>
        <v/>
      </c>
      <c r="V235" s="50">
        <f>COUNTIF(既存ファイル名[ローマ字],ファイル名生成[[#This Row],[ローマ字]])</f>
        <v>2</v>
      </c>
      <c r="W235" s="50">
        <f>IF(ファイル名生成[[#This Row],[字１]]=0,0,COUNTIF(ファイル名生成[ローマ字],ファイル名生成[[#This Row],[ローマ字]]))</f>
        <v>0</v>
      </c>
      <c r="X235" s="50">
        <f>ファイル名生成[[#This Row],[既存頻度]]+ファイル名生成[[#This Row],[新頻度]]</f>
        <v>2</v>
      </c>
      <c r="Y235" s="50" t="str">
        <f>IF(ファイル名生成[[#This Row],[総頻度]]&gt;9,ファイル名生成[[#This Row],[総頻度]],_xlfn.TEXTJOIN("",TRUE,"0",ファイル名生成[[#This Row],[総頻度]]))</f>
        <v>02</v>
      </c>
    </row>
    <row r="236" spans="2:25">
      <c r="B236" s="50">
        <f t="shared" si="3"/>
        <v>234</v>
      </c>
      <c r="C236" s="90"/>
      <c r="D236" s="81"/>
      <c r="E236" s="81" t="s">
        <v>3843</v>
      </c>
      <c r="F236" s="81" t="s">
        <v>3843</v>
      </c>
      <c r="G236" s="90"/>
      <c r="H236" s="90"/>
      <c r="I236" s="50" t="str" cm="1">
        <f t="array" ref="I2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6" s="50" t="str">
        <f>_xlfn.TEXTJOIN("",1,ファイル名生成[[#This Row],[字音１]],ファイル名生成[[#This Row],[字音２]],ファイル名生成[[#This Row],[字音3]])</f>
        <v/>
      </c>
      <c r="K236" s="90"/>
      <c r="L236" s="50" t="str">
        <f>IF(ファイル名生成[[#This Row],[字１]]=0,"",_xlfn.TEXTJOIN("",TRUE,ファイル名生成[[#This Row],[ローマ字]],ファイル名生成[[#This Row],[後綴り]]))</f>
        <v/>
      </c>
      <c r="M236" s="50" t="str">
        <f>IF(COUNTIF(既存ファイル名[語釈見出し],ファイル名生成[[#This Row],[語釈見出し]])&gt;=1,"重複","")</f>
        <v/>
      </c>
      <c r="N236" s="50" t="str">
        <f>IF(COUNTIF(既存ファイル名[項目（内部）],ファイル名生成[[#This Row],[項目（内部）]])&gt;=1,"重複","")</f>
        <v/>
      </c>
      <c r="O236" s="50">
        <f>IF(LEFT(ファイル名生成[[#This Row],[項目（内部）]],1)="",0,MATCH(LEFT(ファイル名生成[[#This Row],[項目（内部）]],1),字音画数表[新字],0))</f>
        <v>0</v>
      </c>
      <c r="P236" s="50" cm="1">
        <f t="array" ref="P2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6" s="50" cm="1">
        <f t="array" ref="Q2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6" s="50" t="str" cm="1">
        <f t="array" ref="R236">IF(ファイル名生成[[#This Row],[字１]]=0,"",INDEX(字音画数表[字音],ファイル名生成[[#This Row],[字１]],0))</f>
        <v/>
      </c>
      <c r="S236" s="50" t="str" cm="1">
        <f t="array" ref="S236">IF(ファイル名生成[[#This Row],[字２]]=0,"",INDEX(字音画数表[字音],ファイル名生成[[#This Row],[字２]],0))</f>
        <v/>
      </c>
      <c r="T236" s="50" t="str" cm="1">
        <f t="array" ref="T236">IF(ファイル名生成[[#This Row],[字３]]=0,"",INDEX(字音画数表[字音],ファイル名生成[[#This Row],[字３]],0))</f>
        <v/>
      </c>
      <c r="U236" s="50" t="str" cm="1">
        <f t="array" ref="U236">[1]!Hebon(ファイル名生成[[#This Row],[字音（手動）]],2,1)</f>
        <v/>
      </c>
      <c r="V236" s="50">
        <f>COUNTIF(既存ファイル名[ローマ字],ファイル名生成[[#This Row],[ローマ字]])</f>
        <v>2</v>
      </c>
      <c r="W236" s="50">
        <f>IF(ファイル名生成[[#This Row],[字１]]=0,0,COUNTIF(ファイル名生成[ローマ字],ファイル名生成[[#This Row],[ローマ字]]))</f>
        <v>0</v>
      </c>
      <c r="X236" s="50">
        <f>ファイル名生成[[#This Row],[既存頻度]]+ファイル名生成[[#This Row],[新頻度]]</f>
        <v>2</v>
      </c>
      <c r="Y236" s="50" t="str">
        <f>IF(ファイル名生成[[#This Row],[総頻度]]&gt;9,ファイル名生成[[#This Row],[総頻度]],_xlfn.TEXTJOIN("",TRUE,"0",ファイル名生成[[#This Row],[総頻度]]))</f>
        <v>02</v>
      </c>
    </row>
    <row r="237" spans="2:25">
      <c r="B237" s="50">
        <f t="shared" si="3"/>
        <v>235</v>
      </c>
      <c r="C237" s="90"/>
      <c r="D237" s="81"/>
      <c r="E237" s="81" t="s">
        <v>3843</v>
      </c>
      <c r="F237" s="81" t="s">
        <v>3843</v>
      </c>
      <c r="G237" s="90"/>
      <c r="H237" s="90"/>
      <c r="I237" s="50" t="str" cm="1">
        <f t="array" ref="I2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7" s="50" t="str">
        <f>_xlfn.TEXTJOIN("",1,ファイル名生成[[#This Row],[字音１]],ファイル名生成[[#This Row],[字音２]],ファイル名生成[[#This Row],[字音3]])</f>
        <v/>
      </c>
      <c r="K237" s="90"/>
      <c r="L237" s="50" t="str">
        <f>IF(ファイル名生成[[#This Row],[字１]]=0,"",_xlfn.TEXTJOIN("",TRUE,ファイル名生成[[#This Row],[ローマ字]],ファイル名生成[[#This Row],[後綴り]]))</f>
        <v/>
      </c>
      <c r="M237" s="50" t="str">
        <f>IF(COUNTIF(既存ファイル名[語釈見出し],ファイル名生成[[#This Row],[語釈見出し]])&gt;=1,"重複","")</f>
        <v/>
      </c>
      <c r="N237" s="50" t="str">
        <f>IF(COUNTIF(既存ファイル名[項目（内部）],ファイル名生成[[#This Row],[項目（内部）]])&gt;=1,"重複","")</f>
        <v/>
      </c>
      <c r="O237" s="50">
        <f>IF(LEFT(ファイル名生成[[#This Row],[項目（内部）]],1)="",0,MATCH(LEFT(ファイル名生成[[#This Row],[項目（内部）]],1),字音画数表[新字],0))</f>
        <v>0</v>
      </c>
      <c r="P237" s="50" cm="1">
        <f t="array" ref="P2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7" s="50" cm="1">
        <f t="array" ref="Q2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7" s="50" t="str" cm="1">
        <f t="array" ref="R237">IF(ファイル名生成[[#This Row],[字１]]=0,"",INDEX(字音画数表[字音],ファイル名生成[[#This Row],[字１]],0))</f>
        <v/>
      </c>
      <c r="S237" s="50" t="str" cm="1">
        <f t="array" ref="S237">IF(ファイル名生成[[#This Row],[字２]]=0,"",INDEX(字音画数表[字音],ファイル名生成[[#This Row],[字２]],0))</f>
        <v/>
      </c>
      <c r="T237" s="50" t="str" cm="1">
        <f t="array" ref="T237">IF(ファイル名生成[[#This Row],[字３]]=0,"",INDEX(字音画数表[字音],ファイル名生成[[#This Row],[字３]],0))</f>
        <v/>
      </c>
      <c r="U237" s="50" t="str" cm="1">
        <f t="array" ref="U237">[1]!Hebon(ファイル名生成[[#This Row],[字音（手動）]],2,1)</f>
        <v/>
      </c>
      <c r="V237" s="50">
        <f>COUNTIF(既存ファイル名[ローマ字],ファイル名生成[[#This Row],[ローマ字]])</f>
        <v>2</v>
      </c>
      <c r="W237" s="50">
        <f>IF(ファイル名生成[[#This Row],[字１]]=0,0,COUNTIF(ファイル名生成[ローマ字],ファイル名生成[[#This Row],[ローマ字]]))</f>
        <v>0</v>
      </c>
      <c r="X237" s="50">
        <f>ファイル名生成[[#This Row],[既存頻度]]+ファイル名生成[[#This Row],[新頻度]]</f>
        <v>2</v>
      </c>
      <c r="Y237" s="50" t="str">
        <f>IF(ファイル名生成[[#This Row],[総頻度]]&gt;9,ファイル名生成[[#This Row],[総頻度]],_xlfn.TEXTJOIN("",TRUE,"0",ファイル名生成[[#This Row],[総頻度]]))</f>
        <v>02</v>
      </c>
    </row>
    <row r="238" spans="2:25">
      <c r="B238" s="50">
        <f t="shared" si="3"/>
        <v>236</v>
      </c>
      <c r="C238" s="90"/>
      <c r="D238" s="81"/>
      <c r="E238" s="81" t="s">
        <v>3843</v>
      </c>
      <c r="F238" s="81" t="s">
        <v>3843</v>
      </c>
      <c r="G238" s="90"/>
      <c r="H238" s="90"/>
      <c r="I238" s="50" t="str" cm="1">
        <f t="array" ref="I2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8" s="50" t="str">
        <f>_xlfn.TEXTJOIN("",1,ファイル名生成[[#This Row],[字音１]],ファイル名生成[[#This Row],[字音２]],ファイル名生成[[#This Row],[字音3]])</f>
        <v/>
      </c>
      <c r="K238" s="90"/>
      <c r="L238" s="50" t="str">
        <f>IF(ファイル名生成[[#This Row],[字１]]=0,"",_xlfn.TEXTJOIN("",TRUE,ファイル名生成[[#This Row],[ローマ字]],ファイル名生成[[#This Row],[後綴り]]))</f>
        <v/>
      </c>
      <c r="M238" s="50" t="str">
        <f>IF(COUNTIF(既存ファイル名[語釈見出し],ファイル名生成[[#This Row],[語釈見出し]])&gt;=1,"重複","")</f>
        <v/>
      </c>
      <c r="N238" s="50" t="str">
        <f>IF(COUNTIF(既存ファイル名[項目（内部）],ファイル名生成[[#This Row],[項目（内部）]])&gt;=1,"重複","")</f>
        <v/>
      </c>
      <c r="O238" s="50">
        <f>IF(LEFT(ファイル名生成[[#This Row],[項目（内部）]],1)="",0,MATCH(LEFT(ファイル名生成[[#This Row],[項目（内部）]],1),字音画数表[新字],0))</f>
        <v>0</v>
      </c>
      <c r="P238" s="50" cm="1">
        <f t="array" ref="P2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8" s="50" cm="1">
        <f t="array" ref="Q2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8" s="50" t="str" cm="1">
        <f t="array" ref="R238">IF(ファイル名生成[[#This Row],[字１]]=0,"",INDEX(字音画数表[字音],ファイル名生成[[#This Row],[字１]],0))</f>
        <v/>
      </c>
      <c r="S238" s="50" t="str" cm="1">
        <f t="array" ref="S238">IF(ファイル名生成[[#This Row],[字２]]=0,"",INDEX(字音画数表[字音],ファイル名生成[[#This Row],[字２]],0))</f>
        <v/>
      </c>
      <c r="T238" s="50" t="str" cm="1">
        <f t="array" ref="T238">IF(ファイル名生成[[#This Row],[字３]]=0,"",INDEX(字音画数表[字音],ファイル名生成[[#This Row],[字３]],0))</f>
        <v/>
      </c>
      <c r="U238" s="50" t="str" cm="1">
        <f t="array" ref="U238">[1]!Hebon(ファイル名生成[[#This Row],[字音（手動）]],2,1)</f>
        <v/>
      </c>
      <c r="V238" s="50">
        <f>COUNTIF(既存ファイル名[ローマ字],ファイル名生成[[#This Row],[ローマ字]])</f>
        <v>2</v>
      </c>
      <c r="W238" s="50">
        <f>IF(ファイル名生成[[#This Row],[字１]]=0,0,COUNTIF(ファイル名生成[ローマ字],ファイル名生成[[#This Row],[ローマ字]]))</f>
        <v>0</v>
      </c>
      <c r="X238" s="50">
        <f>ファイル名生成[[#This Row],[既存頻度]]+ファイル名生成[[#This Row],[新頻度]]</f>
        <v>2</v>
      </c>
      <c r="Y238" s="50" t="str">
        <f>IF(ファイル名生成[[#This Row],[総頻度]]&gt;9,ファイル名生成[[#This Row],[総頻度]],_xlfn.TEXTJOIN("",TRUE,"0",ファイル名生成[[#This Row],[総頻度]]))</f>
        <v>02</v>
      </c>
    </row>
    <row r="239" spans="2:25">
      <c r="B239" s="50">
        <f t="shared" si="3"/>
        <v>237</v>
      </c>
      <c r="C239" s="90"/>
      <c r="D239" s="81"/>
      <c r="E239" s="81" t="s">
        <v>3843</v>
      </c>
      <c r="F239" s="81" t="s">
        <v>3843</v>
      </c>
      <c r="G239" s="90"/>
      <c r="H239" s="90"/>
      <c r="I239" s="50" t="str" cm="1">
        <f t="array" ref="I2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39" s="50" t="str">
        <f>_xlfn.TEXTJOIN("",1,ファイル名生成[[#This Row],[字音１]],ファイル名生成[[#This Row],[字音２]],ファイル名生成[[#This Row],[字音3]])</f>
        <v/>
      </c>
      <c r="K239" s="90"/>
      <c r="L239" s="50" t="str">
        <f>IF(ファイル名生成[[#This Row],[字１]]=0,"",_xlfn.TEXTJOIN("",TRUE,ファイル名生成[[#This Row],[ローマ字]],ファイル名生成[[#This Row],[後綴り]]))</f>
        <v/>
      </c>
      <c r="M239" s="50" t="str">
        <f>IF(COUNTIF(既存ファイル名[語釈見出し],ファイル名生成[[#This Row],[語釈見出し]])&gt;=1,"重複","")</f>
        <v/>
      </c>
      <c r="N239" s="50" t="str">
        <f>IF(COUNTIF(既存ファイル名[項目（内部）],ファイル名生成[[#This Row],[項目（内部）]])&gt;=1,"重複","")</f>
        <v/>
      </c>
      <c r="O239" s="50">
        <f>IF(LEFT(ファイル名生成[[#This Row],[項目（内部）]],1)="",0,MATCH(LEFT(ファイル名生成[[#This Row],[項目（内部）]],1),字音画数表[新字],0))</f>
        <v>0</v>
      </c>
      <c r="P239" s="50" cm="1">
        <f t="array" ref="P2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39" s="50" cm="1">
        <f t="array" ref="Q2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39" s="50" t="str" cm="1">
        <f t="array" ref="R239">IF(ファイル名生成[[#This Row],[字１]]=0,"",INDEX(字音画数表[字音],ファイル名生成[[#This Row],[字１]],0))</f>
        <v/>
      </c>
      <c r="S239" s="50" t="str" cm="1">
        <f t="array" ref="S239">IF(ファイル名生成[[#This Row],[字２]]=0,"",INDEX(字音画数表[字音],ファイル名生成[[#This Row],[字２]],0))</f>
        <v/>
      </c>
      <c r="T239" s="50" t="str" cm="1">
        <f t="array" ref="T239">IF(ファイル名生成[[#This Row],[字３]]=0,"",INDEX(字音画数表[字音],ファイル名生成[[#This Row],[字３]],0))</f>
        <v/>
      </c>
      <c r="U239" s="50" t="str" cm="1">
        <f t="array" ref="U239">[1]!Hebon(ファイル名生成[[#This Row],[字音（手動）]],2,1)</f>
        <v/>
      </c>
      <c r="V239" s="50">
        <f>COUNTIF(既存ファイル名[ローマ字],ファイル名生成[[#This Row],[ローマ字]])</f>
        <v>2</v>
      </c>
      <c r="W239" s="50">
        <f>IF(ファイル名生成[[#This Row],[字１]]=0,0,COUNTIF(ファイル名生成[ローマ字],ファイル名生成[[#This Row],[ローマ字]]))</f>
        <v>0</v>
      </c>
      <c r="X239" s="50">
        <f>ファイル名生成[[#This Row],[既存頻度]]+ファイル名生成[[#This Row],[新頻度]]</f>
        <v>2</v>
      </c>
      <c r="Y239" s="50" t="str">
        <f>IF(ファイル名生成[[#This Row],[総頻度]]&gt;9,ファイル名生成[[#This Row],[総頻度]],_xlfn.TEXTJOIN("",TRUE,"0",ファイル名生成[[#This Row],[総頻度]]))</f>
        <v>02</v>
      </c>
    </row>
    <row r="240" spans="2:25">
      <c r="B240" s="50">
        <f t="shared" si="3"/>
        <v>238</v>
      </c>
      <c r="C240" s="90"/>
      <c r="D240" s="81"/>
      <c r="E240" s="81" t="s">
        <v>3843</v>
      </c>
      <c r="F240" s="81" t="s">
        <v>3843</v>
      </c>
      <c r="G240" s="90"/>
      <c r="H240" s="90"/>
      <c r="I240" s="50" t="str" cm="1">
        <f t="array" ref="I2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0" s="50" t="str">
        <f>_xlfn.TEXTJOIN("",1,ファイル名生成[[#This Row],[字音１]],ファイル名生成[[#This Row],[字音２]],ファイル名生成[[#This Row],[字音3]])</f>
        <v/>
      </c>
      <c r="K240" s="90"/>
      <c r="L240" s="50" t="str">
        <f>IF(ファイル名生成[[#This Row],[字１]]=0,"",_xlfn.TEXTJOIN("",TRUE,ファイル名生成[[#This Row],[ローマ字]],ファイル名生成[[#This Row],[後綴り]]))</f>
        <v/>
      </c>
      <c r="M240" s="50" t="str">
        <f>IF(COUNTIF(既存ファイル名[語釈見出し],ファイル名生成[[#This Row],[語釈見出し]])&gt;=1,"重複","")</f>
        <v/>
      </c>
      <c r="N240" s="50" t="str">
        <f>IF(COUNTIF(既存ファイル名[項目（内部）],ファイル名生成[[#This Row],[項目（内部）]])&gt;=1,"重複","")</f>
        <v/>
      </c>
      <c r="O240" s="50">
        <f>IF(LEFT(ファイル名生成[[#This Row],[項目（内部）]],1)="",0,MATCH(LEFT(ファイル名生成[[#This Row],[項目（内部）]],1),字音画数表[新字],0))</f>
        <v>0</v>
      </c>
      <c r="P240" s="50" cm="1">
        <f t="array" ref="P2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0" s="50" cm="1">
        <f t="array" ref="Q2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0" s="50" t="str" cm="1">
        <f t="array" ref="R240">IF(ファイル名生成[[#This Row],[字１]]=0,"",INDEX(字音画数表[字音],ファイル名生成[[#This Row],[字１]],0))</f>
        <v/>
      </c>
      <c r="S240" s="50" t="str" cm="1">
        <f t="array" ref="S240">IF(ファイル名生成[[#This Row],[字２]]=0,"",INDEX(字音画数表[字音],ファイル名生成[[#This Row],[字２]],0))</f>
        <v/>
      </c>
      <c r="T240" s="50" t="str" cm="1">
        <f t="array" ref="T240">IF(ファイル名生成[[#This Row],[字３]]=0,"",INDEX(字音画数表[字音],ファイル名生成[[#This Row],[字３]],0))</f>
        <v/>
      </c>
      <c r="U240" s="50" t="str" cm="1">
        <f t="array" ref="U240">[1]!Hebon(ファイル名生成[[#This Row],[字音（手動）]],2,1)</f>
        <v/>
      </c>
      <c r="V240" s="50">
        <f>COUNTIF(既存ファイル名[ローマ字],ファイル名生成[[#This Row],[ローマ字]])</f>
        <v>2</v>
      </c>
      <c r="W240" s="50">
        <f>IF(ファイル名生成[[#This Row],[字１]]=0,0,COUNTIF(ファイル名生成[ローマ字],ファイル名生成[[#This Row],[ローマ字]]))</f>
        <v>0</v>
      </c>
      <c r="X240" s="50">
        <f>ファイル名生成[[#This Row],[既存頻度]]+ファイル名生成[[#This Row],[新頻度]]</f>
        <v>2</v>
      </c>
      <c r="Y240" s="50" t="str">
        <f>IF(ファイル名生成[[#This Row],[総頻度]]&gt;9,ファイル名生成[[#This Row],[総頻度]],_xlfn.TEXTJOIN("",TRUE,"0",ファイル名生成[[#This Row],[総頻度]]))</f>
        <v>02</v>
      </c>
    </row>
    <row r="241" spans="2:25">
      <c r="B241" s="50">
        <f t="shared" si="3"/>
        <v>239</v>
      </c>
      <c r="C241" s="90"/>
      <c r="D241" s="81"/>
      <c r="E241" s="81" t="s">
        <v>3843</v>
      </c>
      <c r="F241" s="81" t="s">
        <v>3843</v>
      </c>
      <c r="G241" s="90"/>
      <c r="H241" s="90"/>
      <c r="I241" s="50" t="str" cm="1">
        <f t="array" ref="I2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1" s="50" t="str">
        <f>_xlfn.TEXTJOIN("",1,ファイル名生成[[#This Row],[字音１]],ファイル名生成[[#This Row],[字音２]],ファイル名生成[[#This Row],[字音3]])</f>
        <v/>
      </c>
      <c r="K241" s="90"/>
      <c r="L241" s="50" t="str">
        <f>IF(ファイル名生成[[#This Row],[字１]]=0,"",_xlfn.TEXTJOIN("",TRUE,ファイル名生成[[#This Row],[ローマ字]],ファイル名生成[[#This Row],[後綴り]]))</f>
        <v/>
      </c>
      <c r="M241" s="50" t="str">
        <f>IF(COUNTIF(既存ファイル名[語釈見出し],ファイル名生成[[#This Row],[語釈見出し]])&gt;=1,"重複","")</f>
        <v/>
      </c>
      <c r="N241" s="50" t="str">
        <f>IF(COUNTIF(既存ファイル名[項目（内部）],ファイル名生成[[#This Row],[項目（内部）]])&gt;=1,"重複","")</f>
        <v/>
      </c>
      <c r="O241" s="50">
        <f>IF(LEFT(ファイル名生成[[#This Row],[項目（内部）]],1)="",0,MATCH(LEFT(ファイル名生成[[#This Row],[項目（内部）]],1),字音画数表[新字],0))</f>
        <v>0</v>
      </c>
      <c r="P241" s="50" cm="1">
        <f t="array" ref="P2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1" s="50" cm="1">
        <f t="array" ref="Q2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1" s="50" t="str" cm="1">
        <f t="array" ref="R241">IF(ファイル名生成[[#This Row],[字１]]=0,"",INDEX(字音画数表[字音],ファイル名生成[[#This Row],[字１]],0))</f>
        <v/>
      </c>
      <c r="S241" s="50" t="str" cm="1">
        <f t="array" ref="S241">IF(ファイル名生成[[#This Row],[字２]]=0,"",INDEX(字音画数表[字音],ファイル名生成[[#This Row],[字２]],0))</f>
        <v/>
      </c>
      <c r="T241" s="50" t="str" cm="1">
        <f t="array" ref="T241">IF(ファイル名生成[[#This Row],[字３]]=0,"",INDEX(字音画数表[字音],ファイル名生成[[#This Row],[字３]],0))</f>
        <v/>
      </c>
      <c r="U241" s="50" t="str" cm="1">
        <f t="array" ref="U241">[1]!Hebon(ファイル名生成[[#This Row],[字音（手動）]],2,1)</f>
        <v/>
      </c>
      <c r="V241" s="50">
        <f>COUNTIF(既存ファイル名[ローマ字],ファイル名生成[[#This Row],[ローマ字]])</f>
        <v>2</v>
      </c>
      <c r="W241" s="50">
        <f>IF(ファイル名生成[[#This Row],[字１]]=0,0,COUNTIF(ファイル名生成[ローマ字],ファイル名生成[[#This Row],[ローマ字]]))</f>
        <v>0</v>
      </c>
      <c r="X241" s="50">
        <f>ファイル名生成[[#This Row],[既存頻度]]+ファイル名生成[[#This Row],[新頻度]]</f>
        <v>2</v>
      </c>
      <c r="Y241" s="50" t="str">
        <f>IF(ファイル名生成[[#This Row],[総頻度]]&gt;9,ファイル名生成[[#This Row],[総頻度]],_xlfn.TEXTJOIN("",TRUE,"0",ファイル名生成[[#This Row],[総頻度]]))</f>
        <v>02</v>
      </c>
    </row>
    <row r="242" spans="2:25">
      <c r="B242" s="50">
        <f t="shared" si="3"/>
        <v>240</v>
      </c>
      <c r="C242" s="90"/>
      <c r="D242" s="81"/>
      <c r="E242" s="81" t="s">
        <v>3843</v>
      </c>
      <c r="F242" s="81" t="s">
        <v>3843</v>
      </c>
      <c r="G242" s="90"/>
      <c r="H242" s="90"/>
      <c r="I242" s="50" t="str" cm="1">
        <f t="array" ref="I2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2" s="50" t="str">
        <f>_xlfn.TEXTJOIN("",1,ファイル名生成[[#This Row],[字音１]],ファイル名生成[[#This Row],[字音２]],ファイル名生成[[#This Row],[字音3]])</f>
        <v/>
      </c>
      <c r="K242" s="90"/>
      <c r="L242" s="50" t="str">
        <f>IF(ファイル名生成[[#This Row],[字１]]=0,"",_xlfn.TEXTJOIN("",TRUE,ファイル名生成[[#This Row],[ローマ字]],ファイル名生成[[#This Row],[後綴り]]))</f>
        <v/>
      </c>
      <c r="M242" s="50" t="str">
        <f>IF(COUNTIF(既存ファイル名[語釈見出し],ファイル名生成[[#This Row],[語釈見出し]])&gt;=1,"重複","")</f>
        <v/>
      </c>
      <c r="N242" s="50" t="str">
        <f>IF(COUNTIF(既存ファイル名[項目（内部）],ファイル名生成[[#This Row],[項目（内部）]])&gt;=1,"重複","")</f>
        <v/>
      </c>
      <c r="O242" s="50">
        <f>IF(LEFT(ファイル名生成[[#This Row],[項目（内部）]],1)="",0,MATCH(LEFT(ファイル名生成[[#This Row],[項目（内部）]],1),字音画数表[新字],0))</f>
        <v>0</v>
      </c>
      <c r="P242" s="50" cm="1">
        <f t="array" ref="P2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2" s="50" cm="1">
        <f t="array" ref="Q2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2" s="50" t="str" cm="1">
        <f t="array" ref="R242">IF(ファイル名生成[[#This Row],[字１]]=0,"",INDEX(字音画数表[字音],ファイル名生成[[#This Row],[字１]],0))</f>
        <v/>
      </c>
      <c r="S242" s="50" t="str" cm="1">
        <f t="array" ref="S242">IF(ファイル名生成[[#This Row],[字２]]=0,"",INDEX(字音画数表[字音],ファイル名生成[[#This Row],[字２]],0))</f>
        <v/>
      </c>
      <c r="T242" s="50" t="str" cm="1">
        <f t="array" ref="T242">IF(ファイル名生成[[#This Row],[字３]]=0,"",INDEX(字音画数表[字音],ファイル名生成[[#This Row],[字３]],0))</f>
        <v/>
      </c>
      <c r="U242" s="50" t="str" cm="1">
        <f t="array" ref="U242">[1]!Hebon(ファイル名生成[[#This Row],[字音（手動）]],2,1)</f>
        <v/>
      </c>
      <c r="V242" s="50">
        <f>COUNTIF(既存ファイル名[ローマ字],ファイル名生成[[#This Row],[ローマ字]])</f>
        <v>2</v>
      </c>
      <c r="W242" s="50">
        <f>IF(ファイル名生成[[#This Row],[字１]]=0,0,COUNTIF(ファイル名生成[ローマ字],ファイル名生成[[#This Row],[ローマ字]]))</f>
        <v>0</v>
      </c>
      <c r="X242" s="50">
        <f>ファイル名生成[[#This Row],[既存頻度]]+ファイル名生成[[#This Row],[新頻度]]</f>
        <v>2</v>
      </c>
      <c r="Y242" s="50" t="str">
        <f>IF(ファイル名生成[[#This Row],[総頻度]]&gt;9,ファイル名生成[[#This Row],[総頻度]],_xlfn.TEXTJOIN("",TRUE,"0",ファイル名生成[[#This Row],[総頻度]]))</f>
        <v>02</v>
      </c>
    </row>
    <row r="243" spans="2:25">
      <c r="B243" s="50">
        <f t="shared" si="3"/>
        <v>241</v>
      </c>
      <c r="C243" s="90"/>
      <c r="D243" s="81"/>
      <c r="E243" s="81" t="s">
        <v>3843</v>
      </c>
      <c r="F243" s="81" t="s">
        <v>3843</v>
      </c>
      <c r="G243" s="90"/>
      <c r="H243" s="90"/>
      <c r="I243" s="50" t="str" cm="1">
        <f t="array" ref="I2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3" s="50" t="str">
        <f>_xlfn.TEXTJOIN("",1,ファイル名生成[[#This Row],[字音１]],ファイル名生成[[#This Row],[字音２]],ファイル名生成[[#This Row],[字音3]])</f>
        <v/>
      </c>
      <c r="K243" s="90"/>
      <c r="L243" s="50" t="str">
        <f>IF(ファイル名生成[[#This Row],[字１]]=0,"",_xlfn.TEXTJOIN("",TRUE,ファイル名生成[[#This Row],[ローマ字]],ファイル名生成[[#This Row],[後綴り]]))</f>
        <v/>
      </c>
      <c r="M243" s="50" t="str">
        <f>IF(COUNTIF(既存ファイル名[語釈見出し],ファイル名生成[[#This Row],[語釈見出し]])&gt;=1,"重複","")</f>
        <v/>
      </c>
      <c r="N243" s="50" t="str">
        <f>IF(COUNTIF(既存ファイル名[項目（内部）],ファイル名生成[[#This Row],[項目（内部）]])&gt;=1,"重複","")</f>
        <v/>
      </c>
      <c r="O243" s="50">
        <f>IF(LEFT(ファイル名生成[[#This Row],[項目（内部）]],1)="",0,MATCH(LEFT(ファイル名生成[[#This Row],[項目（内部）]],1),字音画数表[新字],0))</f>
        <v>0</v>
      </c>
      <c r="P243" s="50" cm="1">
        <f t="array" ref="P2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3" s="50" cm="1">
        <f t="array" ref="Q2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3" s="50" t="str" cm="1">
        <f t="array" ref="R243">IF(ファイル名生成[[#This Row],[字１]]=0,"",INDEX(字音画数表[字音],ファイル名生成[[#This Row],[字１]],0))</f>
        <v/>
      </c>
      <c r="S243" s="50" t="str" cm="1">
        <f t="array" ref="S243">IF(ファイル名生成[[#This Row],[字２]]=0,"",INDEX(字音画数表[字音],ファイル名生成[[#This Row],[字２]],0))</f>
        <v/>
      </c>
      <c r="T243" s="50" t="str" cm="1">
        <f t="array" ref="T243">IF(ファイル名生成[[#This Row],[字３]]=0,"",INDEX(字音画数表[字音],ファイル名生成[[#This Row],[字３]],0))</f>
        <v/>
      </c>
      <c r="U243" s="50" t="str" cm="1">
        <f t="array" ref="U243">[1]!Hebon(ファイル名生成[[#This Row],[字音（手動）]],2,1)</f>
        <v/>
      </c>
      <c r="V243" s="50">
        <f>COUNTIF(既存ファイル名[ローマ字],ファイル名生成[[#This Row],[ローマ字]])</f>
        <v>2</v>
      </c>
      <c r="W243" s="50">
        <f>IF(ファイル名生成[[#This Row],[字１]]=0,0,COUNTIF(ファイル名生成[ローマ字],ファイル名生成[[#This Row],[ローマ字]]))</f>
        <v>0</v>
      </c>
      <c r="X243" s="50">
        <f>ファイル名生成[[#This Row],[既存頻度]]+ファイル名生成[[#This Row],[新頻度]]</f>
        <v>2</v>
      </c>
      <c r="Y243" s="50" t="str">
        <f>IF(ファイル名生成[[#This Row],[総頻度]]&gt;9,ファイル名生成[[#This Row],[総頻度]],_xlfn.TEXTJOIN("",TRUE,"0",ファイル名生成[[#This Row],[総頻度]]))</f>
        <v>02</v>
      </c>
    </row>
    <row r="244" spans="2:25">
      <c r="B244" s="50">
        <f t="shared" si="3"/>
        <v>242</v>
      </c>
      <c r="C244" s="90"/>
      <c r="D244" s="81"/>
      <c r="E244" s="81" t="s">
        <v>3843</v>
      </c>
      <c r="F244" s="81" t="s">
        <v>3843</v>
      </c>
      <c r="G244" s="90"/>
      <c r="H244" s="90"/>
      <c r="I244" s="50" t="str" cm="1">
        <f t="array" ref="I2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4" s="50" t="str">
        <f>_xlfn.TEXTJOIN("",1,ファイル名生成[[#This Row],[字音１]],ファイル名生成[[#This Row],[字音２]],ファイル名生成[[#This Row],[字音3]])</f>
        <v/>
      </c>
      <c r="K244" s="90"/>
      <c r="L244" s="50" t="str">
        <f>IF(ファイル名生成[[#This Row],[字１]]=0,"",_xlfn.TEXTJOIN("",TRUE,ファイル名生成[[#This Row],[ローマ字]],ファイル名生成[[#This Row],[後綴り]]))</f>
        <v/>
      </c>
      <c r="M244" s="50" t="str">
        <f>IF(COUNTIF(既存ファイル名[語釈見出し],ファイル名生成[[#This Row],[語釈見出し]])&gt;=1,"重複","")</f>
        <v/>
      </c>
      <c r="N244" s="50" t="str">
        <f>IF(COUNTIF(既存ファイル名[項目（内部）],ファイル名生成[[#This Row],[項目（内部）]])&gt;=1,"重複","")</f>
        <v/>
      </c>
      <c r="O244" s="50">
        <f>IF(LEFT(ファイル名生成[[#This Row],[項目（内部）]],1)="",0,MATCH(LEFT(ファイル名生成[[#This Row],[項目（内部）]],1),字音画数表[新字],0))</f>
        <v>0</v>
      </c>
      <c r="P244" s="50" cm="1">
        <f t="array" ref="P2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4" s="50" cm="1">
        <f t="array" ref="Q2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4" s="50" t="str" cm="1">
        <f t="array" ref="R244">IF(ファイル名生成[[#This Row],[字１]]=0,"",INDEX(字音画数表[字音],ファイル名生成[[#This Row],[字１]],0))</f>
        <v/>
      </c>
      <c r="S244" s="50" t="str" cm="1">
        <f t="array" ref="S244">IF(ファイル名生成[[#This Row],[字２]]=0,"",INDEX(字音画数表[字音],ファイル名生成[[#This Row],[字２]],0))</f>
        <v/>
      </c>
      <c r="T244" s="50" t="str" cm="1">
        <f t="array" ref="T244">IF(ファイル名生成[[#This Row],[字３]]=0,"",INDEX(字音画数表[字音],ファイル名生成[[#This Row],[字３]],0))</f>
        <v/>
      </c>
      <c r="U244" s="50" t="str" cm="1">
        <f t="array" ref="U244">[1]!Hebon(ファイル名生成[[#This Row],[字音（手動）]],2,1)</f>
        <v/>
      </c>
      <c r="V244" s="50">
        <f>COUNTIF(既存ファイル名[ローマ字],ファイル名生成[[#This Row],[ローマ字]])</f>
        <v>2</v>
      </c>
      <c r="W244" s="50">
        <f>IF(ファイル名生成[[#This Row],[字１]]=0,0,COUNTIF(ファイル名生成[ローマ字],ファイル名生成[[#This Row],[ローマ字]]))</f>
        <v>0</v>
      </c>
      <c r="X244" s="50">
        <f>ファイル名生成[[#This Row],[既存頻度]]+ファイル名生成[[#This Row],[新頻度]]</f>
        <v>2</v>
      </c>
      <c r="Y244" s="50" t="str">
        <f>IF(ファイル名生成[[#This Row],[総頻度]]&gt;9,ファイル名生成[[#This Row],[総頻度]],_xlfn.TEXTJOIN("",TRUE,"0",ファイル名生成[[#This Row],[総頻度]]))</f>
        <v>02</v>
      </c>
    </row>
    <row r="245" spans="2:25">
      <c r="B245" s="50">
        <f t="shared" ref="B245:B308" si="4">ROW()-2</f>
        <v>243</v>
      </c>
      <c r="C245" s="90"/>
      <c r="D245" s="81"/>
      <c r="E245" s="81" t="s">
        <v>3843</v>
      </c>
      <c r="F245" s="81" t="s">
        <v>3843</v>
      </c>
      <c r="G245" s="90"/>
      <c r="H245" s="90"/>
      <c r="I245" s="50" t="str" cm="1">
        <f t="array" ref="I2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5" s="50" t="str">
        <f>_xlfn.TEXTJOIN("",1,ファイル名生成[[#This Row],[字音１]],ファイル名生成[[#This Row],[字音２]],ファイル名生成[[#This Row],[字音3]])</f>
        <v/>
      </c>
      <c r="K245" s="90"/>
      <c r="L245" s="50" t="str">
        <f>IF(ファイル名生成[[#This Row],[字１]]=0,"",_xlfn.TEXTJOIN("",TRUE,ファイル名生成[[#This Row],[ローマ字]],ファイル名生成[[#This Row],[後綴り]]))</f>
        <v/>
      </c>
      <c r="M245" s="50" t="str">
        <f>IF(COUNTIF(既存ファイル名[語釈見出し],ファイル名生成[[#This Row],[語釈見出し]])&gt;=1,"重複","")</f>
        <v/>
      </c>
      <c r="N245" s="50" t="str">
        <f>IF(COUNTIF(既存ファイル名[項目（内部）],ファイル名生成[[#This Row],[項目（内部）]])&gt;=1,"重複","")</f>
        <v/>
      </c>
      <c r="O245" s="50">
        <f>IF(LEFT(ファイル名生成[[#This Row],[項目（内部）]],1)="",0,MATCH(LEFT(ファイル名生成[[#This Row],[項目（内部）]],1),字音画数表[新字],0))</f>
        <v>0</v>
      </c>
      <c r="P245" s="50" cm="1">
        <f t="array" ref="P2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5" s="50" cm="1">
        <f t="array" ref="Q2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5" s="50" t="str" cm="1">
        <f t="array" ref="R245">IF(ファイル名生成[[#This Row],[字１]]=0,"",INDEX(字音画数表[字音],ファイル名生成[[#This Row],[字１]],0))</f>
        <v/>
      </c>
      <c r="S245" s="50" t="str" cm="1">
        <f t="array" ref="S245">IF(ファイル名生成[[#This Row],[字２]]=0,"",INDEX(字音画数表[字音],ファイル名生成[[#This Row],[字２]],0))</f>
        <v/>
      </c>
      <c r="T245" s="50" t="str" cm="1">
        <f t="array" ref="T245">IF(ファイル名生成[[#This Row],[字３]]=0,"",INDEX(字音画数表[字音],ファイル名生成[[#This Row],[字３]],0))</f>
        <v/>
      </c>
      <c r="U245" s="50" t="str" cm="1">
        <f t="array" ref="U245">[1]!Hebon(ファイル名生成[[#This Row],[字音（手動）]],2,1)</f>
        <v/>
      </c>
      <c r="V245" s="50">
        <f>COUNTIF(既存ファイル名[ローマ字],ファイル名生成[[#This Row],[ローマ字]])</f>
        <v>2</v>
      </c>
      <c r="W245" s="50">
        <f>IF(ファイル名生成[[#This Row],[字１]]=0,0,COUNTIF(ファイル名生成[ローマ字],ファイル名生成[[#This Row],[ローマ字]]))</f>
        <v>0</v>
      </c>
      <c r="X245" s="50">
        <f>ファイル名生成[[#This Row],[既存頻度]]+ファイル名生成[[#This Row],[新頻度]]</f>
        <v>2</v>
      </c>
      <c r="Y245" s="50" t="str">
        <f>IF(ファイル名生成[[#This Row],[総頻度]]&gt;9,ファイル名生成[[#This Row],[総頻度]],_xlfn.TEXTJOIN("",TRUE,"0",ファイル名生成[[#This Row],[総頻度]]))</f>
        <v>02</v>
      </c>
    </row>
    <row r="246" spans="2:25">
      <c r="B246" s="50">
        <f t="shared" si="4"/>
        <v>244</v>
      </c>
      <c r="C246" s="90"/>
      <c r="D246" s="81"/>
      <c r="E246" s="81" t="s">
        <v>3843</v>
      </c>
      <c r="F246" s="81" t="s">
        <v>3843</v>
      </c>
      <c r="G246" s="90"/>
      <c r="H246" s="90"/>
      <c r="I246" s="50" t="str" cm="1">
        <f t="array" ref="I2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6" s="50" t="str">
        <f>_xlfn.TEXTJOIN("",1,ファイル名生成[[#This Row],[字音１]],ファイル名生成[[#This Row],[字音２]],ファイル名生成[[#This Row],[字音3]])</f>
        <v/>
      </c>
      <c r="K246" s="90"/>
      <c r="L246" s="50" t="str">
        <f>IF(ファイル名生成[[#This Row],[字１]]=0,"",_xlfn.TEXTJOIN("",TRUE,ファイル名生成[[#This Row],[ローマ字]],ファイル名生成[[#This Row],[後綴り]]))</f>
        <v/>
      </c>
      <c r="M246" s="50" t="str">
        <f>IF(COUNTIF(既存ファイル名[語釈見出し],ファイル名生成[[#This Row],[語釈見出し]])&gt;=1,"重複","")</f>
        <v/>
      </c>
      <c r="N246" s="50" t="str">
        <f>IF(COUNTIF(既存ファイル名[項目（内部）],ファイル名生成[[#This Row],[項目（内部）]])&gt;=1,"重複","")</f>
        <v/>
      </c>
      <c r="O246" s="50">
        <f>IF(LEFT(ファイル名生成[[#This Row],[項目（内部）]],1)="",0,MATCH(LEFT(ファイル名生成[[#This Row],[項目（内部）]],1),字音画数表[新字],0))</f>
        <v>0</v>
      </c>
      <c r="P246" s="50" cm="1">
        <f t="array" ref="P2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6" s="50" cm="1">
        <f t="array" ref="Q2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6" s="50" t="str" cm="1">
        <f t="array" ref="R246">IF(ファイル名生成[[#This Row],[字１]]=0,"",INDEX(字音画数表[字音],ファイル名生成[[#This Row],[字１]],0))</f>
        <v/>
      </c>
      <c r="S246" s="50" t="str" cm="1">
        <f t="array" ref="S246">IF(ファイル名生成[[#This Row],[字２]]=0,"",INDEX(字音画数表[字音],ファイル名生成[[#This Row],[字２]],0))</f>
        <v/>
      </c>
      <c r="T246" s="50" t="str" cm="1">
        <f t="array" ref="T246">IF(ファイル名生成[[#This Row],[字３]]=0,"",INDEX(字音画数表[字音],ファイル名生成[[#This Row],[字３]],0))</f>
        <v/>
      </c>
      <c r="U246" s="50" t="str" cm="1">
        <f t="array" ref="U246">[1]!Hebon(ファイル名生成[[#This Row],[字音（手動）]],2,1)</f>
        <v/>
      </c>
      <c r="V246" s="50">
        <f>COUNTIF(既存ファイル名[ローマ字],ファイル名生成[[#This Row],[ローマ字]])</f>
        <v>2</v>
      </c>
      <c r="W246" s="50">
        <f>IF(ファイル名生成[[#This Row],[字１]]=0,0,COUNTIF(ファイル名生成[ローマ字],ファイル名生成[[#This Row],[ローマ字]]))</f>
        <v>0</v>
      </c>
      <c r="X246" s="50">
        <f>ファイル名生成[[#This Row],[既存頻度]]+ファイル名生成[[#This Row],[新頻度]]</f>
        <v>2</v>
      </c>
      <c r="Y246" s="50" t="str">
        <f>IF(ファイル名生成[[#This Row],[総頻度]]&gt;9,ファイル名生成[[#This Row],[総頻度]],_xlfn.TEXTJOIN("",TRUE,"0",ファイル名生成[[#This Row],[総頻度]]))</f>
        <v>02</v>
      </c>
    </row>
    <row r="247" spans="2:25">
      <c r="B247" s="50">
        <f t="shared" si="4"/>
        <v>245</v>
      </c>
      <c r="C247" s="90"/>
      <c r="D247" s="81"/>
      <c r="E247" s="81" t="s">
        <v>3843</v>
      </c>
      <c r="F247" s="81" t="s">
        <v>3843</v>
      </c>
      <c r="G247" s="90"/>
      <c r="H247" s="90"/>
      <c r="I247" s="50" t="str" cm="1">
        <f t="array" ref="I2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7" s="50" t="str">
        <f>_xlfn.TEXTJOIN("",1,ファイル名生成[[#This Row],[字音１]],ファイル名生成[[#This Row],[字音２]],ファイル名生成[[#This Row],[字音3]])</f>
        <v/>
      </c>
      <c r="K247" s="90"/>
      <c r="L247" s="50" t="str">
        <f>IF(ファイル名生成[[#This Row],[字１]]=0,"",_xlfn.TEXTJOIN("",TRUE,ファイル名生成[[#This Row],[ローマ字]],ファイル名生成[[#This Row],[後綴り]]))</f>
        <v/>
      </c>
      <c r="M247" s="50" t="str">
        <f>IF(COUNTIF(既存ファイル名[語釈見出し],ファイル名生成[[#This Row],[語釈見出し]])&gt;=1,"重複","")</f>
        <v/>
      </c>
      <c r="N247" s="50" t="str">
        <f>IF(COUNTIF(既存ファイル名[項目（内部）],ファイル名生成[[#This Row],[項目（内部）]])&gt;=1,"重複","")</f>
        <v/>
      </c>
      <c r="O247" s="50">
        <f>IF(LEFT(ファイル名生成[[#This Row],[項目（内部）]],1)="",0,MATCH(LEFT(ファイル名生成[[#This Row],[項目（内部）]],1),字音画数表[新字],0))</f>
        <v>0</v>
      </c>
      <c r="P247" s="50" cm="1">
        <f t="array" ref="P2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7" s="50" cm="1">
        <f t="array" ref="Q2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7" s="50" t="str" cm="1">
        <f t="array" ref="R247">IF(ファイル名生成[[#This Row],[字１]]=0,"",INDEX(字音画数表[字音],ファイル名生成[[#This Row],[字１]],0))</f>
        <v/>
      </c>
      <c r="S247" s="50" t="str" cm="1">
        <f t="array" ref="S247">IF(ファイル名生成[[#This Row],[字２]]=0,"",INDEX(字音画数表[字音],ファイル名生成[[#This Row],[字２]],0))</f>
        <v/>
      </c>
      <c r="T247" s="50" t="str" cm="1">
        <f t="array" ref="T247">IF(ファイル名生成[[#This Row],[字３]]=0,"",INDEX(字音画数表[字音],ファイル名生成[[#This Row],[字３]],0))</f>
        <v/>
      </c>
      <c r="U247" s="50" t="str" cm="1">
        <f t="array" ref="U247">[1]!Hebon(ファイル名生成[[#This Row],[字音（手動）]],2,1)</f>
        <v/>
      </c>
      <c r="V247" s="50">
        <f>COUNTIF(既存ファイル名[ローマ字],ファイル名生成[[#This Row],[ローマ字]])</f>
        <v>2</v>
      </c>
      <c r="W247" s="50">
        <f>IF(ファイル名生成[[#This Row],[字１]]=0,0,COUNTIF(ファイル名生成[ローマ字],ファイル名生成[[#This Row],[ローマ字]]))</f>
        <v>0</v>
      </c>
      <c r="X247" s="50">
        <f>ファイル名生成[[#This Row],[既存頻度]]+ファイル名生成[[#This Row],[新頻度]]</f>
        <v>2</v>
      </c>
      <c r="Y247" s="50" t="str">
        <f>IF(ファイル名生成[[#This Row],[総頻度]]&gt;9,ファイル名生成[[#This Row],[総頻度]],_xlfn.TEXTJOIN("",TRUE,"0",ファイル名生成[[#This Row],[総頻度]]))</f>
        <v>02</v>
      </c>
    </row>
    <row r="248" spans="2:25">
      <c r="B248" s="50">
        <f t="shared" si="4"/>
        <v>246</v>
      </c>
      <c r="C248" s="90"/>
      <c r="D248" s="81"/>
      <c r="E248" s="81" t="s">
        <v>3843</v>
      </c>
      <c r="F248" s="81" t="s">
        <v>3843</v>
      </c>
      <c r="G248" s="90"/>
      <c r="H248" s="90"/>
      <c r="I248" s="50" t="str" cm="1">
        <f t="array" ref="I2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8" s="50" t="str">
        <f>_xlfn.TEXTJOIN("",1,ファイル名生成[[#This Row],[字音１]],ファイル名生成[[#This Row],[字音２]],ファイル名生成[[#This Row],[字音3]])</f>
        <v/>
      </c>
      <c r="K248" s="90"/>
      <c r="L248" s="50" t="str">
        <f>IF(ファイル名生成[[#This Row],[字１]]=0,"",_xlfn.TEXTJOIN("",TRUE,ファイル名生成[[#This Row],[ローマ字]],ファイル名生成[[#This Row],[後綴り]]))</f>
        <v/>
      </c>
      <c r="M248" s="50" t="str">
        <f>IF(COUNTIF(既存ファイル名[語釈見出し],ファイル名生成[[#This Row],[語釈見出し]])&gt;=1,"重複","")</f>
        <v/>
      </c>
      <c r="N248" s="50" t="str">
        <f>IF(COUNTIF(既存ファイル名[項目（内部）],ファイル名生成[[#This Row],[項目（内部）]])&gt;=1,"重複","")</f>
        <v/>
      </c>
      <c r="O248" s="50">
        <f>IF(LEFT(ファイル名生成[[#This Row],[項目（内部）]],1)="",0,MATCH(LEFT(ファイル名生成[[#This Row],[項目（内部）]],1),字音画数表[新字],0))</f>
        <v>0</v>
      </c>
      <c r="P248" s="50" cm="1">
        <f t="array" ref="P2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8" s="50" cm="1">
        <f t="array" ref="Q2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8" s="50" t="str" cm="1">
        <f t="array" ref="R248">IF(ファイル名生成[[#This Row],[字１]]=0,"",INDEX(字音画数表[字音],ファイル名生成[[#This Row],[字１]],0))</f>
        <v/>
      </c>
      <c r="S248" s="50" t="str" cm="1">
        <f t="array" ref="S248">IF(ファイル名生成[[#This Row],[字２]]=0,"",INDEX(字音画数表[字音],ファイル名生成[[#This Row],[字２]],0))</f>
        <v/>
      </c>
      <c r="T248" s="50" t="str" cm="1">
        <f t="array" ref="T248">IF(ファイル名生成[[#This Row],[字３]]=0,"",INDEX(字音画数表[字音],ファイル名生成[[#This Row],[字３]],0))</f>
        <v/>
      </c>
      <c r="U248" s="50" t="str" cm="1">
        <f t="array" ref="U248">[1]!Hebon(ファイル名生成[[#This Row],[字音（手動）]],2,1)</f>
        <v/>
      </c>
      <c r="V248" s="50">
        <f>COUNTIF(既存ファイル名[ローマ字],ファイル名生成[[#This Row],[ローマ字]])</f>
        <v>2</v>
      </c>
      <c r="W248" s="50">
        <f>IF(ファイル名生成[[#This Row],[字１]]=0,0,COUNTIF(ファイル名生成[ローマ字],ファイル名生成[[#This Row],[ローマ字]]))</f>
        <v>0</v>
      </c>
      <c r="X248" s="50">
        <f>ファイル名生成[[#This Row],[既存頻度]]+ファイル名生成[[#This Row],[新頻度]]</f>
        <v>2</v>
      </c>
      <c r="Y248" s="50" t="str">
        <f>IF(ファイル名生成[[#This Row],[総頻度]]&gt;9,ファイル名生成[[#This Row],[総頻度]],_xlfn.TEXTJOIN("",TRUE,"0",ファイル名生成[[#This Row],[総頻度]]))</f>
        <v>02</v>
      </c>
    </row>
    <row r="249" spans="2:25">
      <c r="B249" s="50">
        <f t="shared" si="4"/>
        <v>247</v>
      </c>
      <c r="C249" s="90"/>
      <c r="D249" s="81"/>
      <c r="E249" s="81" t="s">
        <v>3843</v>
      </c>
      <c r="F249" s="81" t="s">
        <v>3843</v>
      </c>
      <c r="G249" s="90"/>
      <c r="H249" s="90"/>
      <c r="I249" s="50" t="str" cm="1">
        <f t="array" ref="I2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49" s="50" t="str">
        <f>_xlfn.TEXTJOIN("",1,ファイル名生成[[#This Row],[字音１]],ファイル名生成[[#This Row],[字音２]],ファイル名生成[[#This Row],[字音3]])</f>
        <v/>
      </c>
      <c r="K249" s="90"/>
      <c r="L249" s="50" t="str">
        <f>IF(ファイル名生成[[#This Row],[字１]]=0,"",_xlfn.TEXTJOIN("",TRUE,ファイル名生成[[#This Row],[ローマ字]],ファイル名生成[[#This Row],[後綴り]]))</f>
        <v/>
      </c>
      <c r="M249" s="50" t="str">
        <f>IF(COUNTIF(既存ファイル名[語釈見出し],ファイル名生成[[#This Row],[語釈見出し]])&gt;=1,"重複","")</f>
        <v/>
      </c>
      <c r="N249" s="50" t="str">
        <f>IF(COUNTIF(既存ファイル名[項目（内部）],ファイル名生成[[#This Row],[項目（内部）]])&gt;=1,"重複","")</f>
        <v/>
      </c>
      <c r="O249" s="50">
        <f>IF(LEFT(ファイル名生成[[#This Row],[項目（内部）]],1)="",0,MATCH(LEFT(ファイル名生成[[#This Row],[項目（内部）]],1),字音画数表[新字],0))</f>
        <v>0</v>
      </c>
      <c r="P249" s="50" cm="1">
        <f t="array" ref="P2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49" s="50" cm="1">
        <f t="array" ref="Q2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49" s="50" t="str" cm="1">
        <f t="array" ref="R249">IF(ファイル名生成[[#This Row],[字１]]=0,"",INDEX(字音画数表[字音],ファイル名生成[[#This Row],[字１]],0))</f>
        <v/>
      </c>
      <c r="S249" s="50" t="str" cm="1">
        <f t="array" ref="S249">IF(ファイル名生成[[#This Row],[字２]]=0,"",INDEX(字音画数表[字音],ファイル名生成[[#This Row],[字２]],0))</f>
        <v/>
      </c>
      <c r="T249" s="50" t="str" cm="1">
        <f t="array" ref="T249">IF(ファイル名生成[[#This Row],[字３]]=0,"",INDEX(字音画数表[字音],ファイル名生成[[#This Row],[字３]],0))</f>
        <v/>
      </c>
      <c r="U249" s="50" t="str" cm="1">
        <f t="array" ref="U249">[1]!Hebon(ファイル名生成[[#This Row],[字音（手動）]],2,1)</f>
        <v/>
      </c>
      <c r="V249" s="50">
        <f>COUNTIF(既存ファイル名[ローマ字],ファイル名生成[[#This Row],[ローマ字]])</f>
        <v>2</v>
      </c>
      <c r="W249" s="50">
        <f>IF(ファイル名生成[[#This Row],[字１]]=0,0,COUNTIF(ファイル名生成[ローマ字],ファイル名生成[[#This Row],[ローマ字]]))</f>
        <v>0</v>
      </c>
      <c r="X249" s="50">
        <f>ファイル名生成[[#This Row],[既存頻度]]+ファイル名生成[[#This Row],[新頻度]]</f>
        <v>2</v>
      </c>
      <c r="Y249" s="50" t="str">
        <f>IF(ファイル名生成[[#This Row],[総頻度]]&gt;9,ファイル名生成[[#This Row],[総頻度]],_xlfn.TEXTJOIN("",TRUE,"0",ファイル名生成[[#This Row],[総頻度]]))</f>
        <v>02</v>
      </c>
    </row>
    <row r="250" spans="2:25">
      <c r="B250" s="50">
        <f t="shared" si="4"/>
        <v>248</v>
      </c>
      <c r="C250" s="90"/>
      <c r="D250" s="81"/>
      <c r="E250" s="81" t="s">
        <v>3843</v>
      </c>
      <c r="F250" s="81" t="s">
        <v>3843</v>
      </c>
      <c r="G250" s="90"/>
      <c r="H250" s="90"/>
      <c r="I250" s="50" t="str" cm="1">
        <f t="array" ref="I2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0" s="50" t="str">
        <f>_xlfn.TEXTJOIN("",1,ファイル名生成[[#This Row],[字音１]],ファイル名生成[[#This Row],[字音２]],ファイル名生成[[#This Row],[字音3]])</f>
        <v/>
      </c>
      <c r="K250" s="90"/>
      <c r="L250" s="50" t="str">
        <f>IF(ファイル名生成[[#This Row],[字１]]=0,"",_xlfn.TEXTJOIN("",TRUE,ファイル名生成[[#This Row],[ローマ字]],ファイル名生成[[#This Row],[後綴り]]))</f>
        <v/>
      </c>
      <c r="M250" s="50" t="str">
        <f>IF(COUNTIF(既存ファイル名[語釈見出し],ファイル名生成[[#This Row],[語釈見出し]])&gt;=1,"重複","")</f>
        <v/>
      </c>
      <c r="N250" s="50" t="str">
        <f>IF(COUNTIF(既存ファイル名[項目（内部）],ファイル名生成[[#This Row],[項目（内部）]])&gt;=1,"重複","")</f>
        <v/>
      </c>
      <c r="O250" s="50">
        <f>IF(LEFT(ファイル名生成[[#This Row],[項目（内部）]],1)="",0,MATCH(LEFT(ファイル名生成[[#This Row],[項目（内部）]],1),字音画数表[新字],0))</f>
        <v>0</v>
      </c>
      <c r="P250" s="50" cm="1">
        <f t="array" ref="P2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0" s="50" cm="1">
        <f t="array" ref="Q2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0" s="50" t="str" cm="1">
        <f t="array" ref="R250">IF(ファイル名生成[[#This Row],[字１]]=0,"",INDEX(字音画数表[字音],ファイル名生成[[#This Row],[字１]],0))</f>
        <v/>
      </c>
      <c r="S250" s="50" t="str" cm="1">
        <f t="array" ref="S250">IF(ファイル名生成[[#This Row],[字２]]=0,"",INDEX(字音画数表[字音],ファイル名生成[[#This Row],[字２]],0))</f>
        <v/>
      </c>
      <c r="T250" s="50" t="str" cm="1">
        <f t="array" ref="T250">IF(ファイル名生成[[#This Row],[字３]]=0,"",INDEX(字音画数表[字音],ファイル名生成[[#This Row],[字３]],0))</f>
        <v/>
      </c>
      <c r="U250" s="50" t="str" cm="1">
        <f t="array" ref="U250">[1]!Hebon(ファイル名生成[[#This Row],[字音（手動）]],2,1)</f>
        <v/>
      </c>
      <c r="V250" s="50">
        <f>COUNTIF(既存ファイル名[ローマ字],ファイル名生成[[#This Row],[ローマ字]])</f>
        <v>2</v>
      </c>
      <c r="W250" s="50">
        <f>IF(ファイル名生成[[#This Row],[字１]]=0,0,COUNTIF(ファイル名生成[ローマ字],ファイル名生成[[#This Row],[ローマ字]]))</f>
        <v>0</v>
      </c>
      <c r="X250" s="50">
        <f>ファイル名生成[[#This Row],[既存頻度]]+ファイル名生成[[#This Row],[新頻度]]</f>
        <v>2</v>
      </c>
      <c r="Y250" s="50" t="str">
        <f>IF(ファイル名生成[[#This Row],[総頻度]]&gt;9,ファイル名生成[[#This Row],[総頻度]],_xlfn.TEXTJOIN("",TRUE,"0",ファイル名生成[[#This Row],[総頻度]]))</f>
        <v>02</v>
      </c>
    </row>
    <row r="251" spans="2:25">
      <c r="B251" s="50">
        <f t="shared" si="4"/>
        <v>249</v>
      </c>
      <c r="C251" s="90"/>
      <c r="D251" s="81"/>
      <c r="E251" s="81" t="s">
        <v>3843</v>
      </c>
      <c r="F251" s="81" t="s">
        <v>3843</v>
      </c>
      <c r="G251" s="90"/>
      <c r="H251" s="90"/>
      <c r="I251" s="50" t="str" cm="1">
        <f t="array" ref="I2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1" s="50" t="str">
        <f>_xlfn.TEXTJOIN("",1,ファイル名生成[[#This Row],[字音１]],ファイル名生成[[#This Row],[字音２]],ファイル名生成[[#This Row],[字音3]])</f>
        <v/>
      </c>
      <c r="K251" s="90"/>
      <c r="L251" s="50" t="str">
        <f>IF(ファイル名生成[[#This Row],[字１]]=0,"",_xlfn.TEXTJOIN("",TRUE,ファイル名生成[[#This Row],[ローマ字]],ファイル名生成[[#This Row],[後綴り]]))</f>
        <v/>
      </c>
      <c r="M251" s="50" t="str">
        <f>IF(COUNTIF(既存ファイル名[語釈見出し],ファイル名生成[[#This Row],[語釈見出し]])&gt;=1,"重複","")</f>
        <v/>
      </c>
      <c r="N251" s="50" t="str">
        <f>IF(COUNTIF(既存ファイル名[項目（内部）],ファイル名生成[[#This Row],[項目（内部）]])&gt;=1,"重複","")</f>
        <v/>
      </c>
      <c r="O251" s="50">
        <f>IF(LEFT(ファイル名生成[[#This Row],[項目（内部）]],1)="",0,MATCH(LEFT(ファイル名生成[[#This Row],[項目（内部）]],1),字音画数表[新字],0))</f>
        <v>0</v>
      </c>
      <c r="P251" s="50" cm="1">
        <f t="array" ref="P2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1" s="50" cm="1">
        <f t="array" ref="Q2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1" s="50" t="str" cm="1">
        <f t="array" ref="R251">IF(ファイル名生成[[#This Row],[字１]]=0,"",INDEX(字音画数表[字音],ファイル名生成[[#This Row],[字１]],0))</f>
        <v/>
      </c>
      <c r="S251" s="50" t="str" cm="1">
        <f t="array" ref="S251">IF(ファイル名生成[[#This Row],[字２]]=0,"",INDEX(字音画数表[字音],ファイル名生成[[#This Row],[字２]],0))</f>
        <v/>
      </c>
      <c r="T251" s="50" t="str" cm="1">
        <f t="array" ref="T251">IF(ファイル名生成[[#This Row],[字３]]=0,"",INDEX(字音画数表[字音],ファイル名生成[[#This Row],[字３]],0))</f>
        <v/>
      </c>
      <c r="U251" s="50" t="str" cm="1">
        <f t="array" ref="U251">[1]!Hebon(ファイル名生成[[#This Row],[字音（手動）]],2,1)</f>
        <v/>
      </c>
      <c r="V251" s="50">
        <f>COUNTIF(既存ファイル名[ローマ字],ファイル名生成[[#This Row],[ローマ字]])</f>
        <v>2</v>
      </c>
      <c r="W251" s="50">
        <f>IF(ファイル名生成[[#This Row],[字１]]=0,0,COUNTIF(ファイル名生成[ローマ字],ファイル名生成[[#This Row],[ローマ字]]))</f>
        <v>0</v>
      </c>
      <c r="X251" s="50">
        <f>ファイル名生成[[#This Row],[既存頻度]]+ファイル名生成[[#This Row],[新頻度]]</f>
        <v>2</v>
      </c>
      <c r="Y251" s="50" t="str">
        <f>IF(ファイル名生成[[#This Row],[総頻度]]&gt;9,ファイル名生成[[#This Row],[総頻度]],_xlfn.TEXTJOIN("",TRUE,"0",ファイル名生成[[#This Row],[総頻度]]))</f>
        <v>02</v>
      </c>
    </row>
    <row r="252" spans="2:25">
      <c r="B252" s="50">
        <f t="shared" si="4"/>
        <v>250</v>
      </c>
      <c r="C252" s="90"/>
      <c r="D252" s="81"/>
      <c r="E252" s="81" t="s">
        <v>3843</v>
      </c>
      <c r="F252" s="81" t="s">
        <v>3843</v>
      </c>
      <c r="G252" s="90"/>
      <c r="H252" s="90"/>
      <c r="I252" s="50" t="str" cm="1">
        <f t="array" ref="I2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2" s="50" t="str">
        <f>_xlfn.TEXTJOIN("",1,ファイル名生成[[#This Row],[字音１]],ファイル名生成[[#This Row],[字音２]],ファイル名生成[[#This Row],[字音3]])</f>
        <v/>
      </c>
      <c r="K252" s="90"/>
      <c r="L252" s="50" t="str">
        <f>IF(ファイル名生成[[#This Row],[字１]]=0,"",_xlfn.TEXTJOIN("",TRUE,ファイル名生成[[#This Row],[ローマ字]],ファイル名生成[[#This Row],[後綴り]]))</f>
        <v/>
      </c>
      <c r="M252" s="50" t="str">
        <f>IF(COUNTIF(既存ファイル名[語釈見出し],ファイル名生成[[#This Row],[語釈見出し]])&gt;=1,"重複","")</f>
        <v/>
      </c>
      <c r="N252" s="50" t="str">
        <f>IF(COUNTIF(既存ファイル名[項目（内部）],ファイル名生成[[#This Row],[項目（内部）]])&gt;=1,"重複","")</f>
        <v/>
      </c>
      <c r="O252" s="50">
        <f>IF(LEFT(ファイル名生成[[#This Row],[項目（内部）]],1)="",0,MATCH(LEFT(ファイル名生成[[#This Row],[項目（内部）]],1),字音画数表[新字],0))</f>
        <v>0</v>
      </c>
      <c r="P252" s="50" cm="1">
        <f t="array" ref="P2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2" s="50" cm="1">
        <f t="array" ref="Q2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2" s="50" t="str" cm="1">
        <f t="array" ref="R252">IF(ファイル名生成[[#This Row],[字１]]=0,"",INDEX(字音画数表[字音],ファイル名生成[[#This Row],[字１]],0))</f>
        <v/>
      </c>
      <c r="S252" s="50" t="str" cm="1">
        <f t="array" ref="S252">IF(ファイル名生成[[#This Row],[字２]]=0,"",INDEX(字音画数表[字音],ファイル名生成[[#This Row],[字２]],0))</f>
        <v/>
      </c>
      <c r="T252" s="50" t="str" cm="1">
        <f t="array" ref="T252">IF(ファイル名生成[[#This Row],[字３]]=0,"",INDEX(字音画数表[字音],ファイル名生成[[#This Row],[字３]],0))</f>
        <v/>
      </c>
      <c r="U252" s="50" t="str" cm="1">
        <f t="array" ref="U252">[1]!Hebon(ファイル名生成[[#This Row],[字音（手動）]],2,1)</f>
        <v/>
      </c>
      <c r="V252" s="50">
        <f>COUNTIF(既存ファイル名[ローマ字],ファイル名生成[[#This Row],[ローマ字]])</f>
        <v>2</v>
      </c>
      <c r="W252" s="50">
        <f>IF(ファイル名生成[[#This Row],[字１]]=0,0,COUNTIF(ファイル名生成[ローマ字],ファイル名生成[[#This Row],[ローマ字]]))</f>
        <v>0</v>
      </c>
      <c r="X252" s="50">
        <f>ファイル名生成[[#This Row],[既存頻度]]+ファイル名生成[[#This Row],[新頻度]]</f>
        <v>2</v>
      </c>
      <c r="Y252" s="50" t="str">
        <f>IF(ファイル名生成[[#This Row],[総頻度]]&gt;9,ファイル名生成[[#This Row],[総頻度]],_xlfn.TEXTJOIN("",TRUE,"0",ファイル名生成[[#This Row],[総頻度]]))</f>
        <v>02</v>
      </c>
    </row>
    <row r="253" spans="2:25">
      <c r="B253" s="50">
        <f t="shared" si="4"/>
        <v>251</v>
      </c>
      <c r="C253" s="90"/>
      <c r="D253" s="81"/>
      <c r="E253" s="81" t="s">
        <v>3843</v>
      </c>
      <c r="F253" s="81" t="s">
        <v>3843</v>
      </c>
      <c r="G253" s="90"/>
      <c r="H253" s="90"/>
      <c r="I253" s="50" t="str" cm="1">
        <f t="array" ref="I2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3" s="50" t="str">
        <f>_xlfn.TEXTJOIN("",1,ファイル名生成[[#This Row],[字音１]],ファイル名生成[[#This Row],[字音２]],ファイル名生成[[#This Row],[字音3]])</f>
        <v/>
      </c>
      <c r="K253" s="90"/>
      <c r="L253" s="50" t="str">
        <f>IF(ファイル名生成[[#This Row],[字１]]=0,"",_xlfn.TEXTJOIN("",TRUE,ファイル名生成[[#This Row],[ローマ字]],ファイル名生成[[#This Row],[後綴り]]))</f>
        <v/>
      </c>
      <c r="M253" s="50" t="str">
        <f>IF(COUNTIF(既存ファイル名[語釈見出し],ファイル名生成[[#This Row],[語釈見出し]])&gt;=1,"重複","")</f>
        <v/>
      </c>
      <c r="N253" s="50" t="str">
        <f>IF(COUNTIF(既存ファイル名[項目（内部）],ファイル名生成[[#This Row],[項目（内部）]])&gt;=1,"重複","")</f>
        <v/>
      </c>
      <c r="O253" s="50">
        <f>IF(LEFT(ファイル名生成[[#This Row],[項目（内部）]],1)="",0,MATCH(LEFT(ファイル名生成[[#This Row],[項目（内部）]],1),字音画数表[新字],0))</f>
        <v>0</v>
      </c>
      <c r="P253" s="50" cm="1">
        <f t="array" ref="P2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3" s="50" cm="1">
        <f t="array" ref="Q2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3" s="50" t="str" cm="1">
        <f t="array" ref="R253">IF(ファイル名生成[[#This Row],[字１]]=0,"",INDEX(字音画数表[字音],ファイル名生成[[#This Row],[字１]],0))</f>
        <v/>
      </c>
      <c r="S253" s="50" t="str" cm="1">
        <f t="array" ref="S253">IF(ファイル名生成[[#This Row],[字２]]=0,"",INDEX(字音画数表[字音],ファイル名生成[[#This Row],[字２]],0))</f>
        <v/>
      </c>
      <c r="T253" s="50" t="str" cm="1">
        <f t="array" ref="T253">IF(ファイル名生成[[#This Row],[字３]]=0,"",INDEX(字音画数表[字音],ファイル名生成[[#This Row],[字３]],0))</f>
        <v/>
      </c>
      <c r="U253" s="50" t="str" cm="1">
        <f t="array" ref="U253">[1]!Hebon(ファイル名生成[[#This Row],[字音（手動）]],2,1)</f>
        <v/>
      </c>
      <c r="V253" s="50">
        <f>COUNTIF(既存ファイル名[ローマ字],ファイル名生成[[#This Row],[ローマ字]])</f>
        <v>2</v>
      </c>
      <c r="W253" s="50">
        <f>IF(ファイル名生成[[#This Row],[字１]]=0,0,COUNTIF(ファイル名生成[ローマ字],ファイル名生成[[#This Row],[ローマ字]]))</f>
        <v>0</v>
      </c>
      <c r="X253" s="50">
        <f>ファイル名生成[[#This Row],[既存頻度]]+ファイル名生成[[#This Row],[新頻度]]</f>
        <v>2</v>
      </c>
      <c r="Y253" s="50" t="str">
        <f>IF(ファイル名生成[[#This Row],[総頻度]]&gt;9,ファイル名生成[[#This Row],[総頻度]],_xlfn.TEXTJOIN("",TRUE,"0",ファイル名生成[[#This Row],[総頻度]]))</f>
        <v>02</v>
      </c>
    </row>
    <row r="254" spans="2:25">
      <c r="B254" s="50">
        <f t="shared" si="4"/>
        <v>252</v>
      </c>
      <c r="C254" s="90"/>
      <c r="D254" s="81"/>
      <c r="E254" s="81" t="s">
        <v>3843</v>
      </c>
      <c r="F254" s="81" t="s">
        <v>3843</v>
      </c>
      <c r="G254" s="90"/>
      <c r="H254" s="90"/>
      <c r="I254" s="50" t="str" cm="1">
        <f t="array" ref="I2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4" s="50" t="str">
        <f>_xlfn.TEXTJOIN("",1,ファイル名生成[[#This Row],[字音１]],ファイル名生成[[#This Row],[字音２]],ファイル名生成[[#This Row],[字音3]])</f>
        <v/>
      </c>
      <c r="K254" s="90"/>
      <c r="L254" s="50" t="str">
        <f>IF(ファイル名生成[[#This Row],[字１]]=0,"",_xlfn.TEXTJOIN("",TRUE,ファイル名生成[[#This Row],[ローマ字]],ファイル名生成[[#This Row],[後綴り]]))</f>
        <v/>
      </c>
      <c r="M254" s="50" t="str">
        <f>IF(COUNTIF(既存ファイル名[語釈見出し],ファイル名生成[[#This Row],[語釈見出し]])&gt;=1,"重複","")</f>
        <v/>
      </c>
      <c r="N254" s="50" t="str">
        <f>IF(COUNTIF(既存ファイル名[項目（内部）],ファイル名生成[[#This Row],[項目（内部）]])&gt;=1,"重複","")</f>
        <v/>
      </c>
      <c r="O254" s="50">
        <f>IF(LEFT(ファイル名生成[[#This Row],[項目（内部）]],1)="",0,MATCH(LEFT(ファイル名生成[[#This Row],[項目（内部）]],1),字音画数表[新字],0))</f>
        <v>0</v>
      </c>
      <c r="P254" s="50" cm="1">
        <f t="array" ref="P2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4" s="50" cm="1">
        <f t="array" ref="Q2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4" s="50" t="str" cm="1">
        <f t="array" ref="R254">IF(ファイル名生成[[#This Row],[字１]]=0,"",INDEX(字音画数表[字音],ファイル名生成[[#This Row],[字１]],0))</f>
        <v/>
      </c>
      <c r="S254" s="50" t="str" cm="1">
        <f t="array" ref="S254">IF(ファイル名生成[[#This Row],[字２]]=0,"",INDEX(字音画数表[字音],ファイル名生成[[#This Row],[字２]],0))</f>
        <v/>
      </c>
      <c r="T254" s="50" t="str" cm="1">
        <f t="array" ref="T254">IF(ファイル名生成[[#This Row],[字３]]=0,"",INDEX(字音画数表[字音],ファイル名生成[[#This Row],[字３]],0))</f>
        <v/>
      </c>
      <c r="U254" s="50" t="str" cm="1">
        <f t="array" ref="U254">[1]!Hebon(ファイル名生成[[#This Row],[字音（手動）]],2,1)</f>
        <v/>
      </c>
      <c r="V254" s="50">
        <f>COUNTIF(既存ファイル名[ローマ字],ファイル名生成[[#This Row],[ローマ字]])</f>
        <v>2</v>
      </c>
      <c r="W254" s="50">
        <f>IF(ファイル名生成[[#This Row],[字１]]=0,0,COUNTIF(ファイル名生成[ローマ字],ファイル名生成[[#This Row],[ローマ字]]))</f>
        <v>0</v>
      </c>
      <c r="X254" s="50">
        <f>ファイル名生成[[#This Row],[既存頻度]]+ファイル名生成[[#This Row],[新頻度]]</f>
        <v>2</v>
      </c>
      <c r="Y254" s="50" t="str">
        <f>IF(ファイル名生成[[#This Row],[総頻度]]&gt;9,ファイル名生成[[#This Row],[総頻度]],_xlfn.TEXTJOIN("",TRUE,"0",ファイル名生成[[#This Row],[総頻度]]))</f>
        <v>02</v>
      </c>
    </row>
    <row r="255" spans="2:25">
      <c r="B255" s="50">
        <f t="shared" si="4"/>
        <v>253</v>
      </c>
      <c r="C255" s="90"/>
      <c r="D255" s="81"/>
      <c r="E255" s="81" t="s">
        <v>3843</v>
      </c>
      <c r="F255" s="81" t="s">
        <v>3843</v>
      </c>
      <c r="G255" s="90"/>
      <c r="H255" s="90"/>
      <c r="I255" s="50" t="str" cm="1">
        <f t="array" ref="I2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5" s="50" t="str">
        <f>_xlfn.TEXTJOIN("",1,ファイル名生成[[#This Row],[字音１]],ファイル名生成[[#This Row],[字音２]],ファイル名生成[[#This Row],[字音3]])</f>
        <v/>
      </c>
      <c r="K255" s="90"/>
      <c r="L255" s="50" t="str">
        <f>IF(ファイル名生成[[#This Row],[字１]]=0,"",_xlfn.TEXTJOIN("",TRUE,ファイル名生成[[#This Row],[ローマ字]],ファイル名生成[[#This Row],[後綴り]]))</f>
        <v/>
      </c>
      <c r="M255" s="50" t="str">
        <f>IF(COUNTIF(既存ファイル名[語釈見出し],ファイル名生成[[#This Row],[語釈見出し]])&gt;=1,"重複","")</f>
        <v/>
      </c>
      <c r="N255" s="50" t="str">
        <f>IF(COUNTIF(既存ファイル名[項目（内部）],ファイル名生成[[#This Row],[項目（内部）]])&gt;=1,"重複","")</f>
        <v/>
      </c>
      <c r="O255" s="50">
        <f>IF(LEFT(ファイル名生成[[#This Row],[項目（内部）]],1)="",0,MATCH(LEFT(ファイル名生成[[#This Row],[項目（内部）]],1),字音画数表[新字],0))</f>
        <v>0</v>
      </c>
      <c r="P255" s="50" cm="1">
        <f t="array" ref="P2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5" s="50" cm="1">
        <f t="array" ref="Q2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5" s="50" t="str" cm="1">
        <f t="array" ref="R255">IF(ファイル名生成[[#This Row],[字１]]=0,"",INDEX(字音画数表[字音],ファイル名生成[[#This Row],[字１]],0))</f>
        <v/>
      </c>
      <c r="S255" s="50" t="str" cm="1">
        <f t="array" ref="S255">IF(ファイル名生成[[#This Row],[字２]]=0,"",INDEX(字音画数表[字音],ファイル名生成[[#This Row],[字２]],0))</f>
        <v/>
      </c>
      <c r="T255" s="50" t="str" cm="1">
        <f t="array" ref="T255">IF(ファイル名生成[[#This Row],[字３]]=0,"",INDEX(字音画数表[字音],ファイル名生成[[#This Row],[字３]],0))</f>
        <v/>
      </c>
      <c r="U255" s="50" t="str" cm="1">
        <f t="array" ref="U255">[1]!Hebon(ファイル名生成[[#This Row],[字音（手動）]],2,1)</f>
        <v/>
      </c>
      <c r="V255" s="50">
        <f>COUNTIF(既存ファイル名[ローマ字],ファイル名生成[[#This Row],[ローマ字]])</f>
        <v>2</v>
      </c>
      <c r="W255" s="50">
        <f>IF(ファイル名生成[[#This Row],[字１]]=0,0,COUNTIF(ファイル名生成[ローマ字],ファイル名生成[[#This Row],[ローマ字]]))</f>
        <v>0</v>
      </c>
      <c r="X255" s="50">
        <f>ファイル名生成[[#This Row],[既存頻度]]+ファイル名生成[[#This Row],[新頻度]]</f>
        <v>2</v>
      </c>
      <c r="Y255" s="50" t="str">
        <f>IF(ファイル名生成[[#This Row],[総頻度]]&gt;9,ファイル名生成[[#This Row],[総頻度]],_xlfn.TEXTJOIN("",TRUE,"0",ファイル名生成[[#This Row],[総頻度]]))</f>
        <v>02</v>
      </c>
    </row>
    <row r="256" spans="2:25">
      <c r="B256" s="50">
        <f t="shared" si="4"/>
        <v>254</v>
      </c>
      <c r="C256" s="90"/>
      <c r="D256" s="81"/>
      <c r="E256" s="81" t="s">
        <v>3843</v>
      </c>
      <c r="F256" s="81" t="s">
        <v>3843</v>
      </c>
      <c r="G256" s="90"/>
      <c r="H256" s="90"/>
      <c r="I256" s="50" t="str" cm="1">
        <f t="array" ref="I2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6" s="50" t="str">
        <f>_xlfn.TEXTJOIN("",1,ファイル名生成[[#This Row],[字音１]],ファイル名生成[[#This Row],[字音２]],ファイル名生成[[#This Row],[字音3]])</f>
        <v/>
      </c>
      <c r="K256" s="90"/>
      <c r="L256" s="50" t="str">
        <f>IF(ファイル名生成[[#This Row],[字１]]=0,"",_xlfn.TEXTJOIN("",TRUE,ファイル名生成[[#This Row],[ローマ字]],ファイル名生成[[#This Row],[後綴り]]))</f>
        <v/>
      </c>
      <c r="M256" s="50" t="str">
        <f>IF(COUNTIF(既存ファイル名[語釈見出し],ファイル名生成[[#This Row],[語釈見出し]])&gt;=1,"重複","")</f>
        <v/>
      </c>
      <c r="N256" s="50" t="str">
        <f>IF(COUNTIF(既存ファイル名[項目（内部）],ファイル名生成[[#This Row],[項目（内部）]])&gt;=1,"重複","")</f>
        <v/>
      </c>
      <c r="O256" s="50">
        <f>IF(LEFT(ファイル名生成[[#This Row],[項目（内部）]],1)="",0,MATCH(LEFT(ファイル名生成[[#This Row],[項目（内部）]],1),字音画数表[新字],0))</f>
        <v>0</v>
      </c>
      <c r="P256" s="50" cm="1">
        <f t="array" ref="P2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6" s="50" cm="1">
        <f t="array" ref="Q2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6" s="50" t="str" cm="1">
        <f t="array" ref="R256">IF(ファイル名生成[[#This Row],[字１]]=0,"",INDEX(字音画数表[字音],ファイル名生成[[#This Row],[字１]],0))</f>
        <v/>
      </c>
      <c r="S256" s="50" t="str" cm="1">
        <f t="array" ref="S256">IF(ファイル名生成[[#This Row],[字２]]=0,"",INDEX(字音画数表[字音],ファイル名生成[[#This Row],[字２]],0))</f>
        <v/>
      </c>
      <c r="T256" s="50" t="str" cm="1">
        <f t="array" ref="T256">IF(ファイル名生成[[#This Row],[字３]]=0,"",INDEX(字音画数表[字音],ファイル名生成[[#This Row],[字３]],0))</f>
        <v/>
      </c>
      <c r="U256" s="50" t="str" cm="1">
        <f t="array" ref="U256">[1]!Hebon(ファイル名生成[[#This Row],[字音（手動）]],2,1)</f>
        <v/>
      </c>
      <c r="V256" s="50">
        <f>COUNTIF(既存ファイル名[ローマ字],ファイル名生成[[#This Row],[ローマ字]])</f>
        <v>2</v>
      </c>
      <c r="W256" s="50">
        <f>IF(ファイル名生成[[#This Row],[字１]]=0,0,COUNTIF(ファイル名生成[ローマ字],ファイル名生成[[#This Row],[ローマ字]]))</f>
        <v>0</v>
      </c>
      <c r="X256" s="50">
        <f>ファイル名生成[[#This Row],[既存頻度]]+ファイル名生成[[#This Row],[新頻度]]</f>
        <v>2</v>
      </c>
      <c r="Y256" s="50" t="str">
        <f>IF(ファイル名生成[[#This Row],[総頻度]]&gt;9,ファイル名生成[[#This Row],[総頻度]],_xlfn.TEXTJOIN("",TRUE,"0",ファイル名生成[[#This Row],[総頻度]]))</f>
        <v>02</v>
      </c>
    </row>
    <row r="257" spans="2:25">
      <c r="B257" s="50">
        <f t="shared" si="4"/>
        <v>255</v>
      </c>
      <c r="C257" s="90"/>
      <c r="D257" s="81"/>
      <c r="E257" s="81" t="s">
        <v>3843</v>
      </c>
      <c r="F257" s="81" t="s">
        <v>3843</v>
      </c>
      <c r="G257" s="90"/>
      <c r="H257" s="90"/>
      <c r="I257" s="50" t="str" cm="1">
        <f t="array" ref="I2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7" s="50" t="str">
        <f>_xlfn.TEXTJOIN("",1,ファイル名生成[[#This Row],[字音１]],ファイル名生成[[#This Row],[字音２]],ファイル名生成[[#This Row],[字音3]])</f>
        <v/>
      </c>
      <c r="K257" s="90"/>
      <c r="L257" s="50" t="str">
        <f>IF(ファイル名生成[[#This Row],[字１]]=0,"",_xlfn.TEXTJOIN("",TRUE,ファイル名生成[[#This Row],[ローマ字]],ファイル名生成[[#This Row],[後綴り]]))</f>
        <v/>
      </c>
      <c r="M257" s="50" t="str">
        <f>IF(COUNTIF(既存ファイル名[語釈見出し],ファイル名生成[[#This Row],[語釈見出し]])&gt;=1,"重複","")</f>
        <v/>
      </c>
      <c r="N257" s="50" t="str">
        <f>IF(COUNTIF(既存ファイル名[項目（内部）],ファイル名生成[[#This Row],[項目（内部）]])&gt;=1,"重複","")</f>
        <v/>
      </c>
      <c r="O257" s="50">
        <f>IF(LEFT(ファイル名生成[[#This Row],[項目（内部）]],1)="",0,MATCH(LEFT(ファイル名生成[[#This Row],[項目（内部）]],1),字音画数表[新字],0))</f>
        <v>0</v>
      </c>
      <c r="P257" s="50" cm="1">
        <f t="array" ref="P2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7" s="50" cm="1">
        <f t="array" ref="Q2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7" s="50" t="str" cm="1">
        <f t="array" ref="R257">IF(ファイル名生成[[#This Row],[字１]]=0,"",INDEX(字音画数表[字音],ファイル名生成[[#This Row],[字１]],0))</f>
        <v/>
      </c>
      <c r="S257" s="50" t="str" cm="1">
        <f t="array" ref="S257">IF(ファイル名生成[[#This Row],[字２]]=0,"",INDEX(字音画数表[字音],ファイル名生成[[#This Row],[字２]],0))</f>
        <v/>
      </c>
      <c r="T257" s="50" t="str" cm="1">
        <f t="array" ref="T257">IF(ファイル名生成[[#This Row],[字３]]=0,"",INDEX(字音画数表[字音],ファイル名生成[[#This Row],[字３]],0))</f>
        <v/>
      </c>
      <c r="U257" s="50" t="str" cm="1">
        <f t="array" ref="U257">[1]!Hebon(ファイル名生成[[#This Row],[字音（手動）]],2,1)</f>
        <v/>
      </c>
      <c r="V257" s="50">
        <f>COUNTIF(既存ファイル名[ローマ字],ファイル名生成[[#This Row],[ローマ字]])</f>
        <v>2</v>
      </c>
      <c r="W257" s="50">
        <f>IF(ファイル名生成[[#This Row],[字１]]=0,0,COUNTIF(ファイル名生成[ローマ字],ファイル名生成[[#This Row],[ローマ字]]))</f>
        <v>0</v>
      </c>
      <c r="X257" s="50">
        <f>ファイル名生成[[#This Row],[既存頻度]]+ファイル名生成[[#This Row],[新頻度]]</f>
        <v>2</v>
      </c>
      <c r="Y257" s="50" t="str">
        <f>IF(ファイル名生成[[#This Row],[総頻度]]&gt;9,ファイル名生成[[#This Row],[総頻度]],_xlfn.TEXTJOIN("",TRUE,"0",ファイル名生成[[#This Row],[総頻度]]))</f>
        <v>02</v>
      </c>
    </row>
    <row r="258" spans="2:25">
      <c r="B258" s="50">
        <f t="shared" si="4"/>
        <v>256</v>
      </c>
      <c r="C258" s="90"/>
      <c r="D258" s="81"/>
      <c r="E258" s="81" t="s">
        <v>3843</v>
      </c>
      <c r="F258" s="81" t="s">
        <v>3843</v>
      </c>
      <c r="G258" s="90"/>
      <c r="H258" s="90"/>
      <c r="I258" s="50" t="str" cm="1">
        <f t="array" ref="I2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8" s="50" t="str">
        <f>_xlfn.TEXTJOIN("",1,ファイル名生成[[#This Row],[字音１]],ファイル名生成[[#This Row],[字音２]],ファイル名生成[[#This Row],[字音3]])</f>
        <v/>
      </c>
      <c r="K258" s="90"/>
      <c r="L258" s="50" t="str">
        <f>IF(ファイル名生成[[#This Row],[字１]]=0,"",_xlfn.TEXTJOIN("",TRUE,ファイル名生成[[#This Row],[ローマ字]],ファイル名生成[[#This Row],[後綴り]]))</f>
        <v/>
      </c>
      <c r="M258" s="50" t="str">
        <f>IF(COUNTIF(既存ファイル名[語釈見出し],ファイル名生成[[#This Row],[語釈見出し]])&gt;=1,"重複","")</f>
        <v/>
      </c>
      <c r="N258" s="50" t="str">
        <f>IF(COUNTIF(既存ファイル名[項目（内部）],ファイル名生成[[#This Row],[項目（内部）]])&gt;=1,"重複","")</f>
        <v/>
      </c>
      <c r="O258" s="50">
        <f>IF(LEFT(ファイル名生成[[#This Row],[項目（内部）]],1)="",0,MATCH(LEFT(ファイル名生成[[#This Row],[項目（内部）]],1),字音画数表[新字],0))</f>
        <v>0</v>
      </c>
      <c r="P258" s="50" cm="1">
        <f t="array" ref="P2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8" s="50" cm="1">
        <f t="array" ref="Q2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8" s="50" t="str" cm="1">
        <f t="array" ref="R258">IF(ファイル名生成[[#This Row],[字１]]=0,"",INDEX(字音画数表[字音],ファイル名生成[[#This Row],[字１]],0))</f>
        <v/>
      </c>
      <c r="S258" s="50" t="str" cm="1">
        <f t="array" ref="S258">IF(ファイル名生成[[#This Row],[字２]]=0,"",INDEX(字音画数表[字音],ファイル名生成[[#This Row],[字２]],0))</f>
        <v/>
      </c>
      <c r="T258" s="50" t="str" cm="1">
        <f t="array" ref="T258">IF(ファイル名生成[[#This Row],[字３]]=0,"",INDEX(字音画数表[字音],ファイル名生成[[#This Row],[字３]],0))</f>
        <v/>
      </c>
      <c r="U258" s="50" t="str" cm="1">
        <f t="array" ref="U258">[1]!Hebon(ファイル名生成[[#This Row],[字音（手動）]],2,1)</f>
        <v/>
      </c>
      <c r="V258" s="50">
        <f>COUNTIF(既存ファイル名[ローマ字],ファイル名生成[[#This Row],[ローマ字]])</f>
        <v>2</v>
      </c>
      <c r="W258" s="50">
        <f>IF(ファイル名生成[[#This Row],[字１]]=0,0,COUNTIF(ファイル名生成[ローマ字],ファイル名生成[[#This Row],[ローマ字]]))</f>
        <v>0</v>
      </c>
      <c r="X258" s="50">
        <f>ファイル名生成[[#This Row],[既存頻度]]+ファイル名生成[[#This Row],[新頻度]]</f>
        <v>2</v>
      </c>
      <c r="Y258" s="50" t="str">
        <f>IF(ファイル名生成[[#This Row],[総頻度]]&gt;9,ファイル名生成[[#This Row],[総頻度]],_xlfn.TEXTJOIN("",TRUE,"0",ファイル名生成[[#This Row],[総頻度]]))</f>
        <v>02</v>
      </c>
    </row>
    <row r="259" spans="2:25">
      <c r="B259" s="50">
        <f t="shared" si="4"/>
        <v>257</v>
      </c>
      <c r="C259" s="90"/>
      <c r="D259" s="81"/>
      <c r="E259" s="81" t="s">
        <v>3843</v>
      </c>
      <c r="F259" s="81" t="s">
        <v>3843</v>
      </c>
      <c r="G259" s="90"/>
      <c r="H259" s="90"/>
      <c r="I259" s="50" t="str" cm="1">
        <f t="array" ref="I2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59" s="50" t="str">
        <f>_xlfn.TEXTJOIN("",1,ファイル名生成[[#This Row],[字音１]],ファイル名生成[[#This Row],[字音２]],ファイル名生成[[#This Row],[字音3]])</f>
        <v/>
      </c>
      <c r="K259" s="90"/>
      <c r="L259" s="50" t="str">
        <f>IF(ファイル名生成[[#This Row],[字１]]=0,"",_xlfn.TEXTJOIN("",TRUE,ファイル名生成[[#This Row],[ローマ字]],ファイル名生成[[#This Row],[後綴り]]))</f>
        <v/>
      </c>
      <c r="M259" s="50" t="str">
        <f>IF(COUNTIF(既存ファイル名[語釈見出し],ファイル名生成[[#This Row],[語釈見出し]])&gt;=1,"重複","")</f>
        <v/>
      </c>
      <c r="N259" s="50" t="str">
        <f>IF(COUNTIF(既存ファイル名[項目（内部）],ファイル名生成[[#This Row],[項目（内部）]])&gt;=1,"重複","")</f>
        <v/>
      </c>
      <c r="O259" s="50">
        <f>IF(LEFT(ファイル名生成[[#This Row],[項目（内部）]],1)="",0,MATCH(LEFT(ファイル名生成[[#This Row],[項目（内部）]],1),字音画数表[新字],0))</f>
        <v>0</v>
      </c>
      <c r="P259" s="50" cm="1">
        <f t="array" ref="P2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59" s="50" cm="1">
        <f t="array" ref="Q2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59" s="50" t="str" cm="1">
        <f t="array" ref="R259">IF(ファイル名生成[[#This Row],[字１]]=0,"",INDEX(字音画数表[字音],ファイル名生成[[#This Row],[字１]],0))</f>
        <v/>
      </c>
      <c r="S259" s="50" t="str" cm="1">
        <f t="array" ref="S259">IF(ファイル名生成[[#This Row],[字２]]=0,"",INDEX(字音画数表[字音],ファイル名生成[[#This Row],[字２]],0))</f>
        <v/>
      </c>
      <c r="T259" s="50" t="str" cm="1">
        <f t="array" ref="T259">IF(ファイル名生成[[#This Row],[字３]]=0,"",INDEX(字音画数表[字音],ファイル名生成[[#This Row],[字３]],0))</f>
        <v/>
      </c>
      <c r="U259" s="50" t="str" cm="1">
        <f t="array" ref="U259">[1]!Hebon(ファイル名生成[[#This Row],[字音（手動）]],2,1)</f>
        <v/>
      </c>
      <c r="V259" s="50">
        <f>COUNTIF(既存ファイル名[ローマ字],ファイル名生成[[#This Row],[ローマ字]])</f>
        <v>2</v>
      </c>
      <c r="W259" s="50">
        <f>IF(ファイル名生成[[#This Row],[字１]]=0,0,COUNTIF(ファイル名生成[ローマ字],ファイル名生成[[#This Row],[ローマ字]]))</f>
        <v>0</v>
      </c>
      <c r="X259" s="50">
        <f>ファイル名生成[[#This Row],[既存頻度]]+ファイル名生成[[#This Row],[新頻度]]</f>
        <v>2</v>
      </c>
      <c r="Y259" s="50" t="str">
        <f>IF(ファイル名生成[[#This Row],[総頻度]]&gt;9,ファイル名生成[[#This Row],[総頻度]],_xlfn.TEXTJOIN("",TRUE,"0",ファイル名生成[[#This Row],[総頻度]]))</f>
        <v>02</v>
      </c>
    </row>
    <row r="260" spans="2:25">
      <c r="B260" s="50">
        <f t="shared" si="4"/>
        <v>258</v>
      </c>
      <c r="C260" s="90"/>
      <c r="D260" s="81"/>
      <c r="E260" s="81" t="s">
        <v>3843</v>
      </c>
      <c r="F260" s="81" t="s">
        <v>3843</v>
      </c>
      <c r="G260" s="90"/>
      <c r="H260" s="90"/>
      <c r="I260" s="50" t="str" cm="1">
        <f t="array" ref="I2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0" s="50" t="str">
        <f>_xlfn.TEXTJOIN("",1,ファイル名生成[[#This Row],[字音１]],ファイル名生成[[#This Row],[字音２]],ファイル名生成[[#This Row],[字音3]])</f>
        <v/>
      </c>
      <c r="K260" s="90"/>
      <c r="L260" s="50" t="str">
        <f>IF(ファイル名生成[[#This Row],[字１]]=0,"",_xlfn.TEXTJOIN("",TRUE,ファイル名生成[[#This Row],[ローマ字]],ファイル名生成[[#This Row],[後綴り]]))</f>
        <v/>
      </c>
      <c r="M260" s="50" t="str">
        <f>IF(COUNTIF(既存ファイル名[語釈見出し],ファイル名生成[[#This Row],[語釈見出し]])&gt;=1,"重複","")</f>
        <v/>
      </c>
      <c r="N260" s="50" t="str">
        <f>IF(COUNTIF(既存ファイル名[項目（内部）],ファイル名生成[[#This Row],[項目（内部）]])&gt;=1,"重複","")</f>
        <v/>
      </c>
      <c r="O260" s="50">
        <f>IF(LEFT(ファイル名生成[[#This Row],[項目（内部）]],1)="",0,MATCH(LEFT(ファイル名生成[[#This Row],[項目（内部）]],1),字音画数表[新字],0))</f>
        <v>0</v>
      </c>
      <c r="P260" s="50" cm="1">
        <f t="array" ref="P2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0" s="50" cm="1">
        <f t="array" ref="Q2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0" s="50" t="str" cm="1">
        <f t="array" ref="R260">IF(ファイル名生成[[#This Row],[字１]]=0,"",INDEX(字音画数表[字音],ファイル名生成[[#This Row],[字１]],0))</f>
        <v/>
      </c>
      <c r="S260" s="50" t="str" cm="1">
        <f t="array" ref="S260">IF(ファイル名生成[[#This Row],[字２]]=0,"",INDEX(字音画数表[字音],ファイル名生成[[#This Row],[字２]],0))</f>
        <v/>
      </c>
      <c r="T260" s="50" t="str" cm="1">
        <f t="array" ref="T260">IF(ファイル名生成[[#This Row],[字３]]=0,"",INDEX(字音画数表[字音],ファイル名生成[[#This Row],[字３]],0))</f>
        <v/>
      </c>
      <c r="U260" s="50" t="str" cm="1">
        <f t="array" ref="U260">[1]!Hebon(ファイル名生成[[#This Row],[字音（手動）]],2,1)</f>
        <v/>
      </c>
      <c r="V260" s="50">
        <f>COUNTIF(既存ファイル名[ローマ字],ファイル名生成[[#This Row],[ローマ字]])</f>
        <v>2</v>
      </c>
      <c r="W260" s="50">
        <f>IF(ファイル名生成[[#This Row],[字１]]=0,0,COUNTIF(ファイル名生成[ローマ字],ファイル名生成[[#This Row],[ローマ字]]))</f>
        <v>0</v>
      </c>
      <c r="X260" s="50">
        <f>ファイル名生成[[#This Row],[既存頻度]]+ファイル名生成[[#This Row],[新頻度]]</f>
        <v>2</v>
      </c>
      <c r="Y260" s="50" t="str">
        <f>IF(ファイル名生成[[#This Row],[総頻度]]&gt;9,ファイル名生成[[#This Row],[総頻度]],_xlfn.TEXTJOIN("",TRUE,"0",ファイル名生成[[#This Row],[総頻度]]))</f>
        <v>02</v>
      </c>
    </row>
    <row r="261" spans="2:25">
      <c r="B261" s="50">
        <f t="shared" si="4"/>
        <v>259</v>
      </c>
      <c r="C261" s="90"/>
      <c r="D261" s="81"/>
      <c r="E261" s="81" t="s">
        <v>3843</v>
      </c>
      <c r="F261" s="81" t="s">
        <v>3843</v>
      </c>
      <c r="G261" s="90"/>
      <c r="H261" s="90"/>
      <c r="I261" s="50" t="str" cm="1">
        <f t="array" ref="I2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1" s="50" t="str">
        <f>_xlfn.TEXTJOIN("",1,ファイル名生成[[#This Row],[字音１]],ファイル名生成[[#This Row],[字音２]],ファイル名生成[[#This Row],[字音3]])</f>
        <v/>
      </c>
      <c r="K261" s="90"/>
      <c r="L261" s="50" t="str">
        <f>IF(ファイル名生成[[#This Row],[字１]]=0,"",_xlfn.TEXTJOIN("",TRUE,ファイル名生成[[#This Row],[ローマ字]],ファイル名生成[[#This Row],[後綴り]]))</f>
        <v/>
      </c>
      <c r="M261" s="50" t="str">
        <f>IF(COUNTIF(既存ファイル名[語釈見出し],ファイル名生成[[#This Row],[語釈見出し]])&gt;=1,"重複","")</f>
        <v/>
      </c>
      <c r="N261" s="50" t="str">
        <f>IF(COUNTIF(既存ファイル名[項目（内部）],ファイル名生成[[#This Row],[項目（内部）]])&gt;=1,"重複","")</f>
        <v/>
      </c>
      <c r="O261" s="50">
        <f>IF(LEFT(ファイル名生成[[#This Row],[項目（内部）]],1)="",0,MATCH(LEFT(ファイル名生成[[#This Row],[項目（内部）]],1),字音画数表[新字],0))</f>
        <v>0</v>
      </c>
      <c r="P261" s="50" cm="1">
        <f t="array" ref="P2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1" s="50" cm="1">
        <f t="array" ref="Q2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1" s="50" t="str" cm="1">
        <f t="array" ref="R261">IF(ファイル名生成[[#This Row],[字１]]=0,"",INDEX(字音画数表[字音],ファイル名生成[[#This Row],[字１]],0))</f>
        <v/>
      </c>
      <c r="S261" s="50" t="str" cm="1">
        <f t="array" ref="S261">IF(ファイル名生成[[#This Row],[字２]]=0,"",INDEX(字音画数表[字音],ファイル名生成[[#This Row],[字２]],0))</f>
        <v/>
      </c>
      <c r="T261" s="50" t="str" cm="1">
        <f t="array" ref="T261">IF(ファイル名生成[[#This Row],[字３]]=0,"",INDEX(字音画数表[字音],ファイル名生成[[#This Row],[字３]],0))</f>
        <v/>
      </c>
      <c r="U261" s="50" t="str" cm="1">
        <f t="array" ref="U261">[1]!Hebon(ファイル名生成[[#This Row],[字音（手動）]],2,1)</f>
        <v/>
      </c>
      <c r="V261" s="50">
        <f>COUNTIF(既存ファイル名[ローマ字],ファイル名生成[[#This Row],[ローマ字]])</f>
        <v>2</v>
      </c>
      <c r="W261" s="50">
        <f>IF(ファイル名生成[[#This Row],[字１]]=0,0,COUNTIF(ファイル名生成[ローマ字],ファイル名生成[[#This Row],[ローマ字]]))</f>
        <v>0</v>
      </c>
      <c r="X261" s="50">
        <f>ファイル名生成[[#This Row],[既存頻度]]+ファイル名生成[[#This Row],[新頻度]]</f>
        <v>2</v>
      </c>
      <c r="Y261" s="50" t="str">
        <f>IF(ファイル名生成[[#This Row],[総頻度]]&gt;9,ファイル名生成[[#This Row],[総頻度]],_xlfn.TEXTJOIN("",TRUE,"0",ファイル名生成[[#This Row],[総頻度]]))</f>
        <v>02</v>
      </c>
    </row>
    <row r="262" spans="2:25">
      <c r="B262" s="50">
        <f t="shared" si="4"/>
        <v>260</v>
      </c>
      <c r="C262" s="90"/>
      <c r="D262" s="81"/>
      <c r="E262" s="81" t="s">
        <v>3843</v>
      </c>
      <c r="F262" s="81" t="s">
        <v>3843</v>
      </c>
      <c r="G262" s="90"/>
      <c r="H262" s="90"/>
      <c r="I262" s="50" t="str" cm="1">
        <f t="array" ref="I2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2" s="50" t="str">
        <f>_xlfn.TEXTJOIN("",1,ファイル名生成[[#This Row],[字音１]],ファイル名生成[[#This Row],[字音２]],ファイル名生成[[#This Row],[字音3]])</f>
        <v/>
      </c>
      <c r="K262" s="90"/>
      <c r="L262" s="50" t="str">
        <f>IF(ファイル名生成[[#This Row],[字１]]=0,"",_xlfn.TEXTJOIN("",TRUE,ファイル名生成[[#This Row],[ローマ字]],ファイル名生成[[#This Row],[後綴り]]))</f>
        <v/>
      </c>
      <c r="M262" s="50" t="str">
        <f>IF(COUNTIF(既存ファイル名[語釈見出し],ファイル名生成[[#This Row],[語釈見出し]])&gt;=1,"重複","")</f>
        <v/>
      </c>
      <c r="N262" s="50" t="str">
        <f>IF(COUNTIF(既存ファイル名[項目（内部）],ファイル名生成[[#This Row],[項目（内部）]])&gt;=1,"重複","")</f>
        <v/>
      </c>
      <c r="O262" s="50">
        <f>IF(LEFT(ファイル名生成[[#This Row],[項目（内部）]],1)="",0,MATCH(LEFT(ファイル名生成[[#This Row],[項目（内部）]],1),字音画数表[新字],0))</f>
        <v>0</v>
      </c>
      <c r="P262" s="50" cm="1">
        <f t="array" ref="P2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2" s="50" cm="1">
        <f t="array" ref="Q2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2" s="50" t="str" cm="1">
        <f t="array" ref="R262">IF(ファイル名生成[[#This Row],[字１]]=0,"",INDEX(字音画数表[字音],ファイル名生成[[#This Row],[字１]],0))</f>
        <v/>
      </c>
      <c r="S262" s="50" t="str" cm="1">
        <f t="array" ref="S262">IF(ファイル名生成[[#This Row],[字２]]=0,"",INDEX(字音画数表[字音],ファイル名生成[[#This Row],[字２]],0))</f>
        <v/>
      </c>
      <c r="T262" s="50" t="str" cm="1">
        <f t="array" ref="T262">IF(ファイル名生成[[#This Row],[字３]]=0,"",INDEX(字音画数表[字音],ファイル名生成[[#This Row],[字３]],0))</f>
        <v/>
      </c>
      <c r="U262" s="50" t="str" cm="1">
        <f t="array" ref="U262">[1]!Hebon(ファイル名生成[[#This Row],[字音（手動）]],2,1)</f>
        <v/>
      </c>
      <c r="V262" s="50">
        <f>COUNTIF(既存ファイル名[ローマ字],ファイル名生成[[#This Row],[ローマ字]])</f>
        <v>2</v>
      </c>
      <c r="W262" s="50">
        <f>IF(ファイル名生成[[#This Row],[字１]]=0,0,COUNTIF(ファイル名生成[ローマ字],ファイル名生成[[#This Row],[ローマ字]]))</f>
        <v>0</v>
      </c>
      <c r="X262" s="50">
        <f>ファイル名生成[[#This Row],[既存頻度]]+ファイル名生成[[#This Row],[新頻度]]</f>
        <v>2</v>
      </c>
      <c r="Y262" s="50" t="str">
        <f>IF(ファイル名生成[[#This Row],[総頻度]]&gt;9,ファイル名生成[[#This Row],[総頻度]],_xlfn.TEXTJOIN("",TRUE,"0",ファイル名生成[[#This Row],[総頻度]]))</f>
        <v>02</v>
      </c>
    </row>
    <row r="263" spans="2:25">
      <c r="B263" s="50">
        <f t="shared" si="4"/>
        <v>261</v>
      </c>
      <c r="C263" s="90"/>
      <c r="D263" s="81"/>
      <c r="E263" s="81" t="s">
        <v>3843</v>
      </c>
      <c r="F263" s="81" t="s">
        <v>3843</v>
      </c>
      <c r="G263" s="90"/>
      <c r="H263" s="90"/>
      <c r="I263" s="50" t="str" cm="1">
        <f t="array" ref="I2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3" s="50" t="str">
        <f>_xlfn.TEXTJOIN("",1,ファイル名生成[[#This Row],[字音１]],ファイル名生成[[#This Row],[字音２]],ファイル名生成[[#This Row],[字音3]])</f>
        <v/>
      </c>
      <c r="K263" s="90"/>
      <c r="L263" s="50" t="str">
        <f>IF(ファイル名生成[[#This Row],[字１]]=0,"",_xlfn.TEXTJOIN("",TRUE,ファイル名生成[[#This Row],[ローマ字]],ファイル名生成[[#This Row],[後綴り]]))</f>
        <v/>
      </c>
      <c r="M263" s="50" t="str">
        <f>IF(COUNTIF(既存ファイル名[語釈見出し],ファイル名生成[[#This Row],[語釈見出し]])&gt;=1,"重複","")</f>
        <v/>
      </c>
      <c r="N263" s="50" t="str">
        <f>IF(COUNTIF(既存ファイル名[項目（内部）],ファイル名生成[[#This Row],[項目（内部）]])&gt;=1,"重複","")</f>
        <v/>
      </c>
      <c r="O263" s="50">
        <f>IF(LEFT(ファイル名生成[[#This Row],[項目（内部）]],1)="",0,MATCH(LEFT(ファイル名生成[[#This Row],[項目（内部）]],1),字音画数表[新字],0))</f>
        <v>0</v>
      </c>
      <c r="P263" s="50" cm="1">
        <f t="array" ref="P2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3" s="50" cm="1">
        <f t="array" ref="Q2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3" s="50" t="str" cm="1">
        <f t="array" ref="R263">IF(ファイル名生成[[#This Row],[字１]]=0,"",INDEX(字音画数表[字音],ファイル名生成[[#This Row],[字１]],0))</f>
        <v/>
      </c>
      <c r="S263" s="50" t="str" cm="1">
        <f t="array" ref="S263">IF(ファイル名生成[[#This Row],[字２]]=0,"",INDEX(字音画数表[字音],ファイル名生成[[#This Row],[字２]],0))</f>
        <v/>
      </c>
      <c r="T263" s="50" t="str" cm="1">
        <f t="array" ref="T263">IF(ファイル名生成[[#This Row],[字３]]=0,"",INDEX(字音画数表[字音],ファイル名生成[[#This Row],[字３]],0))</f>
        <v/>
      </c>
      <c r="U263" s="50" t="str" cm="1">
        <f t="array" ref="U263">[1]!Hebon(ファイル名生成[[#This Row],[字音（手動）]],2,1)</f>
        <v/>
      </c>
      <c r="V263" s="50">
        <f>COUNTIF(既存ファイル名[ローマ字],ファイル名生成[[#This Row],[ローマ字]])</f>
        <v>2</v>
      </c>
      <c r="W263" s="50">
        <f>IF(ファイル名生成[[#This Row],[字１]]=0,0,COUNTIF(ファイル名生成[ローマ字],ファイル名生成[[#This Row],[ローマ字]]))</f>
        <v>0</v>
      </c>
      <c r="X263" s="50">
        <f>ファイル名生成[[#This Row],[既存頻度]]+ファイル名生成[[#This Row],[新頻度]]</f>
        <v>2</v>
      </c>
      <c r="Y263" s="50" t="str">
        <f>IF(ファイル名生成[[#This Row],[総頻度]]&gt;9,ファイル名生成[[#This Row],[総頻度]],_xlfn.TEXTJOIN("",TRUE,"0",ファイル名生成[[#This Row],[総頻度]]))</f>
        <v>02</v>
      </c>
    </row>
    <row r="264" spans="2:25">
      <c r="B264" s="50">
        <f t="shared" si="4"/>
        <v>262</v>
      </c>
      <c r="C264" s="90"/>
      <c r="D264" s="81"/>
      <c r="E264" s="81" t="s">
        <v>3843</v>
      </c>
      <c r="F264" s="81" t="s">
        <v>3843</v>
      </c>
      <c r="G264" s="90"/>
      <c r="H264" s="90"/>
      <c r="I264" s="50" t="str" cm="1">
        <f t="array" ref="I2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4" s="50" t="str">
        <f>_xlfn.TEXTJOIN("",1,ファイル名生成[[#This Row],[字音１]],ファイル名生成[[#This Row],[字音２]],ファイル名生成[[#This Row],[字音3]])</f>
        <v/>
      </c>
      <c r="K264" s="90"/>
      <c r="L264" s="50" t="str">
        <f>IF(ファイル名生成[[#This Row],[字１]]=0,"",_xlfn.TEXTJOIN("",TRUE,ファイル名生成[[#This Row],[ローマ字]],ファイル名生成[[#This Row],[後綴り]]))</f>
        <v/>
      </c>
      <c r="M264" s="50" t="str">
        <f>IF(COUNTIF(既存ファイル名[語釈見出し],ファイル名生成[[#This Row],[語釈見出し]])&gt;=1,"重複","")</f>
        <v/>
      </c>
      <c r="N264" s="50" t="str">
        <f>IF(COUNTIF(既存ファイル名[項目（内部）],ファイル名生成[[#This Row],[項目（内部）]])&gt;=1,"重複","")</f>
        <v/>
      </c>
      <c r="O264" s="50">
        <f>IF(LEFT(ファイル名生成[[#This Row],[項目（内部）]],1)="",0,MATCH(LEFT(ファイル名生成[[#This Row],[項目（内部）]],1),字音画数表[新字],0))</f>
        <v>0</v>
      </c>
      <c r="P264" s="50" cm="1">
        <f t="array" ref="P2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4" s="50" cm="1">
        <f t="array" ref="Q2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4" s="50" t="str" cm="1">
        <f t="array" ref="R264">IF(ファイル名生成[[#This Row],[字１]]=0,"",INDEX(字音画数表[字音],ファイル名生成[[#This Row],[字１]],0))</f>
        <v/>
      </c>
      <c r="S264" s="50" t="str" cm="1">
        <f t="array" ref="S264">IF(ファイル名生成[[#This Row],[字２]]=0,"",INDEX(字音画数表[字音],ファイル名生成[[#This Row],[字２]],0))</f>
        <v/>
      </c>
      <c r="T264" s="50" t="str" cm="1">
        <f t="array" ref="T264">IF(ファイル名生成[[#This Row],[字３]]=0,"",INDEX(字音画数表[字音],ファイル名生成[[#This Row],[字３]],0))</f>
        <v/>
      </c>
      <c r="U264" s="50" t="str" cm="1">
        <f t="array" ref="U264">[1]!Hebon(ファイル名生成[[#This Row],[字音（手動）]],2,1)</f>
        <v/>
      </c>
      <c r="V264" s="50">
        <f>COUNTIF(既存ファイル名[ローマ字],ファイル名生成[[#This Row],[ローマ字]])</f>
        <v>2</v>
      </c>
      <c r="W264" s="50">
        <f>IF(ファイル名生成[[#This Row],[字１]]=0,0,COUNTIF(ファイル名生成[ローマ字],ファイル名生成[[#This Row],[ローマ字]]))</f>
        <v>0</v>
      </c>
      <c r="X264" s="50">
        <f>ファイル名生成[[#This Row],[既存頻度]]+ファイル名生成[[#This Row],[新頻度]]</f>
        <v>2</v>
      </c>
      <c r="Y264" s="50" t="str">
        <f>IF(ファイル名生成[[#This Row],[総頻度]]&gt;9,ファイル名生成[[#This Row],[総頻度]],_xlfn.TEXTJOIN("",TRUE,"0",ファイル名生成[[#This Row],[総頻度]]))</f>
        <v>02</v>
      </c>
    </row>
    <row r="265" spans="2:25">
      <c r="B265" s="50">
        <f t="shared" si="4"/>
        <v>263</v>
      </c>
      <c r="C265" s="90"/>
      <c r="D265" s="81"/>
      <c r="E265" s="81" t="s">
        <v>3843</v>
      </c>
      <c r="F265" s="81" t="s">
        <v>3843</v>
      </c>
      <c r="G265" s="90"/>
      <c r="H265" s="90"/>
      <c r="I265" s="50" t="str" cm="1">
        <f t="array" ref="I2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5" s="50" t="str">
        <f>_xlfn.TEXTJOIN("",1,ファイル名生成[[#This Row],[字音１]],ファイル名生成[[#This Row],[字音２]],ファイル名生成[[#This Row],[字音3]])</f>
        <v/>
      </c>
      <c r="K265" s="90"/>
      <c r="L265" s="50" t="str">
        <f>IF(ファイル名生成[[#This Row],[字１]]=0,"",_xlfn.TEXTJOIN("",TRUE,ファイル名生成[[#This Row],[ローマ字]],ファイル名生成[[#This Row],[後綴り]]))</f>
        <v/>
      </c>
      <c r="M265" s="50" t="str">
        <f>IF(COUNTIF(既存ファイル名[語釈見出し],ファイル名生成[[#This Row],[語釈見出し]])&gt;=1,"重複","")</f>
        <v/>
      </c>
      <c r="N265" s="50" t="str">
        <f>IF(COUNTIF(既存ファイル名[項目（内部）],ファイル名生成[[#This Row],[項目（内部）]])&gt;=1,"重複","")</f>
        <v/>
      </c>
      <c r="O265" s="50">
        <f>IF(LEFT(ファイル名生成[[#This Row],[項目（内部）]],1)="",0,MATCH(LEFT(ファイル名生成[[#This Row],[項目（内部）]],1),字音画数表[新字],0))</f>
        <v>0</v>
      </c>
      <c r="P265" s="50" cm="1">
        <f t="array" ref="P2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5" s="50" cm="1">
        <f t="array" ref="Q2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5" s="50" t="str" cm="1">
        <f t="array" ref="R265">IF(ファイル名生成[[#This Row],[字１]]=0,"",INDEX(字音画数表[字音],ファイル名生成[[#This Row],[字１]],0))</f>
        <v/>
      </c>
      <c r="S265" s="50" t="str" cm="1">
        <f t="array" ref="S265">IF(ファイル名生成[[#This Row],[字２]]=0,"",INDEX(字音画数表[字音],ファイル名生成[[#This Row],[字２]],0))</f>
        <v/>
      </c>
      <c r="T265" s="50" t="str" cm="1">
        <f t="array" ref="T265">IF(ファイル名生成[[#This Row],[字３]]=0,"",INDEX(字音画数表[字音],ファイル名生成[[#This Row],[字３]],0))</f>
        <v/>
      </c>
      <c r="U265" s="50" t="str" cm="1">
        <f t="array" ref="U265">[1]!Hebon(ファイル名生成[[#This Row],[字音（手動）]],2,1)</f>
        <v/>
      </c>
      <c r="V265" s="50">
        <f>COUNTIF(既存ファイル名[ローマ字],ファイル名生成[[#This Row],[ローマ字]])</f>
        <v>2</v>
      </c>
      <c r="W265" s="50">
        <f>IF(ファイル名生成[[#This Row],[字１]]=0,0,COUNTIF(ファイル名生成[ローマ字],ファイル名生成[[#This Row],[ローマ字]]))</f>
        <v>0</v>
      </c>
      <c r="X265" s="50">
        <f>ファイル名生成[[#This Row],[既存頻度]]+ファイル名生成[[#This Row],[新頻度]]</f>
        <v>2</v>
      </c>
      <c r="Y265" s="50" t="str">
        <f>IF(ファイル名生成[[#This Row],[総頻度]]&gt;9,ファイル名生成[[#This Row],[総頻度]],_xlfn.TEXTJOIN("",TRUE,"0",ファイル名生成[[#This Row],[総頻度]]))</f>
        <v>02</v>
      </c>
    </row>
    <row r="266" spans="2:25">
      <c r="B266" s="50">
        <f t="shared" si="4"/>
        <v>264</v>
      </c>
      <c r="C266" s="90"/>
      <c r="D266" s="81"/>
      <c r="E266" s="81" t="s">
        <v>3843</v>
      </c>
      <c r="F266" s="81" t="s">
        <v>3843</v>
      </c>
      <c r="G266" s="90"/>
      <c r="H266" s="90"/>
      <c r="I266" s="50" t="str" cm="1">
        <f t="array" ref="I2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6" s="50" t="str">
        <f>_xlfn.TEXTJOIN("",1,ファイル名生成[[#This Row],[字音１]],ファイル名生成[[#This Row],[字音２]],ファイル名生成[[#This Row],[字音3]])</f>
        <v/>
      </c>
      <c r="K266" s="90"/>
      <c r="L266" s="50" t="str">
        <f>IF(ファイル名生成[[#This Row],[字１]]=0,"",_xlfn.TEXTJOIN("",TRUE,ファイル名生成[[#This Row],[ローマ字]],ファイル名生成[[#This Row],[後綴り]]))</f>
        <v/>
      </c>
      <c r="M266" s="50" t="str">
        <f>IF(COUNTIF(既存ファイル名[語釈見出し],ファイル名生成[[#This Row],[語釈見出し]])&gt;=1,"重複","")</f>
        <v/>
      </c>
      <c r="N266" s="50" t="str">
        <f>IF(COUNTIF(既存ファイル名[項目（内部）],ファイル名生成[[#This Row],[項目（内部）]])&gt;=1,"重複","")</f>
        <v/>
      </c>
      <c r="O266" s="50">
        <f>IF(LEFT(ファイル名生成[[#This Row],[項目（内部）]],1)="",0,MATCH(LEFT(ファイル名生成[[#This Row],[項目（内部）]],1),字音画数表[新字],0))</f>
        <v>0</v>
      </c>
      <c r="P266" s="50" cm="1">
        <f t="array" ref="P2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6" s="50" cm="1">
        <f t="array" ref="Q2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6" s="50" t="str" cm="1">
        <f t="array" ref="R266">IF(ファイル名生成[[#This Row],[字１]]=0,"",INDEX(字音画数表[字音],ファイル名生成[[#This Row],[字１]],0))</f>
        <v/>
      </c>
      <c r="S266" s="50" t="str" cm="1">
        <f t="array" ref="S266">IF(ファイル名生成[[#This Row],[字２]]=0,"",INDEX(字音画数表[字音],ファイル名生成[[#This Row],[字２]],0))</f>
        <v/>
      </c>
      <c r="T266" s="50" t="str" cm="1">
        <f t="array" ref="T266">IF(ファイル名生成[[#This Row],[字３]]=0,"",INDEX(字音画数表[字音],ファイル名生成[[#This Row],[字３]],0))</f>
        <v/>
      </c>
      <c r="U266" s="50" t="str" cm="1">
        <f t="array" ref="U266">[1]!Hebon(ファイル名生成[[#This Row],[字音（手動）]],2,1)</f>
        <v/>
      </c>
      <c r="V266" s="50">
        <f>COUNTIF(既存ファイル名[ローマ字],ファイル名生成[[#This Row],[ローマ字]])</f>
        <v>2</v>
      </c>
      <c r="W266" s="50">
        <f>IF(ファイル名生成[[#This Row],[字１]]=0,0,COUNTIF(ファイル名生成[ローマ字],ファイル名生成[[#This Row],[ローマ字]]))</f>
        <v>0</v>
      </c>
      <c r="X266" s="50">
        <f>ファイル名生成[[#This Row],[既存頻度]]+ファイル名生成[[#This Row],[新頻度]]</f>
        <v>2</v>
      </c>
      <c r="Y266" s="50" t="str">
        <f>IF(ファイル名生成[[#This Row],[総頻度]]&gt;9,ファイル名生成[[#This Row],[総頻度]],_xlfn.TEXTJOIN("",TRUE,"0",ファイル名生成[[#This Row],[総頻度]]))</f>
        <v>02</v>
      </c>
    </row>
    <row r="267" spans="2:25">
      <c r="B267" s="50">
        <f t="shared" si="4"/>
        <v>265</v>
      </c>
      <c r="C267" s="90"/>
      <c r="D267" s="81"/>
      <c r="E267" s="81" t="s">
        <v>3843</v>
      </c>
      <c r="F267" s="81" t="s">
        <v>3843</v>
      </c>
      <c r="G267" s="90"/>
      <c r="H267" s="90"/>
      <c r="I267" s="50" t="str" cm="1">
        <f t="array" ref="I2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7" s="50" t="str">
        <f>_xlfn.TEXTJOIN("",1,ファイル名生成[[#This Row],[字音１]],ファイル名生成[[#This Row],[字音２]],ファイル名生成[[#This Row],[字音3]])</f>
        <v/>
      </c>
      <c r="K267" s="90"/>
      <c r="L267" s="50" t="str">
        <f>IF(ファイル名生成[[#This Row],[字１]]=0,"",_xlfn.TEXTJOIN("",TRUE,ファイル名生成[[#This Row],[ローマ字]],ファイル名生成[[#This Row],[後綴り]]))</f>
        <v/>
      </c>
      <c r="M267" s="50" t="str">
        <f>IF(COUNTIF(既存ファイル名[語釈見出し],ファイル名生成[[#This Row],[語釈見出し]])&gt;=1,"重複","")</f>
        <v/>
      </c>
      <c r="N267" s="50" t="str">
        <f>IF(COUNTIF(既存ファイル名[項目（内部）],ファイル名生成[[#This Row],[項目（内部）]])&gt;=1,"重複","")</f>
        <v/>
      </c>
      <c r="O267" s="50">
        <f>IF(LEFT(ファイル名生成[[#This Row],[項目（内部）]],1)="",0,MATCH(LEFT(ファイル名生成[[#This Row],[項目（内部）]],1),字音画数表[新字],0))</f>
        <v>0</v>
      </c>
      <c r="P267" s="50" cm="1">
        <f t="array" ref="P2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7" s="50" cm="1">
        <f t="array" ref="Q2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7" s="50" t="str" cm="1">
        <f t="array" ref="R267">IF(ファイル名生成[[#This Row],[字１]]=0,"",INDEX(字音画数表[字音],ファイル名生成[[#This Row],[字１]],0))</f>
        <v/>
      </c>
      <c r="S267" s="50" t="str" cm="1">
        <f t="array" ref="S267">IF(ファイル名生成[[#This Row],[字２]]=0,"",INDEX(字音画数表[字音],ファイル名生成[[#This Row],[字２]],0))</f>
        <v/>
      </c>
      <c r="T267" s="50" t="str" cm="1">
        <f t="array" ref="T267">IF(ファイル名生成[[#This Row],[字３]]=0,"",INDEX(字音画数表[字音],ファイル名生成[[#This Row],[字３]],0))</f>
        <v/>
      </c>
      <c r="U267" s="50" t="str" cm="1">
        <f t="array" ref="U267">[1]!Hebon(ファイル名生成[[#This Row],[字音（手動）]],2,1)</f>
        <v/>
      </c>
      <c r="V267" s="50">
        <f>COUNTIF(既存ファイル名[ローマ字],ファイル名生成[[#This Row],[ローマ字]])</f>
        <v>2</v>
      </c>
      <c r="W267" s="50">
        <f>IF(ファイル名生成[[#This Row],[字１]]=0,0,COUNTIF(ファイル名生成[ローマ字],ファイル名生成[[#This Row],[ローマ字]]))</f>
        <v>0</v>
      </c>
      <c r="X267" s="50">
        <f>ファイル名生成[[#This Row],[既存頻度]]+ファイル名生成[[#This Row],[新頻度]]</f>
        <v>2</v>
      </c>
      <c r="Y267" s="50" t="str">
        <f>IF(ファイル名生成[[#This Row],[総頻度]]&gt;9,ファイル名生成[[#This Row],[総頻度]],_xlfn.TEXTJOIN("",TRUE,"0",ファイル名生成[[#This Row],[総頻度]]))</f>
        <v>02</v>
      </c>
    </row>
    <row r="268" spans="2:25">
      <c r="B268" s="50">
        <f t="shared" si="4"/>
        <v>266</v>
      </c>
      <c r="C268" s="90"/>
      <c r="D268" s="81"/>
      <c r="E268" s="81" t="s">
        <v>3843</v>
      </c>
      <c r="F268" s="81" t="s">
        <v>3843</v>
      </c>
      <c r="G268" s="90"/>
      <c r="H268" s="90"/>
      <c r="I268" s="50" t="str" cm="1">
        <f t="array" ref="I2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8" s="50" t="str">
        <f>_xlfn.TEXTJOIN("",1,ファイル名生成[[#This Row],[字音１]],ファイル名生成[[#This Row],[字音２]],ファイル名生成[[#This Row],[字音3]])</f>
        <v/>
      </c>
      <c r="K268" s="90"/>
      <c r="L268" s="50" t="str">
        <f>IF(ファイル名生成[[#This Row],[字１]]=0,"",_xlfn.TEXTJOIN("",TRUE,ファイル名生成[[#This Row],[ローマ字]],ファイル名生成[[#This Row],[後綴り]]))</f>
        <v/>
      </c>
      <c r="M268" s="50" t="str">
        <f>IF(COUNTIF(既存ファイル名[語釈見出し],ファイル名生成[[#This Row],[語釈見出し]])&gt;=1,"重複","")</f>
        <v/>
      </c>
      <c r="N268" s="50" t="str">
        <f>IF(COUNTIF(既存ファイル名[項目（内部）],ファイル名生成[[#This Row],[項目（内部）]])&gt;=1,"重複","")</f>
        <v/>
      </c>
      <c r="O268" s="50">
        <f>IF(LEFT(ファイル名生成[[#This Row],[項目（内部）]],1)="",0,MATCH(LEFT(ファイル名生成[[#This Row],[項目（内部）]],1),字音画数表[新字],0))</f>
        <v>0</v>
      </c>
      <c r="P268" s="50" cm="1">
        <f t="array" ref="P2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8" s="50" cm="1">
        <f t="array" ref="Q2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8" s="50" t="str" cm="1">
        <f t="array" ref="R268">IF(ファイル名生成[[#This Row],[字１]]=0,"",INDEX(字音画数表[字音],ファイル名生成[[#This Row],[字１]],0))</f>
        <v/>
      </c>
      <c r="S268" s="50" t="str" cm="1">
        <f t="array" ref="S268">IF(ファイル名生成[[#This Row],[字２]]=0,"",INDEX(字音画数表[字音],ファイル名生成[[#This Row],[字２]],0))</f>
        <v/>
      </c>
      <c r="T268" s="50" t="str" cm="1">
        <f t="array" ref="T268">IF(ファイル名生成[[#This Row],[字３]]=0,"",INDEX(字音画数表[字音],ファイル名生成[[#This Row],[字３]],0))</f>
        <v/>
      </c>
      <c r="U268" s="50" t="str" cm="1">
        <f t="array" ref="U268">[1]!Hebon(ファイル名生成[[#This Row],[字音（手動）]],2,1)</f>
        <v/>
      </c>
      <c r="V268" s="50">
        <f>COUNTIF(既存ファイル名[ローマ字],ファイル名生成[[#This Row],[ローマ字]])</f>
        <v>2</v>
      </c>
      <c r="W268" s="50">
        <f>IF(ファイル名生成[[#This Row],[字１]]=0,0,COUNTIF(ファイル名生成[ローマ字],ファイル名生成[[#This Row],[ローマ字]]))</f>
        <v>0</v>
      </c>
      <c r="X268" s="50">
        <f>ファイル名生成[[#This Row],[既存頻度]]+ファイル名生成[[#This Row],[新頻度]]</f>
        <v>2</v>
      </c>
      <c r="Y268" s="50" t="str">
        <f>IF(ファイル名生成[[#This Row],[総頻度]]&gt;9,ファイル名生成[[#This Row],[総頻度]],_xlfn.TEXTJOIN("",TRUE,"0",ファイル名生成[[#This Row],[総頻度]]))</f>
        <v>02</v>
      </c>
    </row>
    <row r="269" spans="2:25">
      <c r="B269" s="50">
        <f t="shared" si="4"/>
        <v>267</v>
      </c>
      <c r="C269" s="90"/>
      <c r="D269" s="81"/>
      <c r="E269" s="81" t="s">
        <v>3843</v>
      </c>
      <c r="F269" s="81" t="s">
        <v>3843</v>
      </c>
      <c r="G269" s="90"/>
      <c r="H269" s="90"/>
      <c r="I269" s="50" t="str" cm="1">
        <f t="array" ref="I2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69" s="50" t="str">
        <f>_xlfn.TEXTJOIN("",1,ファイル名生成[[#This Row],[字音１]],ファイル名生成[[#This Row],[字音２]],ファイル名生成[[#This Row],[字音3]])</f>
        <v/>
      </c>
      <c r="K269" s="90"/>
      <c r="L269" s="50" t="str">
        <f>IF(ファイル名生成[[#This Row],[字１]]=0,"",_xlfn.TEXTJOIN("",TRUE,ファイル名生成[[#This Row],[ローマ字]],ファイル名生成[[#This Row],[後綴り]]))</f>
        <v/>
      </c>
      <c r="M269" s="50" t="str">
        <f>IF(COUNTIF(既存ファイル名[語釈見出し],ファイル名生成[[#This Row],[語釈見出し]])&gt;=1,"重複","")</f>
        <v/>
      </c>
      <c r="N269" s="50" t="str">
        <f>IF(COUNTIF(既存ファイル名[項目（内部）],ファイル名生成[[#This Row],[項目（内部）]])&gt;=1,"重複","")</f>
        <v/>
      </c>
      <c r="O269" s="50">
        <f>IF(LEFT(ファイル名生成[[#This Row],[項目（内部）]],1)="",0,MATCH(LEFT(ファイル名生成[[#This Row],[項目（内部）]],1),字音画数表[新字],0))</f>
        <v>0</v>
      </c>
      <c r="P269" s="50" cm="1">
        <f t="array" ref="P2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69" s="50" cm="1">
        <f t="array" ref="Q2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69" s="50" t="str" cm="1">
        <f t="array" ref="R269">IF(ファイル名生成[[#This Row],[字１]]=0,"",INDEX(字音画数表[字音],ファイル名生成[[#This Row],[字１]],0))</f>
        <v/>
      </c>
      <c r="S269" s="50" t="str" cm="1">
        <f t="array" ref="S269">IF(ファイル名生成[[#This Row],[字２]]=0,"",INDEX(字音画数表[字音],ファイル名生成[[#This Row],[字２]],0))</f>
        <v/>
      </c>
      <c r="T269" s="50" t="str" cm="1">
        <f t="array" ref="T269">IF(ファイル名生成[[#This Row],[字３]]=0,"",INDEX(字音画数表[字音],ファイル名生成[[#This Row],[字３]],0))</f>
        <v/>
      </c>
      <c r="U269" s="50" t="str" cm="1">
        <f t="array" ref="U269">[1]!Hebon(ファイル名生成[[#This Row],[字音（手動）]],2,1)</f>
        <v/>
      </c>
      <c r="V269" s="50">
        <f>COUNTIF(既存ファイル名[ローマ字],ファイル名生成[[#This Row],[ローマ字]])</f>
        <v>2</v>
      </c>
      <c r="W269" s="50">
        <f>IF(ファイル名生成[[#This Row],[字１]]=0,0,COUNTIF(ファイル名生成[ローマ字],ファイル名生成[[#This Row],[ローマ字]]))</f>
        <v>0</v>
      </c>
      <c r="X269" s="50">
        <f>ファイル名生成[[#This Row],[既存頻度]]+ファイル名生成[[#This Row],[新頻度]]</f>
        <v>2</v>
      </c>
      <c r="Y269" s="50" t="str">
        <f>IF(ファイル名生成[[#This Row],[総頻度]]&gt;9,ファイル名生成[[#This Row],[総頻度]],_xlfn.TEXTJOIN("",TRUE,"0",ファイル名生成[[#This Row],[総頻度]]))</f>
        <v>02</v>
      </c>
    </row>
    <row r="270" spans="2:25">
      <c r="B270" s="50">
        <f t="shared" si="4"/>
        <v>268</v>
      </c>
      <c r="C270" s="90"/>
      <c r="D270" s="81"/>
      <c r="E270" s="81" t="s">
        <v>3843</v>
      </c>
      <c r="F270" s="81" t="s">
        <v>3843</v>
      </c>
      <c r="G270" s="90"/>
      <c r="H270" s="90"/>
      <c r="I270" s="50" t="str" cm="1">
        <f t="array" ref="I2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0" s="50" t="str">
        <f>_xlfn.TEXTJOIN("",1,ファイル名生成[[#This Row],[字音１]],ファイル名生成[[#This Row],[字音２]],ファイル名生成[[#This Row],[字音3]])</f>
        <v/>
      </c>
      <c r="K270" s="90"/>
      <c r="L270" s="50" t="str">
        <f>IF(ファイル名生成[[#This Row],[字１]]=0,"",_xlfn.TEXTJOIN("",TRUE,ファイル名生成[[#This Row],[ローマ字]],ファイル名生成[[#This Row],[後綴り]]))</f>
        <v/>
      </c>
      <c r="M270" s="50" t="str">
        <f>IF(COUNTIF(既存ファイル名[語釈見出し],ファイル名生成[[#This Row],[語釈見出し]])&gt;=1,"重複","")</f>
        <v/>
      </c>
      <c r="N270" s="50" t="str">
        <f>IF(COUNTIF(既存ファイル名[項目（内部）],ファイル名生成[[#This Row],[項目（内部）]])&gt;=1,"重複","")</f>
        <v/>
      </c>
      <c r="O270" s="50">
        <f>IF(LEFT(ファイル名生成[[#This Row],[項目（内部）]],1)="",0,MATCH(LEFT(ファイル名生成[[#This Row],[項目（内部）]],1),字音画数表[新字],0))</f>
        <v>0</v>
      </c>
      <c r="P270" s="50" cm="1">
        <f t="array" ref="P2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0" s="50" cm="1">
        <f t="array" ref="Q2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0" s="50" t="str" cm="1">
        <f t="array" ref="R270">IF(ファイル名生成[[#This Row],[字１]]=0,"",INDEX(字音画数表[字音],ファイル名生成[[#This Row],[字１]],0))</f>
        <v/>
      </c>
      <c r="S270" s="50" t="str" cm="1">
        <f t="array" ref="S270">IF(ファイル名生成[[#This Row],[字２]]=0,"",INDEX(字音画数表[字音],ファイル名生成[[#This Row],[字２]],0))</f>
        <v/>
      </c>
      <c r="T270" s="50" t="str" cm="1">
        <f t="array" ref="T270">IF(ファイル名生成[[#This Row],[字３]]=0,"",INDEX(字音画数表[字音],ファイル名生成[[#This Row],[字３]],0))</f>
        <v/>
      </c>
      <c r="U270" s="50" t="str" cm="1">
        <f t="array" ref="U270">[1]!Hebon(ファイル名生成[[#This Row],[字音（手動）]],2,1)</f>
        <v/>
      </c>
      <c r="V270" s="50">
        <f>COUNTIF(既存ファイル名[ローマ字],ファイル名生成[[#This Row],[ローマ字]])</f>
        <v>2</v>
      </c>
      <c r="W270" s="50">
        <f>IF(ファイル名生成[[#This Row],[字１]]=0,0,COUNTIF(ファイル名生成[ローマ字],ファイル名生成[[#This Row],[ローマ字]]))</f>
        <v>0</v>
      </c>
      <c r="X270" s="50">
        <f>ファイル名生成[[#This Row],[既存頻度]]+ファイル名生成[[#This Row],[新頻度]]</f>
        <v>2</v>
      </c>
      <c r="Y270" s="50" t="str">
        <f>IF(ファイル名生成[[#This Row],[総頻度]]&gt;9,ファイル名生成[[#This Row],[総頻度]],_xlfn.TEXTJOIN("",TRUE,"0",ファイル名生成[[#This Row],[総頻度]]))</f>
        <v>02</v>
      </c>
    </row>
    <row r="271" spans="2:25">
      <c r="B271" s="50">
        <f t="shared" si="4"/>
        <v>269</v>
      </c>
      <c r="C271" s="90"/>
      <c r="D271" s="81"/>
      <c r="E271" s="81" t="s">
        <v>3843</v>
      </c>
      <c r="F271" s="81" t="s">
        <v>3843</v>
      </c>
      <c r="G271" s="90"/>
      <c r="H271" s="90"/>
      <c r="I271" s="50" t="str" cm="1">
        <f t="array" ref="I2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1" s="50" t="str">
        <f>_xlfn.TEXTJOIN("",1,ファイル名生成[[#This Row],[字音１]],ファイル名生成[[#This Row],[字音２]],ファイル名生成[[#This Row],[字音3]])</f>
        <v/>
      </c>
      <c r="K271" s="90"/>
      <c r="L271" s="50" t="str">
        <f>IF(ファイル名生成[[#This Row],[字１]]=0,"",_xlfn.TEXTJOIN("",TRUE,ファイル名生成[[#This Row],[ローマ字]],ファイル名生成[[#This Row],[後綴り]]))</f>
        <v/>
      </c>
      <c r="M271" s="50" t="str">
        <f>IF(COUNTIF(既存ファイル名[語釈見出し],ファイル名生成[[#This Row],[語釈見出し]])&gt;=1,"重複","")</f>
        <v/>
      </c>
      <c r="N271" s="50" t="str">
        <f>IF(COUNTIF(既存ファイル名[項目（内部）],ファイル名生成[[#This Row],[項目（内部）]])&gt;=1,"重複","")</f>
        <v/>
      </c>
      <c r="O271" s="50">
        <f>IF(LEFT(ファイル名生成[[#This Row],[項目（内部）]],1)="",0,MATCH(LEFT(ファイル名生成[[#This Row],[項目（内部）]],1),字音画数表[新字],0))</f>
        <v>0</v>
      </c>
      <c r="P271" s="50" cm="1">
        <f t="array" ref="P2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1" s="50" cm="1">
        <f t="array" ref="Q2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1" s="50" t="str" cm="1">
        <f t="array" ref="R271">IF(ファイル名生成[[#This Row],[字１]]=0,"",INDEX(字音画数表[字音],ファイル名生成[[#This Row],[字１]],0))</f>
        <v/>
      </c>
      <c r="S271" s="50" t="str" cm="1">
        <f t="array" ref="S271">IF(ファイル名生成[[#This Row],[字２]]=0,"",INDEX(字音画数表[字音],ファイル名生成[[#This Row],[字２]],0))</f>
        <v/>
      </c>
      <c r="T271" s="50" t="str" cm="1">
        <f t="array" ref="T271">IF(ファイル名生成[[#This Row],[字３]]=0,"",INDEX(字音画数表[字音],ファイル名生成[[#This Row],[字３]],0))</f>
        <v/>
      </c>
      <c r="U271" s="50" t="str" cm="1">
        <f t="array" ref="U271">[1]!Hebon(ファイル名生成[[#This Row],[字音（手動）]],2,1)</f>
        <v/>
      </c>
      <c r="V271" s="50">
        <f>COUNTIF(既存ファイル名[ローマ字],ファイル名生成[[#This Row],[ローマ字]])</f>
        <v>2</v>
      </c>
      <c r="W271" s="50">
        <f>IF(ファイル名生成[[#This Row],[字１]]=0,0,COUNTIF(ファイル名生成[ローマ字],ファイル名生成[[#This Row],[ローマ字]]))</f>
        <v>0</v>
      </c>
      <c r="X271" s="50">
        <f>ファイル名生成[[#This Row],[既存頻度]]+ファイル名生成[[#This Row],[新頻度]]</f>
        <v>2</v>
      </c>
      <c r="Y271" s="50" t="str">
        <f>IF(ファイル名生成[[#This Row],[総頻度]]&gt;9,ファイル名生成[[#This Row],[総頻度]],_xlfn.TEXTJOIN("",TRUE,"0",ファイル名生成[[#This Row],[総頻度]]))</f>
        <v>02</v>
      </c>
    </row>
    <row r="272" spans="2:25">
      <c r="B272" s="50">
        <f t="shared" si="4"/>
        <v>270</v>
      </c>
      <c r="C272" s="90"/>
      <c r="D272" s="81"/>
      <c r="E272" s="81" t="s">
        <v>3843</v>
      </c>
      <c r="F272" s="81" t="s">
        <v>3843</v>
      </c>
      <c r="G272" s="90"/>
      <c r="H272" s="90"/>
      <c r="I272" s="50" t="str" cm="1">
        <f t="array" ref="I2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2" s="50" t="str">
        <f>_xlfn.TEXTJOIN("",1,ファイル名生成[[#This Row],[字音１]],ファイル名生成[[#This Row],[字音２]],ファイル名生成[[#This Row],[字音3]])</f>
        <v/>
      </c>
      <c r="K272" s="90"/>
      <c r="L272" s="50" t="str">
        <f>IF(ファイル名生成[[#This Row],[字１]]=0,"",_xlfn.TEXTJOIN("",TRUE,ファイル名生成[[#This Row],[ローマ字]],ファイル名生成[[#This Row],[後綴り]]))</f>
        <v/>
      </c>
      <c r="M272" s="50" t="str">
        <f>IF(COUNTIF(既存ファイル名[語釈見出し],ファイル名生成[[#This Row],[語釈見出し]])&gt;=1,"重複","")</f>
        <v/>
      </c>
      <c r="N272" s="50" t="str">
        <f>IF(COUNTIF(既存ファイル名[項目（内部）],ファイル名生成[[#This Row],[項目（内部）]])&gt;=1,"重複","")</f>
        <v/>
      </c>
      <c r="O272" s="50">
        <f>IF(LEFT(ファイル名生成[[#This Row],[項目（内部）]],1)="",0,MATCH(LEFT(ファイル名生成[[#This Row],[項目（内部）]],1),字音画数表[新字],0))</f>
        <v>0</v>
      </c>
      <c r="P272" s="50" cm="1">
        <f t="array" ref="P2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2" s="50" cm="1">
        <f t="array" ref="Q2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2" s="50" t="str" cm="1">
        <f t="array" ref="R272">IF(ファイル名生成[[#This Row],[字１]]=0,"",INDEX(字音画数表[字音],ファイル名生成[[#This Row],[字１]],0))</f>
        <v/>
      </c>
      <c r="S272" s="50" t="str" cm="1">
        <f t="array" ref="S272">IF(ファイル名生成[[#This Row],[字２]]=0,"",INDEX(字音画数表[字音],ファイル名生成[[#This Row],[字２]],0))</f>
        <v/>
      </c>
      <c r="T272" s="50" t="str" cm="1">
        <f t="array" ref="T272">IF(ファイル名生成[[#This Row],[字３]]=0,"",INDEX(字音画数表[字音],ファイル名生成[[#This Row],[字３]],0))</f>
        <v/>
      </c>
      <c r="U272" s="50" t="str" cm="1">
        <f t="array" ref="U272">[1]!Hebon(ファイル名生成[[#This Row],[字音（手動）]],2,1)</f>
        <v/>
      </c>
      <c r="V272" s="50">
        <f>COUNTIF(既存ファイル名[ローマ字],ファイル名生成[[#This Row],[ローマ字]])</f>
        <v>2</v>
      </c>
      <c r="W272" s="50">
        <f>IF(ファイル名生成[[#This Row],[字１]]=0,0,COUNTIF(ファイル名生成[ローマ字],ファイル名生成[[#This Row],[ローマ字]]))</f>
        <v>0</v>
      </c>
      <c r="X272" s="50">
        <f>ファイル名生成[[#This Row],[既存頻度]]+ファイル名生成[[#This Row],[新頻度]]</f>
        <v>2</v>
      </c>
      <c r="Y272" s="50" t="str">
        <f>IF(ファイル名生成[[#This Row],[総頻度]]&gt;9,ファイル名生成[[#This Row],[総頻度]],_xlfn.TEXTJOIN("",TRUE,"0",ファイル名生成[[#This Row],[総頻度]]))</f>
        <v>02</v>
      </c>
    </row>
    <row r="273" spans="2:25">
      <c r="B273" s="50">
        <f t="shared" si="4"/>
        <v>271</v>
      </c>
      <c r="C273" s="90"/>
      <c r="D273" s="81"/>
      <c r="E273" s="81" t="s">
        <v>3843</v>
      </c>
      <c r="F273" s="81" t="s">
        <v>3843</v>
      </c>
      <c r="G273" s="90"/>
      <c r="H273" s="90"/>
      <c r="I273" s="50" t="str" cm="1">
        <f t="array" ref="I2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3" s="50" t="str">
        <f>_xlfn.TEXTJOIN("",1,ファイル名生成[[#This Row],[字音１]],ファイル名生成[[#This Row],[字音２]],ファイル名生成[[#This Row],[字音3]])</f>
        <v/>
      </c>
      <c r="K273" s="90"/>
      <c r="L273" s="50" t="str">
        <f>IF(ファイル名生成[[#This Row],[字１]]=0,"",_xlfn.TEXTJOIN("",TRUE,ファイル名生成[[#This Row],[ローマ字]],ファイル名生成[[#This Row],[後綴り]]))</f>
        <v/>
      </c>
      <c r="M273" s="50" t="str">
        <f>IF(COUNTIF(既存ファイル名[語釈見出し],ファイル名生成[[#This Row],[語釈見出し]])&gt;=1,"重複","")</f>
        <v/>
      </c>
      <c r="N273" s="50" t="str">
        <f>IF(COUNTIF(既存ファイル名[項目（内部）],ファイル名生成[[#This Row],[項目（内部）]])&gt;=1,"重複","")</f>
        <v/>
      </c>
      <c r="O273" s="50">
        <f>IF(LEFT(ファイル名生成[[#This Row],[項目（内部）]],1)="",0,MATCH(LEFT(ファイル名生成[[#This Row],[項目（内部）]],1),字音画数表[新字],0))</f>
        <v>0</v>
      </c>
      <c r="P273" s="50" cm="1">
        <f t="array" ref="P2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3" s="50" cm="1">
        <f t="array" ref="Q2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3" s="50" t="str" cm="1">
        <f t="array" ref="R273">IF(ファイル名生成[[#This Row],[字１]]=0,"",INDEX(字音画数表[字音],ファイル名生成[[#This Row],[字１]],0))</f>
        <v/>
      </c>
      <c r="S273" s="50" t="str" cm="1">
        <f t="array" ref="S273">IF(ファイル名生成[[#This Row],[字２]]=0,"",INDEX(字音画数表[字音],ファイル名生成[[#This Row],[字２]],0))</f>
        <v/>
      </c>
      <c r="T273" s="50" t="str" cm="1">
        <f t="array" ref="T273">IF(ファイル名生成[[#This Row],[字３]]=0,"",INDEX(字音画数表[字音],ファイル名生成[[#This Row],[字３]],0))</f>
        <v/>
      </c>
      <c r="U273" s="50" t="str" cm="1">
        <f t="array" ref="U273">[1]!Hebon(ファイル名生成[[#This Row],[字音（手動）]],2,1)</f>
        <v/>
      </c>
      <c r="V273" s="50">
        <f>COUNTIF(既存ファイル名[ローマ字],ファイル名生成[[#This Row],[ローマ字]])</f>
        <v>2</v>
      </c>
      <c r="W273" s="50">
        <f>IF(ファイル名生成[[#This Row],[字１]]=0,0,COUNTIF(ファイル名生成[ローマ字],ファイル名生成[[#This Row],[ローマ字]]))</f>
        <v>0</v>
      </c>
      <c r="X273" s="50">
        <f>ファイル名生成[[#This Row],[既存頻度]]+ファイル名生成[[#This Row],[新頻度]]</f>
        <v>2</v>
      </c>
      <c r="Y273" s="50" t="str">
        <f>IF(ファイル名生成[[#This Row],[総頻度]]&gt;9,ファイル名生成[[#This Row],[総頻度]],_xlfn.TEXTJOIN("",TRUE,"0",ファイル名生成[[#This Row],[総頻度]]))</f>
        <v>02</v>
      </c>
    </row>
    <row r="274" spans="2:25">
      <c r="B274" s="50">
        <f t="shared" si="4"/>
        <v>272</v>
      </c>
      <c r="C274" s="90"/>
      <c r="D274" s="81"/>
      <c r="E274" s="81" t="s">
        <v>3843</v>
      </c>
      <c r="F274" s="81" t="s">
        <v>3843</v>
      </c>
      <c r="G274" s="90"/>
      <c r="H274" s="90"/>
      <c r="I274" s="50" t="str" cm="1">
        <f t="array" ref="I2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4" s="50" t="str">
        <f>_xlfn.TEXTJOIN("",1,ファイル名生成[[#This Row],[字音１]],ファイル名生成[[#This Row],[字音２]],ファイル名生成[[#This Row],[字音3]])</f>
        <v/>
      </c>
      <c r="K274" s="90"/>
      <c r="L274" s="50" t="str">
        <f>IF(ファイル名生成[[#This Row],[字１]]=0,"",_xlfn.TEXTJOIN("",TRUE,ファイル名生成[[#This Row],[ローマ字]],ファイル名生成[[#This Row],[後綴り]]))</f>
        <v/>
      </c>
      <c r="M274" s="50" t="str">
        <f>IF(COUNTIF(既存ファイル名[語釈見出し],ファイル名生成[[#This Row],[語釈見出し]])&gt;=1,"重複","")</f>
        <v/>
      </c>
      <c r="N274" s="50" t="str">
        <f>IF(COUNTIF(既存ファイル名[項目（内部）],ファイル名生成[[#This Row],[項目（内部）]])&gt;=1,"重複","")</f>
        <v/>
      </c>
      <c r="O274" s="50">
        <f>IF(LEFT(ファイル名生成[[#This Row],[項目（内部）]],1)="",0,MATCH(LEFT(ファイル名生成[[#This Row],[項目（内部）]],1),字音画数表[新字],0))</f>
        <v>0</v>
      </c>
      <c r="P274" s="50" cm="1">
        <f t="array" ref="P2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4" s="50" cm="1">
        <f t="array" ref="Q2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4" s="50" t="str" cm="1">
        <f t="array" ref="R274">IF(ファイル名生成[[#This Row],[字１]]=0,"",INDEX(字音画数表[字音],ファイル名生成[[#This Row],[字１]],0))</f>
        <v/>
      </c>
      <c r="S274" s="50" t="str" cm="1">
        <f t="array" ref="S274">IF(ファイル名生成[[#This Row],[字２]]=0,"",INDEX(字音画数表[字音],ファイル名生成[[#This Row],[字２]],0))</f>
        <v/>
      </c>
      <c r="T274" s="50" t="str" cm="1">
        <f t="array" ref="T274">IF(ファイル名生成[[#This Row],[字３]]=0,"",INDEX(字音画数表[字音],ファイル名生成[[#This Row],[字３]],0))</f>
        <v/>
      </c>
      <c r="U274" s="50" t="str" cm="1">
        <f t="array" ref="U274">[1]!Hebon(ファイル名生成[[#This Row],[字音（手動）]],2,1)</f>
        <v/>
      </c>
      <c r="V274" s="50">
        <f>COUNTIF(既存ファイル名[ローマ字],ファイル名生成[[#This Row],[ローマ字]])</f>
        <v>2</v>
      </c>
      <c r="W274" s="50">
        <f>IF(ファイル名生成[[#This Row],[字１]]=0,0,COUNTIF(ファイル名生成[ローマ字],ファイル名生成[[#This Row],[ローマ字]]))</f>
        <v>0</v>
      </c>
      <c r="X274" s="50">
        <f>ファイル名生成[[#This Row],[既存頻度]]+ファイル名生成[[#This Row],[新頻度]]</f>
        <v>2</v>
      </c>
      <c r="Y274" s="50" t="str">
        <f>IF(ファイル名生成[[#This Row],[総頻度]]&gt;9,ファイル名生成[[#This Row],[総頻度]],_xlfn.TEXTJOIN("",TRUE,"0",ファイル名生成[[#This Row],[総頻度]]))</f>
        <v>02</v>
      </c>
    </row>
    <row r="275" spans="2:25">
      <c r="B275" s="50">
        <f t="shared" si="4"/>
        <v>273</v>
      </c>
      <c r="C275" s="90"/>
      <c r="D275" s="81"/>
      <c r="E275" s="81" t="s">
        <v>3843</v>
      </c>
      <c r="F275" s="81" t="s">
        <v>3843</v>
      </c>
      <c r="G275" s="90"/>
      <c r="H275" s="90"/>
      <c r="I275" s="50" t="str" cm="1">
        <f t="array" ref="I2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5" s="50" t="str">
        <f>_xlfn.TEXTJOIN("",1,ファイル名生成[[#This Row],[字音１]],ファイル名生成[[#This Row],[字音２]],ファイル名生成[[#This Row],[字音3]])</f>
        <v/>
      </c>
      <c r="K275" s="90"/>
      <c r="L275" s="50" t="str">
        <f>IF(ファイル名生成[[#This Row],[字１]]=0,"",_xlfn.TEXTJOIN("",TRUE,ファイル名生成[[#This Row],[ローマ字]],ファイル名生成[[#This Row],[後綴り]]))</f>
        <v/>
      </c>
      <c r="M275" s="50" t="str">
        <f>IF(COUNTIF(既存ファイル名[語釈見出し],ファイル名生成[[#This Row],[語釈見出し]])&gt;=1,"重複","")</f>
        <v/>
      </c>
      <c r="N275" s="50" t="str">
        <f>IF(COUNTIF(既存ファイル名[項目（内部）],ファイル名生成[[#This Row],[項目（内部）]])&gt;=1,"重複","")</f>
        <v/>
      </c>
      <c r="O275" s="50">
        <f>IF(LEFT(ファイル名生成[[#This Row],[項目（内部）]],1)="",0,MATCH(LEFT(ファイル名生成[[#This Row],[項目（内部）]],1),字音画数表[新字],0))</f>
        <v>0</v>
      </c>
      <c r="P275" s="50" cm="1">
        <f t="array" ref="P2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5" s="50" cm="1">
        <f t="array" ref="Q2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5" s="50" t="str" cm="1">
        <f t="array" ref="R275">IF(ファイル名生成[[#This Row],[字１]]=0,"",INDEX(字音画数表[字音],ファイル名生成[[#This Row],[字１]],0))</f>
        <v/>
      </c>
      <c r="S275" s="50" t="str" cm="1">
        <f t="array" ref="S275">IF(ファイル名生成[[#This Row],[字２]]=0,"",INDEX(字音画数表[字音],ファイル名生成[[#This Row],[字２]],0))</f>
        <v/>
      </c>
      <c r="T275" s="50" t="str" cm="1">
        <f t="array" ref="T275">IF(ファイル名生成[[#This Row],[字３]]=0,"",INDEX(字音画数表[字音],ファイル名生成[[#This Row],[字３]],0))</f>
        <v/>
      </c>
      <c r="U275" s="50" t="str" cm="1">
        <f t="array" ref="U275">[1]!Hebon(ファイル名生成[[#This Row],[字音（手動）]],2,1)</f>
        <v/>
      </c>
      <c r="V275" s="50">
        <f>COUNTIF(既存ファイル名[ローマ字],ファイル名生成[[#This Row],[ローマ字]])</f>
        <v>2</v>
      </c>
      <c r="W275" s="50">
        <f>IF(ファイル名生成[[#This Row],[字１]]=0,0,COUNTIF(ファイル名生成[ローマ字],ファイル名生成[[#This Row],[ローマ字]]))</f>
        <v>0</v>
      </c>
      <c r="X275" s="50">
        <f>ファイル名生成[[#This Row],[既存頻度]]+ファイル名生成[[#This Row],[新頻度]]</f>
        <v>2</v>
      </c>
      <c r="Y275" s="50" t="str">
        <f>IF(ファイル名生成[[#This Row],[総頻度]]&gt;9,ファイル名生成[[#This Row],[総頻度]],_xlfn.TEXTJOIN("",TRUE,"0",ファイル名生成[[#This Row],[総頻度]]))</f>
        <v>02</v>
      </c>
    </row>
    <row r="276" spans="2:25">
      <c r="B276" s="50">
        <f t="shared" si="4"/>
        <v>274</v>
      </c>
      <c r="C276" s="90"/>
      <c r="D276" s="81"/>
      <c r="E276" s="81" t="s">
        <v>3843</v>
      </c>
      <c r="F276" s="81" t="s">
        <v>3843</v>
      </c>
      <c r="G276" s="90"/>
      <c r="H276" s="90"/>
      <c r="I276" s="50" t="str" cm="1">
        <f t="array" ref="I2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6" s="50" t="str">
        <f>_xlfn.TEXTJOIN("",1,ファイル名生成[[#This Row],[字音１]],ファイル名生成[[#This Row],[字音２]],ファイル名生成[[#This Row],[字音3]])</f>
        <v/>
      </c>
      <c r="K276" s="90"/>
      <c r="L276" s="50" t="str">
        <f>IF(ファイル名生成[[#This Row],[字１]]=0,"",_xlfn.TEXTJOIN("",TRUE,ファイル名生成[[#This Row],[ローマ字]],ファイル名生成[[#This Row],[後綴り]]))</f>
        <v/>
      </c>
      <c r="M276" s="50" t="str">
        <f>IF(COUNTIF(既存ファイル名[語釈見出し],ファイル名生成[[#This Row],[語釈見出し]])&gt;=1,"重複","")</f>
        <v/>
      </c>
      <c r="N276" s="50" t="str">
        <f>IF(COUNTIF(既存ファイル名[項目（内部）],ファイル名生成[[#This Row],[項目（内部）]])&gt;=1,"重複","")</f>
        <v/>
      </c>
      <c r="O276" s="50">
        <f>IF(LEFT(ファイル名生成[[#This Row],[項目（内部）]],1)="",0,MATCH(LEFT(ファイル名生成[[#This Row],[項目（内部）]],1),字音画数表[新字],0))</f>
        <v>0</v>
      </c>
      <c r="P276" s="50" cm="1">
        <f t="array" ref="P2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6" s="50" cm="1">
        <f t="array" ref="Q2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6" s="50" t="str" cm="1">
        <f t="array" ref="R276">IF(ファイル名生成[[#This Row],[字１]]=0,"",INDEX(字音画数表[字音],ファイル名生成[[#This Row],[字１]],0))</f>
        <v/>
      </c>
      <c r="S276" s="50" t="str" cm="1">
        <f t="array" ref="S276">IF(ファイル名生成[[#This Row],[字２]]=0,"",INDEX(字音画数表[字音],ファイル名生成[[#This Row],[字２]],0))</f>
        <v/>
      </c>
      <c r="T276" s="50" t="str" cm="1">
        <f t="array" ref="T276">IF(ファイル名生成[[#This Row],[字３]]=0,"",INDEX(字音画数表[字音],ファイル名生成[[#This Row],[字３]],0))</f>
        <v/>
      </c>
      <c r="U276" s="50" t="str" cm="1">
        <f t="array" ref="U276">[1]!Hebon(ファイル名生成[[#This Row],[字音（手動）]],2,1)</f>
        <v/>
      </c>
      <c r="V276" s="50">
        <f>COUNTIF(既存ファイル名[ローマ字],ファイル名生成[[#This Row],[ローマ字]])</f>
        <v>2</v>
      </c>
      <c r="W276" s="50">
        <f>IF(ファイル名生成[[#This Row],[字１]]=0,0,COUNTIF(ファイル名生成[ローマ字],ファイル名生成[[#This Row],[ローマ字]]))</f>
        <v>0</v>
      </c>
      <c r="X276" s="50">
        <f>ファイル名生成[[#This Row],[既存頻度]]+ファイル名生成[[#This Row],[新頻度]]</f>
        <v>2</v>
      </c>
      <c r="Y276" s="50" t="str">
        <f>IF(ファイル名生成[[#This Row],[総頻度]]&gt;9,ファイル名生成[[#This Row],[総頻度]],_xlfn.TEXTJOIN("",TRUE,"0",ファイル名生成[[#This Row],[総頻度]]))</f>
        <v>02</v>
      </c>
    </row>
    <row r="277" spans="2:25">
      <c r="B277" s="50">
        <f t="shared" si="4"/>
        <v>275</v>
      </c>
      <c r="C277" s="90"/>
      <c r="D277" s="81"/>
      <c r="E277" s="81" t="s">
        <v>3843</v>
      </c>
      <c r="F277" s="81" t="s">
        <v>3843</v>
      </c>
      <c r="G277" s="90"/>
      <c r="H277" s="90"/>
      <c r="I277" s="50" t="str" cm="1">
        <f t="array" ref="I2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7" s="50" t="str">
        <f>_xlfn.TEXTJOIN("",1,ファイル名生成[[#This Row],[字音１]],ファイル名生成[[#This Row],[字音２]],ファイル名生成[[#This Row],[字音3]])</f>
        <v/>
      </c>
      <c r="K277" s="90"/>
      <c r="L277" s="50" t="str">
        <f>IF(ファイル名生成[[#This Row],[字１]]=0,"",_xlfn.TEXTJOIN("",TRUE,ファイル名生成[[#This Row],[ローマ字]],ファイル名生成[[#This Row],[後綴り]]))</f>
        <v/>
      </c>
      <c r="M277" s="50" t="str">
        <f>IF(COUNTIF(既存ファイル名[語釈見出し],ファイル名生成[[#This Row],[語釈見出し]])&gt;=1,"重複","")</f>
        <v/>
      </c>
      <c r="N277" s="50" t="str">
        <f>IF(COUNTIF(既存ファイル名[項目（内部）],ファイル名生成[[#This Row],[項目（内部）]])&gt;=1,"重複","")</f>
        <v/>
      </c>
      <c r="O277" s="50">
        <f>IF(LEFT(ファイル名生成[[#This Row],[項目（内部）]],1)="",0,MATCH(LEFT(ファイル名生成[[#This Row],[項目（内部）]],1),字音画数表[新字],0))</f>
        <v>0</v>
      </c>
      <c r="P277" s="50" cm="1">
        <f t="array" ref="P2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7" s="50" cm="1">
        <f t="array" ref="Q2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7" s="50" t="str" cm="1">
        <f t="array" ref="R277">IF(ファイル名生成[[#This Row],[字１]]=0,"",INDEX(字音画数表[字音],ファイル名生成[[#This Row],[字１]],0))</f>
        <v/>
      </c>
      <c r="S277" s="50" t="str" cm="1">
        <f t="array" ref="S277">IF(ファイル名生成[[#This Row],[字２]]=0,"",INDEX(字音画数表[字音],ファイル名生成[[#This Row],[字２]],0))</f>
        <v/>
      </c>
      <c r="T277" s="50" t="str" cm="1">
        <f t="array" ref="T277">IF(ファイル名生成[[#This Row],[字３]]=0,"",INDEX(字音画数表[字音],ファイル名生成[[#This Row],[字３]],0))</f>
        <v/>
      </c>
      <c r="U277" s="50" t="str" cm="1">
        <f t="array" ref="U277">[1]!Hebon(ファイル名生成[[#This Row],[字音（手動）]],2,1)</f>
        <v/>
      </c>
      <c r="V277" s="50">
        <f>COUNTIF(既存ファイル名[ローマ字],ファイル名生成[[#This Row],[ローマ字]])</f>
        <v>2</v>
      </c>
      <c r="W277" s="50">
        <f>IF(ファイル名生成[[#This Row],[字１]]=0,0,COUNTIF(ファイル名生成[ローマ字],ファイル名生成[[#This Row],[ローマ字]]))</f>
        <v>0</v>
      </c>
      <c r="X277" s="50">
        <f>ファイル名生成[[#This Row],[既存頻度]]+ファイル名生成[[#This Row],[新頻度]]</f>
        <v>2</v>
      </c>
      <c r="Y277" s="50" t="str">
        <f>IF(ファイル名生成[[#This Row],[総頻度]]&gt;9,ファイル名生成[[#This Row],[総頻度]],_xlfn.TEXTJOIN("",TRUE,"0",ファイル名生成[[#This Row],[総頻度]]))</f>
        <v>02</v>
      </c>
    </row>
    <row r="278" spans="2:25">
      <c r="B278" s="50">
        <f t="shared" si="4"/>
        <v>276</v>
      </c>
      <c r="C278" s="90"/>
      <c r="D278" s="81"/>
      <c r="E278" s="81" t="s">
        <v>3843</v>
      </c>
      <c r="F278" s="81" t="s">
        <v>3843</v>
      </c>
      <c r="G278" s="90"/>
      <c r="H278" s="90"/>
      <c r="I278" s="50" t="str" cm="1">
        <f t="array" ref="I2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8" s="50" t="str">
        <f>_xlfn.TEXTJOIN("",1,ファイル名生成[[#This Row],[字音１]],ファイル名生成[[#This Row],[字音２]],ファイル名生成[[#This Row],[字音3]])</f>
        <v/>
      </c>
      <c r="K278" s="90"/>
      <c r="L278" s="50" t="str">
        <f>IF(ファイル名生成[[#This Row],[字１]]=0,"",_xlfn.TEXTJOIN("",TRUE,ファイル名生成[[#This Row],[ローマ字]],ファイル名生成[[#This Row],[後綴り]]))</f>
        <v/>
      </c>
      <c r="M278" s="50" t="str">
        <f>IF(COUNTIF(既存ファイル名[語釈見出し],ファイル名生成[[#This Row],[語釈見出し]])&gt;=1,"重複","")</f>
        <v/>
      </c>
      <c r="N278" s="50" t="str">
        <f>IF(COUNTIF(既存ファイル名[項目（内部）],ファイル名生成[[#This Row],[項目（内部）]])&gt;=1,"重複","")</f>
        <v/>
      </c>
      <c r="O278" s="50">
        <f>IF(LEFT(ファイル名生成[[#This Row],[項目（内部）]],1)="",0,MATCH(LEFT(ファイル名生成[[#This Row],[項目（内部）]],1),字音画数表[新字],0))</f>
        <v>0</v>
      </c>
      <c r="P278" s="50" cm="1">
        <f t="array" ref="P2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8" s="50" cm="1">
        <f t="array" ref="Q2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8" s="50" t="str" cm="1">
        <f t="array" ref="R278">IF(ファイル名生成[[#This Row],[字１]]=0,"",INDEX(字音画数表[字音],ファイル名生成[[#This Row],[字１]],0))</f>
        <v/>
      </c>
      <c r="S278" s="50" t="str" cm="1">
        <f t="array" ref="S278">IF(ファイル名生成[[#This Row],[字２]]=0,"",INDEX(字音画数表[字音],ファイル名生成[[#This Row],[字２]],0))</f>
        <v/>
      </c>
      <c r="T278" s="50" t="str" cm="1">
        <f t="array" ref="T278">IF(ファイル名生成[[#This Row],[字３]]=0,"",INDEX(字音画数表[字音],ファイル名生成[[#This Row],[字３]],0))</f>
        <v/>
      </c>
      <c r="U278" s="50" t="str" cm="1">
        <f t="array" ref="U278">[1]!Hebon(ファイル名生成[[#This Row],[字音（手動）]],2,1)</f>
        <v/>
      </c>
      <c r="V278" s="50">
        <f>COUNTIF(既存ファイル名[ローマ字],ファイル名生成[[#This Row],[ローマ字]])</f>
        <v>2</v>
      </c>
      <c r="W278" s="50">
        <f>IF(ファイル名生成[[#This Row],[字１]]=0,0,COUNTIF(ファイル名生成[ローマ字],ファイル名生成[[#This Row],[ローマ字]]))</f>
        <v>0</v>
      </c>
      <c r="X278" s="50">
        <f>ファイル名生成[[#This Row],[既存頻度]]+ファイル名生成[[#This Row],[新頻度]]</f>
        <v>2</v>
      </c>
      <c r="Y278" s="50" t="str">
        <f>IF(ファイル名生成[[#This Row],[総頻度]]&gt;9,ファイル名生成[[#This Row],[総頻度]],_xlfn.TEXTJOIN("",TRUE,"0",ファイル名生成[[#This Row],[総頻度]]))</f>
        <v>02</v>
      </c>
    </row>
    <row r="279" spans="2:25">
      <c r="B279" s="50">
        <f t="shared" si="4"/>
        <v>277</v>
      </c>
      <c r="C279" s="90"/>
      <c r="D279" s="81"/>
      <c r="E279" s="81" t="s">
        <v>3843</v>
      </c>
      <c r="F279" s="81" t="s">
        <v>3843</v>
      </c>
      <c r="G279" s="90"/>
      <c r="H279" s="90"/>
      <c r="I279" s="50" t="str" cm="1">
        <f t="array" ref="I2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79" s="50" t="str">
        <f>_xlfn.TEXTJOIN("",1,ファイル名生成[[#This Row],[字音１]],ファイル名生成[[#This Row],[字音２]],ファイル名生成[[#This Row],[字音3]])</f>
        <v/>
      </c>
      <c r="K279" s="90"/>
      <c r="L279" s="50" t="str">
        <f>IF(ファイル名生成[[#This Row],[字１]]=0,"",_xlfn.TEXTJOIN("",TRUE,ファイル名生成[[#This Row],[ローマ字]],ファイル名生成[[#This Row],[後綴り]]))</f>
        <v/>
      </c>
      <c r="M279" s="50" t="str">
        <f>IF(COUNTIF(既存ファイル名[語釈見出し],ファイル名生成[[#This Row],[語釈見出し]])&gt;=1,"重複","")</f>
        <v/>
      </c>
      <c r="N279" s="50" t="str">
        <f>IF(COUNTIF(既存ファイル名[項目（内部）],ファイル名生成[[#This Row],[項目（内部）]])&gt;=1,"重複","")</f>
        <v/>
      </c>
      <c r="O279" s="50">
        <f>IF(LEFT(ファイル名生成[[#This Row],[項目（内部）]],1)="",0,MATCH(LEFT(ファイル名生成[[#This Row],[項目（内部）]],1),字音画数表[新字],0))</f>
        <v>0</v>
      </c>
      <c r="P279" s="50" cm="1">
        <f t="array" ref="P2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79" s="50" cm="1">
        <f t="array" ref="Q2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79" s="50" t="str" cm="1">
        <f t="array" ref="R279">IF(ファイル名生成[[#This Row],[字１]]=0,"",INDEX(字音画数表[字音],ファイル名生成[[#This Row],[字１]],0))</f>
        <v/>
      </c>
      <c r="S279" s="50" t="str" cm="1">
        <f t="array" ref="S279">IF(ファイル名生成[[#This Row],[字２]]=0,"",INDEX(字音画数表[字音],ファイル名生成[[#This Row],[字２]],0))</f>
        <v/>
      </c>
      <c r="T279" s="50" t="str" cm="1">
        <f t="array" ref="T279">IF(ファイル名生成[[#This Row],[字３]]=0,"",INDEX(字音画数表[字音],ファイル名生成[[#This Row],[字３]],0))</f>
        <v/>
      </c>
      <c r="U279" s="50" t="str" cm="1">
        <f t="array" ref="U279">[1]!Hebon(ファイル名生成[[#This Row],[字音（手動）]],2,1)</f>
        <v/>
      </c>
      <c r="V279" s="50">
        <f>COUNTIF(既存ファイル名[ローマ字],ファイル名生成[[#This Row],[ローマ字]])</f>
        <v>2</v>
      </c>
      <c r="W279" s="50">
        <f>IF(ファイル名生成[[#This Row],[字１]]=0,0,COUNTIF(ファイル名生成[ローマ字],ファイル名生成[[#This Row],[ローマ字]]))</f>
        <v>0</v>
      </c>
      <c r="X279" s="50">
        <f>ファイル名生成[[#This Row],[既存頻度]]+ファイル名生成[[#This Row],[新頻度]]</f>
        <v>2</v>
      </c>
      <c r="Y279" s="50" t="str">
        <f>IF(ファイル名生成[[#This Row],[総頻度]]&gt;9,ファイル名生成[[#This Row],[総頻度]],_xlfn.TEXTJOIN("",TRUE,"0",ファイル名生成[[#This Row],[総頻度]]))</f>
        <v>02</v>
      </c>
    </row>
    <row r="280" spans="2:25">
      <c r="B280" s="50">
        <f t="shared" si="4"/>
        <v>278</v>
      </c>
      <c r="C280" s="90"/>
      <c r="D280" s="81"/>
      <c r="E280" s="81" t="s">
        <v>3843</v>
      </c>
      <c r="F280" s="81" t="s">
        <v>3843</v>
      </c>
      <c r="G280" s="90"/>
      <c r="H280" s="90"/>
      <c r="I280" s="50" t="str" cm="1">
        <f t="array" ref="I2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0" s="50" t="str">
        <f>_xlfn.TEXTJOIN("",1,ファイル名生成[[#This Row],[字音１]],ファイル名生成[[#This Row],[字音２]],ファイル名生成[[#This Row],[字音3]])</f>
        <v/>
      </c>
      <c r="K280" s="90"/>
      <c r="L280" s="50" t="str">
        <f>IF(ファイル名生成[[#This Row],[字１]]=0,"",_xlfn.TEXTJOIN("",TRUE,ファイル名生成[[#This Row],[ローマ字]],ファイル名生成[[#This Row],[後綴り]]))</f>
        <v/>
      </c>
      <c r="M280" s="50" t="str">
        <f>IF(COUNTIF(既存ファイル名[語釈見出し],ファイル名生成[[#This Row],[語釈見出し]])&gt;=1,"重複","")</f>
        <v/>
      </c>
      <c r="N280" s="50" t="str">
        <f>IF(COUNTIF(既存ファイル名[項目（内部）],ファイル名生成[[#This Row],[項目（内部）]])&gt;=1,"重複","")</f>
        <v/>
      </c>
      <c r="O280" s="50">
        <f>IF(LEFT(ファイル名生成[[#This Row],[項目（内部）]],1)="",0,MATCH(LEFT(ファイル名生成[[#This Row],[項目（内部）]],1),字音画数表[新字],0))</f>
        <v>0</v>
      </c>
      <c r="P280" s="50" cm="1">
        <f t="array" ref="P2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0" s="50" cm="1">
        <f t="array" ref="Q2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0" s="50" t="str" cm="1">
        <f t="array" ref="R280">IF(ファイル名生成[[#This Row],[字１]]=0,"",INDEX(字音画数表[字音],ファイル名生成[[#This Row],[字１]],0))</f>
        <v/>
      </c>
      <c r="S280" s="50" t="str" cm="1">
        <f t="array" ref="S280">IF(ファイル名生成[[#This Row],[字２]]=0,"",INDEX(字音画数表[字音],ファイル名生成[[#This Row],[字２]],0))</f>
        <v/>
      </c>
      <c r="T280" s="50" t="str" cm="1">
        <f t="array" ref="T280">IF(ファイル名生成[[#This Row],[字３]]=0,"",INDEX(字音画数表[字音],ファイル名生成[[#This Row],[字３]],0))</f>
        <v/>
      </c>
      <c r="U280" s="50" t="str" cm="1">
        <f t="array" ref="U280">[1]!Hebon(ファイル名生成[[#This Row],[字音（手動）]],2,1)</f>
        <v/>
      </c>
      <c r="V280" s="50">
        <f>COUNTIF(既存ファイル名[ローマ字],ファイル名生成[[#This Row],[ローマ字]])</f>
        <v>2</v>
      </c>
      <c r="W280" s="50">
        <f>IF(ファイル名生成[[#This Row],[字１]]=0,0,COUNTIF(ファイル名生成[ローマ字],ファイル名生成[[#This Row],[ローマ字]]))</f>
        <v>0</v>
      </c>
      <c r="X280" s="50">
        <f>ファイル名生成[[#This Row],[既存頻度]]+ファイル名生成[[#This Row],[新頻度]]</f>
        <v>2</v>
      </c>
      <c r="Y280" s="50" t="str">
        <f>IF(ファイル名生成[[#This Row],[総頻度]]&gt;9,ファイル名生成[[#This Row],[総頻度]],_xlfn.TEXTJOIN("",TRUE,"0",ファイル名生成[[#This Row],[総頻度]]))</f>
        <v>02</v>
      </c>
    </row>
    <row r="281" spans="2:25">
      <c r="B281" s="50">
        <f t="shared" si="4"/>
        <v>279</v>
      </c>
      <c r="C281" s="90"/>
      <c r="D281" s="81"/>
      <c r="E281" s="81" t="s">
        <v>3843</v>
      </c>
      <c r="F281" s="81" t="s">
        <v>3843</v>
      </c>
      <c r="G281" s="90"/>
      <c r="H281" s="90"/>
      <c r="I281" s="50" t="str" cm="1">
        <f t="array" ref="I2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1" s="50" t="str">
        <f>_xlfn.TEXTJOIN("",1,ファイル名生成[[#This Row],[字音１]],ファイル名生成[[#This Row],[字音２]],ファイル名生成[[#This Row],[字音3]])</f>
        <v/>
      </c>
      <c r="K281" s="90"/>
      <c r="L281" s="50" t="str">
        <f>IF(ファイル名生成[[#This Row],[字１]]=0,"",_xlfn.TEXTJOIN("",TRUE,ファイル名生成[[#This Row],[ローマ字]],ファイル名生成[[#This Row],[後綴り]]))</f>
        <v/>
      </c>
      <c r="M281" s="50" t="str">
        <f>IF(COUNTIF(既存ファイル名[語釈見出し],ファイル名生成[[#This Row],[語釈見出し]])&gt;=1,"重複","")</f>
        <v/>
      </c>
      <c r="N281" s="50" t="str">
        <f>IF(COUNTIF(既存ファイル名[項目（内部）],ファイル名生成[[#This Row],[項目（内部）]])&gt;=1,"重複","")</f>
        <v/>
      </c>
      <c r="O281" s="50">
        <f>IF(LEFT(ファイル名生成[[#This Row],[項目（内部）]],1)="",0,MATCH(LEFT(ファイル名生成[[#This Row],[項目（内部）]],1),字音画数表[新字],0))</f>
        <v>0</v>
      </c>
      <c r="P281" s="50" cm="1">
        <f t="array" ref="P2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1" s="50" cm="1">
        <f t="array" ref="Q2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1" s="50" t="str" cm="1">
        <f t="array" ref="R281">IF(ファイル名生成[[#This Row],[字１]]=0,"",INDEX(字音画数表[字音],ファイル名生成[[#This Row],[字１]],0))</f>
        <v/>
      </c>
      <c r="S281" s="50" t="str" cm="1">
        <f t="array" ref="S281">IF(ファイル名生成[[#This Row],[字２]]=0,"",INDEX(字音画数表[字音],ファイル名生成[[#This Row],[字２]],0))</f>
        <v/>
      </c>
      <c r="T281" s="50" t="str" cm="1">
        <f t="array" ref="T281">IF(ファイル名生成[[#This Row],[字３]]=0,"",INDEX(字音画数表[字音],ファイル名生成[[#This Row],[字３]],0))</f>
        <v/>
      </c>
      <c r="U281" s="50" t="str" cm="1">
        <f t="array" ref="U281">[1]!Hebon(ファイル名生成[[#This Row],[字音（手動）]],2,1)</f>
        <v/>
      </c>
      <c r="V281" s="50">
        <f>COUNTIF(既存ファイル名[ローマ字],ファイル名生成[[#This Row],[ローマ字]])</f>
        <v>2</v>
      </c>
      <c r="W281" s="50">
        <f>IF(ファイル名生成[[#This Row],[字１]]=0,0,COUNTIF(ファイル名生成[ローマ字],ファイル名生成[[#This Row],[ローマ字]]))</f>
        <v>0</v>
      </c>
      <c r="X281" s="50">
        <f>ファイル名生成[[#This Row],[既存頻度]]+ファイル名生成[[#This Row],[新頻度]]</f>
        <v>2</v>
      </c>
      <c r="Y281" s="50" t="str">
        <f>IF(ファイル名生成[[#This Row],[総頻度]]&gt;9,ファイル名生成[[#This Row],[総頻度]],_xlfn.TEXTJOIN("",TRUE,"0",ファイル名生成[[#This Row],[総頻度]]))</f>
        <v>02</v>
      </c>
    </row>
    <row r="282" spans="2:25">
      <c r="B282" s="50">
        <f t="shared" si="4"/>
        <v>280</v>
      </c>
      <c r="C282" s="90"/>
      <c r="D282" s="81"/>
      <c r="E282" s="81" t="s">
        <v>3843</v>
      </c>
      <c r="F282" s="81" t="s">
        <v>3843</v>
      </c>
      <c r="G282" s="90"/>
      <c r="H282" s="90"/>
      <c r="I282" s="50" t="str" cm="1">
        <f t="array" ref="I2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2" s="50" t="str">
        <f>_xlfn.TEXTJOIN("",1,ファイル名生成[[#This Row],[字音１]],ファイル名生成[[#This Row],[字音２]],ファイル名生成[[#This Row],[字音3]])</f>
        <v/>
      </c>
      <c r="K282" s="90"/>
      <c r="L282" s="50" t="str">
        <f>IF(ファイル名生成[[#This Row],[字１]]=0,"",_xlfn.TEXTJOIN("",TRUE,ファイル名生成[[#This Row],[ローマ字]],ファイル名生成[[#This Row],[後綴り]]))</f>
        <v/>
      </c>
      <c r="M282" s="50" t="str">
        <f>IF(COUNTIF(既存ファイル名[語釈見出し],ファイル名生成[[#This Row],[語釈見出し]])&gt;=1,"重複","")</f>
        <v/>
      </c>
      <c r="N282" s="50" t="str">
        <f>IF(COUNTIF(既存ファイル名[項目（内部）],ファイル名生成[[#This Row],[項目（内部）]])&gt;=1,"重複","")</f>
        <v/>
      </c>
      <c r="O282" s="50">
        <f>IF(LEFT(ファイル名生成[[#This Row],[項目（内部）]],1)="",0,MATCH(LEFT(ファイル名生成[[#This Row],[項目（内部）]],1),字音画数表[新字],0))</f>
        <v>0</v>
      </c>
      <c r="P282" s="50" cm="1">
        <f t="array" ref="P2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2" s="50" cm="1">
        <f t="array" ref="Q2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2" s="50" t="str" cm="1">
        <f t="array" ref="R282">IF(ファイル名生成[[#This Row],[字１]]=0,"",INDEX(字音画数表[字音],ファイル名生成[[#This Row],[字１]],0))</f>
        <v/>
      </c>
      <c r="S282" s="50" t="str" cm="1">
        <f t="array" ref="S282">IF(ファイル名生成[[#This Row],[字２]]=0,"",INDEX(字音画数表[字音],ファイル名生成[[#This Row],[字２]],0))</f>
        <v/>
      </c>
      <c r="T282" s="50" t="str" cm="1">
        <f t="array" ref="T282">IF(ファイル名生成[[#This Row],[字３]]=0,"",INDEX(字音画数表[字音],ファイル名生成[[#This Row],[字３]],0))</f>
        <v/>
      </c>
      <c r="U282" s="50" t="str" cm="1">
        <f t="array" ref="U282">[1]!Hebon(ファイル名生成[[#This Row],[字音（手動）]],2,1)</f>
        <v/>
      </c>
      <c r="V282" s="50">
        <f>COUNTIF(既存ファイル名[ローマ字],ファイル名生成[[#This Row],[ローマ字]])</f>
        <v>2</v>
      </c>
      <c r="W282" s="50">
        <f>IF(ファイル名生成[[#This Row],[字１]]=0,0,COUNTIF(ファイル名生成[ローマ字],ファイル名生成[[#This Row],[ローマ字]]))</f>
        <v>0</v>
      </c>
      <c r="X282" s="50">
        <f>ファイル名生成[[#This Row],[既存頻度]]+ファイル名生成[[#This Row],[新頻度]]</f>
        <v>2</v>
      </c>
      <c r="Y282" s="50" t="str">
        <f>IF(ファイル名生成[[#This Row],[総頻度]]&gt;9,ファイル名生成[[#This Row],[総頻度]],_xlfn.TEXTJOIN("",TRUE,"0",ファイル名生成[[#This Row],[総頻度]]))</f>
        <v>02</v>
      </c>
    </row>
    <row r="283" spans="2:25">
      <c r="B283" s="50">
        <f t="shared" si="4"/>
        <v>281</v>
      </c>
      <c r="C283" s="90"/>
      <c r="D283" s="81"/>
      <c r="E283" s="81" t="s">
        <v>3843</v>
      </c>
      <c r="F283" s="81" t="s">
        <v>3843</v>
      </c>
      <c r="G283" s="90"/>
      <c r="H283" s="90"/>
      <c r="I283" s="50" t="str" cm="1">
        <f t="array" ref="I28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3" s="50" t="str">
        <f>_xlfn.TEXTJOIN("",1,ファイル名生成[[#This Row],[字音１]],ファイル名生成[[#This Row],[字音２]],ファイル名生成[[#This Row],[字音3]])</f>
        <v/>
      </c>
      <c r="K283" s="90"/>
      <c r="L283" s="50" t="str">
        <f>IF(ファイル名生成[[#This Row],[字１]]=0,"",_xlfn.TEXTJOIN("",TRUE,ファイル名生成[[#This Row],[ローマ字]],ファイル名生成[[#This Row],[後綴り]]))</f>
        <v/>
      </c>
      <c r="M283" s="50" t="str">
        <f>IF(COUNTIF(既存ファイル名[語釈見出し],ファイル名生成[[#This Row],[語釈見出し]])&gt;=1,"重複","")</f>
        <v/>
      </c>
      <c r="N283" s="50" t="str">
        <f>IF(COUNTIF(既存ファイル名[項目（内部）],ファイル名生成[[#This Row],[項目（内部）]])&gt;=1,"重複","")</f>
        <v/>
      </c>
      <c r="O283" s="50">
        <f>IF(LEFT(ファイル名生成[[#This Row],[項目（内部）]],1)="",0,MATCH(LEFT(ファイル名生成[[#This Row],[項目（内部）]],1),字音画数表[新字],0))</f>
        <v>0</v>
      </c>
      <c r="P283" s="50" cm="1">
        <f t="array" ref="P28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3" s="50" cm="1">
        <f t="array" ref="Q28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3" s="50" t="str" cm="1">
        <f t="array" ref="R283">IF(ファイル名生成[[#This Row],[字１]]=0,"",INDEX(字音画数表[字音],ファイル名生成[[#This Row],[字１]],0))</f>
        <v/>
      </c>
      <c r="S283" s="50" t="str" cm="1">
        <f t="array" ref="S283">IF(ファイル名生成[[#This Row],[字２]]=0,"",INDEX(字音画数表[字音],ファイル名生成[[#This Row],[字２]],0))</f>
        <v/>
      </c>
      <c r="T283" s="50" t="str" cm="1">
        <f t="array" ref="T283">IF(ファイル名生成[[#This Row],[字３]]=0,"",INDEX(字音画数表[字音],ファイル名生成[[#This Row],[字３]],0))</f>
        <v/>
      </c>
      <c r="U283" s="50" t="str" cm="1">
        <f t="array" ref="U283">[1]!Hebon(ファイル名生成[[#This Row],[字音（手動）]],2,1)</f>
        <v/>
      </c>
      <c r="V283" s="50">
        <f>COUNTIF(既存ファイル名[ローマ字],ファイル名生成[[#This Row],[ローマ字]])</f>
        <v>2</v>
      </c>
      <c r="W283" s="50">
        <f>IF(ファイル名生成[[#This Row],[字１]]=0,0,COUNTIF(ファイル名生成[ローマ字],ファイル名生成[[#This Row],[ローマ字]]))</f>
        <v>0</v>
      </c>
      <c r="X283" s="50">
        <f>ファイル名生成[[#This Row],[既存頻度]]+ファイル名生成[[#This Row],[新頻度]]</f>
        <v>2</v>
      </c>
      <c r="Y283" s="50" t="str">
        <f>IF(ファイル名生成[[#This Row],[総頻度]]&gt;9,ファイル名生成[[#This Row],[総頻度]],_xlfn.TEXTJOIN("",TRUE,"0",ファイル名生成[[#This Row],[総頻度]]))</f>
        <v>02</v>
      </c>
    </row>
    <row r="284" spans="2:25">
      <c r="B284" s="50">
        <f t="shared" si="4"/>
        <v>282</v>
      </c>
      <c r="C284" s="90"/>
      <c r="D284" s="81"/>
      <c r="E284" s="81" t="s">
        <v>3843</v>
      </c>
      <c r="F284" s="81" t="s">
        <v>3843</v>
      </c>
      <c r="G284" s="90"/>
      <c r="H284" s="90"/>
      <c r="I284" s="50" t="str" cm="1">
        <f t="array" ref="I28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4" s="50" t="str">
        <f>_xlfn.TEXTJOIN("",1,ファイル名生成[[#This Row],[字音１]],ファイル名生成[[#This Row],[字音２]],ファイル名生成[[#This Row],[字音3]])</f>
        <v/>
      </c>
      <c r="K284" s="90"/>
      <c r="L284" s="50" t="str">
        <f>IF(ファイル名生成[[#This Row],[字１]]=0,"",_xlfn.TEXTJOIN("",TRUE,ファイル名生成[[#This Row],[ローマ字]],ファイル名生成[[#This Row],[後綴り]]))</f>
        <v/>
      </c>
      <c r="M284" s="50" t="str">
        <f>IF(COUNTIF(既存ファイル名[語釈見出し],ファイル名生成[[#This Row],[語釈見出し]])&gt;=1,"重複","")</f>
        <v/>
      </c>
      <c r="N284" s="50" t="str">
        <f>IF(COUNTIF(既存ファイル名[項目（内部）],ファイル名生成[[#This Row],[項目（内部）]])&gt;=1,"重複","")</f>
        <v/>
      </c>
      <c r="O284" s="50">
        <f>IF(LEFT(ファイル名生成[[#This Row],[項目（内部）]],1)="",0,MATCH(LEFT(ファイル名生成[[#This Row],[項目（内部）]],1),字音画数表[新字],0))</f>
        <v>0</v>
      </c>
      <c r="P284" s="50" cm="1">
        <f t="array" ref="P28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4" s="50" cm="1">
        <f t="array" ref="Q28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4" s="50" t="str" cm="1">
        <f t="array" ref="R284">IF(ファイル名生成[[#This Row],[字１]]=0,"",INDEX(字音画数表[字音],ファイル名生成[[#This Row],[字１]],0))</f>
        <v/>
      </c>
      <c r="S284" s="50" t="str" cm="1">
        <f t="array" ref="S284">IF(ファイル名生成[[#This Row],[字２]]=0,"",INDEX(字音画数表[字音],ファイル名生成[[#This Row],[字２]],0))</f>
        <v/>
      </c>
      <c r="T284" s="50" t="str" cm="1">
        <f t="array" ref="T284">IF(ファイル名生成[[#This Row],[字３]]=0,"",INDEX(字音画数表[字音],ファイル名生成[[#This Row],[字３]],0))</f>
        <v/>
      </c>
      <c r="U284" s="50" t="str" cm="1">
        <f t="array" ref="U284">[1]!Hebon(ファイル名生成[[#This Row],[字音（手動）]],2,1)</f>
        <v/>
      </c>
      <c r="V284" s="50">
        <f>COUNTIF(既存ファイル名[ローマ字],ファイル名生成[[#This Row],[ローマ字]])</f>
        <v>2</v>
      </c>
      <c r="W284" s="50">
        <f>IF(ファイル名生成[[#This Row],[字１]]=0,0,COUNTIF(ファイル名生成[ローマ字],ファイル名生成[[#This Row],[ローマ字]]))</f>
        <v>0</v>
      </c>
      <c r="X284" s="50">
        <f>ファイル名生成[[#This Row],[既存頻度]]+ファイル名生成[[#This Row],[新頻度]]</f>
        <v>2</v>
      </c>
      <c r="Y284" s="50" t="str">
        <f>IF(ファイル名生成[[#This Row],[総頻度]]&gt;9,ファイル名生成[[#This Row],[総頻度]],_xlfn.TEXTJOIN("",TRUE,"0",ファイル名生成[[#This Row],[総頻度]]))</f>
        <v>02</v>
      </c>
    </row>
    <row r="285" spans="2:25">
      <c r="B285" s="50">
        <f t="shared" si="4"/>
        <v>283</v>
      </c>
      <c r="C285" s="90"/>
      <c r="D285" s="81"/>
      <c r="E285" s="81" t="s">
        <v>3843</v>
      </c>
      <c r="F285" s="81" t="s">
        <v>3843</v>
      </c>
      <c r="G285" s="90"/>
      <c r="H285" s="90"/>
      <c r="I285" s="50" t="str" cm="1">
        <f t="array" ref="I28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5" s="50" t="str">
        <f>_xlfn.TEXTJOIN("",1,ファイル名生成[[#This Row],[字音１]],ファイル名生成[[#This Row],[字音２]],ファイル名生成[[#This Row],[字音3]])</f>
        <v/>
      </c>
      <c r="K285" s="90"/>
      <c r="L285" s="50" t="str">
        <f>IF(ファイル名生成[[#This Row],[字１]]=0,"",_xlfn.TEXTJOIN("",TRUE,ファイル名生成[[#This Row],[ローマ字]],ファイル名生成[[#This Row],[後綴り]]))</f>
        <v/>
      </c>
      <c r="M285" s="50" t="str">
        <f>IF(COUNTIF(既存ファイル名[語釈見出し],ファイル名生成[[#This Row],[語釈見出し]])&gt;=1,"重複","")</f>
        <v/>
      </c>
      <c r="N285" s="50" t="str">
        <f>IF(COUNTIF(既存ファイル名[項目（内部）],ファイル名生成[[#This Row],[項目（内部）]])&gt;=1,"重複","")</f>
        <v/>
      </c>
      <c r="O285" s="50">
        <f>IF(LEFT(ファイル名生成[[#This Row],[項目（内部）]],1)="",0,MATCH(LEFT(ファイル名生成[[#This Row],[項目（内部）]],1),字音画数表[新字],0))</f>
        <v>0</v>
      </c>
      <c r="P285" s="50" cm="1">
        <f t="array" ref="P28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5" s="50" cm="1">
        <f t="array" ref="Q28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5" s="50" t="str" cm="1">
        <f t="array" ref="R285">IF(ファイル名生成[[#This Row],[字１]]=0,"",INDEX(字音画数表[字音],ファイル名生成[[#This Row],[字１]],0))</f>
        <v/>
      </c>
      <c r="S285" s="50" t="str" cm="1">
        <f t="array" ref="S285">IF(ファイル名生成[[#This Row],[字２]]=0,"",INDEX(字音画数表[字音],ファイル名生成[[#This Row],[字２]],0))</f>
        <v/>
      </c>
      <c r="T285" s="50" t="str" cm="1">
        <f t="array" ref="T285">IF(ファイル名生成[[#This Row],[字３]]=0,"",INDEX(字音画数表[字音],ファイル名生成[[#This Row],[字３]],0))</f>
        <v/>
      </c>
      <c r="U285" s="50" t="str" cm="1">
        <f t="array" ref="U285">[1]!Hebon(ファイル名生成[[#This Row],[字音（手動）]],2,1)</f>
        <v/>
      </c>
      <c r="V285" s="50">
        <f>COUNTIF(既存ファイル名[ローマ字],ファイル名生成[[#This Row],[ローマ字]])</f>
        <v>2</v>
      </c>
      <c r="W285" s="50">
        <f>IF(ファイル名生成[[#This Row],[字１]]=0,0,COUNTIF(ファイル名生成[ローマ字],ファイル名生成[[#This Row],[ローマ字]]))</f>
        <v>0</v>
      </c>
      <c r="X285" s="50">
        <f>ファイル名生成[[#This Row],[既存頻度]]+ファイル名生成[[#This Row],[新頻度]]</f>
        <v>2</v>
      </c>
      <c r="Y285" s="50" t="str">
        <f>IF(ファイル名生成[[#This Row],[総頻度]]&gt;9,ファイル名生成[[#This Row],[総頻度]],_xlfn.TEXTJOIN("",TRUE,"0",ファイル名生成[[#This Row],[総頻度]]))</f>
        <v>02</v>
      </c>
    </row>
    <row r="286" spans="2:25">
      <c r="B286" s="50">
        <f t="shared" si="4"/>
        <v>284</v>
      </c>
      <c r="C286" s="90"/>
      <c r="D286" s="81"/>
      <c r="E286" s="81" t="s">
        <v>3843</v>
      </c>
      <c r="F286" s="81" t="s">
        <v>3843</v>
      </c>
      <c r="G286" s="90"/>
      <c r="H286" s="90"/>
      <c r="I286" s="50" t="str" cm="1">
        <f t="array" ref="I28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6" s="50" t="str">
        <f>_xlfn.TEXTJOIN("",1,ファイル名生成[[#This Row],[字音１]],ファイル名生成[[#This Row],[字音２]],ファイル名生成[[#This Row],[字音3]])</f>
        <v/>
      </c>
      <c r="K286" s="90"/>
      <c r="L286" s="50" t="str">
        <f>IF(ファイル名生成[[#This Row],[字１]]=0,"",_xlfn.TEXTJOIN("",TRUE,ファイル名生成[[#This Row],[ローマ字]],ファイル名生成[[#This Row],[後綴り]]))</f>
        <v/>
      </c>
      <c r="M286" s="50" t="str">
        <f>IF(COUNTIF(既存ファイル名[語釈見出し],ファイル名生成[[#This Row],[語釈見出し]])&gt;=1,"重複","")</f>
        <v/>
      </c>
      <c r="N286" s="50" t="str">
        <f>IF(COUNTIF(既存ファイル名[項目（内部）],ファイル名生成[[#This Row],[項目（内部）]])&gt;=1,"重複","")</f>
        <v/>
      </c>
      <c r="O286" s="50">
        <f>IF(LEFT(ファイル名生成[[#This Row],[項目（内部）]],1)="",0,MATCH(LEFT(ファイル名生成[[#This Row],[項目（内部）]],1),字音画数表[新字],0))</f>
        <v>0</v>
      </c>
      <c r="P286" s="50" cm="1">
        <f t="array" ref="P28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6" s="50" cm="1">
        <f t="array" ref="Q28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6" s="50" t="str" cm="1">
        <f t="array" ref="R286">IF(ファイル名生成[[#This Row],[字１]]=0,"",INDEX(字音画数表[字音],ファイル名生成[[#This Row],[字１]],0))</f>
        <v/>
      </c>
      <c r="S286" s="50" t="str" cm="1">
        <f t="array" ref="S286">IF(ファイル名生成[[#This Row],[字２]]=0,"",INDEX(字音画数表[字音],ファイル名生成[[#This Row],[字２]],0))</f>
        <v/>
      </c>
      <c r="T286" s="50" t="str" cm="1">
        <f t="array" ref="T286">IF(ファイル名生成[[#This Row],[字３]]=0,"",INDEX(字音画数表[字音],ファイル名生成[[#This Row],[字３]],0))</f>
        <v/>
      </c>
      <c r="U286" s="50" t="str" cm="1">
        <f t="array" ref="U286">[1]!Hebon(ファイル名生成[[#This Row],[字音（手動）]],2,1)</f>
        <v/>
      </c>
      <c r="V286" s="50">
        <f>COUNTIF(既存ファイル名[ローマ字],ファイル名生成[[#This Row],[ローマ字]])</f>
        <v>2</v>
      </c>
      <c r="W286" s="50">
        <f>IF(ファイル名生成[[#This Row],[字１]]=0,0,COUNTIF(ファイル名生成[ローマ字],ファイル名生成[[#This Row],[ローマ字]]))</f>
        <v>0</v>
      </c>
      <c r="X286" s="50">
        <f>ファイル名生成[[#This Row],[既存頻度]]+ファイル名生成[[#This Row],[新頻度]]</f>
        <v>2</v>
      </c>
      <c r="Y286" s="50" t="str">
        <f>IF(ファイル名生成[[#This Row],[総頻度]]&gt;9,ファイル名生成[[#This Row],[総頻度]],_xlfn.TEXTJOIN("",TRUE,"0",ファイル名生成[[#This Row],[総頻度]]))</f>
        <v>02</v>
      </c>
    </row>
    <row r="287" spans="2:25">
      <c r="B287" s="50">
        <f t="shared" si="4"/>
        <v>285</v>
      </c>
      <c r="C287" s="90"/>
      <c r="D287" s="81"/>
      <c r="E287" s="81" t="s">
        <v>3843</v>
      </c>
      <c r="F287" s="81" t="s">
        <v>3843</v>
      </c>
      <c r="G287" s="90"/>
      <c r="H287" s="90"/>
      <c r="I287" s="50" t="str" cm="1">
        <f t="array" ref="I28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7" s="50" t="str">
        <f>_xlfn.TEXTJOIN("",1,ファイル名生成[[#This Row],[字音１]],ファイル名生成[[#This Row],[字音２]],ファイル名生成[[#This Row],[字音3]])</f>
        <v/>
      </c>
      <c r="K287" s="90"/>
      <c r="L287" s="50" t="str">
        <f>IF(ファイル名生成[[#This Row],[字１]]=0,"",_xlfn.TEXTJOIN("",TRUE,ファイル名生成[[#This Row],[ローマ字]],ファイル名生成[[#This Row],[後綴り]]))</f>
        <v/>
      </c>
      <c r="M287" s="50" t="str">
        <f>IF(COUNTIF(既存ファイル名[語釈見出し],ファイル名生成[[#This Row],[語釈見出し]])&gt;=1,"重複","")</f>
        <v/>
      </c>
      <c r="N287" s="50" t="str">
        <f>IF(COUNTIF(既存ファイル名[項目（内部）],ファイル名生成[[#This Row],[項目（内部）]])&gt;=1,"重複","")</f>
        <v/>
      </c>
      <c r="O287" s="50">
        <f>IF(LEFT(ファイル名生成[[#This Row],[項目（内部）]],1)="",0,MATCH(LEFT(ファイル名生成[[#This Row],[項目（内部）]],1),字音画数表[新字],0))</f>
        <v>0</v>
      </c>
      <c r="P287" s="50" cm="1">
        <f t="array" ref="P28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7" s="50" cm="1">
        <f t="array" ref="Q28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7" s="50" t="str" cm="1">
        <f t="array" ref="R287">IF(ファイル名生成[[#This Row],[字１]]=0,"",INDEX(字音画数表[字音],ファイル名生成[[#This Row],[字１]],0))</f>
        <v/>
      </c>
      <c r="S287" s="50" t="str" cm="1">
        <f t="array" ref="S287">IF(ファイル名生成[[#This Row],[字２]]=0,"",INDEX(字音画数表[字音],ファイル名生成[[#This Row],[字２]],0))</f>
        <v/>
      </c>
      <c r="T287" s="50" t="str" cm="1">
        <f t="array" ref="T287">IF(ファイル名生成[[#This Row],[字３]]=0,"",INDEX(字音画数表[字音],ファイル名生成[[#This Row],[字３]],0))</f>
        <v/>
      </c>
      <c r="U287" s="50" t="str" cm="1">
        <f t="array" ref="U287">[1]!Hebon(ファイル名生成[[#This Row],[字音（手動）]],2,1)</f>
        <v/>
      </c>
      <c r="V287" s="50">
        <f>COUNTIF(既存ファイル名[ローマ字],ファイル名生成[[#This Row],[ローマ字]])</f>
        <v>2</v>
      </c>
      <c r="W287" s="50">
        <f>IF(ファイル名生成[[#This Row],[字１]]=0,0,COUNTIF(ファイル名生成[ローマ字],ファイル名生成[[#This Row],[ローマ字]]))</f>
        <v>0</v>
      </c>
      <c r="X287" s="50">
        <f>ファイル名生成[[#This Row],[既存頻度]]+ファイル名生成[[#This Row],[新頻度]]</f>
        <v>2</v>
      </c>
      <c r="Y287" s="50" t="str">
        <f>IF(ファイル名生成[[#This Row],[総頻度]]&gt;9,ファイル名生成[[#This Row],[総頻度]],_xlfn.TEXTJOIN("",TRUE,"0",ファイル名生成[[#This Row],[総頻度]]))</f>
        <v>02</v>
      </c>
    </row>
    <row r="288" spans="2:25">
      <c r="B288" s="50">
        <f t="shared" si="4"/>
        <v>286</v>
      </c>
      <c r="C288" s="90"/>
      <c r="D288" s="81"/>
      <c r="E288" s="81" t="s">
        <v>3843</v>
      </c>
      <c r="F288" s="81" t="s">
        <v>3843</v>
      </c>
      <c r="G288" s="90"/>
      <c r="H288" s="90"/>
      <c r="I288" s="50" t="str" cm="1">
        <f t="array" ref="I28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8" s="50" t="str">
        <f>_xlfn.TEXTJOIN("",1,ファイル名生成[[#This Row],[字音１]],ファイル名生成[[#This Row],[字音２]],ファイル名生成[[#This Row],[字音3]])</f>
        <v/>
      </c>
      <c r="K288" s="90"/>
      <c r="L288" s="50" t="str">
        <f>IF(ファイル名生成[[#This Row],[字１]]=0,"",_xlfn.TEXTJOIN("",TRUE,ファイル名生成[[#This Row],[ローマ字]],ファイル名生成[[#This Row],[後綴り]]))</f>
        <v/>
      </c>
      <c r="M288" s="50" t="str">
        <f>IF(COUNTIF(既存ファイル名[語釈見出し],ファイル名生成[[#This Row],[語釈見出し]])&gt;=1,"重複","")</f>
        <v/>
      </c>
      <c r="N288" s="50" t="str">
        <f>IF(COUNTIF(既存ファイル名[項目（内部）],ファイル名生成[[#This Row],[項目（内部）]])&gt;=1,"重複","")</f>
        <v/>
      </c>
      <c r="O288" s="50">
        <f>IF(LEFT(ファイル名生成[[#This Row],[項目（内部）]],1)="",0,MATCH(LEFT(ファイル名生成[[#This Row],[項目（内部）]],1),字音画数表[新字],0))</f>
        <v>0</v>
      </c>
      <c r="P288" s="50" cm="1">
        <f t="array" ref="P28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8" s="50" cm="1">
        <f t="array" ref="Q28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8" s="50" t="str" cm="1">
        <f t="array" ref="R288">IF(ファイル名生成[[#This Row],[字１]]=0,"",INDEX(字音画数表[字音],ファイル名生成[[#This Row],[字１]],0))</f>
        <v/>
      </c>
      <c r="S288" s="50" t="str" cm="1">
        <f t="array" ref="S288">IF(ファイル名生成[[#This Row],[字２]]=0,"",INDEX(字音画数表[字音],ファイル名生成[[#This Row],[字２]],0))</f>
        <v/>
      </c>
      <c r="T288" s="50" t="str" cm="1">
        <f t="array" ref="T288">IF(ファイル名生成[[#This Row],[字３]]=0,"",INDEX(字音画数表[字音],ファイル名生成[[#This Row],[字３]],0))</f>
        <v/>
      </c>
      <c r="U288" s="50" t="str" cm="1">
        <f t="array" ref="U288">[1]!Hebon(ファイル名生成[[#This Row],[字音（手動）]],2,1)</f>
        <v/>
      </c>
      <c r="V288" s="50">
        <f>COUNTIF(既存ファイル名[ローマ字],ファイル名生成[[#This Row],[ローマ字]])</f>
        <v>2</v>
      </c>
      <c r="W288" s="50">
        <f>IF(ファイル名生成[[#This Row],[字１]]=0,0,COUNTIF(ファイル名生成[ローマ字],ファイル名生成[[#This Row],[ローマ字]]))</f>
        <v>0</v>
      </c>
      <c r="X288" s="50">
        <f>ファイル名生成[[#This Row],[既存頻度]]+ファイル名生成[[#This Row],[新頻度]]</f>
        <v>2</v>
      </c>
      <c r="Y288" s="50" t="str">
        <f>IF(ファイル名生成[[#This Row],[総頻度]]&gt;9,ファイル名生成[[#This Row],[総頻度]],_xlfn.TEXTJOIN("",TRUE,"0",ファイル名生成[[#This Row],[総頻度]]))</f>
        <v>02</v>
      </c>
    </row>
    <row r="289" spans="2:25">
      <c r="B289" s="50">
        <f t="shared" si="4"/>
        <v>287</v>
      </c>
      <c r="C289" s="90"/>
      <c r="D289" s="81"/>
      <c r="E289" s="81" t="s">
        <v>3843</v>
      </c>
      <c r="F289" s="81" t="s">
        <v>3843</v>
      </c>
      <c r="G289" s="90"/>
      <c r="H289" s="90"/>
      <c r="I289" s="50" t="str" cm="1">
        <f t="array" ref="I28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89" s="50" t="str">
        <f>_xlfn.TEXTJOIN("",1,ファイル名生成[[#This Row],[字音１]],ファイル名生成[[#This Row],[字音２]],ファイル名生成[[#This Row],[字音3]])</f>
        <v/>
      </c>
      <c r="K289" s="90"/>
      <c r="L289" s="50" t="str">
        <f>IF(ファイル名生成[[#This Row],[字１]]=0,"",_xlfn.TEXTJOIN("",TRUE,ファイル名生成[[#This Row],[ローマ字]],ファイル名生成[[#This Row],[後綴り]]))</f>
        <v/>
      </c>
      <c r="M289" s="50" t="str">
        <f>IF(COUNTIF(既存ファイル名[語釈見出し],ファイル名生成[[#This Row],[語釈見出し]])&gt;=1,"重複","")</f>
        <v/>
      </c>
      <c r="N289" s="50" t="str">
        <f>IF(COUNTIF(既存ファイル名[項目（内部）],ファイル名生成[[#This Row],[項目（内部）]])&gt;=1,"重複","")</f>
        <v/>
      </c>
      <c r="O289" s="50">
        <f>IF(LEFT(ファイル名生成[[#This Row],[項目（内部）]],1)="",0,MATCH(LEFT(ファイル名生成[[#This Row],[項目（内部）]],1),字音画数表[新字],0))</f>
        <v>0</v>
      </c>
      <c r="P289" s="50" cm="1">
        <f t="array" ref="P28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89" s="50" cm="1">
        <f t="array" ref="Q28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89" s="50" t="str" cm="1">
        <f t="array" ref="R289">IF(ファイル名生成[[#This Row],[字１]]=0,"",INDEX(字音画数表[字音],ファイル名生成[[#This Row],[字１]],0))</f>
        <v/>
      </c>
      <c r="S289" s="50" t="str" cm="1">
        <f t="array" ref="S289">IF(ファイル名生成[[#This Row],[字２]]=0,"",INDEX(字音画数表[字音],ファイル名生成[[#This Row],[字２]],0))</f>
        <v/>
      </c>
      <c r="T289" s="50" t="str" cm="1">
        <f t="array" ref="T289">IF(ファイル名生成[[#This Row],[字３]]=0,"",INDEX(字音画数表[字音],ファイル名生成[[#This Row],[字３]],0))</f>
        <v/>
      </c>
      <c r="U289" s="50" t="str" cm="1">
        <f t="array" ref="U289">[1]!Hebon(ファイル名生成[[#This Row],[字音（手動）]],2,1)</f>
        <v/>
      </c>
      <c r="V289" s="50">
        <f>COUNTIF(既存ファイル名[ローマ字],ファイル名生成[[#This Row],[ローマ字]])</f>
        <v>2</v>
      </c>
      <c r="W289" s="50">
        <f>IF(ファイル名生成[[#This Row],[字１]]=0,0,COUNTIF(ファイル名生成[ローマ字],ファイル名生成[[#This Row],[ローマ字]]))</f>
        <v>0</v>
      </c>
      <c r="X289" s="50">
        <f>ファイル名生成[[#This Row],[既存頻度]]+ファイル名生成[[#This Row],[新頻度]]</f>
        <v>2</v>
      </c>
      <c r="Y289" s="50" t="str">
        <f>IF(ファイル名生成[[#This Row],[総頻度]]&gt;9,ファイル名生成[[#This Row],[総頻度]],_xlfn.TEXTJOIN("",TRUE,"0",ファイル名生成[[#This Row],[総頻度]]))</f>
        <v>02</v>
      </c>
    </row>
    <row r="290" spans="2:25">
      <c r="B290" s="50">
        <f t="shared" si="4"/>
        <v>288</v>
      </c>
      <c r="C290" s="90"/>
      <c r="D290" s="81"/>
      <c r="E290" s="81" t="s">
        <v>3843</v>
      </c>
      <c r="F290" s="81" t="s">
        <v>3843</v>
      </c>
      <c r="G290" s="90"/>
      <c r="H290" s="90"/>
      <c r="I290" s="50" t="str" cm="1">
        <f t="array" ref="I29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0" s="50" t="str">
        <f>_xlfn.TEXTJOIN("",1,ファイル名生成[[#This Row],[字音１]],ファイル名生成[[#This Row],[字音２]],ファイル名生成[[#This Row],[字音3]])</f>
        <v/>
      </c>
      <c r="K290" s="90"/>
      <c r="L290" s="50" t="str">
        <f>IF(ファイル名生成[[#This Row],[字１]]=0,"",_xlfn.TEXTJOIN("",TRUE,ファイル名生成[[#This Row],[ローマ字]],ファイル名生成[[#This Row],[後綴り]]))</f>
        <v/>
      </c>
      <c r="M290" s="50" t="str">
        <f>IF(COUNTIF(既存ファイル名[語釈見出し],ファイル名生成[[#This Row],[語釈見出し]])&gt;=1,"重複","")</f>
        <v/>
      </c>
      <c r="N290" s="50" t="str">
        <f>IF(COUNTIF(既存ファイル名[項目（内部）],ファイル名生成[[#This Row],[項目（内部）]])&gt;=1,"重複","")</f>
        <v/>
      </c>
      <c r="O290" s="50">
        <f>IF(LEFT(ファイル名生成[[#This Row],[項目（内部）]],1)="",0,MATCH(LEFT(ファイル名生成[[#This Row],[項目（内部）]],1),字音画数表[新字],0))</f>
        <v>0</v>
      </c>
      <c r="P290" s="50" cm="1">
        <f t="array" ref="P29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0" s="50" cm="1">
        <f t="array" ref="Q29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0" s="50" t="str" cm="1">
        <f t="array" ref="R290">IF(ファイル名生成[[#This Row],[字１]]=0,"",INDEX(字音画数表[字音],ファイル名生成[[#This Row],[字１]],0))</f>
        <v/>
      </c>
      <c r="S290" s="50" t="str" cm="1">
        <f t="array" ref="S290">IF(ファイル名生成[[#This Row],[字２]]=0,"",INDEX(字音画数表[字音],ファイル名生成[[#This Row],[字２]],0))</f>
        <v/>
      </c>
      <c r="T290" s="50" t="str" cm="1">
        <f t="array" ref="T290">IF(ファイル名生成[[#This Row],[字３]]=0,"",INDEX(字音画数表[字音],ファイル名生成[[#This Row],[字３]],0))</f>
        <v/>
      </c>
      <c r="U290" s="50" t="str" cm="1">
        <f t="array" ref="U290">[1]!Hebon(ファイル名生成[[#This Row],[字音（手動）]],2,1)</f>
        <v/>
      </c>
      <c r="V290" s="50">
        <f>COUNTIF(既存ファイル名[ローマ字],ファイル名生成[[#This Row],[ローマ字]])</f>
        <v>2</v>
      </c>
      <c r="W290" s="50">
        <f>IF(ファイル名生成[[#This Row],[字１]]=0,0,COUNTIF(ファイル名生成[ローマ字],ファイル名生成[[#This Row],[ローマ字]]))</f>
        <v>0</v>
      </c>
      <c r="X290" s="50">
        <f>ファイル名生成[[#This Row],[既存頻度]]+ファイル名生成[[#This Row],[新頻度]]</f>
        <v>2</v>
      </c>
      <c r="Y290" s="50" t="str">
        <f>IF(ファイル名生成[[#This Row],[総頻度]]&gt;9,ファイル名生成[[#This Row],[総頻度]],_xlfn.TEXTJOIN("",TRUE,"0",ファイル名生成[[#This Row],[総頻度]]))</f>
        <v>02</v>
      </c>
    </row>
    <row r="291" spans="2:25">
      <c r="B291" s="50">
        <f t="shared" si="4"/>
        <v>289</v>
      </c>
      <c r="C291" s="90"/>
      <c r="D291" s="81"/>
      <c r="E291" s="81" t="s">
        <v>3843</v>
      </c>
      <c r="F291" s="81" t="s">
        <v>3843</v>
      </c>
      <c r="G291" s="90"/>
      <c r="H291" s="90"/>
      <c r="I291" s="50" t="str" cm="1">
        <f t="array" ref="I29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1" s="50" t="str">
        <f>_xlfn.TEXTJOIN("",1,ファイル名生成[[#This Row],[字音１]],ファイル名生成[[#This Row],[字音２]],ファイル名生成[[#This Row],[字音3]])</f>
        <v/>
      </c>
      <c r="K291" s="90"/>
      <c r="L291" s="50" t="str">
        <f>IF(ファイル名生成[[#This Row],[字１]]=0,"",_xlfn.TEXTJOIN("",TRUE,ファイル名生成[[#This Row],[ローマ字]],ファイル名生成[[#This Row],[後綴り]]))</f>
        <v/>
      </c>
      <c r="M291" s="50" t="str">
        <f>IF(COUNTIF(既存ファイル名[語釈見出し],ファイル名生成[[#This Row],[語釈見出し]])&gt;=1,"重複","")</f>
        <v/>
      </c>
      <c r="N291" s="50" t="str">
        <f>IF(COUNTIF(既存ファイル名[項目（内部）],ファイル名生成[[#This Row],[項目（内部）]])&gt;=1,"重複","")</f>
        <v/>
      </c>
      <c r="O291" s="50">
        <f>IF(LEFT(ファイル名生成[[#This Row],[項目（内部）]],1)="",0,MATCH(LEFT(ファイル名生成[[#This Row],[項目（内部）]],1),字音画数表[新字],0))</f>
        <v>0</v>
      </c>
      <c r="P291" s="50" cm="1">
        <f t="array" ref="P29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1" s="50" cm="1">
        <f t="array" ref="Q29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1" s="50" t="str" cm="1">
        <f t="array" ref="R291">IF(ファイル名生成[[#This Row],[字１]]=0,"",INDEX(字音画数表[字音],ファイル名生成[[#This Row],[字１]],0))</f>
        <v/>
      </c>
      <c r="S291" s="50" t="str" cm="1">
        <f t="array" ref="S291">IF(ファイル名生成[[#This Row],[字２]]=0,"",INDEX(字音画数表[字音],ファイル名生成[[#This Row],[字２]],0))</f>
        <v/>
      </c>
      <c r="T291" s="50" t="str" cm="1">
        <f t="array" ref="T291">IF(ファイル名生成[[#This Row],[字３]]=0,"",INDEX(字音画数表[字音],ファイル名生成[[#This Row],[字３]],0))</f>
        <v/>
      </c>
      <c r="U291" s="50" t="str" cm="1">
        <f t="array" ref="U291">[1]!Hebon(ファイル名生成[[#This Row],[字音（手動）]],2,1)</f>
        <v/>
      </c>
      <c r="V291" s="50">
        <f>COUNTIF(既存ファイル名[ローマ字],ファイル名生成[[#This Row],[ローマ字]])</f>
        <v>2</v>
      </c>
      <c r="W291" s="50">
        <f>IF(ファイル名生成[[#This Row],[字１]]=0,0,COUNTIF(ファイル名生成[ローマ字],ファイル名生成[[#This Row],[ローマ字]]))</f>
        <v>0</v>
      </c>
      <c r="X291" s="50">
        <f>ファイル名生成[[#This Row],[既存頻度]]+ファイル名生成[[#This Row],[新頻度]]</f>
        <v>2</v>
      </c>
      <c r="Y291" s="50" t="str">
        <f>IF(ファイル名生成[[#This Row],[総頻度]]&gt;9,ファイル名生成[[#This Row],[総頻度]],_xlfn.TEXTJOIN("",TRUE,"0",ファイル名生成[[#This Row],[総頻度]]))</f>
        <v>02</v>
      </c>
    </row>
    <row r="292" spans="2:25">
      <c r="B292" s="50">
        <f t="shared" si="4"/>
        <v>290</v>
      </c>
      <c r="C292" s="90"/>
      <c r="D292" s="81"/>
      <c r="E292" s="81" t="s">
        <v>3843</v>
      </c>
      <c r="F292" s="81" t="s">
        <v>3843</v>
      </c>
      <c r="G292" s="90"/>
      <c r="H292" s="90"/>
      <c r="I292" s="50" t="str" cm="1">
        <f t="array" ref="I29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2" s="50" t="str">
        <f>_xlfn.TEXTJOIN("",1,ファイル名生成[[#This Row],[字音１]],ファイル名生成[[#This Row],[字音２]],ファイル名生成[[#This Row],[字音3]])</f>
        <v/>
      </c>
      <c r="K292" s="90"/>
      <c r="L292" s="50" t="str">
        <f>IF(ファイル名生成[[#This Row],[字１]]=0,"",_xlfn.TEXTJOIN("",TRUE,ファイル名生成[[#This Row],[ローマ字]],ファイル名生成[[#This Row],[後綴り]]))</f>
        <v/>
      </c>
      <c r="M292" s="50" t="str">
        <f>IF(COUNTIF(既存ファイル名[語釈見出し],ファイル名生成[[#This Row],[語釈見出し]])&gt;=1,"重複","")</f>
        <v/>
      </c>
      <c r="N292" s="50" t="str">
        <f>IF(COUNTIF(既存ファイル名[項目（内部）],ファイル名生成[[#This Row],[項目（内部）]])&gt;=1,"重複","")</f>
        <v/>
      </c>
      <c r="O292" s="50">
        <f>IF(LEFT(ファイル名生成[[#This Row],[項目（内部）]],1)="",0,MATCH(LEFT(ファイル名生成[[#This Row],[項目（内部）]],1),字音画数表[新字],0))</f>
        <v>0</v>
      </c>
      <c r="P292" s="50" cm="1">
        <f t="array" ref="P29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2" s="50" cm="1">
        <f t="array" ref="Q29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2" s="50" t="str" cm="1">
        <f t="array" ref="R292">IF(ファイル名生成[[#This Row],[字１]]=0,"",INDEX(字音画数表[字音],ファイル名生成[[#This Row],[字１]],0))</f>
        <v/>
      </c>
      <c r="S292" s="50" t="str" cm="1">
        <f t="array" ref="S292">IF(ファイル名生成[[#This Row],[字２]]=0,"",INDEX(字音画数表[字音],ファイル名生成[[#This Row],[字２]],0))</f>
        <v/>
      </c>
      <c r="T292" s="50" t="str" cm="1">
        <f t="array" ref="T292">IF(ファイル名生成[[#This Row],[字３]]=0,"",INDEX(字音画数表[字音],ファイル名生成[[#This Row],[字３]],0))</f>
        <v/>
      </c>
      <c r="U292" s="50" t="str" cm="1">
        <f t="array" ref="U292">[1]!Hebon(ファイル名生成[[#This Row],[字音（手動）]],2,1)</f>
        <v/>
      </c>
      <c r="V292" s="50">
        <f>COUNTIF(既存ファイル名[ローマ字],ファイル名生成[[#This Row],[ローマ字]])</f>
        <v>2</v>
      </c>
      <c r="W292" s="50">
        <f>IF(ファイル名生成[[#This Row],[字１]]=0,0,COUNTIF(ファイル名生成[ローマ字],ファイル名生成[[#This Row],[ローマ字]]))</f>
        <v>0</v>
      </c>
      <c r="X292" s="50">
        <f>ファイル名生成[[#This Row],[既存頻度]]+ファイル名生成[[#This Row],[新頻度]]</f>
        <v>2</v>
      </c>
      <c r="Y292" s="50" t="str">
        <f>IF(ファイル名生成[[#This Row],[総頻度]]&gt;9,ファイル名生成[[#This Row],[総頻度]],_xlfn.TEXTJOIN("",TRUE,"0",ファイル名生成[[#This Row],[総頻度]]))</f>
        <v>02</v>
      </c>
    </row>
    <row r="293" spans="2:25">
      <c r="B293" s="50">
        <f t="shared" si="4"/>
        <v>291</v>
      </c>
      <c r="C293" s="90"/>
      <c r="D293" s="81"/>
      <c r="E293" s="81" t="s">
        <v>3843</v>
      </c>
      <c r="F293" s="81" t="s">
        <v>3843</v>
      </c>
      <c r="G293" s="90"/>
      <c r="H293" s="90"/>
      <c r="I293" s="50" t="str" cm="1">
        <f t="array" ref="I29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3" s="50" t="str">
        <f>_xlfn.TEXTJOIN("",1,ファイル名生成[[#This Row],[字音１]],ファイル名生成[[#This Row],[字音２]],ファイル名生成[[#This Row],[字音3]])</f>
        <v/>
      </c>
      <c r="K293" s="90"/>
      <c r="L293" s="50" t="str">
        <f>IF(ファイル名生成[[#This Row],[字１]]=0,"",_xlfn.TEXTJOIN("",TRUE,ファイル名生成[[#This Row],[ローマ字]],ファイル名生成[[#This Row],[後綴り]]))</f>
        <v/>
      </c>
      <c r="M293" s="50" t="str">
        <f>IF(COUNTIF(既存ファイル名[語釈見出し],ファイル名生成[[#This Row],[語釈見出し]])&gt;=1,"重複","")</f>
        <v/>
      </c>
      <c r="N293" s="50" t="str">
        <f>IF(COUNTIF(既存ファイル名[項目（内部）],ファイル名生成[[#This Row],[項目（内部）]])&gt;=1,"重複","")</f>
        <v/>
      </c>
      <c r="O293" s="50">
        <f>IF(LEFT(ファイル名生成[[#This Row],[項目（内部）]],1)="",0,MATCH(LEFT(ファイル名生成[[#This Row],[項目（内部）]],1),字音画数表[新字],0))</f>
        <v>0</v>
      </c>
      <c r="P293" s="50" cm="1">
        <f t="array" ref="P29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3" s="50" cm="1">
        <f t="array" ref="Q29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3" s="50" t="str" cm="1">
        <f t="array" ref="R293">IF(ファイル名生成[[#This Row],[字１]]=0,"",INDEX(字音画数表[字音],ファイル名生成[[#This Row],[字１]],0))</f>
        <v/>
      </c>
      <c r="S293" s="50" t="str" cm="1">
        <f t="array" ref="S293">IF(ファイル名生成[[#This Row],[字２]]=0,"",INDEX(字音画数表[字音],ファイル名生成[[#This Row],[字２]],0))</f>
        <v/>
      </c>
      <c r="T293" s="50" t="str" cm="1">
        <f t="array" ref="T293">IF(ファイル名生成[[#This Row],[字３]]=0,"",INDEX(字音画数表[字音],ファイル名生成[[#This Row],[字３]],0))</f>
        <v/>
      </c>
      <c r="U293" s="50" t="str" cm="1">
        <f t="array" ref="U293">[1]!Hebon(ファイル名生成[[#This Row],[字音（手動）]],2,1)</f>
        <v/>
      </c>
      <c r="V293" s="50">
        <f>COUNTIF(既存ファイル名[ローマ字],ファイル名生成[[#This Row],[ローマ字]])</f>
        <v>2</v>
      </c>
      <c r="W293" s="50">
        <f>IF(ファイル名生成[[#This Row],[字１]]=0,0,COUNTIF(ファイル名生成[ローマ字],ファイル名生成[[#This Row],[ローマ字]]))</f>
        <v>0</v>
      </c>
      <c r="X293" s="50">
        <f>ファイル名生成[[#This Row],[既存頻度]]+ファイル名生成[[#This Row],[新頻度]]</f>
        <v>2</v>
      </c>
      <c r="Y293" s="50" t="str">
        <f>IF(ファイル名生成[[#This Row],[総頻度]]&gt;9,ファイル名生成[[#This Row],[総頻度]],_xlfn.TEXTJOIN("",TRUE,"0",ファイル名生成[[#This Row],[総頻度]]))</f>
        <v>02</v>
      </c>
    </row>
    <row r="294" spans="2:25">
      <c r="B294" s="50">
        <f t="shared" si="4"/>
        <v>292</v>
      </c>
      <c r="C294" s="90"/>
      <c r="D294" s="81"/>
      <c r="E294" s="81" t="s">
        <v>3843</v>
      </c>
      <c r="F294" s="81" t="s">
        <v>3843</v>
      </c>
      <c r="G294" s="90"/>
      <c r="H294" s="90"/>
      <c r="I294" s="50" t="str" cm="1">
        <f t="array" ref="I29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4" s="50" t="str">
        <f>_xlfn.TEXTJOIN("",1,ファイル名生成[[#This Row],[字音１]],ファイル名生成[[#This Row],[字音２]],ファイル名生成[[#This Row],[字音3]])</f>
        <v/>
      </c>
      <c r="K294" s="90"/>
      <c r="L294" s="50" t="str">
        <f>IF(ファイル名生成[[#This Row],[字１]]=0,"",_xlfn.TEXTJOIN("",TRUE,ファイル名生成[[#This Row],[ローマ字]],ファイル名生成[[#This Row],[後綴り]]))</f>
        <v/>
      </c>
      <c r="M294" s="50" t="str">
        <f>IF(COUNTIF(既存ファイル名[語釈見出し],ファイル名生成[[#This Row],[語釈見出し]])&gt;=1,"重複","")</f>
        <v/>
      </c>
      <c r="N294" s="50" t="str">
        <f>IF(COUNTIF(既存ファイル名[項目（内部）],ファイル名生成[[#This Row],[項目（内部）]])&gt;=1,"重複","")</f>
        <v/>
      </c>
      <c r="O294" s="50">
        <f>IF(LEFT(ファイル名生成[[#This Row],[項目（内部）]],1)="",0,MATCH(LEFT(ファイル名生成[[#This Row],[項目（内部）]],1),字音画数表[新字],0))</f>
        <v>0</v>
      </c>
      <c r="P294" s="50" cm="1">
        <f t="array" ref="P29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4" s="50" cm="1">
        <f t="array" ref="Q29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4" s="50" t="str" cm="1">
        <f t="array" ref="R294">IF(ファイル名生成[[#This Row],[字１]]=0,"",INDEX(字音画数表[字音],ファイル名生成[[#This Row],[字１]],0))</f>
        <v/>
      </c>
      <c r="S294" s="50" t="str" cm="1">
        <f t="array" ref="S294">IF(ファイル名生成[[#This Row],[字２]]=0,"",INDEX(字音画数表[字音],ファイル名生成[[#This Row],[字２]],0))</f>
        <v/>
      </c>
      <c r="T294" s="50" t="str" cm="1">
        <f t="array" ref="T294">IF(ファイル名生成[[#This Row],[字３]]=0,"",INDEX(字音画数表[字音],ファイル名生成[[#This Row],[字３]],0))</f>
        <v/>
      </c>
      <c r="U294" s="50" t="str" cm="1">
        <f t="array" ref="U294">[1]!Hebon(ファイル名生成[[#This Row],[字音（手動）]],2,1)</f>
        <v/>
      </c>
      <c r="V294" s="50">
        <f>COUNTIF(既存ファイル名[ローマ字],ファイル名生成[[#This Row],[ローマ字]])</f>
        <v>2</v>
      </c>
      <c r="W294" s="50">
        <f>IF(ファイル名生成[[#This Row],[字１]]=0,0,COUNTIF(ファイル名生成[ローマ字],ファイル名生成[[#This Row],[ローマ字]]))</f>
        <v>0</v>
      </c>
      <c r="X294" s="50">
        <f>ファイル名生成[[#This Row],[既存頻度]]+ファイル名生成[[#This Row],[新頻度]]</f>
        <v>2</v>
      </c>
      <c r="Y294" s="50" t="str">
        <f>IF(ファイル名生成[[#This Row],[総頻度]]&gt;9,ファイル名生成[[#This Row],[総頻度]],_xlfn.TEXTJOIN("",TRUE,"0",ファイル名生成[[#This Row],[総頻度]]))</f>
        <v>02</v>
      </c>
    </row>
    <row r="295" spans="2:25">
      <c r="B295" s="50">
        <f t="shared" si="4"/>
        <v>293</v>
      </c>
      <c r="C295" s="90"/>
      <c r="D295" s="81"/>
      <c r="E295" s="81" t="s">
        <v>3843</v>
      </c>
      <c r="F295" s="81" t="s">
        <v>3843</v>
      </c>
      <c r="G295" s="90"/>
      <c r="H295" s="90"/>
      <c r="I295" s="50" t="str" cm="1">
        <f t="array" ref="I29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5" s="50" t="str">
        <f>_xlfn.TEXTJOIN("",1,ファイル名生成[[#This Row],[字音１]],ファイル名生成[[#This Row],[字音２]],ファイル名生成[[#This Row],[字音3]])</f>
        <v/>
      </c>
      <c r="K295" s="90"/>
      <c r="L295" s="50" t="str">
        <f>IF(ファイル名生成[[#This Row],[字１]]=0,"",_xlfn.TEXTJOIN("",TRUE,ファイル名生成[[#This Row],[ローマ字]],ファイル名生成[[#This Row],[後綴り]]))</f>
        <v/>
      </c>
      <c r="M295" s="50" t="str">
        <f>IF(COUNTIF(既存ファイル名[語釈見出し],ファイル名生成[[#This Row],[語釈見出し]])&gt;=1,"重複","")</f>
        <v/>
      </c>
      <c r="N295" s="50" t="str">
        <f>IF(COUNTIF(既存ファイル名[項目（内部）],ファイル名生成[[#This Row],[項目（内部）]])&gt;=1,"重複","")</f>
        <v/>
      </c>
      <c r="O295" s="50">
        <f>IF(LEFT(ファイル名生成[[#This Row],[項目（内部）]],1)="",0,MATCH(LEFT(ファイル名生成[[#This Row],[項目（内部）]],1),字音画数表[新字],0))</f>
        <v>0</v>
      </c>
      <c r="P295" s="50" cm="1">
        <f t="array" ref="P29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5" s="50" cm="1">
        <f t="array" ref="Q29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5" s="50" t="str" cm="1">
        <f t="array" ref="R295">IF(ファイル名生成[[#This Row],[字１]]=0,"",INDEX(字音画数表[字音],ファイル名生成[[#This Row],[字１]],0))</f>
        <v/>
      </c>
      <c r="S295" s="50" t="str" cm="1">
        <f t="array" ref="S295">IF(ファイル名生成[[#This Row],[字２]]=0,"",INDEX(字音画数表[字音],ファイル名生成[[#This Row],[字２]],0))</f>
        <v/>
      </c>
      <c r="T295" s="50" t="str" cm="1">
        <f t="array" ref="T295">IF(ファイル名生成[[#This Row],[字３]]=0,"",INDEX(字音画数表[字音],ファイル名生成[[#This Row],[字３]],0))</f>
        <v/>
      </c>
      <c r="U295" s="50" t="str" cm="1">
        <f t="array" ref="U295">[1]!Hebon(ファイル名生成[[#This Row],[字音（手動）]],2,1)</f>
        <v/>
      </c>
      <c r="V295" s="50">
        <f>COUNTIF(既存ファイル名[ローマ字],ファイル名生成[[#This Row],[ローマ字]])</f>
        <v>2</v>
      </c>
      <c r="W295" s="50">
        <f>IF(ファイル名生成[[#This Row],[字１]]=0,0,COUNTIF(ファイル名生成[ローマ字],ファイル名生成[[#This Row],[ローマ字]]))</f>
        <v>0</v>
      </c>
      <c r="X295" s="50">
        <f>ファイル名生成[[#This Row],[既存頻度]]+ファイル名生成[[#This Row],[新頻度]]</f>
        <v>2</v>
      </c>
      <c r="Y295" s="50" t="str">
        <f>IF(ファイル名生成[[#This Row],[総頻度]]&gt;9,ファイル名生成[[#This Row],[総頻度]],_xlfn.TEXTJOIN("",TRUE,"0",ファイル名生成[[#This Row],[総頻度]]))</f>
        <v>02</v>
      </c>
    </row>
    <row r="296" spans="2:25">
      <c r="B296" s="50">
        <f t="shared" si="4"/>
        <v>294</v>
      </c>
      <c r="C296" s="90"/>
      <c r="D296" s="81"/>
      <c r="E296" s="81" t="s">
        <v>3843</v>
      </c>
      <c r="F296" s="81" t="s">
        <v>3843</v>
      </c>
      <c r="G296" s="90"/>
      <c r="H296" s="90"/>
      <c r="I296" s="50" t="str" cm="1">
        <f t="array" ref="I29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6" s="50" t="str">
        <f>_xlfn.TEXTJOIN("",1,ファイル名生成[[#This Row],[字音１]],ファイル名生成[[#This Row],[字音２]],ファイル名生成[[#This Row],[字音3]])</f>
        <v/>
      </c>
      <c r="K296" s="90"/>
      <c r="L296" s="50" t="str">
        <f>IF(ファイル名生成[[#This Row],[字１]]=0,"",_xlfn.TEXTJOIN("",TRUE,ファイル名生成[[#This Row],[ローマ字]],ファイル名生成[[#This Row],[後綴り]]))</f>
        <v/>
      </c>
      <c r="M296" s="50" t="str">
        <f>IF(COUNTIF(既存ファイル名[語釈見出し],ファイル名生成[[#This Row],[語釈見出し]])&gt;=1,"重複","")</f>
        <v/>
      </c>
      <c r="N296" s="50" t="str">
        <f>IF(COUNTIF(既存ファイル名[項目（内部）],ファイル名生成[[#This Row],[項目（内部）]])&gt;=1,"重複","")</f>
        <v/>
      </c>
      <c r="O296" s="50">
        <f>IF(LEFT(ファイル名生成[[#This Row],[項目（内部）]],1)="",0,MATCH(LEFT(ファイル名生成[[#This Row],[項目（内部）]],1),字音画数表[新字],0))</f>
        <v>0</v>
      </c>
      <c r="P296" s="50" cm="1">
        <f t="array" ref="P29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6" s="50" cm="1">
        <f t="array" ref="Q29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6" s="50" t="str" cm="1">
        <f t="array" ref="R296">IF(ファイル名生成[[#This Row],[字１]]=0,"",INDEX(字音画数表[字音],ファイル名生成[[#This Row],[字１]],0))</f>
        <v/>
      </c>
      <c r="S296" s="50" t="str" cm="1">
        <f t="array" ref="S296">IF(ファイル名生成[[#This Row],[字２]]=0,"",INDEX(字音画数表[字音],ファイル名生成[[#This Row],[字２]],0))</f>
        <v/>
      </c>
      <c r="T296" s="50" t="str" cm="1">
        <f t="array" ref="T296">IF(ファイル名生成[[#This Row],[字３]]=0,"",INDEX(字音画数表[字音],ファイル名生成[[#This Row],[字３]],0))</f>
        <v/>
      </c>
      <c r="U296" s="50" t="str" cm="1">
        <f t="array" ref="U296">[1]!Hebon(ファイル名生成[[#This Row],[字音（手動）]],2,1)</f>
        <v/>
      </c>
      <c r="V296" s="50">
        <f>COUNTIF(既存ファイル名[ローマ字],ファイル名生成[[#This Row],[ローマ字]])</f>
        <v>2</v>
      </c>
      <c r="W296" s="50">
        <f>IF(ファイル名生成[[#This Row],[字１]]=0,0,COUNTIF(ファイル名生成[ローマ字],ファイル名生成[[#This Row],[ローマ字]]))</f>
        <v>0</v>
      </c>
      <c r="X296" s="50">
        <f>ファイル名生成[[#This Row],[既存頻度]]+ファイル名生成[[#This Row],[新頻度]]</f>
        <v>2</v>
      </c>
      <c r="Y296" s="50" t="str">
        <f>IF(ファイル名生成[[#This Row],[総頻度]]&gt;9,ファイル名生成[[#This Row],[総頻度]],_xlfn.TEXTJOIN("",TRUE,"0",ファイル名生成[[#This Row],[総頻度]]))</f>
        <v>02</v>
      </c>
    </row>
    <row r="297" spans="2:25">
      <c r="B297" s="50">
        <f t="shared" si="4"/>
        <v>295</v>
      </c>
      <c r="C297" s="90"/>
      <c r="D297" s="81"/>
      <c r="E297" s="81" t="s">
        <v>3843</v>
      </c>
      <c r="F297" s="81" t="s">
        <v>3843</v>
      </c>
      <c r="G297" s="90"/>
      <c r="H297" s="90"/>
      <c r="I297" s="50" t="str" cm="1">
        <f t="array" ref="I29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7" s="50" t="str">
        <f>_xlfn.TEXTJOIN("",1,ファイル名生成[[#This Row],[字音１]],ファイル名生成[[#This Row],[字音２]],ファイル名生成[[#This Row],[字音3]])</f>
        <v/>
      </c>
      <c r="K297" s="90"/>
      <c r="L297" s="50" t="str">
        <f>IF(ファイル名生成[[#This Row],[字１]]=0,"",_xlfn.TEXTJOIN("",TRUE,ファイル名生成[[#This Row],[ローマ字]],ファイル名生成[[#This Row],[後綴り]]))</f>
        <v/>
      </c>
      <c r="M297" s="50" t="str">
        <f>IF(COUNTIF(既存ファイル名[語釈見出し],ファイル名生成[[#This Row],[語釈見出し]])&gt;=1,"重複","")</f>
        <v/>
      </c>
      <c r="N297" s="50" t="str">
        <f>IF(COUNTIF(既存ファイル名[項目（内部）],ファイル名生成[[#This Row],[項目（内部）]])&gt;=1,"重複","")</f>
        <v/>
      </c>
      <c r="O297" s="50">
        <f>IF(LEFT(ファイル名生成[[#This Row],[項目（内部）]],1)="",0,MATCH(LEFT(ファイル名生成[[#This Row],[項目（内部）]],1),字音画数表[新字],0))</f>
        <v>0</v>
      </c>
      <c r="P297" s="50" cm="1">
        <f t="array" ref="P29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7" s="50" cm="1">
        <f t="array" ref="Q29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7" s="50" t="str" cm="1">
        <f t="array" ref="R297">IF(ファイル名生成[[#This Row],[字１]]=0,"",INDEX(字音画数表[字音],ファイル名生成[[#This Row],[字１]],0))</f>
        <v/>
      </c>
      <c r="S297" s="50" t="str" cm="1">
        <f t="array" ref="S297">IF(ファイル名生成[[#This Row],[字２]]=0,"",INDEX(字音画数表[字音],ファイル名生成[[#This Row],[字２]],0))</f>
        <v/>
      </c>
      <c r="T297" s="50" t="str" cm="1">
        <f t="array" ref="T297">IF(ファイル名生成[[#This Row],[字３]]=0,"",INDEX(字音画数表[字音],ファイル名生成[[#This Row],[字３]],0))</f>
        <v/>
      </c>
      <c r="U297" s="50" t="str" cm="1">
        <f t="array" ref="U297">[1]!Hebon(ファイル名生成[[#This Row],[字音（手動）]],2,1)</f>
        <v/>
      </c>
      <c r="V297" s="50">
        <f>COUNTIF(既存ファイル名[ローマ字],ファイル名生成[[#This Row],[ローマ字]])</f>
        <v>2</v>
      </c>
      <c r="W297" s="50">
        <f>IF(ファイル名生成[[#This Row],[字１]]=0,0,COUNTIF(ファイル名生成[ローマ字],ファイル名生成[[#This Row],[ローマ字]]))</f>
        <v>0</v>
      </c>
      <c r="X297" s="50">
        <f>ファイル名生成[[#This Row],[既存頻度]]+ファイル名生成[[#This Row],[新頻度]]</f>
        <v>2</v>
      </c>
      <c r="Y297" s="50" t="str">
        <f>IF(ファイル名生成[[#This Row],[総頻度]]&gt;9,ファイル名生成[[#This Row],[総頻度]],_xlfn.TEXTJOIN("",TRUE,"0",ファイル名生成[[#This Row],[総頻度]]))</f>
        <v>02</v>
      </c>
    </row>
    <row r="298" spans="2:25">
      <c r="B298" s="50">
        <f t="shared" si="4"/>
        <v>296</v>
      </c>
      <c r="C298" s="90"/>
      <c r="D298" s="81"/>
      <c r="E298" s="81" t="s">
        <v>3843</v>
      </c>
      <c r="F298" s="81" t="s">
        <v>3843</v>
      </c>
      <c r="G298" s="90"/>
      <c r="H298" s="90"/>
      <c r="I298" s="50" t="str" cm="1">
        <f t="array" ref="I29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8" s="50" t="str">
        <f>_xlfn.TEXTJOIN("",1,ファイル名生成[[#This Row],[字音１]],ファイル名生成[[#This Row],[字音２]],ファイル名生成[[#This Row],[字音3]])</f>
        <v/>
      </c>
      <c r="K298" s="90"/>
      <c r="L298" s="50" t="str">
        <f>IF(ファイル名生成[[#This Row],[字１]]=0,"",_xlfn.TEXTJOIN("",TRUE,ファイル名生成[[#This Row],[ローマ字]],ファイル名生成[[#This Row],[後綴り]]))</f>
        <v/>
      </c>
      <c r="M298" s="50" t="str">
        <f>IF(COUNTIF(既存ファイル名[語釈見出し],ファイル名生成[[#This Row],[語釈見出し]])&gt;=1,"重複","")</f>
        <v/>
      </c>
      <c r="N298" s="50" t="str">
        <f>IF(COUNTIF(既存ファイル名[項目（内部）],ファイル名生成[[#This Row],[項目（内部）]])&gt;=1,"重複","")</f>
        <v/>
      </c>
      <c r="O298" s="50">
        <f>IF(LEFT(ファイル名生成[[#This Row],[項目（内部）]],1)="",0,MATCH(LEFT(ファイル名生成[[#This Row],[項目（内部）]],1),字音画数表[新字],0))</f>
        <v>0</v>
      </c>
      <c r="P298" s="50" cm="1">
        <f t="array" ref="P29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8" s="50" cm="1">
        <f t="array" ref="Q29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8" s="50" t="str" cm="1">
        <f t="array" ref="R298">IF(ファイル名生成[[#This Row],[字１]]=0,"",INDEX(字音画数表[字音],ファイル名生成[[#This Row],[字１]],0))</f>
        <v/>
      </c>
      <c r="S298" s="50" t="str" cm="1">
        <f t="array" ref="S298">IF(ファイル名生成[[#This Row],[字２]]=0,"",INDEX(字音画数表[字音],ファイル名生成[[#This Row],[字２]],0))</f>
        <v/>
      </c>
      <c r="T298" s="50" t="str" cm="1">
        <f t="array" ref="T298">IF(ファイル名生成[[#This Row],[字３]]=0,"",INDEX(字音画数表[字音],ファイル名生成[[#This Row],[字３]],0))</f>
        <v/>
      </c>
      <c r="U298" s="50" t="str" cm="1">
        <f t="array" ref="U298">[1]!Hebon(ファイル名生成[[#This Row],[字音（手動）]],2,1)</f>
        <v/>
      </c>
      <c r="V298" s="50">
        <f>COUNTIF(既存ファイル名[ローマ字],ファイル名生成[[#This Row],[ローマ字]])</f>
        <v>2</v>
      </c>
      <c r="W298" s="50">
        <f>IF(ファイル名生成[[#This Row],[字１]]=0,0,COUNTIF(ファイル名生成[ローマ字],ファイル名生成[[#This Row],[ローマ字]]))</f>
        <v>0</v>
      </c>
      <c r="X298" s="50">
        <f>ファイル名生成[[#This Row],[既存頻度]]+ファイル名生成[[#This Row],[新頻度]]</f>
        <v>2</v>
      </c>
      <c r="Y298" s="50" t="str">
        <f>IF(ファイル名生成[[#This Row],[総頻度]]&gt;9,ファイル名生成[[#This Row],[総頻度]],_xlfn.TEXTJOIN("",TRUE,"0",ファイル名生成[[#This Row],[総頻度]]))</f>
        <v>02</v>
      </c>
    </row>
    <row r="299" spans="2:25">
      <c r="B299" s="50">
        <f t="shared" si="4"/>
        <v>297</v>
      </c>
      <c r="C299" s="90"/>
      <c r="D299" s="81"/>
      <c r="E299" s="81" t="s">
        <v>3843</v>
      </c>
      <c r="F299" s="81" t="s">
        <v>3843</v>
      </c>
      <c r="G299" s="90"/>
      <c r="H299" s="90"/>
      <c r="I299" s="50" t="str" cm="1">
        <f t="array" ref="I29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299" s="50" t="str">
        <f>_xlfn.TEXTJOIN("",1,ファイル名生成[[#This Row],[字音１]],ファイル名生成[[#This Row],[字音２]],ファイル名生成[[#This Row],[字音3]])</f>
        <v/>
      </c>
      <c r="K299" s="90"/>
      <c r="L299" s="50" t="str">
        <f>IF(ファイル名生成[[#This Row],[字１]]=0,"",_xlfn.TEXTJOIN("",TRUE,ファイル名生成[[#This Row],[ローマ字]],ファイル名生成[[#This Row],[後綴り]]))</f>
        <v/>
      </c>
      <c r="M299" s="50" t="str">
        <f>IF(COUNTIF(既存ファイル名[語釈見出し],ファイル名生成[[#This Row],[語釈見出し]])&gt;=1,"重複","")</f>
        <v/>
      </c>
      <c r="N299" s="50" t="str">
        <f>IF(COUNTIF(既存ファイル名[項目（内部）],ファイル名生成[[#This Row],[項目（内部）]])&gt;=1,"重複","")</f>
        <v/>
      </c>
      <c r="O299" s="50">
        <f>IF(LEFT(ファイル名生成[[#This Row],[項目（内部）]],1)="",0,MATCH(LEFT(ファイル名生成[[#This Row],[項目（内部）]],1),字音画数表[新字],0))</f>
        <v>0</v>
      </c>
      <c r="P299" s="50" cm="1">
        <f t="array" ref="P29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299" s="50" cm="1">
        <f t="array" ref="Q29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299" s="50" t="str" cm="1">
        <f t="array" ref="R299">IF(ファイル名生成[[#This Row],[字１]]=0,"",INDEX(字音画数表[字音],ファイル名生成[[#This Row],[字１]],0))</f>
        <v/>
      </c>
      <c r="S299" s="50" t="str" cm="1">
        <f t="array" ref="S299">IF(ファイル名生成[[#This Row],[字２]]=0,"",INDEX(字音画数表[字音],ファイル名生成[[#This Row],[字２]],0))</f>
        <v/>
      </c>
      <c r="T299" s="50" t="str" cm="1">
        <f t="array" ref="T299">IF(ファイル名生成[[#This Row],[字３]]=0,"",INDEX(字音画数表[字音],ファイル名生成[[#This Row],[字３]],0))</f>
        <v/>
      </c>
      <c r="U299" s="50" t="str" cm="1">
        <f t="array" ref="U299">[1]!Hebon(ファイル名生成[[#This Row],[字音（手動）]],2,1)</f>
        <v/>
      </c>
      <c r="V299" s="50">
        <f>COUNTIF(既存ファイル名[ローマ字],ファイル名生成[[#This Row],[ローマ字]])</f>
        <v>2</v>
      </c>
      <c r="W299" s="50">
        <f>IF(ファイル名生成[[#This Row],[字１]]=0,0,COUNTIF(ファイル名生成[ローマ字],ファイル名生成[[#This Row],[ローマ字]]))</f>
        <v>0</v>
      </c>
      <c r="X299" s="50">
        <f>ファイル名生成[[#This Row],[既存頻度]]+ファイル名生成[[#This Row],[新頻度]]</f>
        <v>2</v>
      </c>
      <c r="Y299" s="50" t="str">
        <f>IF(ファイル名生成[[#This Row],[総頻度]]&gt;9,ファイル名生成[[#This Row],[総頻度]],_xlfn.TEXTJOIN("",TRUE,"0",ファイル名生成[[#This Row],[総頻度]]))</f>
        <v>02</v>
      </c>
    </row>
    <row r="300" spans="2:25">
      <c r="B300" s="50">
        <f t="shared" si="4"/>
        <v>298</v>
      </c>
      <c r="C300" s="90"/>
      <c r="D300" s="81"/>
      <c r="E300" s="81" t="s">
        <v>3843</v>
      </c>
      <c r="F300" s="81" t="s">
        <v>3843</v>
      </c>
      <c r="G300" s="90"/>
      <c r="H300" s="90"/>
      <c r="I300" s="50" t="str" cm="1">
        <f t="array" ref="I30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0" s="50" t="str">
        <f>_xlfn.TEXTJOIN("",1,ファイル名生成[[#This Row],[字音１]],ファイル名生成[[#This Row],[字音２]],ファイル名生成[[#This Row],[字音3]])</f>
        <v/>
      </c>
      <c r="K300" s="90"/>
      <c r="L300" s="50" t="str">
        <f>IF(ファイル名生成[[#This Row],[字１]]=0,"",_xlfn.TEXTJOIN("",TRUE,ファイル名生成[[#This Row],[ローマ字]],ファイル名生成[[#This Row],[後綴り]]))</f>
        <v/>
      </c>
      <c r="M300" s="50" t="str">
        <f>IF(COUNTIF(既存ファイル名[語釈見出し],ファイル名生成[[#This Row],[語釈見出し]])&gt;=1,"重複","")</f>
        <v/>
      </c>
      <c r="N300" s="50" t="str">
        <f>IF(COUNTIF(既存ファイル名[項目（内部）],ファイル名生成[[#This Row],[項目（内部）]])&gt;=1,"重複","")</f>
        <v/>
      </c>
      <c r="O300" s="50">
        <f>IF(LEFT(ファイル名生成[[#This Row],[項目（内部）]],1)="",0,MATCH(LEFT(ファイル名生成[[#This Row],[項目（内部）]],1),字音画数表[新字],0))</f>
        <v>0</v>
      </c>
      <c r="P300" s="50" cm="1">
        <f t="array" ref="P30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0" s="50" cm="1">
        <f t="array" ref="Q30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0" s="50" t="str" cm="1">
        <f t="array" ref="R300">IF(ファイル名生成[[#This Row],[字１]]=0,"",INDEX(字音画数表[字音],ファイル名生成[[#This Row],[字１]],0))</f>
        <v/>
      </c>
      <c r="S300" s="50" t="str" cm="1">
        <f t="array" ref="S300">IF(ファイル名生成[[#This Row],[字２]]=0,"",INDEX(字音画数表[字音],ファイル名生成[[#This Row],[字２]],0))</f>
        <v/>
      </c>
      <c r="T300" s="50" t="str" cm="1">
        <f t="array" ref="T300">IF(ファイル名生成[[#This Row],[字３]]=0,"",INDEX(字音画数表[字音],ファイル名生成[[#This Row],[字３]],0))</f>
        <v/>
      </c>
      <c r="U300" s="50" t="str" cm="1">
        <f t="array" ref="U300">[1]!Hebon(ファイル名生成[[#This Row],[字音（手動）]],2,1)</f>
        <v/>
      </c>
      <c r="V300" s="50">
        <f>COUNTIF(既存ファイル名[ローマ字],ファイル名生成[[#This Row],[ローマ字]])</f>
        <v>2</v>
      </c>
      <c r="W300" s="50">
        <f>IF(ファイル名生成[[#This Row],[字１]]=0,0,COUNTIF(ファイル名生成[ローマ字],ファイル名生成[[#This Row],[ローマ字]]))</f>
        <v>0</v>
      </c>
      <c r="X300" s="50">
        <f>ファイル名生成[[#This Row],[既存頻度]]+ファイル名生成[[#This Row],[新頻度]]</f>
        <v>2</v>
      </c>
      <c r="Y300" s="50" t="str">
        <f>IF(ファイル名生成[[#This Row],[総頻度]]&gt;9,ファイル名生成[[#This Row],[総頻度]],_xlfn.TEXTJOIN("",TRUE,"0",ファイル名生成[[#This Row],[総頻度]]))</f>
        <v>02</v>
      </c>
    </row>
    <row r="301" spans="2:25">
      <c r="B301" s="50">
        <f t="shared" si="4"/>
        <v>299</v>
      </c>
      <c r="C301" s="90"/>
      <c r="D301" s="81"/>
      <c r="E301" s="81" t="s">
        <v>3843</v>
      </c>
      <c r="F301" s="81" t="s">
        <v>3843</v>
      </c>
      <c r="G301" s="90"/>
      <c r="H301" s="90"/>
      <c r="I301" s="50" t="str" cm="1">
        <f t="array" ref="I30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1" s="50" t="str">
        <f>_xlfn.TEXTJOIN("",1,ファイル名生成[[#This Row],[字音１]],ファイル名生成[[#This Row],[字音２]],ファイル名生成[[#This Row],[字音3]])</f>
        <v/>
      </c>
      <c r="K301" s="90"/>
      <c r="L301" s="50" t="str">
        <f>IF(ファイル名生成[[#This Row],[字１]]=0,"",_xlfn.TEXTJOIN("",TRUE,ファイル名生成[[#This Row],[ローマ字]],ファイル名生成[[#This Row],[後綴り]]))</f>
        <v/>
      </c>
      <c r="M301" s="50" t="str">
        <f>IF(COUNTIF(既存ファイル名[語釈見出し],ファイル名生成[[#This Row],[語釈見出し]])&gt;=1,"重複","")</f>
        <v/>
      </c>
      <c r="N301" s="50" t="str">
        <f>IF(COUNTIF(既存ファイル名[項目（内部）],ファイル名生成[[#This Row],[項目（内部）]])&gt;=1,"重複","")</f>
        <v/>
      </c>
      <c r="O301" s="50">
        <f>IF(LEFT(ファイル名生成[[#This Row],[項目（内部）]],1)="",0,MATCH(LEFT(ファイル名生成[[#This Row],[項目（内部）]],1),字音画数表[新字],0))</f>
        <v>0</v>
      </c>
      <c r="P301" s="50" cm="1">
        <f t="array" ref="P30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1" s="50" cm="1">
        <f t="array" ref="Q30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1" s="50" t="str" cm="1">
        <f t="array" ref="R301">IF(ファイル名生成[[#This Row],[字１]]=0,"",INDEX(字音画数表[字音],ファイル名生成[[#This Row],[字１]],0))</f>
        <v/>
      </c>
      <c r="S301" s="50" t="str" cm="1">
        <f t="array" ref="S301">IF(ファイル名生成[[#This Row],[字２]]=0,"",INDEX(字音画数表[字音],ファイル名生成[[#This Row],[字２]],0))</f>
        <v/>
      </c>
      <c r="T301" s="50" t="str" cm="1">
        <f t="array" ref="T301">IF(ファイル名生成[[#This Row],[字３]]=0,"",INDEX(字音画数表[字音],ファイル名生成[[#This Row],[字３]],0))</f>
        <v/>
      </c>
      <c r="U301" s="50" t="str" cm="1">
        <f t="array" ref="U301">[1]!Hebon(ファイル名生成[[#This Row],[字音（手動）]],2,1)</f>
        <v/>
      </c>
      <c r="V301" s="50">
        <f>COUNTIF(既存ファイル名[ローマ字],ファイル名生成[[#This Row],[ローマ字]])</f>
        <v>2</v>
      </c>
      <c r="W301" s="50">
        <f>IF(ファイル名生成[[#This Row],[字１]]=0,0,COUNTIF(ファイル名生成[ローマ字],ファイル名生成[[#This Row],[ローマ字]]))</f>
        <v>0</v>
      </c>
      <c r="X301" s="50">
        <f>ファイル名生成[[#This Row],[既存頻度]]+ファイル名生成[[#This Row],[新頻度]]</f>
        <v>2</v>
      </c>
      <c r="Y301" s="50" t="str">
        <f>IF(ファイル名生成[[#This Row],[総頻度]]&gt;9,ファイル名生成[[#This Row],[総頻度]],_xlfn.TEXTJOIN("",TRUE,"0",ファイル名生成[[#This Row],[総頻度]]))</f>
        <v>02</v>
      </c>
    </row>
    <row r="302" spans="2:25">
      <c r="B302" s="50">
        <f t="shared" si="4"/>
        <v>300</v>
      </c>
      <c r="C302" s="90"/>
      <c r="D302" s="81"/>
      <c r="E302" s="81" t="s">
        <v>3843</v>
      </c>
      <c r="F302" s="81" t="s">
        <v>3843</v>
      </c>
      <c r="G302" s="90"/>
      <c r="H302" s="90"/>
      <c r="I302" s="50" t="str" cm="1">
        <f t="array" ref="I30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2" s="50" t="str">
        <f>_xlfn.TEXTJOIN("",1,ファイル名生成[[#This Row],[字音１]],ファイル名生成[[#This Row],[字音２]],ファイル名生成[[#This Row],[字音3]])</f>
        <v/>
      </c>
      <c r="K302" s="90"/>
      <c r="L302" s="50" t="str">
        <f>IF(ファイル名生成[[#This Row],[字１]]=0,"",_xlfn.TEXTJOIN("",TRUE,ファイル名生成[[#This Row],[ローマ字]],ファイル名生成[[#This Row],[後綴り]]))</f>
        <v/>
      </c>
      <c r="M302" s="50" t="str">
        <f>IF(COUNTIF(既存ファイル名[語釈見出し],ファイル名生成[[#This Row],[語釈見出し]])&gt;=1,"重複","")</f>
        <v/>
      </c>
      <c r="N302" s="50" t="str">
        <f>IF(COUNTIF(既存ファイル名[項目（内部）],ファイル名生成[[#This Row],[項目（内部）]])&gt;=1,"重複","")</f>
        <v/>
      </c>
      <c r="O302" s="50">
        <f>IF(LEFT(ファイル名生成[[#This Row],[項目（内部）]],1)="",0,MATCH(LEFT(ファイル名生成[[#This Row],[項目（内部）]],1),字音画数表[新字],0))</f>
        <v>0</v>
      </c>
      <c r="P302" s="50" cm="1">
        <f t="array" ref="P30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2" s="50" cm="1">
        <f t="array" ref="Q30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2" s="50" t="str" cm="1">
        <f t="array" ref="R302">IF(ファイル名生成[[#This Row],[字１]]=0,"",INDEX(字音画数表[字音],ファイル名生成[[#This Row],[字１]],0))</f>
        <v/>
      </c>
      <c r="S302" s="50" t="str" cm="1">
        <f t="array" ref="S302">IF(ファイル名生成[[#This Row],[字２]]=0,"",INDEX(字音画数表[字音],ファイル名生成[[#This Row],[字２]],0))</f>
        <v/>
      </c>
      <c r="T302" s="50" t="str" cm="1">
        <f t="array" ref="T302">IF(ファイル名生成[[#This Row],[字３]]=0,"",INDEX(字音画数表[字音],ファイル名生成[[#This Row],[字３]],0))</f>
        <v/>
      </c>
      <c r="U302" s="50" t="str" cm="1">
        <f t="array" ref="U302">[1]!Hebon(ファイル名生成[[#This Row],[字音（手動）]],2,1)</f>
        <v/>
      </c>
      <c r="V302" s="50">
        <f>COUNTIF(既存ファイル名[ローマ字],ファイル名生成[[#This Row],[ローマ字]])</f>
        <v>2</v>
      </c>
      <c r="W302" s="50">
        <f>IF(ファイル名生成[[#This Row],[字１]]=0,0,COUNTIF(ファイル名生成[ローマ字],ファイル名生成[[#This Row],[ローマ字]]))</f>
        <v>0</v>
      </c>
      <c r="X302" s="50">
        <f>ファイル名生成[[#This Row],[既存頻度]]+ファイル名生成[[#This Row],[新頻度]]</f>
        <v>2</v>
      </c>
      <c r="Y302" s="50" t="str">
        <f>IF(ファイル名生成[[#This Row],[総頻度]]&gt;9,ファイル名生成[[#This Row],[総頻度]],_xlfn.TEXTJOIN("",TRUE,"0",ファイル名生成[[#This Row],[総頻度]]))</f>
        <v>02</v>
      </c>
    </row>
    <row r="303" spans="2:25">
      <c r="B303" s="50">
        <f t="shared" si="4"/>
        <v>301</v>
      </c>
      <c r="C303" s="90"/>
      <c r="D303" s="81"/>
      <c r="E303" s="81" t="s">
        <v>3843</v>
      </c>
      <c r="F303" s="81" t="s">
        <v>3843</v>
      </c>
      <c r="G303" s="90"/>
      <c r="H303" s="90"/>
      <c r="I303" s="50" t="str" cm="1">
        <f t="array" ref="I30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3" s="50" t="str">
        <f>_xlfn.TEXTJOIN("",1,ファイル名生成[[#This Row],[字音１]],ファイル名生成[[#This Row],[字音２]],ファイル名生成[[#This Row],[字音3]])</f>
        <v/>
      </c>
      <c r="K303" s="90"/>
      <c r="L303" s="50" t="str">
        <f>IF(ファイル名生成[[#This Row],[字１]]=0,"",_xlfn.TEXTJOIN("",TRUE,ファイル名生成[[#This Row],[ローマ字]],ファイル名生成[[#This Row],[後綴り]]))</f>
        <v/>
      </c>
      <c r="M303" s="50" t="str">
        <f>IF(COUNTIF(既存ファイル名[語釈見出し],ファイル名生成[[#This Row],[語釈見出し]])&gt;=1,"重複","")</f>
        <v/>
      </c>
      <c r="N303" s="50" t="str">
        <f>IF(COUNTIF(既存ファイル名[項目（内部）],ファイル名生成[[#This Row],[項目（内部）]])&gt;=1,"重複","")</f>
        <v/>
      </c>
      <c r="O303" s="50">
        <f>IF(LEFT(ファイル名生成[[#This Row],[項目（内部）]],1)="",0,MATCH(LEFT(ファイル名生成[[#This Row],[項目（内部）]],1),字音画数表[新字],0))</f>
        <v>0</v>
      </c>
      <c r="P303" s="50" cm="1">
        <f t="array" ref="P30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3" s="50" cm="1">
        <f t="array" ref="Q30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3" s="50" t="str" cm="1">
        <f t="array" ref="R303">IF(ファイル名生成[[#This Row],[字１]]=0,"",INDEX(字音画数表[字音],ファイル名生成[[#This Row],[字１]],0))</f>
        <v/>
      </c>
      <c r="S303" s="50" t="str" cm="1">
        <f t="array" ref="S303">IF(ファイル名生成[[#This Row],[字２]]=0,"",INDEX(字音画数表[字音],ファイル名生成[[#This Row],[字２]],0))</f>
        <v/>
      </c>
      <c r="T303" s="50" t="str" cm="1">
        <f t="array" ref="T303">IF(ファイル名生成[[#This Row],[字３]]=0,"",INDEX(字音画数表[字音],ファイル名生成[[#This Row],[字３]],0))</f>
        <v/>
      </c>
      <c r="U303" s="50" t="str" cm="1">
        <f t="array" ref="U303">[1]!Hebon(ファイル名生成[[#This Row],[字音（手動）]],2,1)</f>
        <v/>
      </c>
      <c r="V303" s="50">
        <f>COUNTIF(既存ファイル名[ローマ字],ファイル名生成[[#This Row],[ローマ字]])</f>
        <v>2</v>
      </c>
      <c r="W303" s="50">
        <f>IF(ファイル名生成[[#This Row],[字１]]=0,0,COUNTIF(ファイル名生成[ローマ字],ファイル名生成[[#This Row],[ローマ字]]))</f>
        <v>0</v>
      </c>
      <c r="X303" s="50">
        <f>ファイル名生成[[#This Row],[既存頻度]]+ファイル名生成[[#This Row],[新頻度]]</f>
        <v>2</v>
      </c>
      <c r="Y303" s="50" t="str">
        <f>IF(ファイル名生成[[#This Row],[総頻度]]&gt;9,ファイル名生成[[#This Row],[総頻度]],_xlfn.TEXTJOIN("",TRUE,"0",ファイル名生成[[#This Row],[総頻度]]))</f>
        <v>02</v>
      </c>
    </row>
    <row r="304" spans="2:25">
      <c r="B304" s="50">
        <f t="shared" si="4"/>
        <v>302</v>
      </c>
      <c r="C304" s="90"/>
      <c r="D304" s="81"/>
      <c r="E304" s="81" t="s">
        <v>3843</v>
      </c>
      <c r="F304" s="81" t="s">
        <v>3843</v>
      </c>
      <c r="G304" s="90"/>
      <c r="H304" s="90"/>
      <c r="I304" s="50" t="str" cm="1">
        <f t="array" ref="I30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4" s="50" t="str">
        <f>_xlfn.TEXTJOIN("",1,ファイル名生成[[#This Row],[字音１]],ファイル名生成[[#This Row],[字音２]],ファイル名生成[[#This Row],[字音3]])</f>
        <v/>
      </c>
      <c r="K304" s="90"/>
      <c r="L304" s="50" t="str">
        <f>IF(ファイル名生成[[#This Row],[字１]]=0,"",_xlfn.TEXTJOIN("",TRUE,ファイル名生成[[#This Row],[ローマ字]],ファイル名生成[[#This Row],[後綴り]]))</f>
        <v/>
      </c>
      <c r="M304" s="50" t="str">
        <f>IF(COUNTIF(既存ファイル名[語釈見出し],ファイル名生成[[#This Row],[語釈見出し]])&gt;=1,"重複","")</f>
        <v/>
      </c>
      <c r="N304" s="50" t="str">
        <f>IF(COUNTIF(既存ファイル名[項目（内部）],ファイル名生成[[#This Row],[項目（内部）]])&gt;=1,"重複","")</f>
        <v/>
      </c>
      <c r="O304" s="50">
        <f>IF(LEFT(ファイル名生成[[#This Row],[項目（内部）]],1)="",0,MATCH(LEFT(ファイル名生成[[#This Row],[項目（内部）]],1),字音画数表[新字],0))</f>
        <v>0</v>
      </c>
      <c r="P304" s="50" cm="1">
        <f t="array" ref="P30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4" s="50" cm="1">
        <f t="array" ref="Q30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4" s="50" t="str" cm="1">
        <f t="array" ref="R304">IF(ファイル名生成[[#This Row],[字１]]=0,"",INDEX(字音画数表[字音],ファイル名生成[[#This Row],[字１]],0))</f>
        <v/>
      </c>
      <c r="S304" s="50" t="str" cm="1">
        <f t="array" ref="S304">IF(ファイル名生成[[#This Row],[字２]]=0,"",INDEX(字音画数表[字音],ファイル名生成[[#This Row],[字２]],0))</f>
        <v/>
      </c>
      <c r="T304" s="50" t="str" cm="1">
        <f t="array" ref="T304">IF(ファイル名生成[[#This Row],[字３]]=0,"",INDEX(字音画数表[字音],ファイル名生成[[#This Row],[字３]],0))</f>
        <v/>
      </c>
      <c r="U304" s="50" t="str" cm="1">
        <f t="array" ref="U304">[1]!Hebon(ファイル名生成[[#This Row],[字音（手動）]],2,1)</f>
        <v/>
      </c>
      <c r="V304" s="50">
        <f>COUNTIF(既存ファイル名[ローマ字],ファイル名生成[[#This Row],[ローマ字]])</f>
        <v>2</v>
      </c>
      <c r="W304" s="50">
        <f>IF(ファイル名生成[[#This Row],[字１]]=0,0,COUNTIF(ファイル名生成[ローマ字],ファイル名生成[[#This Row],[ローマ字]]))</f>
        <v>0</v>
      </c>
      <c r="X304" s="50">
        <f>ファイル名生成[[#This Row],[既存頻度]]+ファイル名生成[[#This Row],[新頻度]]</f>
        <v>2</v>
      </c>
      <c r="Y304" s="50" t="str">
        <f>IF(ファイル名生成[[#This Row],[総頻度]]&gt;9,ファイル名生成[[#This Row],[総頻度]],_xlfn.TEXTJOIN("",TRUE,"0",ファイル名生成[[#This Row],[総頻度]]))</f>
        <v>02</v>
      </c>
    </row>
    <row r="305" spans="2:25">
      <c r="B305" s="50">
        <f t="shared" si="4"/>
        <v>303</v>
      </c>
      <c r="C305" s="90"/>
      <c r="D305" s="81"/>
      <c r="E305" s="81" t="s">
        <v>3843</v>
      </c>
      <c r="F305" s="81" t="s">
        <v>3843</v>
      </c>
      <c r="G305" s="90"/>
      <c r="H305" s="90"/>
      <c r="I305" s="50" t="str" cm="1">
        <f t="array" ref="I30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5" s="50" t="str">
        <f>_xlfn.TEXTJOIN("",1,ファイル名生成[[#This Row],[字音１]],ファイル名生成[[#This Row],[字音２]],ファイル名生成[[#This Row],[字音3]])</f>
        <v/>
      </c>
      <c r="K305" s="90"/>
      <c r="L305" s="50" t="str">
        <f>IF(ファイル名生成[[#This Row],[字１]]=0,"",_xlfn.TEXTJOIN("",TRUE,ファイル名生成[[#This Row],[ローマ字]],ファイル名生成[[#This Row],[後綴り]]))</f>
        <v/>
      </c>
      <c r="M305" s="50" t="str">
        <f>IF(COUNTIF(既存ファイル名[語釈見出し],ファイル名生成[[#This Row],[語釈見出し]])&gt;=1,"重複","")</f>
        <v/>
      </c>
      <c r="N305" s="50" t="str">
        <f>IF(COUNTIF(既存ファイル名[項目（内部）],ファイル名生成[[#This Row],[項目（内部）]])&gt;=1,"重複","")</f>
        <v/>
      </c>
      <c r="O305" s="50">
        <f>IF(LEFT(ファイル名生成[[#This Row],[項目（内部）]],1)="",0,MATCH(LEFT(ファイル名生成[[#This Row],[項目（内部）]],1),字音画数表[新字],0))</f>
        <v>0</v>
      </c>
      <c r="P305" s="50" cm="1">
        <f t="array" ref="P30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5" s="50" cm="1">
        <f t="array" ref="Q30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5" s="50" t="str" cm="1">
        <f t="array" ref="R305">IF(ファイル名生成[[#This Row],[字１]]=0,"",INDEX(字音画数表[字音],ファイル名生成[[#This Row],[字１]],0))</f>
        <v/>
      </c>
      <c r="S305" s="50" t="str" cm="1">
        <f t="array" ref="S305">IF(ファイル名生成[[#This Row],[字２]]=0,"",INDEX(字音画数表[字音],ファイル名生成[[#This Row],[字２]],0))</f>
        <v/>
      </c>
      <c r="T305" s="50" t="str" cm="1">
        <f t="array" ref="T305">IF(ファイル名生成[[#This Row],[字３]]=0,"",INDEX(字音画数表[字音],ファイル名生成[[#This Row],[字３]],0))</f>
        <v/>
      </c>
      <c r="U305" s="50" t="str" cm="1">
        <f t="array" ref="U305">[1]!Hebon(ファイル名生成[[#This Row],[字音（手動）]],2,1)</f>
        <v/>
      </c>
      <c r="V305" s="50">
        <f>COUNTIF(既存ファイル名[ローマ字],ファイル名生成[[#This Row],[ローマ字]])</f>
        <v>2</v>
      </c>
      <c r="W305" s="50">
        <f>IF(ファイル名生成[[#This Row],[字１]]=0,0,COUNTIF(ファイル名生成[ローマ字],ファイル名生成[[#This Row],[ローマ字]]))</f>
        <v>0</v>
      </c>
      <c r="X305" s="50">
        <f>ファイル名生成[[#This Row],[既存頻度]]+ファイル名生成[[#This Row],[新頻度]]</f>
        <v>2</v>
      </c>
      <c r="Y305" s="50" t="str">
        <f>IF(ファイル名生成[[#This Row],[総頻度]]&gt;9,ファイル名生成[[#This Row],[総頻度]],_xlfn.TEXTJOIN("",TRUE,"0",ファイル名生成[[#This Row],[総頻度]]))</f>
        <v>02</v>
      </c>
    </row>
    <row r="306" spans="2:25">
      <c r="B306" s="50">
        <f t="shared" si="4"/>
        <v>304</v>
      </c>
      <c r="C306" s="90"/>
      <c r="D306" s="81"/>
      <c r="E306" s="81" t="s">
        <v>3843</v>
      </c>
      <c r="F306" s="81" t="s">
        <v>3843</v>
      </c>
      <c r="G306" s="90"/>
      <c r="H306" s="90"/>
      <c r="I306" s="50" t="str" cm="1">
        <f t="array" ref="I30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6" s="50" t="str">
        <f>_xlfn.TEXTJOIN("",1,ファイル名生成[[#This Row],[字音１]],ファイル名生成[[#This Row],[字音２]],ファイル名生成[[#This Row],[字音3]])</f>
        <v/>
      </c>
      <c r="K306" s="90"/>
      <c r="L306" s="50" t="str">
        <f>IF(ファイル名生成[[#This Row],[字１]]=0,"",_xlfn.TEXTJOIN("",TRUE,ファイル名生成[[#This Row],[ローマ字]],ファイル名生成[[#This Row],[後綴り]]))</f>
        <v/>
      </c>
      <c r="M306" s="50" t="str">
        <f>IF(COUNTIF(既存ファイル名[語釈見出し],ファイル名生成[[#This Row],[語釈見出し]])&gt;=1,"重複","")</f>
        <v/>
      </c>
      <c r="N306" s="50" t="str">
        <f>IF(COUNTIF(既存ファイル名[項目（内部）],ファイル名生成[[#This Row],[項目（内部）]])&gt;=1,"重複","")</f>
        <v/>
      </c>
      <c r="O306" s="50">
        <f>IF(LEFT(ファイル名生成[[#This Row],[項目（内部）]],1)="",0,MATCH(LEFT(ファイル名生成[[#This Row],[項目（内部）]],1),字音画数表[新字],0))</f>
        <v>0</v>
      </c>
      <c r="P306" s="50" cm="1">
        <f t="array" ref="P30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6" s="50" cm="1">
        <f t="array" ref="Q30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6" s="50" t="str" cm="1">
        <f t="array" ref="R306">IF(ファイル名生成[[#This Row],[字１]]=0,"",INDEX(字音画数表[字音],ファイル名生成[[#This Row],[字１]],0))</f>
        <v/>
      </c>
      <c r="S306" s="50" t="str" cm="1">
        <f t="array" ref="S306">IF(ファイル名生成[[#This Row],[字２]]=0,"",INDEX(字音画数表[字音],ファイル名生成[[#This Row],[字２]],0))</f>
        <v/>
      </c>
      <c r="T306" s="50" t="str" cm="1">
        <f t="array" ref="T306">IF(ファイル名生成[[#This Row],[字３]]=0,"",INDEX(字音画数表[字音],ファイル名生成[[#This Row],[字３]],0))</f>
        <v/>
      </c>
      <c r="U306" s="50" t="str" cm="1">
        <f t="array" ref="U306">[1]!Hebon(ファイル名生成[[#This Row],[字音（手動）]],2,1)</f>
        <v/>
      </c>
      <c r="V306" s="50">
        <f>COUNTIF(既存ファイル名[ローマ字],ファイル名生成[[#This Row],[ローマ字]])</f>
        <v>2</v>
      </c>
      <c r="W306" s="50">
        <f>IF(ファイル名生成[[#This Row],[字１]]=0,0,COUNTIF(ファイル名生成[ローマ字],ファイル名生成[[#This Row],[ローマ字]]))</f>
        <v>0</v>
      </c>
      <c r="X306" s="50">
        <f>ファイル名生成[[#This Row],[既存頻度]]+ファイル名生成[[#This Row],[新頻度]]</f>
        <v>2</v>
      </c>
      <c r="Y306" s="50" t="str">
        <f>IF(ファイル名生成[[#This Row],[総頻度]]&gt;9,ファイル名生成[[#This Row],[総頻度]],_xlfn.TEXTJOIN("",TRUE,"0",ファイル名生成[[#This Row],[総頻度]]))</f>
        <v>02</v>
      </c>
    </row>
    <row r="307" spans="2:25">
      <c r="B307" s="50">
        <f t="shared" si="4"/>
        <v>305</v>
      </c>
      <c r="C307" s="90"/>
      <c r="D307" s="81"/>
      <c r="E307" s="81" t="s">
        <v>3843</v>
      </c>
      <c r="F307" s="81" t="s">
        <v>3843</v>
      </c>
      <c r="G307" s="90"/>
      <c r="H307" s="90"/>
      <c r="I307" s="50" t="str" cm="1">
        <f t="array" ref="I30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7" s="50" t="str">
        <f>_xlfn.TEXTJOIN("",1,ファイル名生成[[#This Row],[字音１]],ファイル名生成[[#This Row],[字音２]],ファイル名生成[[#This Row],[字音3]])</f>
        <v/>
      </c>
      <c r="K307" s="90"/>
      <c r="L307" s="50" t="str">
        <f>IF(ファイル名生成[[#This Row],[字１]]=0,"",_xlfn.TEXTJOIN("",TRUE,ファイル名生成[[#This Row],[ローマ字]],ファイル名生成[[#This Row],[後綴り]]))</f>
        <v/>
      </c>
      <c r="M307" s="50" t="str">
        <f>IF(COUNTIF(既存ファイル名[語釈見出し],ファイル名生成[[#This Row],[語釈見出し]])&gt;=1,"重複","")</f>
        <v/>
      </c>
      <c r="N307" s="50" t="str">
        <f>IF(COUNTIF(既存ファイル名[項目（内部）],ファイル名生成[[#This Row],[項目（内部）]])&gt;=1,"重複","")</f>
        <v/>
      </c>
      <c r="O307" s="50">
        <f>IF(LEFT(ファイル名生成[[#This Row],[項目（内部）]],1)="",0,MATCH(LEFT(ファイル名生成[[#This Row],[項目（内部）]],1),字音画数表[新字],0))</f>
        <v>0</v>
      </c>
      <c r="P307" s="50" cm="1">
        <f t="array" ref="P30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7" s="50" cm="1">
        <f t="array" ref="Q30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7" s="50" t="str" cm="1">
        <f t="array" ref="R307">IF(ファイル名生成[[#This Row],[字１]]=0,"",INDEX(字音画数表[字音],ファイル名生成[[#This Row],[字１]],0))</f>
        <v/>
      </c>
      <c r="S307" s="50" t="str" cm="1">
        <f t="array" ref="S307">IF(ファイル名生成[[#This Row],[字２]]=0,"",INDEX(字音画数表[字音],ファイル名生成[[#This Row],[字２]],0))</f>
        <v/>
      </c>
      <c r="T307" s="50" t="str" cm="1">
        <f t="array" ref="T307">IF(ファイル名生成[[#This Row],[字３]]=0,"",INDEX(字音画数表[字音],ファイル名生成[[#This Row],[字３]],0))</f>
        <v/>
      </c>
      <c r="U307" s="50" t="str" cm="1">
        <f t="array" ref="U307">[1]!Hebon(ファイル名生成[[#This Row],[字音（手動）]],2,1)</f>
        <v/>
      </c>
      <c r="V307" s="50">
        <f>COUNTIF(既存ファイル名[ローマ字],ファイル名生成[[#This Row],[ローマ字]])</f>
        <v>2</v>
      </c>
      <c r="W307" s="50">
        <f>IF(ファイル名生成[[#This Row],[字１]]=0,0,COUNTIF(ファイル名生成[ローマ字],ファイル名生成[[#This Row],[ローマ字]]))</f>
        <v>0</v>
      </c>
      <c r="X307" s="50">
        <f>ファイル名生成[[#This Row],[既存頻度]]+ファイル名生成[[#This Row],[新頻度]]</f>
        <v>2</v>
      </c>
      <c r="Y307" s="50" t="str">
        <f>IF(ファイル名生成[[#This Row],[総頻度]]&gt;9,ファイル名生成[[#This Row],[総頻度]],_xlfn.TEXTJOIN("",TRUE,"0",ファイル名生成[[#This Row],[総頻度]]))</f>
        <v>02</v>
      </c>
    </row>
    <row r="308" spans="2:25">
      <c r="B308" s="50">
        <f t="shared" si="4"/>
        <v>306</v>
      </c>
      <c r="C308" s="90"/>
      <c r="D308" s="81"/>
      <c r="E308" s="81" t="s">
        <v>3843</v>
      </c>
      <c r="F308" s="81" t="s">
        <v>3843</v>
      </c>
      <c r="G308" s="90"/>
      <c r="H308" s="90"/>
      <c r="I308" s="50" t="str" cm="1">
        <f t="array" ref="I30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8" s="50" t="str">
        <f>_xlfn.TEXTJOIN("",1,ファイル名生成[[#This Row],[字音１]],ファイル名生成[[#This Row],[字音２]],ファイル名生成[[#This Row],[字音3]])</f>
        <v/>
      </c>
      <c r="K308" s="90"/>
      <c r="L308" s="50" t="str">
        <f>IF(ファイル名生成[[#This Row],[字１]]=0,"",_xlfn.TEXTJOIN("",TRUE,ファイル名生成[[#This Row],[ローマ字]],ファイル名生成[[#This Row],[後綴り]]))</f>
        <v/>
      </c>
      <c r="M308" s="50" t="str">
        <f>IF(COUNTIF(既存ファイル名[語釈見出し],ファイル名生成[[#This Row],[語釈見出し]])&gt;=1,"重複","")</f>
        <v/>
      </c>
      <c r="N308" s="50" t="str">
        <f>IF(COUNTIF(既存ファイル名[項目（内部）],ファイル名生成[[#This Row],[項目（内部）]])&gt;=1,"重複","")</f>
        <v/>
      </c>
      <c r="O308" s="50">
        <f>IF(LEFT(ファイル名生成[[#This Row],[項目（内部）]],1)="",0,MATCH(LEFT(ファイル名生成[[#This Row],[項目（内部）]],1),字音画数表[新字],0))</f>
        <v>0</v>
      </c>
      <c r="P308" s="50" cm="1">
        <f t="array" ref="P30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8" s="50" cm="1">
        <f t="array" ref="Q30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8" s="50" t="str" cm="1">
        <f t="array" ref="R308">IF(ファイル名生成[[#This Row],[字１]]=0,"",INDEX(字音画数表[字音],ファイル名生成[[#This Row],[字１]],0))</f>
        <v/>
      </c>
      <c r="S308" s="50" t="str" cm="1">
        <f t="array" ref="S308">IF(ファイル名生成[[#This Row],[字２]]=0,"",INDEX(字音画数表[字音],ファイル名生成[[#This Row],[字２]],0))</f>
        <v/>
      </c>
      <c r="T308" s="50" t="str" cm="1">
        <f t="array" ref="T308">IF(ファイル名生成[[#This Row],[字３]]=0,"",INDEX(字音画数表[字音],ファイル名生成[[#This Row],[字３]],0))</f>
        <v/>
      </c>
      <c r="U308" s="50" t="str" cm="1">
        <f t="array" ref="U308">[1]!Hebon(ファイル名生成[[#This Row],[字音（手動）]],2,1)</f>
        <v/>
      </c>
      <c r="V308" s="50">
        <f>COUNTIF(既存ファイル名[ローマ字],ファイル名生成[[#This Row],[ローマ字]])</f>
        <v>2</v>
      </c>
      <c r="W308" s="50">
        <f>IF(ファイル名生成[[#This Row],[字１]]=0,0,COUNTIF(ファイル名生成[ローマ字],ファイル名生成[[#This Row],[ローマ字]]))</f>
        <v>0</v>
      </c>
      <c r="X308" s="50">
        <f>ファイル名生成[[#This Row],[既存頻度]]+ファイル名生成[[#This Row],[新頻度]]</f>
        <v>2</v>
      </c>
      <c r="Y308" s="50" t="str">
        <f>IF(ファイル名生成[[#This Row],[総頻度]]&gt;9,ファイル名生成[[#This Row],[総頻度]],_xlfn.TEXTJOIN("",TRUE,"0",ファイル名生成[[#This Row],[総頻度]]))</f>
        <v>02</v>
      </c>
    </row>
    <row r="309" spans="2:25">
      <c r="B309" s="50">
        <f t="shared" ref="B309:B372" si="5">ROW()-2</f>
        <v>307</v>
      </c>
      <c r="C309" s="90"/>
      <c r="D309" s="81"/>
      <c r="E309" s="81" t="s">
        <v>3843</v>
      </c>
      <c r="F309" s="81" t="s">
        <v>3843</v>
      </c>
      <c r="G309" s="90"/>
      <c r="H309" s="90"/>
      <c r="I309" s="50" t="str" cm="1">
        <f t="array" ref="I30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09" s="50" t="str">
        <f>_xlfn.TEXTJOIN("",1,ファイル名生成[[#This Row],[字音１]],ファイル名生成[[#This Row],[字音２]],ファイル名生成[[#This Row],[字音3]])</f>
        <v/>
      </c>
      <c r="K309" s="90"/>
      <c r="L309" s="50" t="str">
        <f>IF(ファイル名生成[[#This Row],[字１]]=0,"",_xlfn.TEXTJOIN("",TRUE,ファイル名生成[[#This Row],[ローマ字]],ファイル名生成[[#This Row],[後綴り]]))</f>
        <v/>
      </c>
      <c r="M309" s="50" t="str">
        <f>IF(COUNTIF(既存ファイル名[語釈見出し],ファイル名生成[[#This Row],[語釈見出し]])&gt;=1,"重複","")</f>
        <v/>
      </c>
      <c r="N309" s="50" t="str">
        <f>IF(COUNTIF(既存ファイル名[項目（内部）],ファイル名生成[[#This Row],[項目（内部）]])&gt;=1,"重複","")</f>
        <v/>
      </c>
      <c r="O309" s="50">
        <f>IF(LEFT(ファイル名生成[[#This Row],[項目（内部）]],1)="",0,MATCH(LEFT(ファイル名生成[[#This Row],[項目（内部）]],1),字音画数表[新字],0))</f>
        <v>0</v>
      </c>
      <c r="P309" s="50" cm="1">
        <f t="array" ref="P30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09" s="50" cm="1">
        <f t="array" ref="Q30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09" s="50" t="str" cm="1">
        <f t="array" ref="R309">IF(ファイル名生成[[#This Row],[字１]]=0,"",INDEX(字音画数表[字音],ファイル名生成[[#This Row],[字１]],0))</f>
        <v/>
      </c>
      <c r="S309" s="50" t="str" cm="1">
        <f t="array" ref="S309">IF(ファイル名生成[[#This Row],[字２]]=0,"",INDEX(字音画数表[字音],ファイル名生成[[#This Row],[字２]],0))</f>
        <v/>
      </c>
      <c r="T309" s="50" t="str" cm="1">
        <f t="array" ref="T309">IF(ファイル名生成[[#This Row],[字３]]=0,"",INDEX(字音画数表[字音],ファイル名生成[[#This Row],[字３]],0))</f>
        <v/>
      </c>
      <c r="U309" s="50" t="str" cm="1">
        <f t="array" ref="U309">[1]!Hebon(ファイル名生成[[#This Row],[字音（手動）]],2,1)</f>
        <v/>
      </c>
      <c r="V309" s="50">
        <f>COUNTIF(既存ファイル名[ローマ字],ファイル名生成[[#This Row],[ローマ字]])</f>
        <v>2</v>
      </c>
      <c r="W309" s="50">
        <f>IF(ファイル名生成[[#This Row],[字１]]=0,0,COUNTIF(ファイル名生成[ローマ字],ファイル名生成[[#This Row],[ローマ字]]))</f>
        <v>0</v>
      </c>
      <c r="X309" s="50">
        <f>ファイル名生成[[#This Row],[既存頻度]]+ファイル名生成[[#This Row],[新頻度]]</f>
        <v>2</v>
      </c>
      <c r="Y309" s="50" t="str">
        <f>IF(ファイル名生成[[#This Row],[総頻度]]&gt;9,ファイル名生成[[#This Row],[総頻度]],_xlfn.TEXTJOIN("",TRUE,"0",ファイル名生成[[#This Row],[総頻度]]))</f>
        <v>02</v>
      </c>
    </row>
    <row r="310" spans="2:25">
      <c r="B310" s="50">
        <f t="shared" si="5"/>
        <v>308</v>
      </c>
      <c r="C310" s="90"/>
      <c r="D310" s="81"/>
      <c r="E310" s="81" t="s">
        <v>3843</v>
      </c>
      <c r="F310" s="81" t="s">
        <v>3843</v>
      </c>
      <c r="G310" s="90"/>
      <c r="H310" s="90"/>
      <c r="I310" s="50" t="str" cm="1">
        <f t="array" ref="I3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0" s="50" t="str">
        <f>_xlfn.TEXTJOIN("",1,ファイル名生成[[#This Row],[字音１]],ファイル名生成[[#This Row],[字音２]],ファイル名生成[[#This Row],[字音3]])</f>
        <v/>
      </c>
      <c r="K310" s="90"/>
      <c r="L310" s="50" t="str">
        <f>IF(ファイル名生成[[#This Row],[字１]]=0,"",_xlfn.TEXTJOIN("",TRUE,ファイル名生成[[#This Row],[ローマ字]],ファイル名生成[[#This Row],[後綴り]]))</f>
        <v/>
      </c>
      <c r="M310" s="50" t="str">
        <f>IF(COUNTIF(既存ファイル名[語釈見出し],ファイル名生成[[#This Row],[語釈見出し]])&gt;=1,"重複","")</f>
        <v/>
      </c>
      <c r="N310" s="50" t="str">
        <f>IF(COUNTIF(既存ファイル名[項目（内部）],ファイル名生成[[#This Row],[項目（内部）]])&gt;=1,"重複","")</f>
        <v/>
      </c>
      <c r="O310" s="50">
        <f>IF(LEFT(ファイル名生成[[#This Row],[項目（内部）]],1)="",0,MATCH(LEFT(ファイル名生成[[#This Row],[項目（内部）]],1),字音画数表[新字],0))</f>
        <v>0</v>
      </c>
      <c r="P310" s="50" cm="1">
        <f t="array" ref="P3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0" s="50" cm="1">
        <f t="array" ref="Q3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0" s="50" t="str" cm="1">
        <f t="array" ref="R310">IF(ファイル名生成[[#This Row],[字１]]=0,"",INDEX(字音画数表[字音],ファイル名生成[[#This Row],[字１]],0))</f>
        <v/>
      </c>
      <c r="S310" s="50" t="str" cm="1">
        <f t="array" ref="S310">IF(ファイル名生成[[#This Row],[字２]]=0,"",INDEX(字音画数表[字音],ファイル名生成[[#This Row],[字２]],0))</f>
        <v/>
      </c>
      <c r="T310" s="50" t="str" cm="1">
        <f t="array" ref="T310">IF(ファイル名生成[[#This Row],[字３]]=0,"",INDEX(字音画数表[字音],ファイル名生成[[#This Row],[字３]],0))</f>
        <v/>
      </c>
      <c r="U310" s="50" t="str" cm="1">
        <f t="array" ref="U310">[1]!Hebon(ファイル名生成[[#This Row],[字音（手動）]],2,1)</f>
        <v/>
      </c>
      <c r="V310" s="50">
        <f>COUNTIF(既存ファイル名[ローマ字],ファイル名生成[[#This Row],[ローマ字]])</f>
        <v>2</v>
      </c>
      <c r="W310" s="50">
        <f>IF(ファイル名生成[[#This Row],[字１]]=0,0,COUNTIF(ファイル名生成[ローマ字],ファイル名生成[[#This Row],[ローマ字]]))</f>
        <v>0</v>
      </c>
      <c r="X310" s="50">
        <f>ファイル名生成[[#This Row],[既存頻度]]+ファイル名生成[[#This Row],[新頻度]]</f>
        <v>2</v>
      </c>
      <c r="Y310" s="50" t="str">
        <f>IF(ファイル名生成[[#This Row],[総頻度]]&gt;9,ファイル名生成[[#This Row],[総頻度]],_xlfn.TEXTJOIN("",TRUE,"0",ファイル名生成[[#This Row],[総頻度]]))</f>
        <v>02</v>
      </c>
    </row>
    <row r="311" spans="2:25">
      <c r="B311" s="50">
        <f t="shared" si="5"/>
        <v>309</v>
      </c>
      <c r="C311" s="90"/>
      <c r="D311" s="81"/>
      <c r="E311" s="81" t="s">
        <v>3843</v>
      </c>
      <c r="F311" s="81" t="s">
        <v>3843</v>
      </c>
      <c r="G311" s="90"/>
      <c r="H311" s="90"/>
      <c r="I311" s="50" t="str" cm="1">
        <f t="array" ref="I3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1" s="50" t="str">
        <f>_xlfn.TEXTJOIN("",1,ファイル名生成[[#This Row],[字音１]],ファイル名生成[[#This Row],[字音２]],ファイル名生成[[#This Row],[字音3]])</f>
        <v/>
      </c>
      <c r="K311" s="90"/>
      <c r="L311" s="50" t="str">
        <f>IF(ファイル名生成[[#This Row],[字１]]=0,"",_xlfn.TEXTJOIN("",TRUE,ファイル名生成[[#This Row],[ローマ字]],ファイル名生成[[#This Row],[後綴り]]))</f>
        <v/>
      </c>
      <c r="M311" s="50" t="str">
        <f>IF(COUNTIF(既存ファイル名[語釈見出し],ファイル名生成[[#This Row],[語釈見出し]])&gt;=1,"重複","")</f>
        <v/>
      </c>
      <c r="N311" s="50" t="str">
        <f>IF(COUNTIF(既存ファイル名[項目（内部）],ファイル名生成[[#This Row],[項目（内部）]])&gt;=1,"重複","")</f>
        <v/>
      </c>
      <c r="O311" s="50">
        <f>IF(LEFT(ファイル名生成[[#This Row],[項目（内部）]],1)="",0,MATCH(LEFT(ファイル名生成[[#This Row],[項目（内部）]],1),字音画数表[新字],0))</f>
        <v>0</v>
      </c>
      <c r="P311" s="50" cm="1">
        <f t="array" ref="P3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1" s="50" cm="1">
        <f t="array" ref="Q3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1" s="50" t="str" cm="1">
        <f t="array" ref="R311">IF(ファイル名生成[[#This Row],[字１]]=0,"",INDEX(字音画数表[字音],ファイル名生成[[#This Row],[字１]],0))</f>
        <v/>
      </c>
      <c r="S311" s="50" t="str" cm="1">
        <f t="array" ref="S311">IF(ファイル名生成[[#This Row],[字２]]=0,"",INDEX(字音画数表[字音],ファイル名生成[[#This Row],[字２]],0))</f>
        <v/>
      </c>
      <c r="T311" s="50" t="str" cm="1">
        <f t="array" ref="T311">IF(ファイル名生成[[#This Row],[字３]]=0,"",INDEX(字音画数表[字音],ファイル名生成[[#This Row],[字３]],0))</f>
        <v/>
      </c>
      <c r="U311" s="50" t="str" cm="1">
        <f t="array" ref="U311">[1]!Hebon(ファイル名生成[[#This Row],[字音（手動）]],2,1)</f>
        <v/>
      </c>
      <c r="V311" s="50">
        <f>COUNTIF(既存ファイル名[ローマ字],ファイル名生成[[#This Row],[ローマ字]])</f>
        <v>2</v>
      </c>
      <c r="W311" s="50">
        <f>IF(ファイル名生成[[#This Row],[字１]]=0,0,COUNTIF(ファイル名生成[ローマ字],ファイル名生成[[#This Row],[ローマ字]]))</f>
        <v>0</v>
      </c>
      <c r="X311" s="50">
        <f>ファイル名生成[[#This Row],[既存頻度]]+ファイル名生成[[#This Row],[新頻度]]</f>
        <v>2</v>
      </c>
      <c r="Y311" s="50" t="str">
        <f>IF(ファイル名生成[[#This Row],[総頻度]]&gt;9,ファイル名生成[[#This Row],[総頻度]],_xlfn.TEXTJOIN("",TRUE,"0",ファイル名生成[[#This Row],[総頻度]]))</f>
        <v>02</v>
      </c>
    </row>
    <row r="312" spans="2:25">
      <c r="B312" s="50">
        <f t="shared" si="5"/>
        <v>310</v>
      </c>
      <c r="C312" s="90"/>
      <c r="D312" s="81"/>
      <c r="E312" s="81" t="s">
        <v>3843</v>
      </c>
      <c r="F312" s="81" t="s">
        <v>3843</v>
      </c>
      <c r="G312" s="90"/>
      <c r="H312" s="90"/>
      <c r="I312" s="50" t="str" cm="1">
        <f t="array" ref="I3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2" s="50" t="str">
        <f>_xlfn.TEXTJOIN("",1,ファイル名生成[[#This Row],[字音１]],ファイル名生成[[#This Row],[字音２]],ファイル名生成[[#This Row],[字音3]])</f>
        <v/>
      </c>
      <c r="K312" s="90"/>
      <c r="L312" s="50" t="str">
        <f>IF(ファイル名生成[[#This Row],[字１]]=0,"",_xlfn.TEXTJOIN("",TRUE,ファイル名生成[[#This Row],[ローマ字]],ファイル名生成[[#This Row],[後綴り]]))</f>
        <v/>
      </c>
      <c r="M312" s="50" t="str">
        <f>IF(COUNTIF(既存ファイル名[語釈見出し],ファイル名生成[[#This Row],[語釈見出し]])&gt;=1,"重複","")</f>
        <v/>
      </c>
      <c r="N312" s="50" t="str">
        <f>IF(COUNTIF(既存ファイル名[項目（内部）],ファイル名生成[[#This Row],[項目（内部）]])&gt;=1,"重複","")</f>
        <v/>
      </c>
      <c r="O312" s="50">
        <f>IF(LEFT(ファイル名生成[[#This Row],[項目（内部）]],1)="",0,MATCH(LEFT(ファイル名生成[[#This Row],[項目（内部）]],1),字音画数表[新字],0))</f>
        <v>0</v>
      </c>
      <c r="P312" s="50" cm="1">
        <f t="array" ref="P3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2" s="50" cm="1">
        <f t="array" ref="Q3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2" s="50" t="str" cm="1">
        <f t="array" ref="R312">IF(ファイル名生成[[#This Row],[字１]]=0,"",INDEX(字音画数表[字音],ファイル名生成[[#This Row],[字１]],0))</f>
        <v/>
      </c>
      <c r="S312" s="50" t="str" cm="1">
        <f t="array" ref="S312">IF(ファイル名生成[[#This Row],[字２]]=0,"",INDEX(字音画数表[字音],ファイル名生成[[#This Row],[字２]],0))</f>
        <v/>
      </c>
      <c r="T312" s="50" t="str" cm="1">
        <f t="array" ref="T312">IF(ファイル名生成[[#This Row],[字３]]=0,"",INDEX(字音画数表[字音],ファイル名生成[[#This Row],[字３]],0))</f>
        <v/>
      </c>
      <c r="U312" s="50" t="str" cm="1">
        <f t="array" ref="U312">[1]!Hebon(ファイル名生成[[#This Row],[字音（手動）]],2,1)</f>
        <v/>
      </c>
      <c r="V312" s="50">
        <f>COUNTIF(既存ファイル名[ローマ字],ファイル名生成[[#This Row],[ローマ字]])</f>
        <v>2</v>
      </c>
      <c r="W312" s="50">
        <f>IF(ファイル名生成[[#This Row],[字１]]=0,0,COUNTIF(ファイル名生成[ローマ字],ファイル名生成[[#This Row],[ローマ字]]))</f>
        <v>0</v>
      </c>
      <c r="X312" s="50">
        <f>ファイル名生成[[#This Row],[既存頻度]]+ファイル名生成[[#This Row],[新頻度]]</f>
        <v>2</v>
      </c>
      <c r="Y312" s="50" t="str">
        <f>IF(ファイル名生成[[#This Row],[総頻度]]&gt;9,ファイル名生成[[#This Row],[総頻度]],_xlfn.TEXTJOIN("",TRUE,"0",ファイル名生成[[#This Row],[総頻度]]))</f>
        <v>02</v>
      </c>
    </row>
    <row r="313" spans="2:25">
      <c r="B313" s="50">
        <f t="shared" si="5"/>
        <v>311</v>
      </c>
      <c r="C313" s="90"/>
      <c r="D313" s="81"/>
      <c r="E313" s="81" t="s">
        <v>3843</v>
      </c>
      <c r="F313" s="81" t="s">
        <v>3843</v>
      </c>
      <c r="G313" s="90"/>
      <c r="H313" s="90"/>
      <c r="I313" s="50" t="str" cm="1">
        <f t="array" ref="I3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3" s="50" t="str">
        <f>_xlfn.TEXTJOIN("",1,ファイル名生成[[#This Row],[字音１]],ファイル名生成[[#This Row],[字音２]],ファイル名生成[[#This Row],[字音3]])</f>
        <v/>
      </c>
      <c r="K313" s="90"/>
      <c r="L313" s="50" t="str">
        <f>IF(ファイル名生成[[#This Row],[字１]]=0,"",_xlfn.TEXTJOIN("",TRUE,ファイル名生成[[#This Row],[ローマ字]],ファイル名生成[[#This Row],[後綴り]]))</f>
        <v/>
      </c>
      <c r="M313" s="50" t="str">
        <f>IF(COUNTIF(既存ファイル名[語釈見出し],ファイル名生成[[#This Row],[語釈見出し]])&gt;=1,"重複","")</f>
        <v/>
      </c>
      <c r="N313" s="50" t="str">
        <f>IF(COUNTIF(既存ファイル名[項目（内部）],ファイル名生成[[#This Row],[項目（内部）]])&gt;=1,"重複","")</f>
        <v/>
      </c>
      <c r="O313" s="50">
        <f>IF(LEFT(ファイル名生成[[#This Row],[項目（内部）]],1)="",0,MATCH(LEFT(ファイル名生成[[#This Row],[項目（内部）]],1),字音画数表[新字],0))</f>
        <v>0</v>
      </c>
      <c r="P313" s="50" cm="1">
        <f t="array" ref="P3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3" s="50" cm="1">
        <f t="array" ref="Q3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3" s="50" t="str" cm="1">
        <f t="array" ref="R313">IF(ファイル名生成[[#This Row],[字１]]=0,"",INDEX(字音画数表[字音],ファイル名生成[[#This Row],[字１]],0))</f>
        <v/>
      </c>
      <c r="S313" s="50" t="str" cm="1">
        <f t="array" ref="S313">IF(ファイル名生成[[#This Row],[字２]]=0,"",INDEX(字音画数表[字音],ファイル名生成[[#This Row],[字２]],0))</f>
        <v/>
      </c>
      <c r="T313" s="50" t="str" cm="1">
        <f t="array" ref="T313">IF(ファイル名生成[[#This Row],[字３]]=0,"",INDEX(字音画数表[字音],ファイル名生成[[#This Row],[字３]],0))</f>
        <v/>
      </c>
      <c r="U313" s="50" t="str" cm="1">
        <f t="array" ref="U313">[1]!Hebon(ファイル名生成[[#This Row],[字音（手動）]],2,1)</f>
        <v/>
      </c>
      <c r="V313" s="50">
        <f>COUNTIF(既存ファイル名[ローマ字],ファイル名生成[[#This Row],[ローマ字]])</f>
        <v>2</v>
      </c>
      <c r="W313" s="50">
        <f>IF(ファイル名生成[[#This Row],[字１]]=0,0,COUNTIF(ファイル名生成[ローマ字],ファイル名生成[[#This Row],[ローマ字]]))</f>
        <v>0</v>
      </c>
      <c r="X313" s="50">
        <f>ファイル名生成[[#This Row],[既存頻度]]+ファイル名生成[[#This Row],[新頻度]]</f>
        <v>2</v>
      </c>
      <c r="Y313" s="50" t="str">
        <f>IF(ファイル名生成[[#This Row],[総頻度]]&gt;9,ファイル名生成[[#This Row],[総頻度]],_xlfn.TEXTJOIN("",TRUE,"0",ファイル名生成[[#This Row],[総頻度]]))</f>
        <v>02</v>
      </c>
    </row>
    <row r="314" spans="2:25">
      <c r="B314" s="50">
        <f t="shared" si="5"/>
        <v>312</v>
      </c>
      <c r="C314" s="90"/>
      <c r="D314" s="81"/>
      <c r="E314" s="81" t="s">
        <v>3843</v>
      </c>
      <c r="F314" s="81" t="s">
        <v>3843</v>
      </c>
      <c r="G314" s="90"/>
      <c r="H314" s="90"/>
      <c r="I314" s="50" t="str" cm="1">
        <f t="array" ref="I3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4" s="50" t="str">
        <f>_xlfn.TEXTJOIN("",1,ファイル名生成[[#This Row],[字音１]],ファイル名生成[[#This Row],[字音２]],ファイル名生成[[#This Row],[字音3]])</f>
        <v/>
      </c>
      <c r="K314" s="90"/>
      <c r="L314" s="50" t="str">
        <f>IF(ファイル名生成[[#This Row],[字１]]=0,"",_xlfn.TEXTJOIN("",TRUE,ファイル名生成[[#This Row],[ローマ字]],ファイル名生成[[#This Row],[後綴り]]))</f>
        <v/>
      </c>
      <c r="M314" s="50" t="str">
        <f>IF(COUNTIF(既存ファイル名[語釈見出し],ファイル名生成[[#This Row],[語釈見出し]])&gt;=1,"重複","")</f>
        <v/>
      </c>
      <c r="N314" s="50" t="str">
        <f>IF(COUNTIF(既存ファイル名[項目（内部）],ファイル名生成[[#This Row],[項目（内部）]])&gt;=1,"重複","")</f>
        <v/>
      </c>
      <c r="O314" s="50">
        <f>IF(LEFT(ファイル名生成[[#This Row],[項目（内部）]],1)="",0,MATCH(LEFT(ファイル名生成[[#This Row],[項目（内部）]],1),字音画数表[新字],0))</f>
        <v>0</v>
      </c>
      <c r="P314" s="50" cm="1">
        <f t="array" ref="P3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4" s="50" cm="1">
        <f t="array" ref="Q3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4" s="50" t="str" cm="1">
        <f t="array" ref="R314">IF(ファイル名生成[[#This Row],[字１]]=0,"",INDEX(字音画数表[字音],ファイル名生成[[#This Row],[字１]],0))</f>
        <v/>
      </c>
      <c r="S314" s="50" t="str" cm="1">
        <f t="array" ref="S314">IF(ファイル名生成[[#This Row],[字２]]=0,"",INDEX(字音画数表[字音],ファイル名生成[[#This Row],[字２]],0))</f>
        <v/>
      </c>
      <c r="T314" s="50" t="str" cm="1">
        <f t="array" ref="T314">IF(ファイル名生成[[#This Row],[字３]]=0,"",INDEX(字音画数表[字音],ファイル名生成[[#This Row],[字３]],0))</f>
        <v/>
      </c>
      <c r="U314" s="50" t="str" cm="1">
        <f t="array" ref="U314">[1]!Hebon(ファイル名生成[[#This Row],[字音（手動）]],2,1)</f>
        <v/>
      </c>
      <c r="V314" s="50">
        <f>COUNTIF(既存ファイル名[ローマ字],ファイル名生成[[#This Row],[ローマ字]])</f>
        <v>2</v>
      </c>
      <c r="W314" s="50">
        <f>IF(ファイル名生成[[#This Row],[字１]]=0,0,COUNTIF(ファイル名生成[ローマ字],ファイル名生成[[#This Row],[ローマ字]]))</f>
        <v>0</v>
      </c>
      <c r="X314" s="50">
        <f>ファイル名生成[[#This Row],[既存頻度]]+ファイル名生成[[#This Row],[新頻度]]</f>
        <v>2</v>
      </c>
      <c r="Y314" s="50" t="str">
        <f>IF(ファイル名生成[[#This Row],[総頻度]]&gt;9,ファイル名生成[[#This Row],[総頻度]],_xlfn.TEXTJOIN("",TRUE,"0",ファイル名生成[[#This Row],[総頻度]]))</f>
        <v>02</v>
      </c>
    </row>
    <row r="315" spans="2:25">
      <c r="B315" s="50">
        <f t="shared" si="5"/>
        <v>313</v>
      </c>
      <c r="C315" s="90"/>
      <c r="D315" s="81"/>
      <c r="E315" s="81" t="s">
        <v>3843</v>
      </c>
      <c r="F315" s="81" t="s">
        <v>3843</v>
      </c>
      <c r="G315" s="90"/>
      <c r="H315" s="90"/>
      <c r="I315" s="50" t="str" cm="1">
        <f t="array" ref="I3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5" s="50" t="str">
        <f>_xlfn.TEXTJOIN("",1,ファイル名生成[[#This Row],[字音１]],ファイル名生成[[#This Row],[字音２]],ファイル名生成[[#This Row],[字音3]])</f>
        <v/>
      </c>
      <c r="K315" s="90"/>
      <c r="L315" s="50" t="str">
        <f>IF(ファイル名生成[[#This Row],[字１]]=0,"",_xlfn.TEXTJOIN("",TRUE,ファイル名生成[[#This Row],[ローマ字]],ファイル名生成[[#This Row],[後綴り]]))</f>
        <v/>
      </c>
      <c r="M315" s="50" t="str">
        <f>IF(COUNTIF(既存ファイル名[語釈見出し],ファイル名生成[[#This Row],[語釈見出し]])&gt;=1,"重複","")</f>
        <v/>
      </c>
      <c r="N315" s="50" t="str">
        <f>IF(COUNTIF(既存ファイル名[項目（内部）],ファイル名生成[[#This Row],[項目（内部）]])&gt;=1,"重複","")</f>
        <v/>
      </c>
      <c r="O315" s="50">
        <f>IF(LEFT(ファイル名生成[[#This Row],[項目（内部）]],1)="",0,MATCH(LEFT(ファイル名生成[[#This Row],[項目（内部）]],1),字音画数表[新字],0))</f>
        <v>0</v>
      </c>
      <c r="P315" s="50" cm="1">
        <f t="array" ref="P3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5" s="50" cm="1">
        <f t="array" ref="Q3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5" s="50" t="str" cm="1">
        <f t="array" ref="R315">IF(ファイル名生成[[#This Row],[字１]]=0,"",INDEX(字音画数表[字音],ファイル名生成[[#This Row],[字１]],0))</f>
        <v/>
      </c>
      <c r="S315" s="50" t="str" cm="1">
        <f t="array" ref="S315">IF(ファイル名生成[[#This Row],[字２]]=0,"",INDEX(字音画数表[字音],ファイル名生成[[#This Row],[字２]],0))</f>
        <v/>
      </c>
      <c r="T315" s="50" t="str" cm="1">
        <f t="array" ref="T315">IF(ファイル名生成[[#This Row],[字３]]=0,"",INDEX(字音画数表[字音],ファイル名生成[[#This Row],[字３]],0))</f>
        <v/>
      </c>
      <c r="U315" s="50" t="str" cm="1">
        <f t="array" ref="U315">[1]!Hebon(ファイル名生成[[#This Row],[字音（手動）]],2,1)</f>
        <v/>
      </c>
      <c r="V315" s="50">
        <f>COUNTIF(既存ファイル名[ローマ字],ファイル名生成[[#This Row],[ローマ字]])</f>
        <v>2</v>
      </c>
      <c r="W315" s="50">
        <f>IF(ファイル名生成[[#This Row],[字１]]=0,0,COUNTIF(ファイル名生成[ローマ字],ファイル名生成[[#This Row],[ローマ字]]))</f>
        <v>0</v>
      </c>
      <c r="X315" s="50">
        <f>ファイル名生成[[#This Row],[既存頻度]]+ファイル名生成[[#This Row],[新頻度]]</f>
        <v>2</v>
      </c>
      <c r="Y315" s="50" t="str">
        <f>IF(ファイル名生成[[#This Row],[総頻度]]&gt;9,ファイル名生成[[#This Row],[総頻度]],_xlfn.TEXTJOIN("",TRUE,"0",ファイル名生成[[#This Row],[総頻度]]))</f>
        <v>02</v>
      </c>
    </row>
    <row r="316" spans="2:25">
      <c r="B316" s="50">
        <f t="shared" si="5"/>
        <v>314</v>
      </c>
      <c r="C316" s="90"/>
      <c r="D316" s="81"/>
      <c r="E316" s="81" t="s">
        <v>3843</v>
      </c>
      <c r="F316" s="81" t="s">
        <v>3843</v>
      </c>
      <c r="G316" s="90"/>
      <c r="H316" s="90"/>
      <c r="I316" s="50" t="str" cm="1">
        <f t="array" ref="I3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6" s="50" t="str">
        <f>_xlfn.TEXTJOIN("",1,ファイル名生成[[#This Row],[字音１]],ファイル名生成[[#This Row],[字音２]],ファイル名生成[[#This Row],[字音3]])</f>
        <v/>
      </c>
      <c r="K316" s="90"/>
      <c r="L316" s="50" t="str">
        <f>IF(ファイル名生成[[#This Row],[字１]]=0,"",_xlfn.TEXTJOIN("",TRUE,ファイル名生成[[#This Row],[ローマ字]],ファイル名生成[[#This Row],[後綴り]]))</f>
        <v/>
      </c>
      <c r="M316" s="50" t="str">
        <f>IF(COUNTIF(既存ファイル名[語釈見出し],ファイル名生成[[#This Row],[語釈見出し]])&gt;=1,"重複","")</f>
        <v/>
      </c>
      <c r="N316" s="50" t="str">
        <f>IF(COUNTIF(既存ファイル名[項目（内部）],ファイル名生成[[#This Row],[項目（内部）]])&gt;=1,"重複","")</f>
        <v/>
      </c>
      <c r="O316" s="50">
        <f>IF(LEFT(ファイル名生成[[#This Row],[項目（内部）]],1)="",0,MATCH(LEFT(ファイル名生成[[#This Row],[項目（内部）]],1),字音画数表[新字],0))</f>
        <v>0</v>
      </c>
      <c r="P316" s="50" cm="1">
        <f t="array" ref="P3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6" s="50" cm="1">
        <f t="array" ref="Q3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6" s="50" t="str" cm="1">
        <f t="array" ref="R316">IF(ファイル名生成[[#This Row],[字１]]=0,"",INDEX(字音画数表[字音],ファイル名生成[[#This Row],[字１]],0))</f>
        <v/>
      </c>
      <c r="S316" s="50" t="str" cm="1">
        <f t="array" ref="S316">IF(ファイル名生成[[#This Row],[字２]]=0,"",INDEX(字音画数表[字音],ファイル名生成[[#This Row],[字２]],0))</f>
        <v/>
      </c>
      <c r="T316" s="50" t="str" cm="1">
        <f t="array" ref="T316">IF(ファイル名生成[[#This Row],[字３]]=0,"",INDEX(字音画数表[字音],ファイル名生成[[#This Row],[字３]],0))</f>
        <v/>
      </c>
      <c r="U316" s="50" t="str" cm="1">
        <f t="array" ref="U316">[1]!Hebon(ファイル名生成[[#This Row],[字音（手動）]],2,1)</f>
        <v/>
      </c>
      <c r="V316" s="50">
        <f>COUNTIF(既存ファイル名[ローマ字],ファイル名生成[[#This Row],[ローマ字]])</f>
        <v>2</v>
      </c>
      <c r="W316" s="50">
        <f>IF(ファイル名生成[[#This Row],[字１]]=0,0,COUNTIF(ファイル名生成[ローマ字],ファイル名生成[[#This Row],[ローマ字]]))</f>
        <v>0</v>
      </c>
      <c r="X316" s="50">
        <f>ファイル名生成[[#This Row],[既存頻度]]+ファイル名生成[[#This Row],[新頻度]]</f>
        <v>2</v>
      </c>
      <c r="Y316" s="50" t="str">
        <f>IF(ファイル名生成[[#This Row],[総頻度]]&gt;9,ファイル名生成[[#This Row],[総頻度]],_xlfn.TEXTJOIN("",TRUE,"0",ファイル名生成[[#This Row],[総頻度]]))</f>
        <v>02</v>
      </c>
    </row>
    <row r="317" spans="2:25">
      <c r="B317" s="50">
        <f t="shared" si="5"/>
        <v>315</v>
      </c>
      <c r="C317" s="90"/>
      <c r="D317" s="81"/>
      <c r="E317" s="81" t="s">
        <v>3843</v>
      </c>
      <c r="F317" s="81" t="s">
        <v>3843</v>
      </c>
      <c r="G317" s="90"/>
      <c r="H317" s="90"/>
      <c r="I317" s="50" t="str" cm="1">
        <f t="array" ref="I3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7" s="50" t="str">
        <f>_xlfn.TEXTJOIN("",1,ファイル名生成[[#This Row],[字音１]],ファイル名生成[[#This Row],[字音２]],ファイル名生成[[#This Row],[字音3]])</f>
        <v/>
      </c>
      <c r="K317" s="90"/>
      <c r="L317" s="50" t="str">
        <f>IF(ファイル名生成[[#This Row],[字１]]=0,"",_xlfn.TEXTJOIN("",TRUE,ファイル名生成[[#This Row],[ローマ字]],ファイル名生成[[#This Row],[後綴り]]))</f>
        <v/>
      </c>
      <c r="M317" s="50" t="str">
        <f>IF(COUNTIF(既存ファイル名[語釈見出し],ファイル名生成[[#This Row],[語釈見出し]])&gt;=1,"重複","")</f>
        <v/>
      </c>
      <c r="N317" s="50" t="str">
        <f>IF(COUNTIF(既存ファイル名[項目（内部）],ファイル名生成[[#This Row],[項目（内部）]])&gt;=1,"重複","")</f>
        <v/>
      </c>
      <c r="O317" s="50">
        <f>IF(LEFT(ファイル名生成[[#This Row],[項目（内部）]],1)="",0,MATCH(LEFT(ファイル名生成[[#This Row],[項目（内部）]],1),字音画数表[新字],0))</f>
        <v>0</v>
      </c>
      <c r="P317" s="50" cm="1">
        <f t="array" ref="P3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7" s="50" cm="1">
        <f t="array" ref="Q3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7" s="50" t="str" cm="1">
        <f t="array" ref="R317">IF(ファイル名生成[[#This Row],[字１]]=0,"",INDEX(字音画数表[字音],ファイル名生成[[#This Row],[字１]],0))</f>
        <v/>
      </c>
      <c r="S317" s="50" t="str" cm="1">
        <f t="array" ref="S317">IF(ファイル名生成[[#This Row],[字２]]=0,"",INDEX(字音画数表[字音],ファイル名生成[[#This Row],[字２]],0))</f>
        <v/>
      </c>
      <c r="T317" s="50" t="str" cm="1">
        <f t="array" ref="T317">IF(ファイル名生成[[#This Row],[字３]]=0,"",INDEX(字音画数表[字音],ファイル名生成[[#This Row],[字３]],0))</f>
        <v/>
      </c>
      <c r="U317" s="50" t="str" cm="1">
        <f t="array" ref="U317">[1]!Hebon(ファイル名生成[[#This Row],[字音（手動）]],2,1)</f>
        <v/>
      </c>
      <c r="V317" s="50">
        <f>COUNTIF(既存ファイル名[ローマ字],ファイル名生成[[#This Row],[ローマ字]])</f>
        <v>2</v>
      </c>
      <c r="W317" s="50">
        <f>IF(ファイル名生成[[#This Row],[字１]]=0,0,COUNTIF(ファイル名生成[ローマ字],ファイル名生成[[#This Row],[ローマ字]]))</f>
        <v>0</v>
      </c>
      <c r="X317" s="50">
        <f>ファイル名生成[[#This Row],[既存頻度]]+ファイル名生成[[#This Row],[新頻度]]</f>
        <v>2</v>
      </c>
      <c r="Y317" s="50" t="str">
        <f>IF(ファイル名生成[[#This Row],[総頻度]]&gt;9,ファイル名生成[[#This Row],[総頻度]],_xlfn.TEXTJOIN("",TRUE,"0",ファイル名生成[[#This Row],[総頻度]]))</f>
        <v>02</v>
      </c>
    </row>
    <row r="318" spans="2:25">
      <c r="B318" s="50">
        <f t="shared" si="5"/>
        <v>316</v>
      </c>
      <c r="C318" s="90"/>
      <c r="D318" s="81"/>
      <c r="E318" s="81" t="s">
        <v>3843</v>
      </c>
      <c r="F318" s="81" t="s">
        <v>3843</v>
      </c>
      <c r="G318" s="90"/>
      <c r="H318" s="90"/>
      <c r="I318" s="50" t="str" cm="1">
        <f t="array" ref="I3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8" s="50" t="str">
        <f>_xlfn.TEXTJOIN("",1,ファイル名生成[[#This Row],[字音１]],ファイル名生成[[#This Row],[字音２]],ファイル名生成[[#This Row],[字音3]])</f>
        <v/>
      </c>
      <c r="K318" s="90"/>
      <c r="L318" s="50" t="str">
        <f>IF(ファイル名生成[[#This Row],[字１]]=0,"",_xlfn.TEXTJOIN("",TRUE,ファイル名生成[[#This Row],[ローマ字]],ファイル名生成[[#This Row],[後綴り]]))</f>
        <v/>
      </c>
      <c r="M318" s="50" t="str">
        <f>IF(COUNTIF(既存ファイル名[語釈見出し],ファイル名生成[[#This Row],[語釈見出し]])&gt;=1,"重複","")</f>
        <v/>
      </c>
      <c r="N318" s="50" t="str">
        <f>IF(COUNTIF(既存ファイル名[項目（内部）],ファイル名生成[[#This Row],[項目（内部）]])&gt;=1,"重複","")</f>
        <v/>
      </c>
      <c r="O318" s="50">
        <f>IF(LEFT(ファイル名生成[[#This Row],[項目（内部）]],1)="",0,MATCH(LEFT(ファイル名生成[[#This Row],[項目（内部）]],1),字音画数表[新字],0))</f>
        <v>0</v>
      </c>
      <c r="P318" s="50" cm="1">
        <f t="array" ref="P3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8" s="50" cm="1">
        <f t="array" ref="Q3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8" s="50" t="str" cm="1">
        <f t="array" ref="R318">IF(ファイル名生成[[#This Row],[字１]]=0,"",INDEX(字音画数表[字音],ファイル名生成[[#This Row],[字１]],0))</f>
        <v/>
      </c>
      <c r="S318" s="50" t="str" cm="1">
        <f t="array" ref="S318">IF(ファイル名生成[[#This Row],[字２]]=0,"",INDEX(字音画数表[字音],ファイル名生成[[#This Row],[字２]],0))</f>
        <v/>
      </c>
      <c r="T318" s="50" t="str" cm="1">
        <f t="array" ref="T318">IF(ファイル名生成[[#This Row],[字３]]=0,"",INDEX(字音画数表[字音],ファイル名生成[[#This Row],[字３]],0))</f>
        <v/>
      </c>
      <c r="U318" s="50" t="str" cm="1">
        <f t="array" ref="U318">[1]!Hebon(ファイル名生成[[#This Row],[字音（手動）]],2,1)</f>
        <v/>
      </c>
      <c r="V318" s="50">
        <f>COUNTIF(既存ファイル名[ローマ字],ファイル名生成[[#This Row],[ローマ字]])</f>
        <v>2</v>
      </c>
      <c r="W318" s="50">
        <f>IF(ファイル名生成[[#This Row],[字１]]=0,0,COUNTIF(ファイル名生成[ローマ字],ファイル名生成[[#This Row],[ローマ字]]))</f>
        <v>0</v>
      </c>
      <c r="X318" s="50">
        <f>ファイル名生成[[#This Row],[既存頻度]]+ファイル名生成[[#This Row],[新頻度]]</f>
        <v>2</v>
      </c>
      <c r="Y318" s="50" t="str">
        <f>IF(ファイル名生成[[#This Row],[総頻度]]&gt;9,ファイル名生成[[#This Row],[総頻度]],_xlfn.TEXTJOIN("",TRUE,"0",ファイル名生成[[#This Row],[総頻度]]))</f>
        <v>02</v>
      </c>
    </row>
    <row r="319" spans="2:25">
      <c r="B319" s="50">
        <f t="shared" si="5"/>
        <v>317</v>
      </c>
      <c r="C319" s="90"/>
      <c r="D319" s="81"/>
      <c r="E319" s="81" t="s">
        <v>3843</v>
      </c>
      <c r="F319" s="81" t="s">
        <v>3843</v>
      </c>
      <c r="G319" s="90"/>
      <c r="H319" s="90"/>
      <c r="I319" s="50" t="str" cm="1">
        <f t="array" ref="I3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19" s="50" t="str">
        <f>_xlfn.TEXTJOIN("",1,ファイル名生成[[#This Row],[字音１]],ファイル名生成[[#This Row],[字音２]],ファイル名生成[[#This Row],[字音3]])</f>
        <v/>
      </c>
      <c r="K319" s="90"/>
      <c r="L319" s="50" t="str">
        <f>IF(ファイル名生成[[#This Row],[字１]]=0,"",_xlfn.TEXTJOIN("",TRUE,ファイル名生成[[#This Row],[ローマ字]],ファイル名生成[[#This Row],[後綴り]]))</f>
        <v/>
      </c>
      <c r="M319" s="50" t="str">
        <f>IF(COUNTIF(既存ファイル名[語釈見出し],ファイル名生成[[#This Row],[語釈見出し]])&gt;=1,"重複","")</f>
        <v/>
      </c>
      <c r="N319" s="50" t="str">
        <f>IF(COUNTIF(既存ファイル名[項目（内部）],ファイル名生成[[#This Row],[項目（内部）]])&gt;=1,"重複","")</f>
        <v/>
      </c>
      <c r="O319" s="50">
        <f>IF(LEFT(ファイル名生成[[#This Row],[項目（内部）]],1)="",0,MATCH(LEFT(ファイル名生成[[#This Row],[項目（内部）]],1),字音画数表[新字],0))</f>
        <v>0</v>
      </c>
      <c r="P319" s="50" cm="1">
        <f t="array" ref="P3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19" s="50" cm="1">
        <f t="array" ref="Q3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19" s="50" t="str" cm="1">
        <f t="array" ref="R319">IF(ファイル名生成[[#This Row],[字１]]=0,"",INDEX(字音画数表[字音],ファイル名生成[[#This Row],[字１]],0))</f>
        <v/>
      </c>
      <c r="S319" s="50" t="str" cm="1">
        <f t="array" ref="S319">IF(ファイル名生成[[#This Row],[字２]]=0,"",INDEX(字音画数表[字音],ファイル名生成[[#This Row],[字２]],0))</f>
        <v/>
      </c>
      <c r="T319" s="50" t="str" cm="1">
        <f t="array" ref="T319">IF(ファイル名生成[[#This Row],[字３]]=0,"",INDEX(字音画数表[字音],ファイル名生成[[#This Row],[字３]],0))</f>
        <v/>
      </c>
      <c r="U319" s="50" t="str" cm="1">
        <f t="array" ref="U319">[1]!Hebon(ファイル名生成[[#This Row],[字音（手動）]],2,1)</f>
        <v/>
      </c>
      <c r="V319" s="50">
        <f>COUNTIF(既存ファイル名[ローマ字],ファイル名生成[[#This Row],[ローマ字]])</f>
        <v>2</v>
      </c>
      <c r="W319" s="50">
        <f>IF(ファイル名生成[[#This Row],[字１]]=0,0,COUNTIF(ファイル名生成[ローマ字],ファイル名生成[[#This Row],[ローマ字]]))</f>
        <v>0</v>
      </c>
      <c r="X319" s="50">
        <f>ファイル名生成[[#This Row],[既存頻度]]+ファイル名生成[[#This Row],[新頻度]]</f>
        <v>2</v>
      </c>
      <c r="Y319" s="50" t="str">
        <f>IF(ファイル名生成[[#This Row],[総頻度]]&gt;9,ファイル名生成[[#This Row],[総頻度]],_xlfn.TEXTJOIN("",TRUE,"0",ファイル名生成[[#This Row],[総頻度]]))</f>
        <v>02</v>
      </c>
    </row>
    <row r="320" spans="2:25">
      <c r="B320" s="50">
        <f t="shared" si="5"/>
        <v>318</v>
      </c>
      <c r="C320" s="90"/>
      <c r="D320" s="81"/>
      <c r="E320" s="81" t="s">
        <v>3843</v>
      </c>
      <c r="F320" s="81" t="s">
        <v>3843</v>
      </c>
      <c r="G320" s="90"/>
      <c r="H320" s="90"/>
      <c r="I320" s="50" t="str" cm="1">
        <f t="array" ref="I3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0" s="50" t="str">
        <f>_xlfn.TEXTJOIN("",1,ファイル名生成[[#This Row],[字音１]],ファイル名生成[[#This Row],[字音２]],ファイル名生成[[#This Row],[字音3]])</f>
        <v/>
      </c>
      <c r="K320" s="90"/>
      <c r="L320" s="50" t="str">
        <f>IF(ファイル名生成[[#This Row],[字１]]=0,"",_xlfn.TEXTJOIN("",TRUE,ファイル名生成[[#This Row],[ローマ字]],ファイル名生成[[#This Row],[後綴り]]))</f>
        <v/>
      </c>
      <c r="M320" s="50" t="str">
        <f>IF(COUNTIF(既存ファイル名[語釈見出し],ファイル名生成[[#This Row],[語釈見出し]])&gt;=1,"重複","")</f>
        <v/>
      </c>
      <c r="N320" s="50" t="str">
        <f>IF(COUNTIF(既存ファイル名[項目（内部）],ファイル名生成[[#This Row],[項目（内部）]])&gt;=1,"重複","")</f>
        <v/>
      </c>
      <c r="O320" s="50">
        <f>IF(LEFT(ファイル名生成[[#This Row],[項目（内部）]],1)="",0,MATCH(LEFT(ファイル名生成[[#This Row],[項目（内部）]],1),字音画数表[新字],0))</f>
        <v>0</v>
      </c>
      <c r="P320" s="50" cm="1">
        <f t="array" ref="P3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0" s="50" cm="1">
        <f t="array" ref="Q3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0" s="50" t="str" cm="1">
        <f t="array" ref="R320">IF(ファイル名生成[[#This Row],[字１]]=0,"",INDEX(字音画数表[字音],ファイル名生成[[#This Row],[字１]],0))</f>
        <v/>
      </c>
      <c r="S320" s="50" t="str" cm="1">
        <f t="array" ref="S320">IF(ファイル名生成[[#This Row],[字２]]=0,"",INDEX(字音画数表[字音],ファイル名生成[[#This Row],[字２]],0))</f>
        <v/>
      </c>
      <c r="T320" s="50" t="str" cm="1">
        <f t="array" ref="T320">IF(ファイル名生成[[#This Row],[字３]]=0,"",INDEX(字音画数表[字音],ファイル名生成[[#This Row],[字３]],0))</f>
        <v/>
      </c>
      <c r="U320" s="50" t="str" cm="1">
        <f t="array" ref="U320">[1]!Hebon(ファイル名生成[[#This Row],[字音（手動）]],2,1)</f>
        <v/>
      </c>
      <c r="V320" s="50">
        <f>COUNTIF(既存ファイル名[ローマ字],ファイル名生成[[#This Row],[ローマ字]])</f>
        <v>2</v>
      </c>
      <c r="W320" s="50">
        <f>IF(ファイル名生成[[#This Row],[字１]]=0,0,COUNTIF(ファイル名生成[ローマ字],ファイル名生成[[#This Row],[ローマ字]]))</f>
        <v>0</v>
      </c>
      <c r="X320" s="50">
        <f>ファイル名生成[[#This Row],[既存頻度]]+ファイル名生成[[#This Row],[新頻度]]</f>
        <v>2</v>
      </c>
      <c r="Y320" s="50" t="str">
        <f>IF(ファイル名生成[[#This Row],[総頻度]]&gt;9,ファイル名生成[[#This Row],[総頻度]],_xlfn.TEXTJOIN("",TRUE,"0",ファイル名生成[[#This Row],[総頻度]]))</f>
        <v>02</v>
      </c>
    </row>
    <row r="321" spans="2:25">
      <c r="B321" s="50">
        <f t="shared" si="5"/>
        <v>319</v>
      </c>
      <c r="C321" s="90"/>
      <c r="D321" s="81"/>
      <c r="E321" s="81" t="s">
        <v>3843</v>
      </c>
      <c r="F321" s="81" t="s">
        <v>3843</v>
      </c>
      <c r="G321" s="90"/>
      <c r="H321" s="90"/>
      <c r="I321" s="50" t="str" cm="1">
        <f t="array" ref="I3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1" s="50" t="str">
        <f>_xlfn.TEXTJOIN("",1,ファイル名生成[[#This Row],[字音１]],ファイル名生成[[#This Row],[字音２]],ファイル名生成[[#This Row],[字音3]])</f>
        <v/>
      </c>
      <c r="K321" s="90"/>
      <c r="L321" s="50" t="str">
        <f>IF(ファイル名生成[[#This Row],[字１]]=0,"",_xlfn.TEXTJOIN("",TRUE,ファイル名生成[[#This Row],[ローマ字]],ファイル名生成[[#This Row],[後綴り]]))</f>
        <v/>
      </c>
      <c r="M321" s="50" t="str">
        <f>IF(COUNTIF(既存ファイル名[語釈見出し],ファイル名生成[[#This Row],[語釈見出し]])&gt;=1,"重複","")</f>
        <v/>
      </c>
      <c r="N321" s="50" t="str">
        <f>IF(COUNTIF(既存ファイル名[項目（内部）],ファイル名生成[[#This Row],[項目（内部）]])&gt;=1,"重複","")</f>
        <v/>
      </c>
      <c r="O321" s="50">
        <f>IF(LEFT(ファイル名生成[[#This Row],[項目（内部）]],1)="",0,MATCH(LEFT(ファイル名生成[[#This Row],[項目（内部）]],1),字音画数表[新字],0))</f>
        <v>0</v>
      </c>
      <c r="P321" s="50" cm="1">
        <f t="array" ref="P3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1" s="50" cm="1">
        <f t="array" ref="Q3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1" s="50" t="str" cm="1">
        <f t="array" ref="R321">IF(ファイル名生成[[#This Row],[字１]]=0,"",INDEX(字音画数表[字音],ファイル名生成[[#This Row],[字１]],0))</f>
        <v/>
      </c>
      <c r="S321" s="50" t="str" cm="1">
        <f t="array" ref="S321">IF(ファイル名生成[[#This Row],[字２]]=0,"",INDEX(字音画数表[字音],ファイル名生成[[#This Row],[字２]],0))</f>
        <v/>
      </c>
      <c r="T321" s="50" t="str" cm="1">
        <f t="array" ref="T321">IF(ファイル名生成[[#This Row],[字３]]=0,"",INDEX(字音画数表[字音],ファイル名生成[[#This Row],[字３]],0))</f>
        <v/>
      </c>
      <c r="U321" s="50" t="str" cm="1">
        <f t="array" ref="U321">[1]!Hebon(ファイル名生成[[#This Row],[字音（手動）]],2,1)</f>
        <v/>
      </c>
      <c r="V321" s="50">
        <f>COUNTIF(既存ファイル名[ローマ字],ファイル名生成[[#This Row],[ローマ字]])</f>
        <v>2</v>
      </c>
      <c r="W321" s="50">
        <f>IF(ファイル名生成[[#This Row],[字１]]=0,0,COUNTIF(ファイル名生成[ローマ字],ファイル名生成[[#This Row],[ローマ字]]))</f>
        <v>0</v>
      </c>
      <c r="X321" s="50">
        <f>ファイル名生成[[#This Row],[既存頻度]]+ファイル名生成[[#This Row],[新頻度]]</f>
        <v>2</v>
      </c>
      <c r="Y321" s="50" t="str">
        <f>IF(ファイル名生成[[#This Row],[総頻度]]&gt;9,ファイル名生成[[#This Row],[総頻度]],_xlfn.TEXTJOIN("",TRUE,"0",ファイル名生成[[#This Row],[総頻度]]))</f>
        <v>02</v>
      </c>
    </row>
    <row r="322" spans="2:25">
      <c r="B322" s="50">
        <f t="shared" si="5"/>
        <v>320</v>
      </c>
      <c r="C322" s="90"/>
      <c r="D322" s="81"/>
      <c r="E322" s="81" t="s">
        <v>3843</v>
      </c>
      <c r="F322" s="81" t="s">
        <v>3843</v>
      </c>
      <c r="G322" s="90"/>
      <c r="H322" s="90"/>
      <c r="I322" s="50" t="str" cm="1">
        <f t="array" ref="I3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2" s="50" t="str">
        <f>_xlfn.TEXTJOIN("",1,ファイル名生成[[#This Row],[字音１]],ファイル名生成[[#This Row],[字音２]],ファイル名生成[[#This Row],[字音3]])</f>
        <v/>
      </c>
      <c r="K322" s="90"/>
      <c r="L322" s="50" t="str">
        <f>IF(ファイル名生成[[#This Row],[字１]]=0,"",_xlfn.TEXTJOIN("",TRUE,ファイル名生成[[#This Row],[ローマ字]],ファイル名生成[[#This Row],[後綴り]]))</f>
        <v/>
      </c>
      <c r="M322" s="50" t="str">
        <f>IF(COUNTIF(既存ファイル名[語釈見出し],ファイル名生成[[#This Row],[語釈見出し]])&gt;=1,"重複","")</f>
        <v/>
      </c>
      <c r="N322" s="50" t="str">
        <f>IF(COUNTIF(既存ファイル名[項目（内部）],ファイル名生成[[#This Row],[項目（内部）]])&gt;=1,"重複","")</f>
        <v/>
      </c>
      <c r="O322" s="50">
        <f>IF(LEFT(ファイル名生成[[#This Row],[項目（内部）]],1)="",0,MATCH(LEFT(ファイル名生成[[#This Row],[項目（内部）]],1),字音画数表[新字],0))</f>
        <v>0</v>
      </c>
      <c r="P322" s="50" cm="1">
        <f t="array" ref="P3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2" s="50" cm="1">
        <f t="array" ref="Q3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2" s="50" t="str" cm="1">
        <f t="array" ref="R322">IF(ファイル名生成[[#This Row],[字１]]=0,"",INDEX(字音画数表[字音],ファイル名生成[[#This Row],[字１]],0))</f>
        <v/>
      </c>
      <c r="S322" s="50" t="str" cm="1">
        <f t="array" ref="S322">IF(ファイル名生成[[#This Row],[字２]]=0,"",INDEX(字音画数表[字音],ファイル名生成[[#This Row],[字２]],0))</f>
        <v/>
      </c>
      <c r="T322" s="50" t="str" cm="1">
        <f t="array" ref="T322">IF(ファイル名生成[[#This Row],[字３]]=0,"",INDEX(字音画数表[字音],ファイル名生成[[#This Row],[字３]],0))</f>
        <v/>
      </c>
      <c r="U322" s="50" t="str" cm="1">
        <f t="array" ref="U322">[1]!Hebon(ファイル名生成[[#This Row],[字音（手動）]],2,1)</f>
        <v/>
      </c>
      <c r="V322" s="50">
        <f>COUNTIF(既存ファイル名[ローマ字],ファイル名生成[[#This Row],[ローマ字]])</f>
        <v>2</v>
      </c>
      <c r="W322" s="50">
        <f>IF(ファイル名生成[[#This Row],[字１]]=0,0,COUNTIF(ファイル名生成[ローマ字],ファイル名生成[[#This Row],[ローマ字]]))</f>
        <v>0</v>
      </c>
      <c r="X322" s="50">
        <f>ファイル名生成[[#This Row],[既存頻度]]+ファイル名生成[[#This Row],[新頻度]]</f>
        <v>2</v>
      </c>
      <c r="Y322" s="50" t="str">
        <f>IF(ファイル名生成[[#This Row],[総頻度]]&gt;9,ファイル名生成[[#This Row],[総頻度]],_xlfn.TEXTJOIN("",TRUE,"0",ファイル名生成[[#This Row],[総頻度]]))</f>
        <v>02</v>
      </c>
    </row>
    <row r="323" spans="2:25">
      <c r="B323" s="50">
        <f t="shared" si="5"/>
        <v>321</v>
      </c>
      <c r="C323" s="90"/>
      <c r="D323" s="81"/>
      <c r="E323" s="81" t="s">
        <v>3843</v>
      </c>
      <c r="F323" s="81" t="s">
        <v>3843</v>
      </c>
      <c r="G323" s="90"/>
      <c r="H323" s="90"/>
      <c r="I323" s="50" t="str" cm="1">
        <f t="array" ref="I3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3" s="50" t="str">
        <f>_xlfn.TEXTJOIN("",1,ファイル名生成[[#This Row],[字音１]],ファイル名生成[[#This Row],[字音２]],ファイル名生成[[#This Row],[字音3]])</f>
        <v/>
      </c>
      <c r="K323" s="90"/>
      <c r="L323" s="50" t="str">
        <f>IF(ファイル名生成[[#This Row],[字１]]=0,"",_xlfn.TEXTJOIN("",TRUE,ファイル名生成[[#This Row],[ローマ字]],ファイル名生成[[#This Row],[後綴り]]))</f>
        <v/>
      </c>
      <c r="M323" s="50" t="str">
        <f>IF(COUNTIF(既存ファイル名[語釈見出し],ファイル名生成[[#This Row],[語釈見出し]])&gt;=1,"重複","")</f>
        <v/>
      </c>
      <c r="N323" s="50" t="str">
        <f>IF(COUNTIF(既存ファイル名[項目（内部）],ファイル名生成[[#This Row],[項目（内部）]])&gt;=1,"重複","")</f>
        <v/>
      </c>
      <c r="O323" s="50">
        <f>IF(LEFT(ファイル名生成[[#This Row],[項目（内部）]],1)="",0,MATCH(LEFT(ファイル名生成[[#This Row],[項目（内部）]],1),字音画数表[新字],0))</f>
        <v>0</v>
      </c>
      <c r="P323" s="50" cm="1">
        <f t="array" ref="P3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3" s="50" cm="1">
        <f t="array" ref="Q3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3" s="50" t="str" cm="1">
        <f t="array" ref="R323">IF(ファイル名生成[[#This Row],[字１]]=0,"",INDEX(字音画数表[字音],ファイル名生成[[#This Row],[字１]],0))</f>
        <v/>
      </c>
      <c r="S323" s="50" t="str" cm="1">
        <f t="array" ref="S323">IF(ファイル名生成[[#This Row],[字２]]=0,"",INDEX(字音画数表[字音],ファイル名生成[[#This Row],[字２]],0))</f>
        <v/>
      </c>
      <c r="T323" s="50" t="str" cm="1">
        <f t="array" ref="T323">IF(ファイル名生成[[#This Row],[字３]]=0,"",INDEX(字音画数表[字音],ファイル名生成[[#This Row],[字３]],0))</f>
        <v/>
      </c>
      <c r="U323" s="50" t="str" cm="1">
        <f t="array" ref="U323">[1]!Hebon(ファイル名生成[[#This Row],[字音（手動）]],2,1)</f>
        <v/>
      </c>
      <c r="V323" s="50">
        <f>COUNTIF(既存ファイル名[ローマ字],ファイル名生成[[#This Row],[ローマ字]])</f>
        <v>2</v>
      </c>
      <c r="W323" s="50">
        <f>IF(ファイル名生成[[#This Row],[字１]]=0,0,COUNTIF(ファイル名生成[ローマ字],ファイル名生成[[#This Row],[ローマ字]]))</f>
        <v>0</v>
      </c>
      <c r="X323" s="50">
        <f>ファイル名生成[[#This Row],[既存頻度]]+ファイル名生成[[#This Row],[新頻度]]</f>
        <v>2</v>
      </c>
      <c r="Y323" s="50" t="str">
        <f>IF(ファイル名生成[[#This Row],[総頻度]]&gt;9,ファイル名生成[[#This Row],[総頻度]],_xlfn.TEXTJOIN("",TRUE,"0",ファイル名生成[[#This Row],[総頻度]]))</f>
        <v>02</v>
      </c>
    </row>
    <row r="324" spans="2:25">
      <c r="B324" s="50">
        <f t="shared" si="5"/>
        <v>322</v>
      </c>
      <c r="C324" s="90"/>
      <c r="D324" s="81"/>
      <c r="E324" s="81" t="s">
        <v>3843</v>
      </c>
      <c r="F324" s="81" t="s">
        <v>3843</v>
      </c>
      <c r="G324" s="90"/>
      <c r="H324" s="90"/>
      <c r="I324" s="50" t="str" cm="1">
        <f t="array" ref="I3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4" s="50" t="str">
        <f>_xlfn.TEXTJOIN("",1,ファイル名生成[[#This Row],[字音１]],ファイル名生成[[#This Row],[字音２]],ファイル名生成[[#This Row],[字音3]])</f>
        <v/>
      </c>
      <c r="K324" s="90"/>
      <c r="L324" s="50" t="str">
        <f>IF(ファイル名生成[[#This Row],[字１]]=0,"",_xlfn.TEXTJOIN("",TRUE,ファイル名生成[[#This Row],[ローマ字]],ファイル名生成[[#This Row],[後綴り]]))</f>
        <v/>
      </c>
      <c r="M324" s="50" t="str">
        <f>IF(COUNTIF(既存ファイル名[語釈見出し],ファイル名生成[[#This Row],[語釈見出し]])&gt;=1,"重複","")</f>
        <v/>
      </c>
      <c r="N324" s="50" t="str">
        <f>IF(COUNTIF(既存ファイル名[項目（内部）],ファイル名生成[[#This Row],[項目（内部）]])&gt;=1,"重複","")</f>
        <v/>
      </c>
      <c r="O324" s="50">
        <f>IF(LEFT(ファイル名生成[[#This Row],[項目（内部）]],1)="",0,MATCH(LEFT(ファイル名生成[[#This Row],[項目（内部）]],1),字音画数表[新字],0))</f>
        <v>0</v>
      </c>
      <c r="P324" s="50" cm="1">
        <f t="array" ref="P3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4" s="50" cm="1">
        <f t="array" ref="Q3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4" s="50" t="str" cm="1">
        <f t="array" ref="R324">IF(ファイル名生成[[#This Row],[字１]]=0,"",INDEX(字音画数表[字音],ファイル名生成[[#This Row],[字１]],0))</f>
        <v/>
      </c>
      <c r="S324" s="50" t="str" cm="1">
        <f t="array" ref="S324">IF(ファイル名生成[[#This Row],[字２]]=0,"",INDEX(字音画数表[字音],ファイル名生成[[#This Row],[字２]],0))</f>
        <v/>
      </c>
      <c r="T324" s="50" t="str" cm="1">
        <f t="array" ref="T324">IF(ファイル名生成[[#This Row],[字３]]=0,"",INDEX(字音画数表[字音],ファイル名生成[[#This Row],[字３]],0))</f>
        <v/>
      </c>
      <c r="U324" s="50" t="str" cm="1">
        <f t="array" ref="U324">[1]!Hebon(ファイル名生成[[#This Row],[字音（手動）]],2,1)</f>
        <v/>
      </c>
      <c r="V324" s="50">
        <f>COUNTIF(既存ファイル名[ローマ字],ファイル名生成[[#This Row],[ローマ字]])</f>
        <v>2</v>
      </c>
      <c r="W324" s="50">
        <f>IF(ファイル名生成[[#This Row],[字１]]=0,0,COUNTIF(ファイル名生成[ローマ字],ファイル名生成[[#This Row],[ローマ字]]))</f>
        <v>0</v>
      </c>
      <c r="X324" s="50">
        <f>ファイル名生成[[#This Row],[既存頻度]]+ファイル名生成[[#This Row],[新頻度]]</f>
        <v>2</v>
      </c>
      <c r="Y324" s="50" t="str">
        <f>IF(ファイル名生成[[#This Row],[総頻度]]&gt;9,ファイル名生成[[#This Row],[総頻度]],_xlfn.TEXTJOIN("",TRUE,"0",ファイル名生成[[#This Row],[総頻度]]))</f>
        <v>02</v>
      </c>
    </row>
    <row r="325" spans="2:25">
      <c r="B325" s="50">
        <f t="shared" si="5"/>
        <v>323</v>
      </c>
      <c r="C325" s="90"/>
      <c r="D325" s="81"/>
      <c r="E325" s="81" t="s">
        <v>3843</v>
      </c>
      <c r="F325" s="81" t="s">
        <v>3843</v>
      </c>
      <c r="G325" s="90"/>
      <c r="H325" s="90"/>
      <c r="I325" s="50" t="str" cm="1">
        <f t="array" ref="I3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5" s="50" t="str">
        <f>_xlfn.TEXTJOIN("",1,ファイル名生成[[#This Row],[字音１]],ファイル名生成[[#This Row],[字音２]],ファイル名生成[[#This Row],[字音3]])</f>
        <v/>
      </c>
      <c r="K325" s="90"/>
      <c r="L325" s="50" t="str">
        <f>IF(ファイル名生成[[#This Row],[字１]]=0,"",_xlfn.TEXTJOIN("",TRUE,ファイル名生成[[#This Row],[ローマ字]],ファイル名生成[[#This Row],[後綴り]]))</f>
        <v/>
      </c>
      <c r="M325" s="50" t="str">
        <f>IF(COUNTIF(既存ファイル名[語釈見出し],ファイル名生成[[#This Row],[語釈見出し]])&gt;=1,"重複","")</f>
        <v/>
      </c>
      <c r="N325" s="50" t="str">
        <f>IF(COUNTIF(既存ファイル名[項目（内部）],ファイル名生成[[#This Row],[項目（内部）]])&gt;=1,"重複","")</f>
        <v/>
      </c>
      <c r="O325" s="50">
        <f>IF(LEFT(ファイル名生成[[#This Row],[項目（内部）]],1)="",0,MATCH(LEFT(ファイル名生成[[#This Row],[項目（内部）]],1),字音画数表[新字],0))</f>
        <v>0</v>
      </c>
      <c r="P325" s="50" cm="1">
        <f t="array" ref="P3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5" s="50" cm="1">
        <f t="array" ref="Q3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5" s="50" t="str" cm="1">
        <f t="array" ref="R325">IF(ファイル名生成[[#This Row],[字１]]=0,"",INDEX(字音画数表[字音],ファイル名生成[[#This Row],[字１]],0))</f>
        <v/>
      </c>
      <c r="S325" s="50" t="str" cm="1">
        <f t="array" ref="S325">IF(ファイル名生成[[#This Row],[字２]]=0,"",INDEX(字音画数表[字音],ファイル名生成[[#This Row],[字２]],0))</f>
        <v/>
      </c>
      <c r="T325" s="50" t="str" cm="1">
        <f t="array" ref="T325">IF(ファイル名生成[[#This Row],[字３]]=0,"",INDEX(字音画数表[字音],ファイル名生成[[#This Row],[字３]],0))</f>
        <v/>
      </c>
      <c r="U325" s="50" t="str" cm="1">
        <f t="array" ref="U325">[1]!Hebon(ファイル名生成[[#This Row],[字音（手動）]],2,1)</f>
        <v/>
      </c>
      <c r="V325" s="50">
        <f>COUNTIF(既存ファイル名[ローマ字],ファイル名生成[[#This Row],[ローマ字]])</f>
        <v>2</v>
      </c>
      <c r="W325" s="50">
        <f>IF(ファイル名生成[[#This Row],[字１]]=0,0,COUNTIF(ファイル名生成[ローマ字],ファイル名生成[[#This Row],[ローマ字]]))</f>
        <v>0</v>
      </c>
      <c r="X325" s="50">
        <f>ファイル名生成[[#This Row],[既存頻度]]+ファイル名生成[[#This Row],[新頻度]]</f>
        <v>2</v>
      </c>
      <c r="Y325" s="50" t="str">
        <f>IF(ファイル名生成[[#This Row],[総頻度]]&gt;9,ファイル名生成[[#This Row],[総頻度]],_xlfn.TEXTJOIN("",TRUE,"0",ファイル名生成[[#This Row],[総頻度]]))</f>
        <v>02</v>
      </c>
    </row>
    <row r="326" spans="2:25">
      <c r="B326" s="50">
        <f t="shared" si="5"/>
        <v>324</v>
      </c>
      <c r="C326" s="90"/>
      <c r="D326" s="81"/>
      <c r="E326" s="81" t="s">
        <v>3843</v>
      </c>
      <c r="F326" s="81" t="s">
        <v>3843</v>
      </c>
      <c r="G326" s="90"/>
      <c r="H326" s="90"/>
      <c r="I326" s="50" t="str" cm="1">
        <f t="array" ref="I3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6" s="50" t="str">
        <f>_xlfn.TEXTJOIN("",1,ファイル名生成[[#This Row],[字音１]],ファイル名生成[[#This Row],[字音２]],ファイル名生成[[#This Row],[字音3]])</f>
        <v/>
      </c>
      <c r="K326" s="90"/>
      <c r="L326" s="50" t="str">
        <f>IF(ファイル名生成[[#This Row],[字１]]=0,"",_xlfn.TEXTJOIN("",TRUE,ファイル名生成[[#This Row],[ローマ字]],ファイル名生成[[#This Row],[後綴り]]))</f>
        <v/>
      </c>
      <c r="M326" s="50" t="str">
        <f>IF(COUNTIF(既存ファイル名[語釈見出し],ファイル名生成[[#This Row],[語釈見出し]])&gt;=1,"重複","")</f>
        <v/>
      </c>
      <c r="N326" s="50" t="str">
        <f>IF(COUNTIF(既存ファイル名[項目（内部）],ファイル名生成[[#This Row],[項目（内部）]])&gt;=1,"重複","")</f>
        <v/>
      </c>
      <c r="O326" s="50">
        <f>IF(LEFT(ファイル名生成[[#This Row],[項目（内部）]],1)="",0,MATCH(LEFT(ファイル名生成[[#This Row],[項目（内部）]],1),字音画数表[新字],0))</f>
        <v>0</v>
      </c>
      <c r="P326" s="50" cm="1">
        <f t="array" ref="P3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6" s="50" cm="1">
        <f t="array" ref="Q3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6" s="50" t="str" cm="1">
        <f t="array" ref="R326">IF(ファイル名生成[[#This Row],[字１]]=0,"",INDEX(字音画数表[字音],ファイル名生成[[#This Row],[字１]],0))</f>
        <v/>
      </c>
      <c r="S326" s="50" t="str" cm="1">
        <f t="array" ref="S326">IF(ファイル名生成[[#This Row],[字２]]=0,"",INDEX(字音画数表[字音],ファイル名生成[[#This Row],[字２]],0))</f>
        <v/>
      </c>
      <c r="T326" s="50" t="str" cm="1">
        <f t="array" ref="T326">IF(ファイル名生成[[#This Row],[字３]]=0,"",INDEX(字音画数表[字音],ファイル名生成[[#This Row],[字３]],0))</f>
        <v/>
      </c>
      <c r="U326" s="50" t="str" cm="1">
        <f t="array" ref="U326">[1]!Hebon(ファイル名生成[[#This Row],[字音（手動）]],2,1)</f>
        <v/>
      </c>
      <c r="V326" s="50">
        <f>COUNTIF(既存ファイル名[ローマ字],ファイル名生成[[#This Row],[ローマ字]])</f>
        <v>2</v>
      </c>
      <c r="W326" s="50">
        <f>IF(ファイル名生成[[#This Row],[字１]]=0,0,COUNTIF(ファイル名生成[ローマ字],ファイル名生成[[#This Row],[ローマ字]]))</f>
        <v>0</v>
      </c>
      <c r="X326" s="50">
        <f>ファイル名生成[[#This Row],[既存頻度]]+ファイル名生成[[#This Row],[新頻度]]</f>
        <v>2</v>
      </c>
      <c r="Y326" s="50" t="str">
        <f>IF(ファイル名生成[[#This Row],[総頻度]]&gt;9,ファイル名生成[[#This Row],[総頻度]],_xlfn.TEXTJOIN("",TRUE,"0",ファイル名生成[[#This Row],[総頻度]]))</f>
        <v>02</v>
      </c>
    </row>
    <row r="327" spans="2:25">
      <c r="B327" s="50">
        <f t="shared" si="5"/>
        <v>325</v>
      </c>
      <c r="C327" s="90"/>
      <c r="D327" s="81"/>
      <c r="E327" s="81" t="s">
        <v>3843</v>
      </c>
      <c r="F327" s="81" t="s">
        <v>3843</v>
      </c>
      <c r="G327" s="90"/>
      <c r="H327" s="90"/>
      <c r="I327" s="50" t="str" cm="1">
        <f t="array" ref="I3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7" s="50" t="str">
        <f>_xlfn.TEXTJOIN("",1,ファイル名生成[[#This Row],[字音１]],ファイル名生成[[#This Row],[字音２]],ファイル名生成[[#This Row],[字音3]])</f>
        <v/>
      </c>
      <c r="K327" s="90"/>
      <c r="L327" s="50" t="str">
        <f>IF(ファイル名生成[[#This Row],[字１]]=0,"",_xlfn.TEXTJOIN("",TRUE,ファイル名生成[[#This Row],[ローマ字]],ファイル名生成[[#This Row],[後綴り]]))</f>
        <v/>
      </c>
      <c r="M327" s="50" t="str">
        <f>IF(COUNTIF(既存ファイル名[語釈見出し],ファイル名生成[[#This Row],[語釈見出し]])&gt;=1,"重複","")</f>
        <v/>
      </c>
      <c r="N327" s="50" t="str">
        <f>IF(COUNTIF(既存ファイル名[項目（内部）],ファイル名生成[[#This Row],[項目（内部）]])&gt;=1,"重複","")</f>
        <v/>
      </c>
      <c r="O327" s="50">
        <f>IF(LEFT(ファイル名生成[[#This Row],[項目（内部）]],1)="",0,MATCH(LEFT(ファイル名生成[[#This Row],[項目（内部）]],1),字音画数表[新字],0))</f>
        <v>0</v>
      </c>
      <c r="P327" s="50" cm="1">
        <f t="array" ref="P3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7" s="50" cm="1">
        <f t="array" ref="Q3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7" s="50" t="str" cm="1">
        <f t="array" ref="R327">IF(ファイル名生成[[#This Row],[字１]]=0,"",INDEX(字音画数表[字音],ファイル名生成[[#This Row],[字１]],0))</f>
        <v/>
      </c>
      <c r="S327" s="50" t="str" cm="1">
        <f t="array" ref="S327">IF(ファイル名生成[[#This Row],[字２]]=0,"",INDEX(字音画数表[字音],ファイル名生成[[#This Row],[字２]],0))</f>
        <v/>
      </c>
      <c r="T327" s="50" t="str" cm="1">
        <f t="array" ref="T327">IF(ファイル名生成[[#This Row],[字３]]=0,"",INDEX(字音画数表[字音],ファイル名生成[[#This Row],[字３]],0))</f>
        <v/>
      </c>
      <c r="U327" s="50" t="str" cm="1">
        <f t="array" ref="U327">[1]!Hebon(ファイル名生成[[#This Row],[字音（手動）]],2,1)</f>
        <v/>
      </c>
      <c r="V327" s="50">
        <f>COUNTIF(既存ファイル名[ローマ字],ファイル名生成[[#This Row],[ローマ字]])</f>
        <v>2</v>
      </c>
      <c r="W327" s="50">
        <f>IF(ファイル名生成[[#This Row],[字１]]=0,0,COUNTIF(ファイル名生成[ローマ字],ファイル名生成[[#This Row],[ローマ字]]))</f>
        <v>0</v>
      </c>
      <c r="X327" s="50">
        <f>ファイル名生成[[#This Row],[既存頻度]]+ファイル名生成[[#This Row],[新頻度]]</f>
        <v>2</v>
      </c>
      <c r="Y327" s="50" t="str">
        <f>IF(ファイル名生成[[#This Row],[総頻度]]&gt;9,ファイル名生成[[#This Row],[総頻度]],_xlfn.TEXTJOIN("",TRUE,"0",ファイル名生成[[#This Row],[総頻度]]))</f>
        <v>02</v>
      </c>
    </row>
    <row r="328" spans="2:25">
      <c r="B328" s="50">
        <f t="shared" si="5"/>
        <v>326</v>
      </c>
      <c r="C328" s="90"/>
      <c r="D328" s="81"/>
      <c r="E328" s="81" t="s">
        <v>3843</v>
      </c>
      <c r="F328" s="81" t="s">
        <v>3843</v>
      </c>
      <c r="G328" s="90"/>
      <c r="H328" s="90"/>
      <c r="I328" s="50" t="str" cm="1">
        <f t="array" ref="I3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8" s="50" t="str">
        <f>_xlfn.TEXTJOIN("",1,ファイル名生成[[#This Row],[字音１]],ファイル名生成[[#This Row],[字音２]],ファイル名生成[[#This Row],[字音3]])</f>
        <v/>
      </c>
      <c r="K328" s="90"/>
      <c r="L328" s="50" t="str">
        <f>IF(ファイル名生成[[#This Row],[字１]]=0,"",_xlfn.TEXTJOIN("",TRUE,ファイル名生成[[#This Row],[ローマ字]],ファイル名生成[[#This Row],[後綴り]]))</f>
        <v/>
      </c>
      <c r="M328" s="50" t="str">
        <f>IF(COUNTIF(既存ファイル名[語釈見出し],ファイル名生成[[#This Row],[語釈見出し]])&gt;=1,"重複","")</f>
        <v/>
      </c>
      <c r="N328" s="50" t="str">
        <f>IF(COUNTIF(既存ファイル名[項目（内部）],ファイル名生成[[#This Row],[項目（内部）]])&gt;=1,"重複","")</f>
        <v/>
      </c>
      <c r="O328" s="50">
        <f>IF(LEFT(ファイル名生成[[#This Row],[項目（内部）]],1)="",0,MATCH(LEFT(ファイル名生成[[#This Row],[項目（内部）]],1),字音画数表[新字],0))</f>
        <v>0</v>
      </c>
      <c r="P328" s="50" cm="1">
        <f t="array" ref="P3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8" s="50" cm="1">
        <f t="array" ref="Q3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8" s="50" t="str" cm="1">
        <f t="array" ref="R328">IF(ファイル名生成[[#This Row],[字１]]=0,"",INDEX(字音画数表[字音],ファイル名生成[[#This Row],[字１]],0))</f>
        <v/>
      </c>
      <c r="S328" s="50" t="str" cm="1">
        <f t="array" ref="S328">IF(ファイル名生成[[#This Row],[字２]]=0,"",INDEX(字音画数表[字音],ファイル名生成[[#This Row],[字２]],0))</f>
        <v/>
      </c>
      <c r="T328" s="50" t="str" cm="1">
        <f t="array" ref="T328">IF(ファイル名生成[[#This Row],[字３]]=0,"",INDEX(字音画数表[字音],ファイル名生成[[#This Row],[字３]],0))</f>
        <v/>
      </c>
      <c r="U328" s="50" t="str" cm="1">
        <f t="array" ref="U328">[1]!Hebon(ファイル名生成[[#This Row],[字音（手動）]],2,1)</f>
        <v/>
      </c>
      <c r="V328" s="50">
        <f>COUNTIF(既存ファイル名[ローマ字],ファイル名生成[[#This Row],[ローマ字]])</f>
        <v>2</v>
      </c>
      <c r="W328" s="50">
        <f>IF(ファイル名生成[[#This Row],[字１]]=0,0,COUNTIF(ファイル名生成[ローマ字],ファイル名生成[[#This Row],[ローマ字]]))</f>
        <v>0</v>
      </c>
      <c r="X328" s="50">
        <f>ファイル名生成[[#This Row],[既存頻度]]+ファイル名生成[[#This Row],[新頻度]]</f>
        <v>2</v>
      </c>
      <c r="Y328" s="50" t="str">
        <f>IF(ファイル名生成[[#This Row],[総頻度]]&gt;9,ファイル名生成[[#This Row],[総頻度]],_xlfn.TEXTJOIN("",TRUE,"0",ファイル名生成[[#This Row],[総頻度]]))</f>
        <v>02</v>
      </c>
    </row>
    <row r="329" spans="2:25">
      <c r="B329" s="50">
        <f t="shared" si="5"/>
        <v>327</v>
      </c>
      <c r="C329" s="90"/>
      <c r="D329" s="81"/>
      <c r="E329" s="81" t="s">
        <v>3843</v>
      </c>
      <c r="F329" s="81" t="s">
        <v>3843</v>
      </c>
      <c r="G329" s="90"/>
      <c r="H329" s="90"/>
      <c r="I329" s="50" t="str" cm="1">
        <f t="array" ref="I3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29" s="50" t="str">
        <f>_xlfn.TEXTJOIN("",1,ファイル名生成[[#This Row],[字音１]],ファイル名生成[[#This Row],[字音２]],ファイル名生成[[#This Row],[字音3]])</f>
        <v/>
      </c>
      <c r="K329" s="90"/>
      <c r="L329" s="50" t="str">
        <f>IF(ファイル名生成[[#This Row],[字１]]=0,"",_xlfn.TEXTJOIN("",TRUE,ファイル名生成[[#This Row],[ローマ字]],ファイル名生成[[#This Row],[後綴り]]))</f>
        <v/>
      </c>
      <c r="M329" s="50" t="str">
        <f>IF(COUNTIF(既存ファイル名[語釈見出し],ファイル名生成[[#This Row],[語釈見出し]])&gt;=1,"重複","")</f>
        <v/>
      </c>
      <c r="N329" s="50" t="str">
        <f>IF(COUNTIF(既存ファイル名[項目（内部）],ファイル名生成[[#This Row],[項目（内部）]])&gt;=1,"重複","")</f>
        <v/>
      </c>
      <c r="O329" s="50">
        <f>IF(LEFT(ファイル名生成[[#This Row],[項目（内部）]],1)="",0,MATCH(LEFT(ファイル名生成[[#This Row],[項目（内部）]],1),字音画数表[新字],0))</f>
        <v>0</v>
      </c>
      <c r="P329" s="50" cm="1">
        <f t="array" ref="P3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29" s="50" cm="1">
        <f t="array" ref="Q3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29" s="50" t="str" cm="1">
        <f t="array" ref="R329">IF(ファイル名生成[[#This Row],[字１]]=0,"",INDEX(字音画数表[字音],ファイル名生成[[#This Row],[字１]],0))</f>
        <v/>
      </c>
      <c r="S329" s="50" t="str" cm="1">
        <f t="array" ref="S329">IF(ファイル名生成[[#This Row],[字２]]=0,"",INDEX(字音画数表[字音],ファイル名生成[[#This Row],[字２]],0))</f>
        <v/>
      </c>
      <c r="T329" s="50" t="str" cm="1">
        <f t="array" ref="T329">IF(ファイル名生成[[#This Row],[字３]]=0,"",INDEX(字音画数表[字音],ファイル名生成[[#This Row],[字３]],0))</f>
        <v/>
      </c>
      <c r="U329" s="50" t="str" cm="1">
        <f t="array" ref="U329">[1]!Hebon(ファイル名生成[[#This Row],[字音（手動）]],2,1)</f>
        <v/>
      </c>
      <c r="V329" s="50">
        <f>COUNTIF(既存ファイル名[ローマ字],ファイル名生成[[#This Row],[ローマ字]])</f>
        <v>2</v>
      </c>
      <c r="W329" s="50">
        <f>IF(ファイル名生成[[#This Row],[字１]]=0,0,COUNTIF(ファイル名生成[ローマ字],ファイル名生成[[#This Row],[ローマ字]]))</f>
        <v>0</v>
      </c>
      <c r="X329" s="50">
        <f>ファイル名生成[[#This Row],[既存頻度]]+ファイル名生成[[#This Row],[新頻度]]</f>
        <v>2</v>
      </c>
      <c r="Y329" s="50" t="str">
        <f>IF(ファイル名生成[[#This Row],[総頻度]]&gt;9,ファイル名生成[[#This Row],[総頻度]],_xlfn.TEXTJOIN("",TRUE,"0",ファイル名生成[[#This Row],[総頻度]]))</f>
        <v>02</v>
      </c>
    </row>
    <row r="330" spans="2:25">
      <c r="B330" s="50">
        <f t="shared" si="5"/>
        <v>328</v>
      </c>
      <c r="C330" s="90"/>
      <c r="D330" s="81"/>
      <c r="E330" s="81" t="s">
        <v>3843</v>
      </c>
      <c r="F330" s="81" t="s">
        <v>3843</v>
      </c>
      <c r="G330" s="90"/>
      <c r="H330" s="90"/>
      <c r="I330" s="50" t="str" cm="1">
        <f t="array" ref="I3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0" s="50" t="str">
        <f>_xlfn.TEXTJOIN("",1,ファイル名生成[[#This Row],[字音１]],ファイル名生成[[#This Row],[字音２]],ファイル名生成[[#This Row],[字音3]])</f>
        <v/>
      </c>
      <c r="K330" s="90"/>
      <c r="L330" s="50" t="str">
        <f>IF(ファイル名生成[[#This Row],[字１]]=0,"",_xlfn.TEXTJOIN("",TRUE,ファイル名生成[[#This Row],[ローマ字]],ファイル名生成[[#This Row],[後綴り]]))</f>
        <v/>
      </c>
      <c r="M330" s="50" t="str">
        <f>IF(COUNTIF(既存ファイル名[語釈見出し],ファイル名生成[[#This Row],[語釈見出し]])&gt;=1,"重複","")</f>
        <v/>
      </c>
      <c r="N330" s="50" t="str">
        <f>IF(COUNTIF(既存ファイル名[項目（内部）],ファイル名生成[[#This Row],[項目（内部）]])&gt;=1,"重複","")</f>
        <v/>
      </c>
      <c r="O330" s="50">
        <f>IF(LEFT(ファイル名生成[[#This Row],[項目（内部）]],1)="",0,MATCH(LEFT(ファイル名生成[[#This Row],[項目（内部）]],1),字音画数表[新字],0))</f>
        <v>0</v>
      </c>
      <c r="P330" s="50" cm="1">
        <f t="array" ref="P3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0" s="50" cm="1">
        <f t="array" ref="Q3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0" s="50" t="str" cm="1">
        <f t="array" ref="R330">IF(ファイル名生成[[#This Row],[字１]]=0,"",INDEX(字音画数表[字音],ファイル名生成[[#This Row],[字１]],0))</f>
        <v/>
      </c>
      <c r="S330" s="50" t="str" cm="1">
        <f t="array" ref="S330">IF(ファイル名生成[[#This Row],[字２]]=0,"",INDEX(字音画数表[字音],ファイル名生成[[#This Row],[字２]],0))</f>
        <v/>
      </c>
      <c r="T330" s="50" t="str" cm="1">
        <f t="array" ref="T330">IF(ファイル名生成[[#This Row],[字３]]=0,"",INDEX(字音画数表[字音],ファイル名生成[[#This Row],[字３]],0))</f>
        <v/>
      </c>
      <c r="U330" s="50" t="str" cm="1">
        <f t="array" ref="U330">[1]!Hebon(ファイル名生成[[#This Row],[字音（手動）]],2,1)</f>
        <v/>
      </c>
      <c r="V330" s="50">
        <f>COUNTIF(既存ファイル名[ローマ字],ファイル名生成[[#This Row],[ローマ字]])</f>
        <v>2</v>
      </c>
      <c r="W330" s="50">
        <f>IF(ファイル名生成[[#This Row],[字１]]=0,0,COUNTIF(ファイル名生成[ローマ字],ファイル名生成[[#This Row],[ローマ字]]))</f>
        <v>0</v>
      </c>
      <c r="X330" s="50">
        <f>ファイル名生成[[#This Row],[既存頻度]]+ファイル名生成[[#This Row],[新頻度]]</f>
        <v>2</v>
      </c>
      <c r="Y330" s="50" t="str">
        <f>IF(ファイル名生成[[#This Row],[総頻度]]&gt;9,ファイル名生成[[#This Row],[総頻度]],_xlfn.TEXTJOIN("",TRUE,"0",ファイル名生成[[#This Row],[総頻度]]))</f>
        <v>02</v>
      </c>
    </row>
    <row r="331" spans="2:25">
      <c r="B331" s="50">
        <f t="shared" si="5"/>
        <v>329</v>
      </c>
      <c r="C331" s="90"/>
      <c r="D331" s="81"/>
      <c r="E331" s="81" t="s">
        <v>3843</v>
      </c>
      <c r="F331" s="81" t="s">
        <v>3843</v>
      </c>
      <c r="G331" s="90"/>
      <c r="H331" s="90"/>
      <c r="I331" s="50" t="str" cm="1">
        <f t="array" ref="I3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1" s="50" t="str">
        <f>_xlfn.TEXTJOIN("",1,ファイル名生成[[#This Row],[字音１]],ファイル名生成[[#This Row],[字音２]],ファイル名生成[[#This Row],[字音3]])</f>
        <v/>
      </c>
      <c r="K331" s="90"/>
      <c r="L331" s="50" t="str">
        <f>IF(ファイル名生成[[#This Row],[字１]]=0,"",_xlfn.TEXTJOIN("",TRUE,ファイル名生成[[#This Row],[ローマ字]],ファイル名生成[[#This Row],[後綴り]]))</f>
        <v/>
      </c>
      <c r="M331" s="50" t="str">
        <f>IF(COUNTIF(既存ファイル名[語釈見出し],ファイル名生成[[#This Row],[語釈見出し]])&gt;=1,"重複","")</f>
        <v/>
      </c>
      <c r="N331" s="50" t="str">
        <f>IF(COUNTIF(既存ファイル名[項目（内部）],ファイル名生成[[#This Row],[項目（内部）]])&gt;=1,"重複","")</f>
        <v/>
      </c>
      <c r="O331" s="50">
        <f>IF(LEFT(ファイル名生成[[#This Row],[項目（内部）]],1)="",0,MATCH(LEFT(ファイル名生成[[#This Row],[項目（内部）]],1),字音画数表[新字],0))</f>
        <v>0</v>
      </c>
      <c r="P331" s="50" cm="1">
        <f t="array" ref="P3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1" s="50" cm="1">
        <f t="array" ref="Q3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1" s="50" t="str" cm="1">
        <f t="array" ref="R331">IF(ファイル名生成[[#This Row],[字１]]=0,"",INDEX(字音画数表[字音],ファイル名生成[[#This Row],[字１]],0))</f>
        <v/>
      </c>
      <c r="S331" s="50" t="str" cm="1">
        <f t="array" ref="S331">IF(ファイル名生成[[#This Row],[字２]]=0,"",INDEX(字音画数表[字音],ファイル名生成[[#This Row],[字２]],0))</f>
        <v/>
      </c>
      <c r="T331" s="50" t="str" cm="1">
        <f t="array" ref="T331">IF(ファイル名生成[[#This Row],[字３]]=0,"",INDEX(字音画数表[字音],ファイル名生成[[#This Row],[字３]],0))</f>
        <v/>
      </c>
      <c r="U331" s="50" t="str" cm="1">
        <f t="array" ref="U331">[1]!Hebon(ファイル名生成[[#This Row],[字音（手動）]],2,1)</f>
        <v/>
      </c>
      <c r="V331" s="50">
        <f>COUNTIF(既存ファイル名[ローマ字],ファイル名生成[[#This Row],[ローマ字]])</f>
        <v>2</v>
      </c>
      <c r="W331" s="50">
        <f>IF(ファイル名生成[[#This Row],[字１]]=0,0,COUNTIF(ファイル名生成[ローマ字],ファイル名生成[[#This Row],[ローマ字]]))</f>
        <v>0</v>
      </c>
      <c r="X331" s="50">
        <f>ファイル名生成[[#This Row],[既存頻度]]+ファイル名生成[[#This Row],[新頻度]]</f>
        <v>2</v>
      </c>
      <c r="Y331" s="50" t="str">
        <f>IF(ファイル名生成[[#This Row],[総頻度]]&gt;9,ファイル名生成[[#This Row],[総頻度]],_xlfn.TEXTJOIN("",TRUE,"0",ファイル名生成[[#This Row],[総頻度]]))</f>
        <v>02</v>
      </c>
    </row>
    <row r="332" spans="2:25">
      <c r="B332" s="50">
        <f t="shared" si="5"/>
        <v>330</v>
      </c>
      <c r="C332" s="90"/>
      <c r="D332" s="81"/>
      <c r="E332" s="81" t="s">
        <v>3843</v>
      </c>
      <c r="F332" s="81" t="s">
        <v>3843</v>
      </c>
      <c r="G332" s="90"/>
      <c r="H332" s="90"/>
      <c r="I332" s="50" t="str" cm="1">
        <f t="array" ref="I3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2" s="50" t="str">
        <f>_xlfn.TEXTJOIN("",1,ファイル名生成[[#This Row],[字音１]],ファイル名生成[[#This Row],[字音２]],ファイル名生成[[#This Row],[字音3]])</f>
        <v/>
      </c>
      <c r="K332" s="90"/>
      <c r="L332" s="50" t="str">
        <f>IF(ファイル名生成[[#This Row],[字１]]=0,"",_xlfn.TEXTJOIN("",TRUE,ファイル名生成[[#This Row],[ローマ字]],ファイル名生成[[#This Row],[後綴り]]))</f>
        <v/>
      </c>
      <c r="M332" s="50" t="str">
        <f>IF(COUNTIF(既存ファイル名[語釈見出し],ファイル名生成[[#This Row],[語釈見出し]])&gt;=1,"重複","")</f>
        <v/>
      </c>
      <c r="N332" s="50" t="str">
        <f>IF(COUNTIF(既存ファイル名[項目（内部）],ファイル名生成[[#This Row],[項目（内部）]])&gt;=1,"重複","")</f>
        <v/>
      </c>
      <c r="O332" s="50">
        <f>IF(LEFT(ファイル名生成[[#This Row],[項目（内部）]],1)="",0,MATCH(LEFT(ファイル名生成[[#This Row],[項目（内部）]],1),字音画数表[新字],0))</f>
        <v>0</v>
      </c>
      <c r="P332" s="50" cm="1">
        <f t="array" ref="P3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2" s="50" cm="1">
        <f t="array" ref="Q3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2" s="50" t="str" cm="1">
        <f t="array" ref="R332">IF(ファイル名生成[[#This Row],[字１]]=0,"",INDEX(字音画数表[字音],ファイル名生成[[#This Row],[字１]],0))</f>
        <v/>
      </c>
      <c r="S332" s="50" t="str" cm="1">
        <f t="array" ref="S332">IF(ファイル名生成[[#This Row],[字２]]=0,"",INDEX(字音画数表[字音],ファイル名生成[[#This Row],[字２]],0))</f>
        <v/>
      </c>
      <c r="T332" s="50" t="str" cm="1">
        <f t="array" ref="T332">IF(ファイル名生成[[#This Row],[字３]]=0,"",INDEX(字音画数表[字音],ファイル名生成[[#This Row],[字３]],0))</f>
        <v/>
      </c>
      <c r="U332" s="50" t="str" cm="1">
        <f t="array" ref="U332">[1]!Hebon(ファイル名生成[[#This Row],[字音（手動）]],2,1)</f>
        <v/>
      </c>
      <c r="V332" s="50">
        <f>COUNTIF(既存ファイル名[ローマ字],ファイル名生成[[#This Row],[ローマ字]])</f>
        <v>2</v>
      </c>
      <c r="W332" s="50">
        <f>IF(ファイル名生成[[#This Row],[字１]]=0,0,COUNTIF(ファイル名生成[ローマ字],ファイル名生成[[#This Row],[ローマ字]]))</f>
        <v>0</v>
      </c>
      <c r="X332" s="50">
        <f>ファイル名生成[[#This Row],[既存頻度]]+ファイル名生成[[#This Row],[新頻度]]</f>
        <v>2</v>
      </c>
      <c r="Y332" s="50" t="str">
        <f>IF(ファイル名生成[[#This Row],[総頻度]]&gt;9,ファイル名生成[[#This Row],[総頻度]],_xlfn.TEXTJOIN("",TRUE,"0",ファイル名生成[[#This Row],[総頻度]]))</f>
        <v>02</v>
      </c>
    </row>
    <row r="333" spans="2:25">
      <c r="B333" s="50">
        <f t="shared" si="5"/>
        <v>331</v>
      </c>
      <c r="C333" s="90"/>
      <c r="D333" s="81"/>
      <c r="E333" s="81" t="s">
        <v>3843</v>
      </c>
      <c r="F333" s="81" t="s">
        <v>3843</v>
      </c>
      <c r="G333" s="90"/>
      <c r="H333" s="90"/>
      <c r="I333" s="50" t="str" cm="1">
        <f t="array" ref="I3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3" s="50" t="str">
        <f>_xlfn.TEXTJOIN("",1,ファイル名生成[[#This Row],[字音１]],ファイル名生成[[#This Row],[字音２]],ファイル名生成[[#This Row],[字音3]])</f>
        <v/>
      </c>
      <c r="K333" s="90"/>
      <c r="L333" s="50" t="str">
        <f>IF(ファイル名生成[[#This Row],[字１]]=0,"",_xlfn.TEXTJOIN("",TRUE,ファイル名生成[[#This Row],[ローマ字]],ファイル名生成[[#This Row],[後綴り]]))</f>
        <v/>
      </c>
      <c r="M333" s="50" t="str">
        <f>IF(COUNTIF(既存ファイル名[語釈見出し],ファイル名生成[[#This Row],[語釈見出し]])&gt;=1,"重複","")</f>
        <v/>
      </c>
      <c r="N333" s="50" t="str">
        <f>IF(COUNTIF(既存ファイル名[項目（内部）],ファイル名生成[[#This Row],[項目（内部）]])&gt;=1,"重複","")</f>
        <v/>
      </c>
      <c r="O333" s="50">
        <f>IF(LEFT(ファイル名生成[[#This Row],[項目（内部）]],1)="",0,MATCH(LEFT(ファイル名生成[[#This Row],[項目（内部）]],1),字音画数表[新字],0))</f>
        <v>0</v>
      </c>
      <c r="P333" s="50" cm="1">
        <f t="array" ref="P3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3" s="50" cm="1">
        <f t="array" ref="Q3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3" s="50" t="str" cm="1">
        <f t="array" ref="R333">IF(ファイル名生成[[#This Row],[字１]]=0,"",INDEX(字音画数表[字音],ファイル名生成[[#This Row],[字１]],0))</f>
        <v/>
      </c>
      <c r="S333" s="50" t="str" cm="1">
        <f t="array" ref="S333">IF(ファイル名生成[[#This Row],[字２]]=0,"",INDEX(字音画数表[字音],ファイル名生成[[#This Row],[字２]],0))</f>
        <v/>
      </c>
      <c r="T333" s="50" t="str" cm="1">
        <f t="array" ref="T333">IF(ファイル名生成[[#This Row],[字３]]=0,"",INDEX(字音画数表[字音],ファイル名生成[[#This Row],[字３]],0))</f>
        <v/>
      </c>
      <c r="U333" s="50" t="str" cm="1">
        <f t="array" ref="U333">[1]!Hebon(ファイル名生成[[#This Row],[字音（手動）]],2,1)</f>
        <v/>
      </c>
      <c r="V333" s="50">
        <f>COUNTIF(既存ファイル名[ローマ字],ファイル名生成[[#This Row],[ローマ字]])</f>
        <v>2</v>
      </c>
      <c r="W333" s="50">
        <f>IF(ファイル名生成[[#This Row],[字１]]=0,0,COUNTIF(ファイル名生成[ローマ字],ファイル名生成[[#This Row],[ローマ字]]))</f>
        <v>0</v>
      </c>
      <c r="X333" s="50">
        <f>ファイル名生成[[#This Row],[既存頻度]]+ファイル名生成[[#This Row],[新頻度]]</f>
        <v>2</v>
      </c>
      <c r="Y333" s="50" t="str">
        <f>IF(ファイル名生成[[#This Row],[総頻度]]&gt;9,ファイル名生成[[#This Row],[総頻度]],_xlfn.TEXTJOIN("",TRUE,"0",ファイル名生成[[#This Row],[総頻度]]))</f>
        <v>02</v>
      </c>
    </row>
    <row r="334" spans="2:25">
      <c r="B334" s="50">
        <f t="shared" si="5"/>
        <v>332</v>
      </c>
      <c r="C334" s="90"/>
      <c r="D334" s="81"/>
      <c r="E334" s="81" t="s">
        <v>3843</v>
      </c>
      <c r="F334" s="81" t="s">
        <v>3843</v>
      </c>
      <c r="G334" s="90"/>
      <c r="H334" s="90"/>
      <c r="I334" s="50" t="str" cm="1">
        <f t="array" ref="I3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4" s="50" t="str">
        <f>_xlfn.TEXTJOIN("",1,ファイル名生成[[#This Row],[字音１]],ファイル名生成[[#This Row],[字音２]],ファイル名生成[[#This Row],[字音3]])</f>
        <v/>
      </c>
      <c r="K334" s="90"/>
      <c r="L334" s="50" t="str">
        <f>IF(ファイル名生成[[#This Row],[字１]]=0,"",_xlfn.TEXTJOIN("",TRUE,ファイル名生成[[#This Row],[ローマ字]],ファイル名生成[[#This Row],[後綴り]]))</f>
        <v/>
      </c>
      <c r="M334" s="50" t="str">
        <f>IF(COUNTIF(既存ファイル名[語釈見出し],ファイル名生成[[#This Row],[語釈見出し]])&gt;=1,"重複","")</f>
        <v/>
      </c>
      <c r="N334" s="50" t="str">
        <f>IF(COUNTIF(既存ファイル名[項目（内部）],ファイル名生成[[#This Row],[項目（内部）]])&gt;=1,"重複","")</f>
        <v/>
      </c>
      <c r="O334" s="50">
        <f>IF(LEFT(ファイル名生成[[#This Row],[項目（内部）]],1)="",0,MATCH(LEFT(ファイル名生成[[#This Row],[項目（内部）]],1),字音画数表[新字],0))</f>
        <v>0</v>
      </c>
      <c r="P334" s="50" cm="1">
        <f t="array" ref="P3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4" s="50" cm="1">
        <f t="array" ref="Q3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4" s="50" t="str" cm="1">
        <f t="array" ref="R334">IF(ファイル名生成[[#This Row],[字１]]=0,"",INDEX(字音画数表[字音],ファイル名生成[[#This Row],[字１]],0))</f>
        <v/>
      </c>
      <c r="S334" s="50" t="str" cm="1">
        <f t="array" ref="S334">IF(ファイル名生成[[#This Row],[字２]]=0,"",INDEX(字音画数表[字音],ファイル名生成[[#This Row],[字２]],0))</f>
        <v/>
      </c>
      <c r="T334" s="50" t="str" cm="1">
        <f t="array" ref="T334">IF(ファイル名生成[[#This Row],[字３]]=0,"",INDEX(字音画数表[字音],ファイル名生成[[#This Row],[字３]],0))</f>
        <v/>
      </c>
      <c r="U334" s="50" t="str" cm="1">
        <f t="array" ref="U334">[1]!Hebon(ファイル名生成[[#This Row],[字音（手動）]],2,1)</f>
        <v/>
      </c>
      <c r="V334" s="50">
        <f>COUNTIF(既存ファイル名[ローマ字],ファイル名生成[[#This Row],[ローマ字]])</f>
        <v>2</v>
      </c>
      <c r="W334" s="50">
        <f>IF(ファイル名生成[[#This Row],[字１]]=0,0,COUNTIF(ファイル名生成[ローマ字],ファイル名生成[[#This Row],[ローマ字]]))</f>
        <v>0</v>
      </c>
      <c r="X334" s="50">
        <f>ファイル名生成[[#This Row],[既存頻度]]+ファイル名生成[[#This Row],[新頻度]]</f>
        <v>2</v>
      </c>
      <c r="Y334" s="50" t="str">
        <f>IF(ファイル名生成[[#This Row],[総頻度]]&gt;9,ファイル名生成[[#This Row],[総頻度]],_xlfn.TEXTJOIN("",TRUE,"0",ファイル名生成[[#This Row],[総頻度]]))</f>
        <v>02</v>
      </c>
    </row>
    <row r="335" spans="2:25">
      <c r="B335" s="50">
        <f t="shared" si="5"/>
        <v>333</v>
      </c>
      <c r="C335" s="90"/>
      <c r="D335" s="81"/>
      <c r="E335" s="81" t="s">
        <v>3843</v>
      </c>
      <c r="F335" s="81" t="s">
        <v>3843</v>
      </c>
      <c r="G335" s="90"/>
      <c r="H335" s="90"/>
      <c r="I335" s="50" t="str" cm="1">
        <f t="array" ref="I3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5" s="50" t="str">
        <f>_xlfn.TEXTJOIN("",1,ファイル名生成[[#This Row],[字音１]],ファイル名生成[[#This Row],[字音２]],ファイル名生成[[#This Row],[字音3]])</f>
        <v/>
      </c>
      <c r="K335" s="90"/>
      <c r="L335" s="50" t="str">
        <f>IF(ファイル名生成[[#This Row],[字１]]=0,"",_xlfn.TEXTJOIN("",TRUE,ファイル名生成[[#This Row],[ローマ字]],ファイル名生成[[#This Row],[後綴り]]))</f>
        <v/>
      </c>
      <c r="M335" s="50" t="str">
        <f>IF(COUNTIF(既存ファイル名[語釈見出し],ファイル名生成[[#This Row],[語釈見出し]])&gt;=1,"重複","")</f>
        <v/>
      </c>
      <c r="N335" s="50" t="str">
        <f>IF(COUNTIF(既存ファイル名[項目（内部）],ファイル名生成[[#This Row],[項目（内部）]])&gt;=1,"重複","")</f>
        <v/>
      </c>
      <c r="O335" s="50">
        <f>IF(LEFT(ファイル名生成[[#This Row],[項目（内部）]],1)="",0,MATCH(LEFT(ファイル名生成[[#This Row],[項目（内部）]],1),字音画数表[新字],0))</f>
        <v>0</v>
      </c>
      <c r="P335" s="50" cm="1">
        <f t="array" ref="P3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5" s="50" cm="1">
        <f t="array" ref="Q3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5" s="50" t="str" cm="1">
        <f t="array" ref="R335">IF(ファイル名生成[[#This Row],[字１]]=0,"",INDEX(字音画数表[字音],ファイル名生成[[#This Row],[字１]],0))</f>
        <v/>
      </c>
      <c r="S335" s="50" t="str" cm="1">
        <f t="array" ref="S335">IF(ファイル名生成[[#This Row],[字２]]=0,"",INDEX(字音画数表[字音],ファイル名生成[[#This Row],[字２]],0))</f>
        <v/>
      </c>
      <c r="T335" s="50" t="str" cm="1">
        <f t="array" ref="T335">IF(ファイル名生成[[#This Row],[字３]]=0,"",INDEX(字音画数表[字音],ファイル名生成[[#This Row],[字３]],0))</f>
        <v/>
      </c>
      <c r="U335" s="50" t="str" cm="1">
        <f t="array" ref="U335">[1]!Hebon(ファイル名生成[[#This Row],[字音（手動）]],2,1)</f>
        <v/>
      </c>
      <c r="V335" s="50">
        <f>COUNTIF(既存ファイル名[ローマ字],ファイル名生成[[#This Row],[ローマ字]])</f>
        <v>2</v>
      </c>
      <c r="W335" s="50">
        <f>IF(ファイル名生成[[#This Row],[字１]]=0,0,COUNTIF(ファイル名生成[ローマ字],ファイル名生成[[#This Row],[ローマ字]]))</f>
        <v>0</v>
      </c>
      <c r="X335" s="50">
        <f>ファイル名生成[[#This Row],[既存頻度]]+ファイル名生成[[#This Row],[新頻度]]</f>
        <v>2</v>
      </c>
      <c r="Y335" s="50" t="str">
        <f>IF(ファイル名生成[[#This Row],[総頻度]]&gt;9,ファイル名生成[[#This Row],[総頻度]],_xlfn.TEXTJOIN("",TRUE,"0",ファイル名生成[[#This Row],[総頻度]]))</f>
        <v>02</v>
      </c>
    </row>
    <row r="336" spans="2:25">
      <c r="B336" s="50">
        <f t="shared" si="5"/>
        <v>334</v>
      </c>
      <c r="C336" s="90"/>
      <c r="D336" s="81"/>
      <c r="E336" s="81" t="s">
        <v>3843</v>
      </c>
      <c r="F336" s="81" t="s">
        <v>3843</v>
      </c>
      <c r="G336" s="90"/>
      <c r="H336" s="90"/>
      <c r="I336" s="50" t="str" cm="1">
        <f t="array" ref="I3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6" s="50" t="str">
        <f>_xlfn.TEXTJOIN("",1,ファイル名生成[[#This Row],[字音１]],ファイル名生成[[#This Row],[字音２]],ファイル名生成[[#This Row],[字音3]])</f>
        <v/>
      </c>
      <c r="K336" s="90"/>
      <c r="L336" s="50" t="str">
        <f>IF(ファイル名生成[[#This Row],[字１]]=0,"",_xlfn.TEXTJOIN("",TRUE,ファイル名生成[[#This Row],[ローマ字]],ファイル名生成[[#This Row],[後綴り]]))</f>
        <v/>
      </c>
      <c r="M336" s="50" t="str">
        <f>IF(COUNTIF(既存ファイル名[語釈見出し],ファイル名生成[[#This Row],[語釈見出し]])&gt;=1,"重複","")</f>
        <v/>
      </c>
      <c r="N336" s="50" t="str">
        <f>IF(COUNTIF(既存ファイル名[項目（内部）],ファイル名生成[[#This Row],[項目（内部）]])&gt;=1,"重複","")</f>
        <v/>
      </c>
      <c r="O336" s="50">
        <f>IF(LEFT(ファイル名生成[[#This Row],[項目（内部）]],1)="",0,MATCH(LEFT(ファイル名生成[[#This Row],[項目（内部）]],1),字音画数表[新字],0))</f>
        <v>0</v>
      </c>
      <c r="P336" s="50" cm="1">
        <f t="array" ref="P3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6" s="50" cm="1">
        <f t="array" ref="Q3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6" s="50" t="str" cm="1">
        <f t="array" ref="R336">IF(ファイル名生成[[#This Row],[字１]]=0,"",INDEX(字音画数表[字音],ファイル名生成[[#This Row],[字１]],0))</f>
        <v/>
      </c>
      <c r="S336" s="50" t="str" cm="1">
        <f t="array" ref="S336">IF(ファイル名生成[[#This Row],[字２]]=0,"",INDEX(字音画数表[字音],ファイル名生成[[#This Row],[字２]],0))</f>
        <v/>
      </c>
      <c r="T336" s="50" t="str" cm="1">
        <f t="array" ref="T336">IF(ファイル名生成[[#This Row],[字３]]=0,"",INDEX(字音画数表[字音],ファイル名生成[[#This Row],[字３]],0))</f>
        <v/>
      </c>
      <c r="U336" s="50" t="str" cm="1">
        <f t="array" ref="U336">[1]!Hebon(ファイル名生成[[#This Row],[字音（手動）]],2,1)</f>
        <v/>
      </c>
      <c r="V336" s="50">
        <f>COUNTIF(既存ファイル名[ローマ字],ファイル名生成[[#This Row],[ローマ字]])</f>
        <v>2</v>
      </c>
      <c r="W336" s="50">
        <f>IF(ファイル名生成[[#This Row],[字１]]=0,0,COUNTIF(ファイル名生成[ローマ字],ファイル名生成[[#This Row],[ローマ字]]))</f>
        <v>0</v>
      </c>
      <c r="X336" s="50">
        <f>ファイル名生成[[#This Row],[既存頻度]]+ファイル名生成[[#This Row],[新頻度]]</f>
        <v>2</v>
      </c>
      <c r="Y336" s="50" t="str">
        <f>IF(ファイル名生成[[#This Row],[総頻度]]&gt;9,ファイル名生成[[#This Row],[総頻度]],_xlfn.TEXTJOIN("",TRUE,"0",ファイル名生成[[#This Row],[総頻度]]))</f>
        <v>02</v>
      </c>
    </row>
    <row r="337" spans="2:25">
      <c r="B337" s="50">
        <f t="shared" si="5"/>
        <v>335</v>
      </c>
      <c r="C337" s="90"/>
      <c r="D337" s="81"/>
      <c r="E337" s="81" t="s">
        <v>3843</v>
      </c>
      <c r="F337" s="81" t="s">
        <v>3843</v>
      </c>
      <c r="G337" s="90"/>
      <c r="H337" s="90"/>
      <c r="I337" s="50" t="str" cm="1">
        <f t="array" ref="I3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7" s="50" t="str">
        <f>_xlfn.TEXTJOIN("",1,ファイル名生成[[#This Row],[字音１]],ファイル名生成[[#This Row],[字音２]],ファイル名生成[[#This Row],[字音3]])</f>
        <v/>
      </c>
      <c r="K337" s="90"/>
      <c r="L337" s="50" t="str">
        <f>IF(ファイル名生成[[#This Row],[字１]]=0,"",_xlfn.TEXTJOIN("",TRUE,ファイル名生成[[#This Row],[ローマ字]],ファイル名生成[[#This Row],[後綴り]]))</f>
        <v/>
      </c>
      <c r="M337" s="50" t="str">
        <f>IF(COUNTIF(既存ファイル名[語釈見出し],ファイル名生成[[#This Row],[語釈見出し]])&gt;=1,"重複","")</f>
        <v/>
      </c>
      <c r="N337" s="50" t="str">
        <f>IF(COUNTIF(既存ファイル名[項目（内部）],ファイル名生成[[#This Row],[項目（内部）]])&gt;=1,"重複","")</f>
        <v/>
      </c>
      <c r="O337" s="50">
        <f>IF(LEFT(ファイル名生成[[#This Row],[項目（内部）]],1)="",0,MATCH(LEFT(ファイル名生成[[#This Row],[項目（内部）]],1),字音画数表[新字],0))</f>
        <v>0</v>
      </c>
      <c r="P337" s="50" cm="1">
        <f t="array" ref="P3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7" s="50" cm="1">
        <f t="array" ref="Q3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7" s="50" t="str" cm="1">
        <f t="array" ref="R337">IF(ファイル名生成[[#This Row],[字１]]=0,"",INDEX(字音画数表[字音],ファイル名生成[[#This Row],[字１]],0))</f>
        <v/>
      </c>
      <c r="S337" s="50" t="str" cm="1">
        <f t="array" ref="S337">IF(ファイル名生成[[#This Row],[字２]]=0,"",INDEX(字音画数表[字音],ファイル名生成[[#This Row],[字２]],0))</f>
        <v/>
      </c>
      <c r="T337" s="50" t="str" cm="1">
        <f t="array" ref="T337">IF(ファイル名生成[[#This Row],[字３]]=0,"",INDEX(字音画数表[字音],ファイル名生成[[#This Row],[字３]],0))</f>
        <v/>
      </c>
      <c r="U337" s="50" t="str" cm="1">
        <f t="array" ref="U337">[1]!Hebon(ファイル名生成[[#This Row],[字音（手動）]],2,1)</f>
        <v/>
      </c>
      <c r="V337" s="50">
        <f>COUNTIF(既存ファイル名[ローマ字],ファイル名生成[[#This Row],[ローマ字]])</f>
        <v>2</v>
      </c>
      <c r="W337" s="50">
        <f>IF(ファイル名生成[[#This Row],[字１]]=0,0,COUNTIF(ファイル名生成[ローマ字],ファイル名生成[[#This Row],[ローマ字]]))</f>
        <v>0</v>
      </c>
      <c r="X337" s="50">
        <f>ファイル名生成[[#This Row],[既存頻度]]+ファイル名生成[[#This Row],[新頻度]]</f>
        <v>2</v>
      </c>
      <c r="Y337" s="50" t="str">
        <f>IF(ファイル名生成[[#This Row],[総頻度]]&gt;9,ファイル名生成[[#This Row],[総頻度]],_xlfn.TEXTJOIN("",TRUE,"0",ファイル名生成[[#This Row],[総頻度]]))</f>
        <v>02</v>
      </c>
    </row>
    <row r="338" spans="2:25">
      <c r="B338" s="50">
        <f t="shared" si="5"/>
        <v>336</v>
      </c>
      <c r="C338" s="90"/>
      <c r="D338" s="81"/>
      <c r="E338" s="81" t="s">
        <v>3843</v>
      </c>
      <c r="F338" s="81" t="s">
        <v>3843</v>
      </c>
      <c r="G338" s="90"/>
      <c r="H338" s="90"/>
      <c r="I338" s="50" t="str" cm="1">
        <f t="array" ref="I3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8" s="50" t="str">
        <f>_xlfn.TEXTJOIN("",1,ファイル名生成[[#This Row],[字音１]],ファイル名生成[[#This Row],[字音２]],ファイル名生成[[#This Row],[字音3]])</f>
        <v/>
      </c>
      <c r="K338" s="90"/>
      <c r="L338" s="50" t="str">
        <f>IF(ファイル名生成[[#This Row],[字１]]=0,"",_xlfn.TEXTJOIN("",TRUE,ファイル名生成[[#This Row],[ローマ字]],ファイル名生成[[#This Row],[後綴り]]))</f>
        <v/>
      </c>
      <c r="M338" s="50" t="str">
        <f>IF(COUNTIF(既存ファイル名[語釈見出し],ファイル名生成[[#This Row],[語釈見出し]])&gt;=1,"重複","")</f>
        <v/>
      </c>
      <c r="N338" s="50" t="str">
        <f>IF(COUNTIF(既存ファイル名[項目（内部）],ファイル名生成[[#This Row],[項目（内部）]])&gt;=1,"重複","")</f>
        <v/>
      </c>
      <c r="O338" s="50">
        <f>IF(LEFT(ファイル名生成[[#This Row],[項目（内部）]],1)="",0,MATCH(LEFT(ファイル名生成[[#This Row],[項目（内部）]],1),字音画数表[新字],0))</f>
        <v>0</v>
      </c>
      <c r="P338" s="50" cm="1">
        <f t="array" ref="P3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8" s="50" cm="1">
        <f t="array" ref="Q3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8" s="50" t="str" cm="1">
        <f t="array" ref="R338">IF(ファイル名生成[[#This Row],[字１]]=0,"",INDEX(字音画数表[字音],ファイル名生成[[#This Row],[字１]],0))</f>
        <v/>
      </c>
      <c r="S338" s="50" t="str" cm="1">
        <f t="array" ref="S338">IF(ファイル名生成[[#This Row],[字２]]=0,"",INDEX(字音画数表[字音],ファイル名生成[[#This Row],[字２]],0))</f>
        <v/>
      </c>
      <c r="T338" s="50" t="str" cm="1">
        <f t="array" ref="T338">IF(ファイル名生成[[#This Row],[字３]]=0,"",INDEX(字音画数表[字音],ファイル名生成[[#This Row],[字３]],0))</f>
        <v/>
      </c>
      <c r="U338" s="50" t="str" cm="1">
        <f t="array" ref="U338">[1]!Hebon(ファイル名生成[[#This Row],[字音（手動）]],2,1)</f>
        <v/>
      </c>
      <c r="V338" s="50">
        <f>COUNTIF(既存ファイル名[ローマ字],ファイル名生成[[#This Row],[ローマ字]])</f>
        <v>2</v>
      </c>
      <c r="W338" s="50">
        <f>IF(ファイル名生成[[#This Row],[字１]]=0,0,COUNTIF(ファイル名生成[ローマ字],ファイル名生成[[#This Row],[ローマ字]]))</f>
        <v>0</v>
      </c>
      <c r="X338" s="50">
        <f>ファイル名生成[[#This Row],[既存頻度]]+ファイル名生成[[#This Row],[新頻度]]</f>
        <v>2</v>
      </c>
      <c r="Y338" s="50" t="str">
        <f>IF(ファイル名生成[[#This Row],[総頻度]]&gt;9,ファイル名生成[[#This Row],[総頻度]],_xlfn.TEXTJOIN("",TRUE,"0",ファイル名生成[[#This Row],[総頻度]]))</f>
        <v>02</v>
      </c>
    </row>
    <row r="339" spans="2:25">
      <c r="B339" s="50">
        <f t="shared" si="5"/>
        <v>337</v>
      </c>
      <c r="C339" s="90"/>
      <c r="D339" s="81"/>
      <c r="E339" s="81" t="s">
        <v>3843</v>
      </c>
      <c r="F339" s="81" t="s">
        <v>3843</v>
      </c>
      <c r="G339" s="90"/>
      <c r="H339" s="90"/>
      <c r="I339" s="50" t="str" cm="1">
        <f t="array" ref="I3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39" s="50" t="str">
        <f>_xlfn.TEXTJOIN("",1,ファイル名生成[[#This Row],[字音１]],ファイル名生成[[#This Row],[字音２]],ファイル名生成[[#This Row],[字音3]])</f>
        <v/>
      </c>
      <c r="K339" s="90"/>
      <c r="L339" s="50" t="str">
        <f>IF(ファイル名生成[[#This Row],[字１]]=0,"",_xlfn.TEXTJOIN("",TRUE,ファイル名生成[[#This Row],[ローマ字]],ファイル名生成[[#This Row],[後綴り]]))</f>
        <v/>
      </c>
      <c r="M339" s="50" t="str">
        <f>IF(COUNTIF(既存ファイル名[語釈見出し],ファイル名生成[[#This Row],[語釈見出し]])&gt;=1,"重複","")</f>
        <v/>
      </c>
      <c r="N339" s="50" t="str">
        <f>IF(COUNTIF(既存ファイル名[項目（内部）],ファイル名生成[[#This Row],[項目（内部）]])&gt;=1,"重複","")</f>
        <v/>
      </c>
      <c r="O339" s="50">
        <f>IF(LEFT(ファイル名生成[[#This Row],[項目（内部）]],1)="",0,MATCH(LEFT(ファイル名生成[[#This Row],[項目（内部）]],1),字音画数表[新字],0))</f>
        <v>0</v>
      </c>
      <c r="P339" s="50" cm="1">
        <f t="array" ref="P3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39" s="50" cm="1">
        <f t="array" ref="Q3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39" s="50" t="str" cm="1">
        <f t="array" ref="R339">IF(ファイル名生成[[#This Row],[字１]]=0,"",INDEX(字音画数表[字音],ファイル名生成[[#This Row],[字１]],0))</f>
        <v/>
      </c>
      <c r="S339" s="50" t="str" cm="1">
        <f t="array" ref="S339">IF(ファイル名生成[[#This Row],[字２]]=0,"",INDEX(字音画数表[字音],ファイル名生成[[#This Row],[字２]],0))</f>
        <v/>
      </c>
      <c r="T339" s="50" t="str" cm="1">
        <f t="array" ref="T339">IF(ファイル名生成[[#This Row],[字３]]=0,"",INDEX(字音画数表[字音],ファイル名生成[[#This Row],[字３]],0))</f>
        <v/>
      </c>
      <c r="U339" s="50" t="str" cm="1">
        <f t="array" ref="U339">[1]!Hebon(ファイル名生成[[#This Row],[字音（手動）]],2,1)</f>
        <v/>
      </c>
      <c r="V339" s="50">
        <f>COUNTIF(既存ファイル名[ローマ字],ファイル名生成[[#This Row],[ローマ字]])</f>
        <v>2</v>
      </c>
      <c r="W339" s="50">
        <f>IF(ファイル名生成[[#This Row],[字１]]=0,0,COUNTIF(ファイル名生成[ローマ字],ファイル名生成[[#This Row],[ローマ字]]))</f>
        <v>0</v>
      </c>
      <c r="X339" s="50">
        <f>ファイル名生成[[#This Row],[既存頻度]]+ファイル名生成[[#This Row],[新頻度]]</f>
        <v>2</v>
      </c>
      <c r="Y339" s="50" t="str">
        <f>IF(ファイル名生成[[#This Row],[総頻度]]&gt;9,ファイル名生成[[#This Row],[総頻度]],_xlfn.TEXTJOIN("",TRUE,"0",ファイル名生成[[#This Row],[総頻度]]))</f>
        <v>02</v>
      </c>
    </row>
    <row r="340" spans="2:25">
      <c r="B340" s="50">
        <f t="shared" si="5"/>
        <v>338</v>
      </c>
      <c r="C340" s="90"/>
      <c r="D340" s="81"/>
      <c r="E340" s="81" t="s">
        <v>3843</v>
      </c>
      <c r="F340" s="81" t="s">
        <v>3843</v>
      </c>
      <c r="G340" s="90"/>
      <c r="H340" s="90"/>
      <c r="I340" s="50" t="str" cm="1">
        <f t="array" ref="I3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0" s="50" t="str">
        <f>_xlfn.TEXTJOIN("",1,ファイル名生成[[#This Row],[字音１]],ファイル名生成[[#This Row],[字音２]],ファイル名生成[[#This Row],[字音3]])</f>
        <v/>
      </c>
      <c r="K340" s="90"/>
      <c r="L340" s="50" t="str">
        <f>IF(ファイル名生成[[#This Row],[字１]]=0,"",_xlfn.TEXTJOIN("",TRUE,ファイル名生成[[#This Row],[ローマ字]],ファイル名生成[[#This Row],[後綴り]]))</f>
        <v/>
      </c>
      <c r="M340" s="50" t="str">
        <f>IF(COUNTIF(既存ファイル名[語釈見出し],ファイル名生成[[#This Row],[語釈見出し]])&gt;=1,"重複","")</f>
        <v/>
      </c>
      <c r="N340" s="50" t="str">
        <f>IF(COUNTIF(既存ファイル名[項目（内部）],ファイル名生成[[#This Row],[項目（内部）]])&gt;=1,"重複","")</f>
        <v/>
      </c>
      <c r="O340" s="50">
        <f>IF(LEFT(ファイル名生成[[#This Row],[項目（内部）]],1)="",0,MATCH(LEFT(ファイル名生成[[#This Row],[項目（内部）]],1),字音画数表[新字],0))</f>
        <v>0</v>
      </c>
      <c r="P340" s="50" cm="1">
        <f t="array" ref="P3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0" s="50" cm="1">
        <f t="array" ref="Q3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0" s="50" t="str" cm="1">
        <f t="array" ref="R340">IF(ファイル名生成[[#This Row],[字１]]=0,"",INDEX(字音画数表[字音],ファイル名生成[[#This Row],[字１]],0))</f>
        <v/>
      </c>
      <c r="S340" s="50" t="str" cm="1">
        <f t="array" ref="S340">IF(ファイル名生成[[#This Row],[字２]]=0,"",INDEX(字音画数表[字音],ファイル名生成[[#This Row],[字２]],0))</f>
        <v/>
      </c>
      <c r="T340" s="50" t="str" cm="1">
        <f t="array" ref="T340">IF(ファイル名生成[[#This Row],[字３]]=0,"",INDEX(字音画数表[字音],ファイル名生成[[#This Row],[字３]],0))</f>
        <v/>
      </c>
      <c r="U340" s="50" t="str" cm="1">
        <f t="array" ref="U340">[1]!Hebon(ファイル名生成[[#This Row],[字音（手動）]],2,1)</f>
        <v/>
      </c>
      <c r="V340" s="50">
        <f>COUNTIF(既存ファイル名[ローマ字],ファイル名生成[[#This Row],[ローマ字]])</f>
        <v>2</v>
      </c>
      <c r="W340" s="50">
        <f>IF(ファイル名生成[[#This Row],[字１]]=0,0,COUNTIF(ファイル名生成[ローマ字],ファイル名生成[[#This Row],[ローマ字]]))</f>
        <v>0</v>
      </c>
      <c r="X340" s="50">
        <f>ファイル名生成[[#This Row],[既存頻度]]+ファイル名生成[[#This Row],[新頻度]]</f>
        <v>2</v>
      </c>
      <c r="Y340" s="50" t="str">
        <f>IF(ファイル名生成[[#This Row],[総頻度]]&gt;9,ファイル名生成[[#This Row],[総頻度]],_xlfn.TEXTJOIN("",TRUE,"0",ファイル名生成[[#This Row],[総頻度]]))</f>
        <v>02</v>
      </c>
    </row>
    <row r="341" spans="2:25">
      <c r="B341" s="50">
        <f t="shared" si="5"/>
        <v>339</v>
      </c>
      <c r="C341" s="90"/>
      <c r="D341" s="81"/>
      <c r="E341" s="81" t="s">
        <v>3843</v>
      </c>
      <c r="F341" s="81" t="s">
        <v>3843</v>
      </c>
      <c r="G341" s="90"/>
      <c r="H341" s="90"/>
      <c r="I341" s="50" t="str" cm="1">
        <f t="array" ref="I3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1" s="50" t="str">
        <f>_xlfn.TEXTJOIN("",1,ファイル名生成[[#This Row],[字音１]],ファイル名生成[[#This Row],[字音２]],ファイル名生成[[#This Row],[字音3]])</f>
        <v/>
      </c>
      <c r="K341" s="90"/>
      <c r="L341" s="50" t="str">
        <f>IF(ファイル名生成[[#This Row],[字１]]=0,"",_xlfn.TEXTJOIN("",TRUE,ファイル名生成[[#This Row],[ローマ字]],ファイル名生成[[#This Row],[後綴り]]))</f>
        <v/>
      </c>
      <c r="M341" s="50" t="str">
        <f>IF(COUNTIF(既存ファイル名[語釈見出し],ファイル名生成[[#This Row],[語釈見出し]])&gt;=1,"重複","")</f>
        <v/>
      </c>
      <c r="N341" s="50" t="str">
        <f>IF(COUNTIF(既存ファイル名[項目（内部）],ファイル名生成[[#This Row],[項目（内部）]])&gt;=1,"重複","")</f>
        <v/>
      </c>
      <c r="O341" s="50">
        <f>IF(LEFT(ファイル名生成[[#This Row],[項目（内部）]],1)="",0,MATCH(LEFT(ファイル名生成[[#This Row],[項目（内部）]],1),字音画数表[新字],0))</f>
        <v>0</v>
      </c>
      <c r="P341" s="50" cm="1">
        <f t="array" ref="P3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1" s="50" cm="1">
        <f t="array" ref="Q3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1" s="50" t="str" cm="1">
        <f t="array" ref="R341">IF(ファイル名生成[[#This Row],[字１]]=0,"",INDEX(字音画数表[字音],ファイル名生成[[#This Row],[字１]],0))</f>
        <v/>
      </c>
      <c r="S341" s="50" t="str" cm="1">
        <f t="array" ref="S341">IF(ファイル名生成[[#This Row],[字２]]=0,"",INDEX(字音画数表[字音],ファイル名生成[[#This Row],[字２]],0))</f>
        <v/>
      </c>
      <c r="T341" s="50" t="str" cm="1">
        <f t="array" ref="T341">IF(ファイル名生成[[#This Row],[字３]]=0,"",INDEX(字音画数表[字音],ファイル名生成[[#This Row],[字３]],0))</f>
        <v/>
      </c>
      <c r="U341" s="50" t="str" cm="1">
        <f t="array" ref="U341">[1]!Hebon(ファイル名生成[[#This Row],[字音（手動）]],2,1)</f>
        <v/>
      </c>
      <c r="V341" s="50">
        <f>COUNTIF(既存ファイル名[ローマ字],ファイル名生成[[#This Row],[ローマ字]])</f>
        <v>2</v>
      </c>
      <c r="W341" s="50">
        <f>IF(ファイル名生成[[#This Row],[字１]]=0,0,COUNTIF(ファイル名生成[ローマ字],ファイル名生成[[#This Row],[ローマ字]]))</f>
        <v>0</v>
      </c>
      <c r="X341" s="50">
        <f>ファイル名生成[[#This Row],[既存頻度]]+ファイル名生成[[#This Row],[新頻度]]</f>
        <v>2</v>
      </c>
      <c r="Y341" s="50" t="str">
        <f>IF(ファイル名生成[[#This Row],[総頻度]]&gt;9,ファイル名生成[[#This Row],[総頻度]],_xlfn.TEXTJOIN("",TRUE,"0",ファイル名生成[[#This Row],[総頻度]]))</f>
        <v>02</v>
      </c>
    </row>
    <row r="342" spans="2:25">
      <c r="B342" s="50">
        <f t="shared" si="5"/>
        <v>340</v>
      </c>
      <c r="C342" s="90"/>
      <c r="D342" s="81"/>
      <c r="E342" s="81" t="s">
        <v>3843</v>
      </c>
      <c r="F342" s="81" t="s">
        <v>3843</v>
      </c>
      <c r="G342" s="90"/>
      <c r="H342" s="90"/>
      <c r="I342" s="50" t="str" cm="1">
        <f t="array" ref="I3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2" s="50" t="str">
        <f>_xlfn.TEXTJOIN("",1,ファイル名生成[[#This Row],[字音１]],ファイル名生成[[#This Row],[字音２]],ファイル名生成[[#This Row],[字音3]])</f>
        <v/>
      </c>
      <c r="K342" s="90"/>
      <c r="L342" s="50" t="str">
        <f>IF(ファイル名生成[[#This Row],[字１]]=0,"",_xlfn.TEXTJOIN("",TRUE,ファイル名生成[[#This Row],[ローマ字]],ファイル名生成[[#This Row],[後綴り]]))</f>
        <v/>
      </c>
      <c r="M342" s="50" t="str">
        <f>IF(COUNTIF(既存ファイル名[語釈見出し],ファイル名生成[[#This Row],[語釈見出し]])&gt;=1,"重複","")</f>
        <v/>
      </c>
      <c r="N342" s="50" t="str">
        <f>IF(COUNTIF(既存ファイル名[項目（内部）],ファイル名生成[[#This Row],[項目（内部）]])&gt;=1,"重複","")</f>
        <v/>
      </c>
      <c r="O342" s="50">
        <f>IF(LEFT(ファイル名生成[[#This Row],[項目（内部）]],1)="",0,MATCH(LEFT(ファイル名生成[[#This Row],[項目（内部）]],1),字音画数表[新字],0))</f>
        <v>0</v>
      </c>
      <c r="P342" s="50" cm="1">
        <f t="array" ref="P3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2" s="50" cm="1">
        <f t="array" ref="Q3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2" s="50" t="str" cm="1">
        <f t="array" ref="R342">IF(ファイル名生成[[#This Row],[字１]]=0,"",INDEX(字音画数表[字音],ファイル名生成[[#This Row],[字１]],0))</f>
        <v/>
      </c>
      <c r="S342" s="50" t="str" cm="1">
        <f t="array" ref="S342">IF(ファイル名生成[[#This Row],[字２]]=0,"",INDEX(字音画数表[字音],ファイル名生成[[#This Row],[字２]],0))</f>
        <v/>
      </c>
      <c r="T342" s="50" t="str" cm="1">
        <f t="array" ref="T342">IF(ファイル名生成[[#This Row],[字３]]=0,"",INDEX(字音画数表[字音],ファイル名生成[[#This Row],[字３]],0))</f>
        <v/>
      </c>
      <c r="U342" s="50" t="str" cm="1">
        <f t="array" ref="U342">[1]!Hebon(ファイル名生成[[#This Row],[字音（手動）]],2,1)</f>
        <v/>
      </c>
      <c r="V342" s="50">
        <f>COUNTIF(既存ファイル名[ローマ字],ファイル名生成[[#This Row],[ローマ字]])</f>
        <v>2</v>
      </c>
      <c r="W342" s="50">
        <f>IF(ファイル名生成[[#This Row],[字１]]=0,0,COUNTIF(ファイル名生成[ローマ字],ファイル名生成[[#This Row],[ローマ字]]))</f>
        <v>0</v>
      </c>
      <c r="X342" s="50">
        <f>ファイル名生成[[#This Row],[既存頻度]]+ファイル名生成[[#This Row],[新頻度]]</f>
        <v>2</v>
      </c>
      <c r="Y342" s="50" t="str">
        <f>IF(ファイル名生成[[#This Row],[総頻度]]&gt;9,ファイル名生成[[#This Row],[総頻度]],_xlfn.TEXTJOIN("",TRUE,"0",ファイル名生成[[#This Row],[総頻度]]))</f>
        <v>02</v>
      </c>
    </row>
    <row r="343" spans="2:25">
      <c r="B343" s="50">
        <f t="shared" si="5"/>
        <v>341</v>
      </c>
      <c r="C343" s="90"/>
      <c r="D343" s="81"/>
      <c r="E343" s="81" t="s">
        <v>3843</v>
      </c>
      <c r="F343" s="81" t="s">
        <v>3843</v>
      </c>
      <c r="G343" s="90"/>
      <c r="H343" s="90"/>
      <c r="I343" s="50" t="str" cm="1">
        <f t="array" ref="I3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3" s="50" t="str">
        <f>_xlfn.TEXTJOIN("",1,ファイル名生成[[#This Row],[字音１]],ファイル名生成[[#This Row],[字音２]],ファイル名生成[[#This Row],[字音3]])</f>
        <v/>
      </c>
      <c r="K343" s="90"/>
      <c r="L343" s="50" t="str">
        <f>IF(ファイル名生成[[#This Row],[字１]]=0,"",_xlfn.TEXTJOIN("",TRUE,ファイル名生成[[#This Row],[ローマ字]],ファイル名生成[[#This Row],[後綴り]]))</f>
        <v/>
      </c>
      <c r="M343" s="50" t="str">
        <f>IF(COUNTIF(既存ファイル名[語釈見出し],ファイル名生成[[#This Row],[語釈見出し]])&gt;=1,"重複","")</f>
        <v/>
      </c>
      <c r="N343" s="50" t="str">
        <f>IF(COUNTIF(既存ファイル名[項目（内部）],ファイル名生成[[#This Row],[項目（内部）]])&gt;=1,"重複","")</f>
        <v/>
      </c>
      <c r="O343" s="50">
        <f>IF(LEFT(ファイル名生成[[#This Row],[項目（内部）]],1)="",0,MATCH(LEFT(ファイル名生成[[#This Row],[項目（内部）]],1),字音画数表[新字],0))</f>
        <v>0</v>
      </c>
      <c r="P343" s="50" cm="1">
        <f t="array" ref="P3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3" s="50" cm="1">
        <f t="array" ref="Q3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3" s="50" t="str" cm="1">
        <f t="array" ref="R343">IF(ファイル名生成[[#This Row],[字１]]=0,"",INDEX(字音画数表[字音],ファイル名生成[[#This Row],[字１]],0))</f>
        <v/>
      </c>
      <c r="S343" s="50" t="str" cm="1">
        <f t="array" ref="S343">IF(ファイル名生成[[#This Row],[字２]]=0,"",INDEX(字音画数表[字音],ファイル名生成[[#This Row],[字２]],0))</f>
        <v/>
      </c>
      <c r="T343" s="50" t="str" cm="1">
        <f t="array" ref="T343">IF(ファイル名生成[[#This Row],[字３]]=0,"",INDEX(字音画数表[字音],ファイル名生成[[#This Row],[字３]],0))</f>
        <v/>
      </c>
      <c r="U343" s="50" t="str" cm="1">
        <f t="array" ref="U343">[1]!Hebon(ファイル名生成[[#This Row],[字音（手動）]],2,1)</f>
        <v/>
      </c>
      <c r="V343" s="50">
        <f>COUNTIF(既存ファイル名[ローマ字],ファイル名生成[[#This Row],[ローマ字]])</f>
        <v>2</v>
      </c>
      <c r="W343" s="50">
        <f>IF(ファイル名生成[[#This Row],[字１]]=0,0,COUNTIF(ファイル名生成[ローマ字],ファイル名生成[[#This Row],[ローマ字]]))</f>
        <v>0</v>
      </c>
      <c r="X343" s="50">
        <f>ファイル名生成[[#This Row],[既存頻度]]+ファイル名生成[[#This Row],[新頻度]]</f>
        <v>2</v>
      </c>
      <c r="Y343" s="50" t="str">
        <f>IF(ファイル名生成[[#This Row],[総頻度]]&gt;9,ファイル名生成[[#This Row],[総頻度]],_xlfn.TEXTJOIN("",TRUE,"0",ファイル名生成[[#This Row],[総頻度]]))</f>
        <v>02</v>
      </c>
    </row>
    <row r="344" spans="2:25">
      <c r="B344" s="50">
        <f t="shared" si="5"/>
        <v>342</v>
      </c>
      <c r="C344" s="90"/>
      <c r="D344" s="81"/>
      <c r="E344" s="81" t="s">
        <v>3843</v>
      </c>
      <c r="F344" s="81" t="s">
        <v>3843</v>
      </c>
      <c r="G344" s="90"/>
      <c r="H344" s="90"/>
      <c r="I344" s="50" t="str" cm="1">
        <f t="array" ref="I3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4" s="50" t="str">
        <f>_xlfn.TEXTJOIN("",1,ファイル名生成[[#This Row],[字音１]],ファイル名生成[[#This Row],[字音２]],ファイル名生成[[#This Row],[字音3]])</f>
        <v/>
      </c>
      <c r="K344" s="90"/>
      <c r="L344" s="50" t="str">
        <f>IF(ファイル名生成[[#This Row],[字１]]=0,"",_xlfn.TEXTJOIN("",TRUE,ファイル名生成[[#This Row],[ローマ字]],ファイル名生成[[#This Row],[後綴り]]))</f>
        <v/>
      </c>
      <c r="M344" s="50" t="str">
        <f>IF(COUNTIF(既存ファイル名[語釈見出し],ファイル名生成[[#This Row],[語釈見出し]])&gt;=1,"重複","")</f>
        <v/>
      </c>
      <c r="N344" s="50" t="str">
        <f>IF(COUNTIF(既存ファイル名[項目（内部）],ファイル名生成[[#This Row],[項目（内部）]])&gt;=1,"重複","")</f>
        <v/>
      </c>
      <c r="O344" s="50">
        <f>IF(LEFT(ファイル名生成[[#This Row],[項目（内部）]],1)="",0,MATCH(LEFT(ファイル名生成[[#This Row],[項目（内部）]],1),字音画数表[新字],0))</f>
        <v>0</v>
      </c>
      <c r="P344" s="50" cm="1">
        <f t="array" ref="P3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4" s="50" cm="1">
        <f t="array" ref="Q3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4" s="50" t="str" cm="1">
        <f t="array" ref="R344">IF(ファイル名生成[[#This Row],[字１]]=0,"",INDEX(字音画数表[字音],ファイル名生成[[#This Row],[字１]],0))</f>
        <v/>
      </c>
      <c r="S344" s="50" t="str" cm="1">
        <f t="array" ref="S344">IF(ファイル名生成[[#This Row],[字２]]=0,"",INDEX(字音画数表[字音],ファイル名生成[[#This Row],[字２]],0))</f>
        <v/>
      </c>
      <c r="T344" s="50" t="str" cm="1">
        <f t="array" ref="T344">IF(ファイル名生成[[#This Row],[字３]]=0,"",INDEX(字音画数表[字音],ファイル名生成[[#This Row],[字３]],0))</f>
        <v/>
      </c>
      <c r="U344" s="50" t="str" cm="1">
        <f t="array" ref="U344">[1]!Hebon(ファイル名生成[[#This Row],[字音（手動）]],2,1)</f>
        <v/>
      </c>
      <c r="V344" s="50">
        <f>COUNTIF(既存ファイル名[ローマ字],ファイル名生成[[#This Row],[ローマ字]])</f>
        <v>2</v>
      </c>
      <c r="W344" s="50">
        <f>IF(ファイル名生成[[#This Row],[字１]]=0,0,COUNTIF(ファイル名生成[ローマ字],ファイル名生成[[#This Row],[ローマ字]]))</f>
        <v>0</v>
      </c>
      <c r="X344" s="50">
        <f>ファイル名生成[[#This Row],[既存頻度]]+ファイル名生成[[#This Row],[新頻度]]</f>
        <v>2</v>
      </c>
      <c r="Y344" s="50" t="str">
        <f>IF(ファイル名生成[[#This Row],[総頻度]]&gt;9,ファイル名生成[[#This Row],[総頻度]],_xlfn.TEXTJOIN("",TRUE,"0",ファイル名生成[[#This Row],[総頻度]]))</f>
        <v>02</v>
      </c>
    </row>
    <row r="345" spans="2:25">
      <c r="B345" s="50">
        <f t="shared" si="5"/>
        <v>343</v>
      </c>
      <c r="C345" s="90"/>
      <c r="D345" s="81"/>
      <c r="E345" s="81" t="s">
        <v>3843</v>
      </c>
      <c r="F345" s="81" t="s">
        <v>3843</v>
      </c>
      <c r="G345" s="90"/>
      <c r="H345" s="90"/>
      <c r="I345" s="50" t="str" cm="1">
        <f t="array" ref="I3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5" s="50" t="str">
        <f>_xlfn.TEXTJOIN("",1,ファイル名生成[[#This Row],[字音１]],ファイル名生成[[#This Row],[字音２]],ファイル名生成[[#This Row],[字音3]])</f>
        <v/>
      </c>
      <c r="K345" s="90"/>
      <c r="L345" s="50" t="str">
        <f>IF(ファイル名生成[[#This Row],[字１]]=0,"",_xlfn.TEXTJOIN("",TRUE,ファイル名生成[[#This Row],[ローマ字]],ファイル名生成[[#This Row],[後綴り]]))</f>
        <v/>
      </c>
      <c r="M345" s="50" t="str">
        <f>IF(COUNTIF(既存ファイル名[語釈見出し],ファイル名生成[[#This Row],[語釈見出し]])&gt;=1,"重複","")</f>
        <v/>
      </c>
      <c r="N345" s="50" t="str">
        <f>IF(COUNTIF(既存ファイル名[項目（内部）],ファイル名生成[[#This Row],[項目（内部）]])&gt;=1,"重複","")</f>
        <v/>
      </c>
      <c r="O345" s="50">
        <f>IF(LEFT(ファイル名生成[[#This Row],[項目（内部）]],1)="",0,MATCH(LEFT(ファイル名生成[[#This Row],[項目（内部）]],1),字音画数表[新字],0))</f>
        <v>0</v>
      </c>
      <c r="P345" s="50" cm="1">
        <f t="array" ref="P3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5" s="50" cm="1">
        <f t="array" ref="Q3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5" s="50" t="str" cm="1">
        <f t="array" ref="R345">IF(ファイル名生成[[#This Row],[字１]]=0,"",INDEX(字音画数表[字音],ファイル名生成[[#This Row],[字１]],0))</f>
        <v/>
      </c>
      <c r="S345" s="50" t="str" cm="1">
        <f t="array" ref="S345">IF(ファイル名生成[[#This Row],[字２]]=0,"",INDEX(字音画数表[字音],ファイル名生成[[#This Row],[字２]],0))</f>
        <v/>
      </c>
      <c r="T345" s="50" t="str" cm="1">
        <f t="array" ref="T345">IF(ファイル名生成[[#This Row],[字３]]=0,"",INDEX(字音画数表[字音],ファイル名生成[[#This Row],[字３]],0))</f>
        <v/>
      </c>
      <c r="U345" s="50" t="str" cm="1">
        <f t="array" ref="U345">[1]!Hebon(ファイル名生成[[#This Row],[字音（手動）]],2,1)</f>
        <v/>
      </c>
      <c r="V345" s="50">
        <f>COUNTIF(既存ファイル名[ローマ字],ファイル名生成[[#This Row],[ローマ字]])</f>
        <v>2</v>
      </c>
      <c r="W345" s="50">
        <f>IF(ファイル名生成[[#This Row],[字１]]=0,0,COUNTIF(ファイル名生成[ローマ字],ファイル名生成[[#This Row],[ローマ字]]))</f>
        <v>0</v>
      </c>
      <c r="X345" s="50">
        <f>ファイル名生成[[#This Row],[既存頻度]]+ファイル名生成[[#This Row],[新頻度]]</f>
        <v>2</v>
      </c>
      <c r="Y345" s="50" t="str">
        <f>IF(ファイル名生成[[#This Row],[総頻度]]&gt;9,ファイル名生成[[#This Row],[総頻度]],_xlfn.TEXTJOIN("",TRUE,"0",ファイル名生成[[#This Row],[総頻度]]))</f>
        <v>02</v>
      </c>
    </row>
    <row r="346" spans="2:25">
      <c r="B346" s="50">
        <f t="shared" si="5"/>
        <v>344</v>
      </c>
      <c r="C346" s="90"/>
      <c r="D346" s="81"/>
      <c r="E346" s="81" t="s">
        <v>3843</v>
      </c>
      <c r="F346" s="81" t="s">
        <v>3843</v>
      </c>
      <c r="G346" s="90"/>
      <c r="H346" s="90"/>
      <c r="I346" s="50" t="str" cm="1">
        <f t="array" ref="I3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6" s="50" t="str">
        <f>_xlfn.TEXTJOIN("",1,ファイル名生成[[#This Row],[字音１]],ファイル名生成[[#This Row],[字音２]],ファイル名生成[[#This Row],[字音3]])</f>
        <v/>
      </c>
      <c r="K346" s="90"/>
      <c r="L346" s="50" t="str">
        <f>IF(ファイル名生成[[#This Row],[字１]]=0,"",_xlfn.TEXTJOIN("",TRUE,ファイル名生成[[#This Row],[ローマ字]],ファイル名生成[[#This Row],[後綴り]]))</f>
        <v/>
      </c>
      <c r="M346" s="50" t="str">
        <f>IF(COUNTIF(既存ファイル名[語釈見出し],ファイル名生成[[#This Row],[語釈見出し]])&gt;=1,"重複","")</f>
        <v/>
      </c>
      <c r="N346" s="50" t="str">
        <f>IF(COUNTIF(既存ファイル名[項目（内部）],ファイル名生成[[#This Row],[項目（内部）]])&gt;=1,"重複","")</f>
        <v/>
      </c>
      <c r="O346" s="50">
        <f>IF(LEFT(ファイル名生成[[#This Row],[項目（内部）]],1)="",0,MATCH(LEFT(ファイル名生成[[#This Row],[項目（内部）]],1),字音画数表[新字],0))</f>
        <v>0</v>
      </c>
      <c r="P346" s="50" cm="1">
        <f t="array" ref="P3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6" s="50" cm="1">
        <f t="array" ref="Q3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6" s="50" t="str" cm="1">
        <f t="array" ref="R346">IF(ファイル名生成[[#This Row],[字１]]=0,"",INDEX(字音画数表[字音],ファイル名生成[[#This Row],[字１]],0))</f>
        <v/>
      </c>
      <c r="S346" s="50" t="str" cm="1">
        <f t="array" ref="S346">IF(ファイル名生成[[#This Row],[字２]]=0,"",INDEX(字音画数表[字音],ファイル名生成[[#This Row],[字２]],0))</f>
        <v/>
      </c>
      <c r="T346" s="50" t="str" cm="1">
        <f t="array" ref="T346">IF(ファイル名生成[[#This Row],[字３]]=0,"",INDEX(字音画数表[字音],ファイル名生成[[#This Row],[字３]],0))</f>
        <v/>
      </c>
      <c r="U346" s="50" t="str" cm="1">
        <f t="array" ref="U346">[1]!Hebon(ファイル名生成[[#This Row],[字音（手動）]],2,1)</f>
        <v/>
      </c>
      <c r="V346" s="50">
        <f>COUNTIF(既存ファイル名[ローマ字],ファイル名生成[[#This Row],[ローマ字]])</f>
        <v>2</v>
      </c>
      <c r="W346" s="50">
        <f>IF(ファイル名生成[[#This Row],[字１]]=0,0,COUNTIF(ファイル名生成[ローマ字],ファイル名生成[[#This Row],[ローマ字]]))</f>
        <v>0</v>
      </c>
      <c r="X346" s="50">
        <f>ファイル名生成[[#This Row],[既存頻度]]+ファイル名生成[[#This Row],[新頻度]]</f>
        <v>2</v>
      </c>
      <c r="Y346" s="50" t="str">
        <f>IF(ファイル名生成[[#This Row],[総頻度]]&gt;9,ファイル名生成[[#This Row],[総頻度]],_xlfn.TEXTJOIN("",TRUE,"0",ファイル名生成[[#This Row],[総頻度]]))</f>
        <v>02</v>
      </c>
    </row>
    <row r="347" spans="2:25">
      <c r="B347" s="50">
        <f t="shared" si="5"/>
        <v>345</v>
      </c>
      <c r="C347" s="90"/>
      <c r="D347" s="81"/>
      <c r="E347" s="81" t="s">
        <v>3843</v>
      </c>
      <c r="F347" s="81" t="s">
        <v>3843</v>
      </c>
      <c r="G347" s="90"/>
      <c r="H347" s="90"/>
      <c r="I347" s="50" t="str" cm="1">
        <f t="array" ref="I3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7" s="50" t="str">
        <f>_xlfn.TEXTJOIN("",1,ファイル名生成[[#This Row],[字音１]],ファイル名生成[[#This Row],[字音２]],ファイル名生成[[#This Row],[字音3]])</f>
        <v/>
      </c>
      <c r="K347" s="90"/>
      <c r="L347" s="50" t="str">
        <f>IF(ファイル名生成[[#This Row],[字１]]=0,"",_xlfn.TEXTJOIN("",TRUE,ファイル名生成[[#This Row],[ローマ字]],ファイル名生成[[#This Row],[後綴り]]))</f>
        <v/>
      </c>
      <c r="M347" s="50" t="str">
        <f>IF(COUNTIF(既存ファイル名[語釈見出し],ファイル名生成[[#This Row],[語釈見出し]])&gt;=1,"重複","")</f>
        <v/>
      </c>
      <c r="N347" s="50" t="str">
        <f>IF(COUNTIF(既存ファイル名[項目（内部）],ファイル名生成[[#This Row],[項目（内部）]])&gt;=1,"重複","")</f>
        <v/>
      </c>
      <c r="O347" s="50">
        <f>IF(LEFT(ファイル名生成[[#This Row],[項目（内部）]],1)="",0,MATCH(LEFT(ファイル名生成[[#This Row],[項目（内部）]],1),字音画数表[新字],0))</f>
        <v>0</v>
      </c>
      <c r="P347" s="50" cm="1">
        <f t="array" ref="P3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7" s="50" cm="1">
        <f t="array" ref="Q3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7" s="50" t="str" cm="1">
        <f t="array" ref="R347">IF(ファイル名生成[[#This Row],[字１]]=0,"",INDEX(字音画数表[字音],ファイル名生成[[#This Row],[字１]],0))</f>
        <v/>
      </c>
      <c r="S347" s="50" t="str" cm="1">
        <f t="array" ref="S347">IF(ファイル名生成[[#This Row],[字２]]=0,"",INDEX(字音画数表[字音],ファイル名生成[[#This Row],[字２]],0))</f>
        <v/>
      </c>
      <c r="T347" s="50" t="str" cm="1">
        <f t="array" ref="T347">IF(ファイル名生成[[#This Row],[字３]]=0,"",INDEX(字音画数表[字音],ファイル名生成[[#This Row],[字３]],0))</f>
        <v/>
      </c>
      <c r="U347" s="50" t="str" cm="1">
        <f t="array" ref="U347">[1]!Hebon(ファイル名生成[[#This Row],[字音（手動）]],2,1)</f>
        <v/>
      </c>
      <c r="V347" s="50">
        <f>COUNTIF(既存ファイル名[ローマ字],ファイル名生成[[#This Row],[ローマ字]])</f>
        <v>2</v>
      </c>
      <c r="W347" s="50">
        <f>IF(ファイル名生成[[#This Row],[字１]]=0,0,COUNTIF(ファイル名生成[ローマ字],ファイル名生成[[#This Row],[ローマ字]]))</f>
        <v>0</v>
      </c>
      <c r="X347" s="50">
        <f>ファイル名生成[[#This Row],[既存頻度]]+ファイル名生成[[#This Row],[新頻度]]</f>
        <v>2</v>
      </c>
      <c r="Y347" s="50" t="str">
        <f>IF(ファイル名生成[[#This Row],[総頻度]]&gt;9,ファイル名生成[[#This Row],[総頻度]],_xlfn.TEXTJOIN("",TRUE,"0",ファイル名生成[[#This Row],[総頻度]]))</f>
        <v>02</v>
      </c>
    </row>
    <row r="348" spans="2:25">
      <c r="B348" s="50">
        <f t="shared" si="5"/>
        <v>346</v>
      </c>
      <c r="C348" s="90"/>
      <c r="D348" s="81"/>
      <c r="E348" s="81" t="s">
        <v>3843</v>
      </c>
      <c r="F348" s="81" t="s">
        <v>3843</v>
      </c>
      <c r="G348" s="90"/>
      <c r="H348" s="90"/>
      <c r="I348" s="50" t="str" cm="1">
        <f t="array" ref="I3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8" s="50" t="str">
        <f>_xlfn.TEXTJOIN("",1,ファイル名生成[[#This Row],[字音１]],ファイル名生成[[#This Row],[字音２]],ファイル名生成[[#This Row],[字音3]])</f>
        <v/>
      </c>
      <c r="K348" s="90"/>
      <c r="L348" s="50" t="str">
        <f>IF(ファイル名生成[[#This Row],[字１]]=0,"",_xlfn.TEXTJOIN("",TRUE,ファイル名生成[[#This Row],[ローマ字]],ファイル名生成[[#This Row],[後綴り]]))</f>
        <v/>
      </c>
      <c r="M348" s="50" t="str">
        <f>IF(COUNTIF(既存ファイル名[語釈見出し],ファイル名生成[[#This Row],[語釈見出し]])&gt;=1,"重複","")</f>
        <v/>
      </c>
      <c r="N348" s="50" t="str">
        <f>IF(COUNTIF(既存ファイル名[項目（内部）],ファイル名生成[[#This Row],[項目（内部）]])&gt;=1,"重複","")</f>
        <v/>
      </c>
      <c r="O348" s="50">
        <f>IF(LEFT(ファイル名生成[[#This Row],[項目（内部）]],1)="",0,MATCH(LEFT(ファイル名生成[[#This Row],[項目（内部）]],1),字音画数表[新字],0))</f>
        <v>0</v>
      </c>
      <c r="P348" s="50" cm="1">
        <f t="array" ref="P3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8" s="50" cm="1">
        <f t="array" ref="Q3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8" s="50" t="str" cm="1">
        <f t="array" ref="R348">IF(ファイル名生成[[#This Row],[字１]]=0,"",INDEX(字音画数表[字音],ファイル名生成[[#This Row],[字１]],0))</f>
        <v/>
      </c>
      <c r="S348" s="50" t="str" cm="1">
        <f t="array" ref="S348">IF(ファイル名生成[[#This Row],[字２]]=0,"",INDEX(字音画数表[字音],ファイル名生成[[#This Row],[字２]],0))</f>
        <v/>
      </c>
      <c r="T348" s="50" t="str" cm="1">
        <f t="array" ref="T348">IF(ファイル名生成[[#This Row],[字３]]=0,"",INDEX(字音画数表[字音],ファイル名生成[[#This Row],[字３]],0))</f>
        <v/>
      </c>
      <c r="U348" s="50" t="str" cm="1">
        <f t="array" ref="U348">[1]!Hebon(ファイル名生成[[#This Row],[字音（手動）]],2,1)</f>
        <v/>
      </c>
      <c r="V348" s="50">
        <f>COUNTIF(既存ファイル名[ローマ字],ファイル名生成[[#This Row],[ローマ字]])</f>
        <v>2</v>
      </c>
      <c r="W348" s="50">
        <f>IF(ファイル名生成[[#This Row],[字１]]=0,0,COUNTIF(ファイル名生成[ローマ字],ファイル名生成[[#This Row],[ローマ字]]))</f>
        <v>0</v>
      </c>
      <c r="X348" s="50">
        <f>ファイル名生成[[#This Row],[既存頻度]]+ファイル名生成[[#This Row],[新頻度]]</f>
        <v>2</v>
      </c>
      <c r="Y348" s="50" t="str">
        <f>IF(ファイル名生成[[#This Row],[総頻度]]&gt;9,ファイル名生成[[#This Row],[総頻度]],_xlfn.TEXTJOIN("",TRUE,"0",ファイル名生成[[#This Row],[総頻度]]))</f>
        <v>02</v>
      </c>
    </row>
    <row r="349" spans="2:25">
      <c r="B349" s="50">
        <f t="shared" si="5"/>
        <v>347</v>
      </c>
      <c r="C349" s="90"/>
      <c r="D349" s="81"/>
      <c r="E349" s="81" t="s">
        <v>3843</v>
      </c>
      <c r="F349" s="81" t="s">
        <v>3843</v>
      </c>
      <c r="G349" s="90"/>
      <c r="H349" s="90"/>
      <c r="I349" s="50" t="str" cm="1">
        <f t="array" ref="I3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49" s="50" t="str">
        <f>_xlfn.TEXTJOIN("",1,ファイル名生成[[#This Row],[字音１]],ファイル名生成[[#This Row],[字音２]],ファイル名生成[[#This Row],[字音3]])</f>
        <v/>
      </c>
      <c r="K349" s="90"/>
      <c r="L349" s="50" t="str">
        <f>IF(ファイル名生成[[#This Row],[字１]]=0,"",_xlfn.TEXTJOIN("",TRUE,ファイル名生成[[#This Row],[ローマ字]],ファイル名生成[[#This Row],[後綴り]]))</f>
        <v/>
      </c>
      <c r="M349" s="50" t="str">
        <f>IF(COUNTIF(既存ファイル名[語釈見出し],ファイル名生成[[#This Row],[語釈見出し]])&gt;=1,"重複","")</f>
        <v/>
      </c>
      <c r="N349" s="50" t="str">
        <f>IF(COUNTIF(既存ファイル名[項目（内部）],ファイル名生成[[#This Row],[項目（内部）]])&gt;=1,"重複","")</f>
        <v/>
      </c>
      <c r="O349" s="50">
        <f>IF(LEFT(ファイル名生成[[#This Row],[項目（内部）]],1)="",0,MATCH(LEFT(ファイル名生成[[#This Row],[項目（内部）]],1),字音画数表[新字],0))</f>
        <v>0</v>
      </c>
      <c r="P349" s="50" cm="1">
        <f t="array" ref="P3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49" s="50" cm="1">
        <f t="array" ref="Q3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49" s="50" t="str" cm="1">
        <f t="array" ref="R349">IF(ファイル名生成[[#This Row],[字１]]=0,"",INDEX(字音画数表[字音],ファイル名生成[[#This Row],[字１]],0))</f>
        <v/>
      </c>
      <c r="S349" s="50" t="str" cm="1">
        <f t="array" ref="S349">IF(ファイル名生成[[#This Row],[字２]]=0,"",INDEX(字音画数表[字音],ファイル名生成[[#This Row],[字２]],0))</f>
        <v/>
      </c>
      <c r="T349" s="50" t="str" cm="1">
        <f t="array" ref="T349">IF(ファイル名生成[[#This Row],[字３]]=0,"",INDEX(字音画数表[字音],ファイル名生成[[#This Row],[字３]],0))</f>
        <v/>
      </c>
      <c r="U349" s="50" t="str" cm="1">
        <f t="array" ref="U349">[1]!Hebon(ファイル名生成[[#This Row],[字音（手動）]],2,1)</f>
        <v/>
      </c>
      <c r="V349" s="50">
        <f>COUNTIF(既存ファイル名[ローマ字],ファイル名生成[[#This Row],[ローマ字]])</f>
        <v>2</v>
      </c>
      <c r="W349" s="50">
        <f>IF(ファイル名生成[[#This Row],[字１]]=0,0,COUNTIF(ファイル名生成[ローマ字],ファイル名生成[[#This Row],[ローマ字]]))</f>
        <v>0</v>
      </c>
      <c r="X349" s="50">
        <f>ファイル名生成[[#This Row],[既存頻度]]+ファイル名生成[[#This Row],[新頻度]]</f>
        <v>2</v>
      </c>
      <c r="Y349" s="50" t="str">
        <f>IF(ファイル名生成[[#This Row],[総頻度]]&gt;9,ファイル名生成[[#This Row],[総頻度]],_xlfn.TEXTJOIN("",TRUE,"0",ファイル名生成[[#This Row],[総頻度]]))</f>
        <v>02</v>
      </c>
    </row>
    <row r="350" spans="2:25">
      <c r="B350" s="50">
        <f t="shared" si="5"/>
        <v>348</v>
      </c>
      <c r="C350" s="90"/>
      <c r="D350" s="81"/>
      <c r="E350" s="81" t="s">
        <v>3843</v>
      </c>
      <c r="F350" s="81" t="s">
        <v>3843</v>
      </c>
      <c r="G350" s="90"/>
      <c r="H350" s="90"/>
      <c r="I350" s="50" t="str" cm="1">
        <f t="array" ref="I3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0" s="50" t="str">
        <f>_xlfn.TEXTJOIN("",1,ファイル名生成[[#This Row],[字音１]],ファイル名生成[[#This Row],[字音２]],ファイル名生成[[#This Row],[字音3]])</f>
        <v/>
      </c>
      <c r="K350" s="90"/>
      <c r="L350" s="50" t="str">
        <f>IF(ファイル名生成[[#This Row],[字１]]=0,"",_xlfn.TEXTJOIN("",TRUE,ファイル名生成[[#This Row],[ローマ字]],ファイル名生成[[#This Row],[後綴り]]))</f>
        <v/>
      </c>
      <c r="M350" s="50" t="str">
        <f>IF(COUNTIF(既存ファイル名[語釈見出し],ファイル名生成[[#This Row],[語釈見出し]])&gt;=1,"重複","")</f>
        <v/>
      </c>
      <c r="N350" s="50" t="str">
        <f>IF(COUNTIF(既存ファイル名[項目（内部）],ファイル名生成[[#This Row],[項目（内部）]])&gt;=1,"重複","")</f>
        <v/>
      </c>
      <c r="O350" s="50">
        <f>IF(LEFT(ファイル名生成[[#This Row],[項目（内部）]],1)="",0,MATCH(LEFT(ファイル名生成[[#This Row],[項目（内部）]],1),字音画数表[新字],0))</f>
        <v>0</v>
      </c>
      <c r="P350" s="50" cm="1">
        <f t="array" ref="P3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0" s="50" cm="1">
        <f t="array" ref="Q3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0" s="50" t="str" cm="1">
        <f t="array" ref="R350">IF(ファイル名生成[[#This Row],[字１]]=0,"",INDEX(字音画数表[字音],ファイル名生成[[#This Row],[字１]],0))</f>
        <v/>
      </c>
      <c r="S350" s="50" t="str" cm="1">
        <f t="array" ref="S350">IF(ファイル名生成[[#This Row],[字２]]=0,"",INDEX(字音画数表[字音],ファイル名生成[[#This Row],[字２]],0))</f>
        <v/>
      </c>
      <c r="T350" s="50" t="str" cm="1">
        <f t="array" ref="T350">IF(ファイル名生成[[#This Row],[字３]]=0,"",INDEX(字音画数表[字音],ファイル名生成[[#This Row],[字３]],0))</f>
        <v/>
      </c>
      <c r="U350" s="50" t="str" cm="1">
        <f t="array" ref="U350">[1]!Hebon(ファイル名生成[[#This Row],[字音（手動）]],2,1)</f>
        <v/>
      </c>
      <c r="V350" s="50">
        <f>COUNTIF(既存ファイル名[ローマ字],ファイル名生成[[#This Row],[ローマ字]])</f>
        <v>2</v>
      </c>
      <c r="W350" s="50">
        <f>IF(ファイル名生成[[#This Row],[字１]]=0,0,COUNTIF(ファイル名生成[ローマ字],ファイル名生成[[#This Row],[ローマ字]]))</f>
        <v>0</v>
      </c>
      <c r="X350" s="50">
        <f>ファイル名生成[[#This Row],[既存頻度]]+ファイル名生成[[#This Row],[新頻度]]</f>
        <v>2</v>
      </c>
      <c r="Y350" s="50" t="str">
        <f>IF(ファイル名生成[[#This Row],[総頻度]]&gt;9,ファイル名生成[[#This Row],[総頻度]],_xlfn.TEXTJOIN("",TRUE,"0",ファイル名生成[[#This Row],[総頻度]]))</f>
        <v>02</v>
      </c>
    </row>
    <row r="351" spans="2:25">
      <c r="B351" s="50">
        <f t="shared" si="5"/>
        <v>349</v>
      </c>
      <c r="C351" s="90"/>
      <c r="D351" s="81"/>
      <c r="E351" s="81" t="s">
        <v>3843</v>
      </c>
      <c r="F351" s="81" t="s">
        <v>3843</v>
      </c>
      <c r="G351" s="90"/>
      <c r="H351" s="90"/>
      <c r="I351" s="50" t="str" cm="1">
        <f t="array" ref="I3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1" s="50" t="str">
        <f>_xlfn.TEXTJOIN("",1,ファイル名生成[[#This Row],[字音１]],ファイル名生成[[#This Row],[字音２]],ファイル名生成[[#This Row],[字音3]])</f>
        <v/>
      </c>
      <c r="K351" s="90"/>
      <c r="L351" s="50" t="str">
        <f>IF(ファイル名生成[[#This Row],[字１]]=0,"",_xlfn.TEXTJOIN("",TRUE,ファイル名生成[[#This Row],[ローマ字]],ファイル名生成[[#This Row],[後綴り]]))</f>
        <v/>
      </c>
      <c r="M351" s="50" t="str">
        <f>IF(COUNTIF(既存ファイル名[語釈見出し],ファイル名生成[[#This Row],[語釈見出し]])&gt;=1,"重複","")</f>
        <v/>
      </c>
      <c r="N351" s="50" t="str">
        <f>IF(COUNTIF(既存ファイル名[項目（内部）],ファイル名生成[[#This Row],[項目（内部）]])&gt;=1,"重複","")</f>
        <v/>
      </c>
      <c r="O351" s="50">
        <f>IF(LEFT(ファイル名生成[[#This Row],[項目（内部）]],1)="",0,MATCH(LEFT(ファイル名生成[[#This Row],[項目（内部）]],1),字音画数表[新字],0))</f>
        <v>0</v>
      </c>
      <c r="P351" s="50" cm="1">
        <f t="array" ref="P3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1" s="50" cm="1">
        <f t="array" ref="Q3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1" s="50" t="str" cm="1">
        <f t="array" ref="R351">IF(ファイル名生成[[#This Row],[字１]]=0,"",INDEX(字音画数表[字音],ファイル名生成[[#This Row],[字１]],0))</f>
        <v/>
      </c>
      <c r="S351" s="50" t="str" cm="1">
        <f t="array" ref="S351">IF(ファイル名生成[[#This Row],[字２]]=0,"",INDEX(字音画数表[字音],ファイル名生成[[#This Row],[字２]],0))</f>
        <v/>
      </c>
      <c r="T351" s="50" t="str" cm="1">
        <f t="array" ref="T351">IF(ファイル名生成[[#This Row],[字３]]=0,"",INDEX(字音画数表[字音],ファイル名生成[[#This Row],[字３]],0))</f>
        <v/>
      </c>
      <c r="U351" s="50" t="str" cm="1">
        <f t="array" ref="U351">[1]!Hebon(ファイル名生成[[#This Row],[字音（手動）]],2,1)</f>
        <v/>
      </c>
      <c r="V351" s="50">
        <f>COUNTIF(既存ファイル名[ローマ字],ファイル名生成[[#This Row],[ローマ字]])</f>
        <v>2</v>
      </c>
      <c r="W351" s="50">
        <f>IF(ファイル名生成[[#This Row],[字１]]=0,0,COUNTIF(ファイル名生成[ローマ字],ファイル名生成[[#This Row],[ローマ字]]))</f>
        <v>0</v>
      </c>
      <c r="X351" s="50">
        <f>ファイル名生成[[#This Row],[既存頻度]]+ファイル名生成[[#This Row],[新頻度]]</f>
        <v>2</v>
      </c>
      <c r="Y351" s="50" t="str">
        <f>IF(ファイル名生成[[#This Row],[総頻度]]&gt;9,ファイル名生成[[#This Row],[総頻度]],_xlfn.TEXTJOIN("",TRUE,"0",ファイル名生成[[#This Row],[総頻度]]))</f>
        <v>02</v>
      </c>
    </row>
    <row r="352" spans="2:25">
      <c r="B352" s="50">
        <f t="shared" si="5"/>
        <v>350</v>
      </c>
      <c r="C352" s="90"/>
      <c r="D352" s="81"/>
      <c r="E352" s="81" t="s">
        <v>3843</v>
      </c>
      <c r="F352" s="81" t="s">
        <v>3843</v>
      </c>
      <c r="G352" s="90"/>
      <c r="H352" s="90"/>
      <c r="I352" s="50" t="str" cm="1">
        <f t="array" ref="I3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2" s="50" t="str">
        <f>_xlfn.TEXTJOIN("",1,ファイル名生成[[#This Row],[字音１]],ファイル名生成[[#This Row],[字音２]],ファイル名生成[[#This Row],[字音3]])</f>
        <v/>
      </c>
      <c r="K352" s="90"/>
      <c r="L352" s="50" t="str">
        <f>IF(ファイル名生成[[#This Row],[字１]]=0,"",_xlfn.TEXTJOIN("",TRUE,ファイル名生成[[#This Row],[ローマ字]],ファイル名生成[[#This Row],[後綴り]]))</f>
        <v/>
      </c>
      <c r="M352" s="50" t="str">
        <f>IF(COUNTIF(既存ファイル名[語釈見出し],ファイル名生成[[#This Row],[語釈見出し]])&gt;=1,"重複","")</f>
        <v/>
      </c>
      <c r="N352" s="50" t="str">
        <f>IF(COUNTIF(既存ファイル名[項目（内部）],ファイル名生成[[#This Row],[項目（内部）]])&gt;=1,"重複","")</f>
        <v/>
      </c>
      <c r="O352" s="50">
        <f>IF(LEFT(ファイル名生成[[#This Row],[項目（内部）]],1)="",0,MATCH(LEFT(ファイル名生成[[#This Row],[項目（内部）]],1),字音画数表[新字],0))</f>
        <v>0</v>
      </c>
      <c r="P352" s="50" cm="1">
        <f t="array" ref="P3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2" s="50" cm="1">
        <f t="array" ref="Q3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2" s="50" t="str" cm="1">
        <f t="array" ref="R352">IF(ファイル名生成[[#This Row],[字１]]=0,"",INDEX(字音画数表[字音],ファイル名生成[[#This Row],[字１]],0))</f>
        <v/>
      </c>
      <c r="S352" s="50" t="str" cm="1">
        <f t="array" ref="S352">IF(ファイル名生成[[#This Row],[字２]]=0,"",INDEX(字音画数表[字音],ファイル名生成[[#This Row],[字２]],0))</f>
        <v/>
      </c>
      <c r="T352" s="50" t="str" cm="1">
        <f t="array" ref="T352">IF(ファイル名生成[[#This Row],[字３]]=0,"",INDEX(字音画数表[字音],ファイル名生成[[#This Row],[字３]],0))</f>
        <v/>
      </c>
      <c r="U352" s="50" t="str" cm="1">
        <f t="array" ref="U352">[1]!Hebon(ファイル名生成[[#This Row],[字音（手動）]],2,1)</f>
        <v/>
      </c>
      <c r="V352" s="50">
        <f>COUNTIF(既存ファイル名[ローマ字],ファイル名生成[[#This Row],[ローマ字]])</f>
        <v>2</v>
      </c>
      <c r="W352" s="50">
        <f>IF(ファイル名生成[[#This Row],[字１]]=0,0,COUNTIF(ファイル名生成[ローマ字],ファイル名生成[[#This Row],[ローマ字]]))</f>
        <v>0</v>
      </c>
      <c r="X352" s="50">
        <f>ファイル名生成[[#This Row],[既存頻度]]+ファイル名生成[[#This Row],[新頻度]]</f>
        <v>2</v>
      </c>
      <c r="Y352" s="50" t="str">
        <f>IF(ファイル名生成[[#This Row],[総頻度]]&gt;9,ファイル名生成[[#This Row],[総頻度]],_xlfn.TEXTJOIN("",TRUE,"0",ファイル名生成[[#This Row],[総頻度]]))</f>
        <v>02</v>
      </c>
    </row>
    <row r="353" spans="2:25">
      <c r="B353" s="50">
        <f t="shared" si="5"/>
        <v>351</v>
      </c>
      <c r="C353" s="90"/>
      <c r="D353" s="81"/>
      <c r="E353" s="81" t="s">
        <v>3843</v>
      </c>
      <c r="F353" s="81" t="s">
        <v>3843</v>
      </c>
      <c r="G353" s="90"/>
      <c r="H353" s="90"/>
      <c r="I353" s="50" t="str" cm="1">
        <f t="array" ref="I3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3" s="50" t="str">
        <f>_xlfn.TEXTJOIN("",1,ファイル名生成[[#This Row],[字音１]],ファイル名生成[[#This Row],[字音２]],ファイル名生成[[#This Row],[字音3]])</f>
        <v/>
      </c>
      <c r="K353" s="90"/>
      <c r="L353" s="50" t="str">
        <f>IF(ファイル名生成[[#This Row],[字１]]=0,"",_xlfn.TEXTJOIN("",TRUE,ファイル名生成[[#This Row],[ローマ字]],ファイル名生成[[#This Row],[後綴り]]))</f>
        <v/>
      </c>
      <c r="M353" s="50" t="str">
        <f>IF(COUNTIF(既存ファイル名[語釈見出し],ファイル名生成[[#This Row],[語釈見出し]])&gt;=1,"重複","")</f>
        <v/>
      </c>
      <c r="N353" s="50" t="str">
        <f>IF(COUNTIF(既存ファイル名[項目（内部）],ファイル名生成[[#This Row],[項目（内部）]])&gt;=1,"重複","")</f>
        <v/>
      </c>
      <c r="O353" s="50">
        <f>IF(LEFT(ファイル名生成[[#This Row],[項目（内部）]],1)="",0,MATCH(LEFT(ファイル名生成[[#This Row],[項目（内部）]],1),字音画数表[新字],0))</f>
        <v>0</v>
      </c>
      <c r="P353" s="50" cm="1">
        <f t="array" ref="P3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3" s="50" cm="1">
        <f t="array" ref="Q3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3" s="50" t="str" cm="1">
        <f t="array" ref="R353">IF(ファイル名生成[[#This Row],[字１]]=0,"",INDEX(字音画数表[字音],ファイル名生成[[#This Row],[字１]],0))</f>
        <v/>
      </c>
      <c r="S353" s="50" t="str" cm="1">
        <f t="array" ref="S353">IF(ファイル名生成[[#This Row],[字２]]=0,"",INDEX(字音画数表[字音],ファイル名生成[[#This Row],[字２]],0))</f>
        <v/>
      </c>
      <c r="T353" s="50" t="str" cm="1">
        <f t="array" ref="T353">IF(ファイル名生成[[#This Row],[字３]]=0,"",INDEX(字音画数表[字音],ファイル名生成[[#This Row],[字３]],0))</f>
        <v/>
      </c>
      <c r="U353" s="50" t="str" cm="1">
        <f t="array" ref="U353">[1]!Hebon(ファイル名生成[[#This Row],[字音（手動）]],2,1)</f>
        <v/>
      </c>
      <c r="V353" s="50">
        <f>COUNTIF(既存ファイル名[ローマ字],ファイル名生成[[#This Row],[ローマ字]])</f>
        <v>2</v>
      </c>
      <c r="W353" s="50">
        <f>IF(ファイル名生成[[#This Row],[字１]]=0,0,COUNTIF(ファイル名生成[ローマ字],ファイル名生成[[#This Row],[ローマ字]]))</f>
        <v>0</v>
      </c>
      <c r="X353" s="50">
        <f>ファイル名生成[[#This Row],[既存頻度]]+ファイル名生成[[#This Row],[新頻度]]</f>
        <v>2</v>
      </c>
      <c r="Y353" s="50" t="str">
        <f>IF(ファイル名生成[[#This Row],[総頻度]]&gt;9,ファイル名生成[[#This Row],[総頻度]],_xlfn.TEXTJOIN("",TRUE,"0",ファイル名生成[[#This Row],[総頻度]]))</f>
        <v>02</v>
      </c>
    </row>
    <row r="354" spans="2:25">
      <c r="B354" s="50">
        <f t="shared" si="5"/>
        <v>352</v>
      </c>
      <c r="C354" s="90"/>
      <c r="D354" s="81"/>
      <c r="E354" s="81" t="s">
        <v>3843</v>
      </c>
      <c r="F354" s="81" t="s">
        <v>3843</v>
      </c>
      <c r="G354" s="90"/>
      <c r="H354" s="90"/>
      <c r="I354" s="50" t="str" cm="1">
        <f t="array" ref="I3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4" s="50" t="str">
        <f>_xlfn.TEXTJOIN("",1,ファイル名生成[[#This Row],[字音１]],ファイル名生成[[#This Row],[字音２]],ファイル名生成[[#This Row],[字音3]])</f>
        <v/>
      </c>
      <c r="K354" s="90"/>
      <c r="L354" s="50" t="str">
        <f>IF(ファイル名生成[[#This Row],[字１]]=0,"",_xlfn.TEXTJOIN("",TRUE,ファイル名生成[[#This Row],[ローマ字]],ファイル名生成[[#This Row],[後綴り]]))</f>
        <v/>
      </c>
      <c r="M354" s="50" t="str">
        <f>IF(COUNTIF(既存ファイル名[語釈見出し],ファイル名生成[[#This Row],[語釈見出し]])&gt;=1,"重複","")</f>
        <v/>
      </c>
      <c r="N354" s="50" t="str">
        <f>IF(COUNTIF(既存ファイル名[項目（内部）],ファイル名生成[[#This Row],[項目（内部）]])&gt;=1,"重複","")</f>
        <v/>
      </c>
      <c r="O354" s="50">
        <f>IF(LEFT(ファイル名生成[[#This Row],[項目（内部）]],1)="",0,MATCH(LEFT(ファイル名生成[[#This Row],[項目（内部）]],1),字音画数表[新字],0))</f>
        <v>0</v>
      </c>
      <c r="P354" s="50" cm="1">
        <f t="array" ref="P3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4" s="50" cm="1">
        <f t="array" ref="Q3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4" s="50" t="str" cm="1">
        <f t="array" ref="R354">IF(ファイル名生成[[#This Row],[字１]]=0,"",INDEX(字音画数表[字音],ファイル名生成[[#This Row],[字１]],0))</f>
        <v/>
      </c>
      <c r="S354" s="50" t="str" cm="1">
        <f t="array" ref="S354">IF(ファイル名生成[[#This Row],[字２]]=0,"",INDEX(字音画数表[字音],ファイル名生成[[#This Row],[字２]],0))</f>
        <v/>
      </c>
      <c r="T354" s="50" t="str" cm="1">
        <f t="array" ref="T354">IF(ファイル名生成[[#This Row],[字３]]=0,"",INDEX(字音画数表[字音],ファイル名生成[[#This Row],[字３]],0))</f>
        <v/>
      </c>
      <c r="U354" s="50" t="str" cm="1">
        <f t="array" ref="U354">[1]!Hebon(ファイル名生成[[#This Row],[字音（手動）]],2,1)</f>
        <v/>
      </c>
      <c r="V354" s="50">
        <f>COUNTIF(既存ファイル名[ローマ字],ファイル名生成[[#This Row],[ローマ字]])</f>
        <v>2</v>
      </c>
      <c r="W354" s="50">
        <f>IF(ファイル名生成[[#This Row],[字１]]=0,0,COUNTIF(ファイル名生成[ローマ字],ファイル名生成[[#This Row],[ローマ字]]))</f>
        <v>0</v>
      </c>
      <c r="X354" s="50">
        <f>ファイル名生成[[#This Row],[既存頻度]]+ファイル名生成[[#This Row],[新頻度]]</f>
        <v>2</v>
      </c>
      <c r="Y354" s="50" t="str">
        <f>IF(ファイル名生成[[#This Row],[総頻度]]&gt;9,ファイル名生成[[#This Row],[総頻度]],_xlfn.TEXTJOIN("",TRUE,"0",ファイル名生成[[#This Row],[総頻度]]))</f>
        <v>02</v>
      </c>
    </row>
    <row r="355" spans="2:25">
      <c r="B355" s="50">
        <f t="shared" si="5"/>
        <v>353</v>
      </c>
      <c r="C355" s="90"/>
      <c r="D355" s="81"/>
      <c r="E355" s="81" t="s">
        <v>3843</v>
      </c>
      <c r="F355" s="81" t="s">
        <v>3843</v>
      </c>
      <c r="G355" s="90"/>
      <c r="H355" s="90"/>
      <c r="I355" s="50" t="str" cm="1">
        <f t="array" ref="I3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5" s="50" t="str">
        <f>_xlfn.TEXTJOIN("",1,ファイル名生成[[#This Row],[字音１]],ファイル名生成[[#This Row],[字音２]],ファイル名生成[[#This Row],[字音3]])</f>
        <v/>
      </c>
      <c r="K355" s="90"/>
      <c r="L355" s="50" t="str">
        <f>IF(ファイル名生成[[#This Row],[字１]]=0,"",_xlfn.TEXTJOIN("",TRUE,ファイル名生成[[#This Row],[ローマ字]],ファイル名生成[[#This Row],[後綴り]]))</f>
        <v/>
      </c>
      <c r="M355" s="50" t="str">
        <f>IF(COUNTIF(既存ファイル名[語釈見出し],ファイル名生成[[#This Row],[語釈見出し]])&gt;=1,"重複","")</f>
        <v/>
      </c>
      <c r="N355" s="50" t="str">
        <f>IF(COUNTIF(既存ファイル名[項目（内部）],ファイル名生成[[#This Row],[項目（内部）]])&gt;=1,"重複","")</f>
        <v/>
      </c>
      <c r="O355" s="50">
        <f>IF(LEFT(ファイル名生成[[#This Row],[項目（内部）]],1)="",0,MATCH(LEFT(ファイル名生成[[#This Row],[項目（内部）]],1),字音画数表[新字],0))</f>
        <v>0</v>
      </c>
      <c r="P355" s="50" cm="1">
        <f t="array" ref="P3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5" s="50" cm="1">
        <f t="array" ref="Q3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5" s="50" t="str" cm="1">
        <f t="array" ref="R355">IF(ファイル名生成[[#This Row],[字１]]=0,"",INDEX(字音画数表[字音],ファイル名生成[[#This Row],[字１]],0))</f>
        <v/>
      </c>
      <c r="S355" s="50" t="str" cm="1">
        <f t="array" ref="S355">IF(ファイル名生成[[#This Row],[字２]]=0,"",INDEX(字音画数表[字音],ファイル名生成[[#This Row],[字２]],0))</f>
        <v/>
      </c>
      <c r="T355" s="50" t="str" cm="1">
        <f t="array" ref="T355">IF(ファイル名生成[[#This Row],[字３]]=0,"",INDEX(字音画数表[字音],ファイル名生成[[#This Row],[字３]],0))</f>
        <v/>
      </c>
      <c r="U355" s="50" t="str" cm="1">
        <f t="array" ref="U355">[1]!Hebon(ファイル名生成[[#This Row],[字音（手動）]],2,1)</f>
        <v/>
      </c>
      <c r="V355" s="50">
        <f>COUNTIF(既存ファイル名[ローマ字],ファイル名生成[[#This Row],[ローマ字]])</f>
        <v>2</v>
      </c>
      <c r="W355" s="50">
        <f>IF(ファイル名生成[[#This Row],[字１]]=0,0,COUNTIF(ファイル名生成[ローマ字],ファイル名生成[[#This Row],[ローマ字]]))</f>
        <v>0</v>
      </c>
      <c r="X355" s="50">
        <f>ファイル名生成[[#This Row],[既存頻度]]+ファイル名生成[[#This Row],[新頻度]]</f>
        <v>2</v>
      </c>
      <c r="Y355" s="50" t="str">
        <f>IF(ファイル名生成[[#This Row],[総頻度]]&gt;9,ファイル名生成[[#This Row],[総頻度]],_xlfn.TEXTJOIN("",TRUE,"0",ファイル名生成[[#This Row],[総頻度]]))</f>
        <v>02</v>
      </c>
    </row>
    <row r="356" spans="2:25">
      <c r="B356" s="50">
        <f t="shared" si="5"/>
        <v>354</v>
      </c>
      <c r="C356" s="90"/>
      <c r="D356" s="81"/>
      <c r="E356" s="81" t="s">
        <v>3843</v>
      </c>
      <c r="F356" s="81" t="s">
        <v>3843</v>
      </c>
      <c r="G356" s="90"/>
      <c r="H356" s="90"/>
      <c r="I356" s="50" t="str" cm="1">
        <f t="array" ref="I3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6" s="50" t="str">
        <f>_xlfn.TEXTJOIN("",1,ファイル名生成[[#This Row],[字音１]],ファイル名生成[[#This Row],[字音２]],ファイル名生成[[#This Row],[字音3]])</f>
        <v/>
      </c>
      <c r="K356" s="90"/>
      <c r="L356" s="50" t="str">
        <f>IF(ファイル名生成[[#This Row],[字１]]=0,"",_xlfn.TEXTJOIN("",TRUE,ファイル名生成[[#This Row],[ローマ字]],ファイル名生成[[#This Row],[後綴り]]))</f>
        <v/>
      </c>
      <c r="M356" s="50" t="str">
        <f>IF(COUNTIF(既存ファイル名[語釈見出し],ファイル名生成[[#This Row],[語釈見出し]])&gt;=1,"重複","")</f>
        <v/>
      </c>
      <c r="N356" s="50" t="str">
        <f>IF(COUNTIF(既存ファイル名[項目（内部）],ファイル名生成[[#This Row],[項目（内部）]])&gt;=1,"重複","")</f>
        <v/>
      </c>
      <c r="O356" s="50">
        <f>IF(LEFT(ファイル名生成[[#This Row],[項目（内部）]],1)="",0,MATCH(LEFT(ファイル名生成[[#This Row],[項目（内部）]],1),字音画数表[新字],0))</f>
        <v>0</v>
      </c>
      <c r="P356" s="50" cm="1">
        <f t="array" ref="P3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6" s="50" cm="1">
        <f t="array" ref="Q3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6" s="50" t="str" cm="1">
        <f t="array" ref="R356">IF(ファイル名生成[[#This Row],[字１]]=0,"",INDEX(字音画数表[字音],ファイル名生成[[#This Row],[字１]],0))</f>
        <v/>
      </c>
      <c r="S356" s="50" t="str" cm="1">
        <f t="array" ref="S356">IF(ファイル名生成[[#This Row],[字２]]=0,"",INDEX(字音画数表[字音],ファイル名生成[[#This Row],[字２]],0))</f>
        <v/>
      </c>
      <c r="T356" s="50" t="str" cm="1">
        <f t="array" ref="T356">IF(ファイル名生成[[#This Row],[字３]]=0,"",INDEX(字音画数表[字音],ファイル名生成[[#This Row],[字３]],0))</f>
        <v/>
      </c>
      <c r="U356" s="50" t="str" cm="1">
        <f t="array" ref="U356">[1]!Hebon(ファイル名生成[[#This Row],[字音（手動）]],2,1)</f>
        <v/>
      </c>
      <c r="V356" s="50">
        <f>COUNTIF(既存ファイル名[ローマ字],ファイル名生成[[#This Row],[ローマ字]])</f>
        <v>2</v>
      </c>
      <c r="W356" s="50">
        <f>IF(ファイル名生成[[#This Row],[字１]]=0,0,COUNTIF(ファイル名生成[ローマ字],ファイル名生成[[#This Row],[ローマ字]]))</f>
        <v>0</v>
      </c>
      <c r="X356" s="50">
        <f>ファイル名生成[[#This Row],[既存頻度]]+ファイル名生成[[#This Row],[新頻度]]</f>
        <v>2</v>
      </c>
      <c r="Y356" s="50" t="str">
        <f>IF(ファイル名生成[[#This Row],[総頻度]]&gt;9,ファイル名生成[[#This Row],[総頻度]],_xlfn.TEXTJOIN("",TRUE,"0",ファイル名生成[[#This Row],[総頻度]]))</f>
        <v>02</v>
      </c>
    </row>
    <row r="357" spans="2:25">
      <c r="B357" s="50">
        <f t="shared" si="5"/>
        <v>355</v>
      </c>
      <c r="C357" s="90"/>
      <c r="D357" s="81"/>
      <c r="E357" s="81" t="s">
        <v>3843</v>
      </c>
      <c r="F357" s="81" t="s">
        <v>3843</v>
      </c>
      <c r="G357" s="90"/>
      <c r="H357" s="90"/>
      <c r="I357" s="50" t="str" cm="1">
        <f t="array" ref="I3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7" s="50" t="str">
        <f>_xlfn.TEXTJOIN("",1,ファイル名生成[[#This Row],[字音１]],ファイル名生成[[#This Row],[字音２]],ファイル名生成[[#This Row],[字音3]])</f>
        <v/>
      </c>
      <c r="K357" s="90"/>
      <c r="L357" s="50" t="str">
        <f>IF(ファイル名生成[[#This Row],[字１]]=0,"",_xlfn.TEXTJOIN("",TRUE,ファイル名生成[[#This Row],[ローマ字]],ファイル名生成[[#This Row],[後綴り]]))</f>
        <v/>
      </c>
      <c r="M357" s="50" t="str">
        <f>IF(COUNTIF(既存ファイル名[語釈見出し],ファイル名生成[[#This Row],[語釈見出し]])&gt;=1,"重複","")</f>
        <v/>
      </c>
      <c r="N357" s="50" t="str">
        <f>IF(COUNTIF(既存ファイル名[項目（内部）],ファイル名生成[[#This Row],[項目（内部）]])&gt;=1,"重複","")</f>
        <v/>
      </c>
      <c r="O357" s="50">
        <f>IF(LEFT(ファイル名生成[[#This Row],[項目（内部）]],1)="",0,MATCH(LEFT(ファイル名生成[[#This Row],[項目（内部）]],1),字音画数表[新字],0))</f>
        <v>0</v>
      </c>
      <c r="P357" s="50" cm="1">
        <f t="array" ref="P3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7" s="50" cm="1">
        <f t="array" ref="Q3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7" s="50" t="str" cm="1">
        <f t="array" ref="R357">IF(ファイル名生成[[#This Row],[字１]]=0,"",INDEX(字音画数表[字音],ファイル名生成[[#This Row],[字１]],0))</f>
        <v/>
      </c>
      <c r="S357" s="50" t="str" cm="1">
        <f t="array" ref="S357">IF(ファイル名生成[[#This Row],[字２]]=0,"",INDEX(字音画数表[字音],ファイル名生成[[#This Row],[字２]],0))</f>
        <v/>
      </c>
      <c r="T357" s="50" t="str" cm="1">
        <f t="array" ref="T357">IF(ファイル名生成[[#This Row],[字３]]=0,"",INDEX(字音画数表[字音],ファイル名生成[[#This Row],[字３]],0))</f>
        <v/>
      </c>
      <c r="U357" s="50" t="str" cm="1">
        <f t="array" ref="U357">[1]!Hebon(ファイル名生成[[#This Row],[字音（手動）]],2,1)</f>
        <v/>
      </c>
      <c r="V357" s="50">
        <f>COUNTIF(既存ファイル名[ローマ字],ファイル名生成[[#This Row],[ローマ字]])</f>
        <v>2</v>
      </c>
      <c r="W357" s="50">
        <f>IF(ファイル名生成[[#This Row],[字１]]=0,0,COUNTIF(ファイル名生成[ローマ字],ファイル名生成[[#This Row],[ローマ字]]))</f>
        <v>0</v>
      </c>
      <c r="X357" s="50">
        <f>ファイル名生成[[#This Row],[既存頻度]]+ファイル名生成[[#This Row],[新頻度]]</f>
        <v>2</v>
      </c>
      <c r="Y357" s="50" t="str">
        <f>IF(ファイル名生成[[#This Row],[総頻度]]&gt;9,ファイル名生成[[#This Row],[総頻度]],_xlfn.TEXTJOIN("",TRUE,"0",ファイル名生成[[#This Row],[総頻度]]))</f>
        <v>02</v>
      </c>
    </row>
    <row r="358" spans="2:25">
      <c r="B358" s="50">
        <f t="shared" si="5"/>
        <v>356</v>
      </c>
      <c r="C358" s="90"/>
      <c r="D358" s="81"/>
      <c r="E358" s="81" t="s">
        <v>3843</v>
      </c>
      <c r="F358" s="81" t="s">
        <v>3843</v>
      </c>
      <c r="G358" s="90"/>
      <c r="H358" s="90"/>
      <c r="I358" s="50" t="str" cm="1">
        <f t="array" ref="I3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8" s="50" t="str">
        <f>_xlfn.TEXTJOIN("",1,ファイル名生成[[#This Row],[字音１]],ファイル名生成[[#This Row],[字音２]],ファイル名生成[[#This Row],[字音3]])</f>
        <v/>
      </c>
      <c r="K358" s="90"/>
      <c r="L358" s="50" t="str">
        <f>IF(ファイル名生成[[#This Row],[字１]]=0,"",_xlfn.TEXTJOIN("",TRUE,ファイル名生成[[#This Row],[ローマ字]],ファイル名生成[[#This Row],[後綴り]]))</f>
        <v/>
      </c>
      <c r="M358" s="50" t="str">
        <f>IF(COUNTIF(既存ファイル名[語釈見出し],ファイル名生成[[#This Row],[語釈見出し]])&gt;=1,"重複","")</f>
        <v/>
      </c>
      <c r="N358" s="50" t="str">
        <f>IF(COUNTIF(既存ファイル名[項目（内部）],ファイル名生成[[#This Row],[項目（内部）]])&gt;=1,"重複","")</f>
        <v/>
      </c>
      <c r="O358" s="50">
        <f>IF(LEFT(ファイル名生成[[#This Row],[項目（内部）]],1)="",0,MATCH(LEFT(ファイル名生成[[#This Row],[項目（内部）]],1),字音画数表[新字],0))</f>
        <v>0</v>
      </c>
      <c r="P358" s="50" cm="1">
        <f t="array" ref="P3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8" s="50" cm="1">
        <f t="array" ref="Q3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8" s="50" t="str" cm="1">
        <f t="array" ref="R358">IF(ファイル名生成[[#This Row],[字１]]=0,"",INDEX(字音画数表[字音],ファイル名生成[[#This Row],[字１]],0))</f>
        <v/>
      </c>
      <c r="S358" s="50" t="str" cm="1">
        <f t="array" ref="S358">IF(ファイル名生成[[#This Row],[字２]]=0,"",INDEX(字音画数表[字音],ファイル名生成[[#This Row],[字２]],0))</f>
        <v/>
      </c>
      <c r="T358" s="50" t="str" cm="1">
        <f t="array" ref="T358">IF(ファイル名生成[[#This Row],[字３]]=0,"",INDEX(字音画数表[字音],ファイル名生成[[#This Row],[字３]],0))</f>
        <v/>
      </c>
      <c r="U358" s="50" t="str" cm="1">
        <f t="array" ref="U358">[1]!Hebon(ファイル名生成[[#This Row],[字音（手動）]],2,1)</f>
        <v/>
      </c>
      <c r="V358" s="50">
        <f>COUNTIF(既存ファイル名[ローマ字],ファイル名生成[[#This Row],[ローマ字]])</f>
        <v>2</v>
      </c>
      <c r="W358" s="50">
        <f>IF(ファイル名生成[[#This Row],[字１]]=0,0,COUNTIF(ファイル名生成[ローマ字],ファイル名生成[[#This Row],[ローマ字]]))</f>
        <v>0</v>
      </c>
      <c r="X358" s="50">
        <f>ファイル名生成[[#This Row],[既存頻度]]+ファイル名生成[[#This Row],[新頻度]]</f>
        <v>2</v>
      </c>
      <c r="Y358" s="50" t="str">
        <f>IF(ファイル名生成[[#This Row],[総頻度]]&gt;9,ファイル名生成[[#This Row],[総頻度]],_xlfn.TEXTJOIN("",TRUE,"0",ファイル名生成[[#This Row],[総頻度]]))</f>
        <v>02</v>
      </c>
    </row>
    <row r="359" spans="2:25">
      <c r="B359" s="50">
        <f t="shared" si="5"/>
        <v>357</v>
      </c>
      <c r="C359" s="90"/>
      <c r="D359" s="81"/>
      <c r="E359" s="81" t="s">
        <v>3843</v>
      </c>
      <c r="F359" s="81" t="s">
        <v>3843</v>
      </c>
      <c r="G359" s="90"/>
      <c r="H359" s="90"/>
      <c r="I359" s="50" t="str" cm="1">
        <f t="array" ref="I3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59" s="50" t="str">
        <f>_xlfn.TEXTJOIN("",1,ファイル名生成[[#This Row],[字音１]],ファイル名生成[[#This Row],[字音２]],ファイル名生成[[#This Row],[字音3]])</f>
        <v/>
      </c>
      <c r="K359" s="90"/>
      <c r="L359" s="50" t="str">
        <f>IF(ファイル名生成[[#This Row],[字１]]=0,"",_xlfn.TEXTJOIN("",TRUE,ファイル名生成[[#This Row],[ローマ字]],ファイル名生成[[#This Row],[後綴り]]))</f>
        <v/>
      </c>
      <c r="M359" s="50" t="str">
        <f>IF(COUNTIF(既存ファイル名[語釈見出し],ファイル名生成[[#This Row],[語釈見出し]])&gt;=1,"重複","")</f>
        <v/>
      </c>
      <c r="N359" s="50" t="str">
        <f>IF(COUNTIF(既存ファイル名[項目（内部）],ファイル名生成[[#This Row],[項目（内部）]])&gt;=1,"重複","")</f>
        <v/>
      </c>
      <c r="O359" s="50">
        <f>IF(LEFT(ファイル名生成[[#This Row],[項目（内部）]],1)="",0,MATCH(LEFT(ファイル名生成[[#This Row],[項目（内部）]],1),字音画数表[新字],0))</f>
        <v>0</v>
      </c>
      <c r="P359" s="50" cm="1">
        <f t="array" ref="P3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59" s="50" cm="1">
        <f t="array" ref="Q3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59" s="50" t="str" cm="1">
        <f t="array" ref="R359">IF(ファイル名生成[[#This Row],[字１]]=0,"",INDEX(字音画数表[字音],ファイル名生成[[#This Row],[字１]],0))</f>
        <v/>
      </c>
      <c r="S359" s="50" t="str" cm="1">
        <f t="array" ref="S359">IF(ファイル名生成[[#This Row],[字２]]=0,"",INDEX(字音画数表[字音],ファイル名生成[[#This Row],[字２]],0))</f>
        <v/>
      </c>
      <c r="T359" s="50" t="str" cm="1">
        <f t="array" ref="T359">IF(ファイル名生成[[#This Row],[字３]]=0,"",INDEX(字音画数表[字音],ファイル名生成[[#This Row],[字３]],0))</f>
        <v/>
      </c>
      <c r="U359" s="50" t="str" cm="1">
        <f t="array" ref="U359">[1]!Hebon(ファイル名生成[[#This Row],[字音（手動）]],2,1)</f>
        <v/>
      </c>
      <c r="V359" s="50">
        <f>COUNTIF(既存ファイル名[ローマ字],ファイル名生成[[#This Row],[ローマ字]])</f>
        <v>2</v>
      </c>
      <c r="W359" s="50">
        <f>IF(ファイル名生成[[#This Row],[字１]]=0,0,COUNTIF(ファイル名生成[ローマ字],ファイル名生成[[#This Row],[ローマ字]]))</f>
        <v>0</v>
      </c>
      <c r="X359" s="50">
        <f>ファイル名生成[[#This Row],[既存頻度]]+ファイル名生成[[#This Row],[新頻度]]</f>
        <v>2</v>
      </c>
      <c r="Y359" s="50" t="str">
        <f>IF(ファイル名生成[[#This Row],[総頻度]]&gt;9,ファイル名生成[[#This Row],[総頻度]],_xlfn.TEXTJOIN("",TRUE,"0",ファイル名生成[[#This Row],[総頻度]]))</f>
        <v>02</v>
      </c>
    </row>
    <row r="360" spans="2:25">
      <c r="B360" s="50">
        <f t="shared" si="5"/>
        <v>358</v>
      </c>
      <c r="C360" s="90"/>
      <c r="D360" s="81"/>
      <c r="E360" s="81" t="s">
        <v>3843</v>
      </c>
      <c r="F360" s="81" t="s">
        <v>3843</v>
      </c>
      <c r="G360" s="90"/>
      <c r="H360" s="90"/>
      <c r="I360" s="50" t="str" cm="1">
        <f t="array" ref="I3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0" s="50" t="str">
        <f>_xlfn.TEXTJOIN("",1,ファイル名生成[[#This Row],[字音１]],ファイル名生成[[#This Row],[字音２]],ファイル名生成[[#This Row],[字音3]])</f>
        <v/>
      </c>
      <c r="K360" s="90"/>
      <c r="L360" s="50" t="str">
        <f>IF(ファイル名生成[[#This Row],[字１]]=0,"",_xlfn.TEXTJOIN("",TRUE,ファイル名生成[[#This Row],[ローマ字]],ファイル名生成[[#This Row],[後綴り]]))</f>
        <v/>
      </c>
      <c r="M360" s="50" t="str">
        <f>IF(COUNTIF(既存ファイル名[語釈見出し],ファイル名生成[[#This Row],[語釈見出し]])&gt;=1,"重複","")</f>
        <v/>
      </c>
      <c r="N360" s="50" t="str">
        <f>IF(COUNTIF(既存ファイル名[項目（内部）],ファイル名生成[[#This Row],[項目（内部）]])&gt;=1,"重複","")</f>
        <v/>
      </c>
      <c r="O360" s="50">
        <f>IF(LEFT(ファイル名生成[[#This Row],[項目（内部）]],1)="",0,MATCH(LEFT(ファイル名生成[[#This Row],[項目（内部）]],1),字音画数表[新字],0))</f>
        <v>0</v>
      </c>
      <c r="P360" s="50" cm="1">
        <f t="array" ref="P3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0" s="50" cm="1">
        <f t="array" ref="Q3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0" s="50" t="str" cm="1">
        <f t="array" ref="R360">IF(ファイル名生成[[#This Row],[字１]]=0,"",INDEX(字音画数表[字音],ファイル名生成[[#This Row],[字１]],0))</f>
        <v/>
      </c>
      <c r="S360" s="50" t="str" cm="1">
        <f t="array" ref="S360">IF(ファイル名生成[[#This Row],[字２]]=0,"",INDEX(字音画数表[字音],ファイル名生成[[#This Row],[字２]],0))</f>
        <v/>
      </c>
      <c r="T360" s="50" t="str" cm="1">
        <f t="array" ref="T360">IF(ファイル名生成[[#This Row],[字３]]=0,"",INDEX(字音画数表[字音],ファイル名生成[[#This Row],[字３]],0))</f>
        <v/>
      </c>
      <c r="U360" s="50" t="str" cm="1">
        <f t="array" ref="U360">[1]!Hebon(ファイル名生成[[#This Row],[字音（手動）]],2,1)</f>
        <v/>
      </c>
      <c r="V360" s="50">
        <f>COUNTIF(既存ファイル名[ローマ字],ファイル名生成[[#This Row],[ローマ字]])</f>
        <v>2</v>
      </c>
      <c r="W360" s="50">
        <f>IF(ファイル名生成[[#This Row],[字１]]=0,0,COUNTIF(ファイル名生成[ローマ字],ファイル名生成[[#This Row],[ローマ字]]))</f>
        <v>0</v>
      </c>
      <c r="X360" s="50">
        <f>ファイル名生成[[#This Row],[既存頻度]]+ファイル名生成[[#This Row],[新頻度]]</f>
        <v>2</v>
      </c>
      <c r="Y360" s="50" t="str">
        <f>IF(ファイル名生成[[#This Row],[総頻度]]&gt;9,ファイル名生成[[#This Row],[総頻度]],_xlfn.TEXTJOIN("",TRUE,"0",ファイル名生成[[#This Row],[総頻度]]))</f>
        <v>02</v>
      </c>
    </row>
    <row r="361" spans="2:25">
      <c r="B361" s="50">
        <f t="shared" si="5"/>
        <v>359</v>
      </c>
      <c r="C361" s="90"/>
      <c r="D361" s="81"/>
      <c r="E361" s="81" t="s">
        <v>3843</v>
      </c>
      <c r="F361" s="81" t="s">
        <v>3843</v>
      </c>
      <c r="G361" s="90"/>
      <c r="H361" s="90"/>
      <c r="I361" s="50" t="str" cm="1">
        <f t="array" ref="I3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1" s="50" t="str">
        <f>_xlfn.TEXTJOIN("",1,ファイル名生成[[#This Row],[字音１]],ファイル名生成[[#This Row],[字音２]],ファイル名生成[[#This Row],[字音3]])</f>
        <v/>
      </c>
      <c r="K361" s="90"/>
      <c r="L361" s="50" t="str">
        <f>IF(ファイル名生成[[#This Row],[字１]]=0,"",_xlfn.TEXTJOIN("",TRUE,ファイル名生成[[#This Row],[ローマ字]],ファイル名生成[[#This Row],[後綴り]]))</f>
        <v/>
      </c>
      <c r="M361" s="50" t="str">
        <f>IF(COUNTIF(既存ファイル名[語釈見出し],ファイル名生成[[#This Row],[語釈見出し]])&gt;=1,"重複","")</f>
        <v/>
      </c>
      <c r="N361" s="50" t="str">
        <f>IF(COUNTIF(既存ファイル名[項目（内部）],ファイル名生成[[#This Row],[項目（内部）]])&gt;=1,"重複","")</f>
        <v/>
      </c>
      <c r="O361" s="50">
        <f>IF(LEFT(ファイル名生成[[#This Row],[項目（内部）]],1)="",0,MATCH(LEFT(ファイル名生成[[#This Row],[項目（内部）]],1),字音画数表[新字],0))</f>
        <v>0</v>
      </c>
      <c r="P361" s="50" cm="1">
        <f t="array" ref="P3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1" s="50" cm="1">
        <f t="array" ref="Q3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1" s="50" t="str" cm="1">
        <f t="array" ref="R361">IF(ファイル名生成[[#This Row],[字１]]=0,"",INDEX(字音画数表[字音],ファイル名生成[[#This Row],[字１]],0))</f>
        <v/>
      </c>
      <c r="S361" s="50" t="str" cm="1">
        <f t="array" ref="S361">IF(ファイル名生成[[#This Row],[字２]]=0,"",INDEX(字音画数表[字音],ファイル名生成[[#This Row],[字２]],0))</f>
        <v/>
      </c>
      <c r="T361" s="50" t="str" cm="1">
        <f t="array" ref="T361">IF(ファイル名生成[[#This Row],[字３]]=0,"",INDEX(字音画数表[字音],ファイル名生成[[#This Row],[字３]],0))</f>
        <v/>
      </c>
      <c r="U361" s="50" t="str" cm="1">
        <f t="array" ref="U361">[1]!Hebon(ファイル名生成[[#This Row],[字音（手動）]],2,1)</f>
        <v/>
      </c>
      <c r="V361" s="50">
        <f>COUNTIF(既存ファイル名[ローマ字],ファイル名生成[[#This Row],[ローマ字]])</f>
        <v>2</v>
      </c>
      <c r="W361" s="50">
        <f>IF(ファイル名生成[[#This Row],[字１]]=0,0,COUNTIF(ファイル名生成[ローマ字],ファイル名生成[[#This Row],[ローマ字]]))</f>
        <v>0</v>
      </c>
      <c r="X361" s="50">
        <f>ファイル名生成[[#This Row],[既存頻度]]+ファイル名生成[[#This Row],[新頻度]]</f>
        <v>2</v>
      </c>
      <c r="Y361" s="50" t="str">
        <f>IF(ファイル名生成[[#This Row],[総頻度]]&gt;9,ファイル名生成[[#This Row],[総頻度]],_xlfn.TEXTJOIN("",TRUE,"0",ファイル名生成[[#This Row],[総頻度]]))</f>
        <v>02</v>
      </c>
    </row>
    <row r="362" spans="2:25">
      <c r="B362" s="50">
        <f t="shared" si="5"/>
        <v>360</v>
      </c>
      <c r="C362" s="90"/>
      <c r="D362" s="81"/>
      <c r="E362" s="81" t="s">
        <v>3843</v>
      </c>
      <c r="F362" s="81" t="s">
        <v>3843</v>
      </c>
      <c r="G362" s="90"/>
      <c r="H362" s="90"/>
      <c r="I362" s="50" t="str" cm="1">
        <f t="array" ref="I3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2" s="50" t="str">
        <f>_xlfn.TEXTJOIN("",1,ファイル名生成[[#This Row],[字音１]],ファイル名生成[[#This Row],[字音２]],ファイル名生成[[#This Row],[字音3]])</f>
        <v/>
      </c>
      <c r="K362" s="90"/>
      <c r="L362" s="50" t="str">
        <f>IF(ファイル名生成[[#This Row],[字１]]=0,"",_xlfn.TEXTJOIN("",TRUE,ファイル名生成[[#This Row],[ローマ字]],ファイル名生成[[#This Row],[後綴り]]))</f>
        <v/>
      </c>
      <c r="M362" s="50" t="str">
        <f>IF(COUNTIF(既存ファイル名[語釈見出し],ファイル名生成[[#This Row],[語釈見出し]])&gt;=1,"重複","")</f>
        <v/>
      </c>
      <c r="N362" s="50" t="str">
        <f>IF(COUNTIF(既存ファイル名[項目（内部）],ファイル名生成[[#This Row],[項目（内部）]])&gt;=1,"重複","")</f>
        <v/>
      </c>
      <c r="O362" s="50">
        <f>IF(LEFT(ファイル名生成[[#This Row],[項目（内部）]],1)="",0,MATCH(LEFT(ファイル名生成[[#This Row],[項目（内部）]],1),字音画数表[新字],0))</f>
        <v>0</v>
      </c>
      <c r="P362" s="50" cm="1">
        <f t="array" ref="P3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2" s="50" cm="1">
        <f t="array" ref="Q3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2" s="50" t="str" cm="1">
        <f t="array" ref="R362">IF(ファイル名生成[[#This Row],[字１]]=0,"",INDEX(字音画数表[字音],ファイル名生成[[#This Row],[字１]],0))</f>
        <v/>
      </c>
      <c r="S362" s="50" t="str" cm="1">
        <f t="array" ref="S362">IF(ファイル名生成[[#This Row],[字２]]=0,"",INDEX(字音画数表[字音],ファイル名生成[[#This Row],[字２]],0))</f>
        <v/>
      </c>
      <c r="T362" s="50" t="str" cm="1">
        <f t="array" ref="T362">IF(ファイル名生成[[#This Row],[字３]]=0,"",INDEX(字音画数表[字音],ファイル名生成[[#This Row],[字３]],0))</f>
        <v/>
      </c>
      <c r="U362" s="50" t="str" cm="1">
        <f t="array" ref="U362">[1]!Hebon(ファイル名生成[[#This Row],[字音（手動）]],2,1)</f>
        <v/>
      </c>
      <c r="V362" s="50">
        <f>COUNTIF(既存ファイル名[ローマ字],ファイル名生成[[#This Row],[ローマ字]])</f>
        <v>2</v>
      </c>
      <c r="W362" s="50">
        <f>IF(ファイル名生成[[#This Row],[字１]]=0,0,COUNTIF(ファイル名生成[ローマ字],ファイル名生成[[#This Row],[ローマ字]]))</f>
        <v>0</v>
      </c>
      <c r="X362" s="50">
        <f>ファイル名生成[[#This Row],[既存頻度]]+ファイル名生成[[#This Row],[新頻度]]</f>
        <v>2</v>
      </c>
      <c r="Y362" s="50" t="str">
        <f>IF(ファイル名生成[[#This Row],[総頻度]]&gt;9,ファイル名生成[[#This Row],[総頻度]],_xlfn.TEXTJOIN("",TRUE,"0",ファイル名生成[[#This Row],[総頻度]]))</f>
        <v>02</v>
      </c>
    </row>
    <row r="363" spans="2:25">
      <c r="B363" s="50">
        <f t="shared" si="5"/>
        <v>361</v>
      </c>
      <c r="C363" s="90"/>
      <c r="D363" s="81"/>
      <c r="E363" s="81" t="s">
        <v>3843</v>
      </c>
      <c r="F363" s="81" t="s">
        <v>3843</v>
      </c>
      <c r="G363" s="90"/>
      <c r="H363" s="90"/>
      <c r="I363" s="50" t="str" cm="1">
        <f t="array" ref="I3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3" s="50" t="str">
        <f>_xlfn.TEXTJOIN("",1,ファイル名生成[[#This Row],[字音１]],ファイル名生成[[#This Row],[字音２]],ファイル名生成[[#This Row],[字音3]])</f>
        <v/>
      </c>
      <c r="K363" s="90"/>
      <c r="L363" s="50" t="str">
        <f>IF(ファイル名生成[[#This Row],[字１]]=0,"",_xlfn.TEXTJOIN("",TRUE,ファイル名生成[[#This Row],[ローマ字]],ファイル名生成[[#This Row],[後綴り]]))</f>
        <v/>
      </c>
      <c r="M363" s="50" t="str">
        <f>IF(COUNTIF(既存ファイル名[語釈見出し],ファイル名生成[[#This Row],[語釈見出し]])&gt;=1,"重複","")</f>
        <v/>
      </c>
      <c r="N363" s="50" t="str">
        <f>IF(COUNTIF(既存ファイル名[項目（内部）],ファイル名生成[[#This Row],[項目（内部）]])&gt;=1,"重複","")</f>
        <v/>
      </c>
      <c r="O363" s="50">
        <f>IF(LEFT(ファイル名生成[[#This Row],[項目（内部）]],1)="",0,MATCH(LEFT(ファイル名生成[[#This Row],[項目（内部）]],1),字音画数表[新字],0))</f>
        <v>0</v>
      </c>
      <c r="P363" s="50" cm="1">
        <f t="array" ref="P3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3" s="50" cm="1">
        <f t="array" ref="Q3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3" s="50" t="str" cm="1">
        <f t="array" ref="R363">IF(ファイル名生成[[#This Row],[字１]]=0,"",INDEX(字音画数表[字音],ファイル名生成[[#This Row],[字１]],0))</f>
        <v/>
      </c>
      <c r="S363" s="50" t="str" cm="1">
        <f t="array" ref="S363">IF(ファイル名生成[[#This Row],[字２]]=0,"",INDEX(字音画数表[字音],ファイル名生成[[#This Row],[字２]],0))</f>
        <v/>
      </c>
      <c r="T363" s="50" t="str" cm="1">
        <f t="array" ref="T363">IF(ファイル名生成[[#This Row],[字３]]=0,"",INDEX(字音画数表[字音],ファイル名生成[[#This Row],[字３]],0))</f>
        <v/>
      </c>
      <c r="U363" s="50" t="str" cm="1">
        <f t="array" ref="U363">[1]!Hebon(ファイル名生成[[#This Row],[字音（手動）]],2,1)</f>
        <v/>
      </c>
      <c r="V363" s="50">
        <f>COUNTIF(既存ファイル名[ローマ字],ファイル名生成[[#This Row],[ローマ字]])</f>
        <v>2</v>
      </c>
      <c r="W363" s="50">
        <f>IF(ファイル名生成[[#This Row],[字１]]=0,0,COUNTIF(ファイル名生成[ローマ字],ファイル名生成[[#This Row],[ローマ字]]))</f>
        <v>0</v>
      </c>
      <c r="X363" s="50">
        <f>ファイル名生成[[#This Row],[既存頻度]]+ファイル名生成[[#This Row],[新頻度]]</f>
        <v>2</v>
      </c>
      <c r="Y363" s="50" t="str">
        <f>IF(ファイル名生成[[#This Row],[総頻度]]&gt;9,ファイル名生成[[#This Row],[総頻度]],_xlfn.TEXTJOIN("",TRUE,"0",ファイル名生成[[#This Row],[総頻度]]))</f>
        <v>02</v>
      </c>
    </row>
    <row r="364" spans="2:25">
      <c r="B364" s="50">
        <f t="shared" si="5"/>
        <v>362</v>
      </c>
      <c r="C364" s="90"/>
      <c r="D364" s="81"/>
      <c r="E364" s="81" t="s">
        <v>3843</v>
      </c>
      <c r="F364" s="81" t="s">
        <v>3843</v>
      </c>
      <c r="G364" s="90"/>
      <c r="H364" s="90"/>
      <c r="I364" s="50" t="str" cm="1">
        <f t="array" ref="I3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4" s="50" t="str">
        <f>_xlfn.TEXTJOIN("",1,ファイル名生成[[#This Row],[字音１]],ファイル名生成[[#This Row],[字音２]],ファイル名生成[[#This Row],[字音3]])</f>
        <v/>
      </c>
      <c r="K364" s="90"/>
      <c r="L364" s="50" t="str">
        <f>IF(ファイル名生成[[#This Row],[字１]]=0,"",_xlfn.TEXTJOIN("",TRUE,ファイル名生成[[#This Row],[ローマ字]],ファイル名生成[[#This Row],[後綴り]]))</f>
        <v/>
      </c>
      <c r="M364" s="50" t="str">
        <f>IF(COUNTIF(既存ファイル名[語釈見出し],ファイル名生成[[#This Row],[語釈見出し]])&gt;=1,"重複","")</f>
        <v/>
      </c>
      <c r="N364" s="50" t="str">
        <f>IF(COUNTIF(既存ファイル名[項目（内部）],ファイル名生成[[#This Row],[項目（内部）]])&gt;=1,"重複","")</f>
        <v/>
      </c>
      <c r="O364" s="50">
        <f>IF(LEFT(ファイル名生成[[#This Row],[項目（内部）]],1)="",0,MATCH(LEFT(ファイル名生成[[#This Row],[項目（内部）]],1),字音画数表[新字],0))</f>
        <v>0</v>
      </c>
      <c r="P364" s="50" cm="1">
        <f t="array" ref="P3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4" s="50" cm="1">
        <f t="array" ref="Q3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4" s="50" t="str" cm="1">
        <f t="array" ref="R364">IF(ファイル名生成[[#This Row],[字１]]=0,"",INDEX(字音画数表[字音],ファイル名生成[[#This Row],[字１]],0))</f>
        <v/>
      </c>
      <c r="S364" s="50" t="str" cm="1">
        <f t="array" ref="S364">IF(ファイル名生成[[#This Row],[字２]]=0,"",INDEX(字音画数表[字音],ファイル名生成[[#This Row],[字２]],0))</f>
        <v/>
      </c>
      <c r="T364" s="50" t="str" cm="1">
        <f t="array" ref="T364">IF(ファイル名生成[[#This Row],[字３]]=0,"",INDEX(字音画数表[字音],ファイル名生成[[#This Row],[字３]],0))</f>
        <v/>
      </c>
      <c r="U364" s="50" t="str" cm="1">
        <f t="array" ref="U364">[1]!Hebon(ファイル名生成[[#This Row],[字音（手動）]],2,1)</f>
        <v/>
      </c>
      <c r="V364" s="50">
        <f>COUNTIF(既存ファイル名[ローマ字],ファイル名生成[[#This Row],[ローマ字]])</f>
        <v>2</v>
      </c>
      <c r="W364" s="50">
        <f>IF(ファイル名生成[[#This Row],[字１]]=0,0,COUNTIF(ファイル名生成[ローマ字],ファイル名生成[[#This Row],[ローマ字]]))</f>
        <v>0</v>
      </c>
      <c r="X364" s="50">
        <f>ファイル名生成[[#This Row],[既存頻度]]+ファイル名生成[[#This Row],[新頻度]]</f>
        <v>2</v>
      </c>
      <c r="Y364" s="50" t="str">
        <f>IF(ファイル名生成[[#This Row],[総頻度]]&gt;9,ファイル名生成[[#This Row],[総頻度]],_xlfn.TEXTJOIN("",TRUE,"0",ファイル名生成[[#This Row],[総頻度]]))</f>
        <v>02</v>
      </c>
    </row>
    <row r="365" spans="2:25">
      <c r="B365" s="50">
        <f t="shared" si="5"/>
        <v>363</v>
      </c>
      <c r="C365" s="90"/>
      <c r="D365" s="81"/>
      <c r="E365" s="81" t="s">
        <v>3843</v>
      </c>
      <c r="F365" s="81" t="s">
        <v>3843</v>
      </c>
      <c r="G365" s="90"/>
      <c r="H365" s="90"/>
      <c r="I365" s="50" t="str" cm="1">
        <f t="array" ref="I3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5" s="50" t="str">
        <f>_xlfn.TEXTJOIN("",1,ファイル名生成[[#This Row],[字音１]],ファイル名生成[[#This Row],[字音２]],ファイル名生成[[#This Row],[字音3]])</f>
        <v/>
      </c>
      <c r="K365" s="90"/>
      <c r="L365" s="50" t="str">
        <f>IF(ファイル名生成[[#This Row],[字１]]=0,"",_xlfn.TEXTJOIN("",TRUE,ファイル名生成[[#This Row],[ローマ字]],ファイル名生成[[#This Row],[後綴り]]))</f>
        <v/>
      </c>
      <c r="M365" s="50" t="str">
        <f>IF(COUNTIF(既存ファイル名[語釈見出し],ファイル名生成[[#This Row],[語釈見出し]])&gt;=1,"重複","")</f>
        <v/>
      </c>
      <c r="N365" s="50" t="str">
        <f>IF(COUNTIF(既存ファイル名[項目（内部）],ファイル名生成[[#This Row],[項目（内部）]])&gt;=1,"重複","")</f>
        <v/>
      </c>
      <c r="O365" s="50">
        <f>IF(LEFT(ファイル名生成[[#This Row],[項目（内部）]],1)="",0,MATCH(LEFT(ファイル名生成[[#This Row],[項目（内部）]],1),字音画数表[新字],0))</f>
        <v>0</v>
      </c>
      <c r="P365" s="50" cm="1">
        <f t="array" ref="P3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5" s="50" cm="1">
        <f t="array" ref="Q3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5" s="50" t="str" cm="1">
        <f t="array" ref="R365">IF(ファイル名生成[[#This Row],[字１]]=0,"",INDEX(字音画数表[字音],ファイル名生成[[#This Row],[字１]],0))</f>
        <v/>
      </c>
      <c r="S365" s="50" t="str" cm="1">
        <f t="array" ref="S365">IF(ファイル名生成[[#This Row],[字２]]=0,"",INDEX(字音画数表[字音],ファイル名生成[[#This Row],[字２]],0))</f>
        <v/>
      </c>
      <c r="T365" s="50" t="str" cm="1">
        <f t="array" ref="T365">IF(ファイル名生成[[#This Row],[字３]]=0,"",INDEX(字音画数表[字音],ファイル名生成[[#This Row],[字３]],0))</f>
        <v/>
      </c>
      <c r="U365" s="50" t="str" cm="1">
        <f t="array" ref="U365">[1]!Hebon(ファイル名生成[[#This Row],[字音（手動）]],2,1)</f>
        <v/>
      </c>
      <c r="V365" s="50">
        <f>COUNTIF(既存ファイル名[ローマ字],ファイル名生成[[#This Row],[ローマ字]])</f>
        <v>2</v>
      </c>
      <c r="W365" s="50">
        <f>IF(ファイル名生成[[#This Row],[字１]]=0,0,COUNTIF(ファイル名生成[ローマ字],ファイル名生成[[#This Row],[ローマ字]]))</f>
        <v>0</v>
      </c>
      <c r="X365" s="50">
        <f>ファイル名生成[[#This Row],[既存頻度]]+ファイル名生成[[#This Row],[新頻度]]</f>
        <v>2</v>
      </c>
      <c r="Y365" s="50" t="str">
        <f>IF(ファイル名生成[[#This Row],[総頻度]]&gt;9,ファイル名生成[[#This Row],[総頻度]],_xlfn.TEXTJOIN("",TRUE,"0",ファイル名生成[[#This Row],[総頻度]]))</f>
        <v>02</v>
      </c>
    </row>
    <row r="366" spans="2:25">
      <c r="B366" s="50">
        <f t="shared" si="5"/>
        <v>364</v>
      </c>
      <c r="C366" s="90"/>
      <c r="D366" s="81"/>
      <c r="E366" s="81" t="s">
        <v>3843</v>
      </c>
      <c r="F366" s="81" t="s">
        <v>3843</v>
      </c>
      <c r="G366" s="90"/>
      <c r="H366" s="90"/>
      <c r="I366" s="50" t="str" cm="1">
        <f t="array" ref="I3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6" s="50" t="str">
        <f>_xlfn.TEXTJOIN("",1,ファイル名生成[[#This Row],[字音１]],ファイル名生成[[#This Row],[字音２]],ファイル名生成[[#This Row],[字音3]])</f>
        <v/>
      </c>
      <c r="K366" s="90"/>
      <c r="L366" s="50" t="str">
        <f>IF(ファイル名生成[[#This Row],[字１]]=0,"",_xlfn.TEXTJOIN("",TRUE,ファイル名生成[[#This Row],[ローマ字]],ファイル名生成[[#This Row],[後綴り]]))</f>
        <v/>
      </c>
      <c r="M366" s="50" t="str">
        <f>IF(COUNTIF(既存ファイル名[語釈見出し],ファイル名生成[[#This Row],[語釈見出し]])&gt;=1,"重複","")</f>
        <v/>
      </c>
      <c r="N366" s="50" t="str">
        <f>IF(COUNTIF(既存ファイル名[項目（内部）],ファイル名生成[[#This Row],[項目（内部）]])&gt;=1,"重複","")</f>
        <v/>
      </c>
      <c r="O366" s="50">
        <f>IF(LEFT(ファイル名生成[[#This Row],[項目（内部）]],1)="",0,MATCH(LEFT(ファイル名生成[[#This Row],[項目（内部）]],1),字音画数表[新字],0))</f>
        <v>0</v>
      </c>
      <c r="P366" s="50" cm="1">
        <f t="array" ref="P3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6" s="50" cm="1">
        <f t="array" ref="Q3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6" s="50" t="str" cm="1">
        <f t="array" ref="R366">IF(ファイル名生成[[#This Row],[字１]]=0,"",INDEX(字音画数表[字音],ファイル名生成[[#This Row],[字１]],0))</f>
        <v/>
      </c>
      <c r="S366" s="50" t="str" cm="1">
        <f t="array" ref="S366">IF(ファイル名生成[[#This Row],[字２]]=0,"",INDEX(字音画数表[字音],ファイル名生成[[#This Row],[字２]],0))</f>
        <v/>
      </c>
      <c r="T366" s="50" t="str" cm="1">
        <f t="array" ref="T366">IF(ファイル名生成[[#This Row],[字３]]=0,"",INDEX(字音画数表[字音],ファイル名生成[[#This Row],[字３]],0))</f>
        <v/>
      </c>
      <c r="U366" s="50" t="str" cm="1">
        <f t="array" ref="U366">[1]!Hebon(ファイル名生成[[#This Row],[字音（手動）]],2,1)</f>
        <v/>
      </c>
      <c r="V366" s="50">
        <f>COUNTIF(既存ファイル名[ローマ字],ファイル名生成[[#This Row],[ローマ字]])</f>
        <v>2</v>
      </c>
      <c r="W366" s="50">
        <f>IF(ファイル名生成[[#This Row],[字１]]=0,0,COUNTIF(ファイル名生成[ローマ字],ファイル名生成[[#This Row],[ローマ字]]))</f>
        <v>0</v>
      </c>
      <c r="X366" s="50">
        <f>ファイル名生成[[#This Row],[既存頻度]]+ファイル名生成[[#This Row],[新頻度]]</f>
        <v>2</v>
      </c>
      <c r="Y366" s="50" t="str">
        <f>IF(ファイル名生成[[#This Row],[総頻度]]&gt;9,ファイル名生成[[#This Row],[総頻度]],_xlfn.TEXTJOIN("",TRUE,"0",ファイル名生成[[#This Row],[総頻度]]))</f>
        <v>02</v>
      </c>
    </row>
    <row r="367" spans="2:25">
      <c r="B367" s="50">
        <f t="shared" si="5"/>
        <v>365</v>
      </c>
      <c r="C367" s="90"/>
      <c r="D367" s="81"/>
      <c r="E367" s="81" t="s">
        <v>3843</v>
      </c>
      <c r="F367" s="81" t="s">
        <v>3843</v>
      </c>
      <c r="G367" s="90"/>
      <c r="H367" s="90"/>
      <c r="I367" s="50" t="str" cm="1">
        <f t="array" ref="I3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7" s="50" t="str">
        <f>_xlfn.TEXTJOIN("",1,ファイル名生成[[#This Row],[字音１]],ファイル名生成[[#This Row],[字音２]],ファイル名生成[[#This Row],[字音3]])</f>
        <v/>
      </c>
      <c r="K367" s="90"/>
      <c r="L367" s="50" t="str">
        <f>IF(ファイル名生成[[#This Row],[字１]]=0,"",_xlfn.TEXTJOIN("",TRUE,ファイル名生成[[#This Row],[ローマ字]],ファイル名生成[[#This Row],[後綴り]]))</f>
        <v/>
      </c>
      <c r="M367" s="50" t="str">
        <f>IF(COUNTIF(既存ファイル名[語釈見出し],ファイル名生成[[#This Row],[語釈見出し]])&gt;=1,"重複","")</f>
        <v/>
      </c>
      <c r="N367" s="50" t="str">
        <f>IF(COUNTIF(既存ファイル名[項目（内部）],ファイル名生成[[#This Row],[項目（内部）]])&gt;=1,"重複","")</f>
        <v/>
      </c>
      <c r="O367" s="50">
        <f>IF(LEFT(ファイル名生成[[#This Row],[項目（内部）]],1)="",0,MATCH(LEFT(ファイル名生成[[#This Row],[項目（内部）]],1),字音画数表[新字],0))</f>
        <v>0</v>
      </c>
      <c r="P367" s="50" cm="1">
        <f t="array" ref="P3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7" s="50" cm="1">
        <f t="array" ref="Q3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7" s="50" t="str" cm="1">
        <f t="array" ref="R367">IF(ファイル名生成[[#This Row],[字１]]=0,"",INDEX(字音画数表[字音],ファイル名生成[[#This Row],[字１]],0))</f>
        <v/>
      </c>
      <c r="S367" s="50" t="str" cm="1">
        <f t="array" ref="S367">IF(ファイル名生成[[#This Row],[字２]]=0,"",INDEX(字音画数表[字音],ファイル名生成[[#This Row],[字２]],0))</f>
        <v/>
      </c>
      <c r="T367" s="50" t="str" cm="1">
        <f t="array" ref="T367">IF(ファイル名生成[[#This Row],[字３]]=0,"",INDEX(字音画数表[字音],ファイル名生成[[#This Row],[字３]],0))</f>
        <v/>
      </c>
      <c r="U367" s="50" t="str" cm="1">
        <f t="array" ref="U367">[1]!Hebon(ファイル名生成[[#This Row],[字音（手動）]],2,1)</f>
        <v/>
      </c>
      <c r="V367" s="50">
        <f>COUNTIF(既存ファイル名[ローマ字],ファイル名生成[[#This Row],[ローマ字]])</f>
        <v>2</v>
      </c>
      <c r="W367" s="50">
        <f>IF(ファイル名生成[[#This Row],[字１]]=0,0,COUNTIF(ファイル名生成[ローマ字],ファイル名生成[[#This Row],[ローマ字]]))</f>
        <v>0</v>
      </c>
      <c r="X367" s="50">
        <f>ファイル名生成[[#This Row],[既存頻度]]+ファイル名生成[[#This Row],[新頻度]]</f>
        <v>2</v>
      </c>
      <c r="Y367" s="50" t="str">
        <f>IF(ファイル名生成[[#This Row],[総頻度]]&gt;9,ファイル名生成[[#This Row],[総頻度]],_xlfn.TEXTJOIN("",TRUE,"0",ファイル名生成[[#This Row],[総頻度]]))</f>
        <v>02</v>
      </c>
    </row>
    <row r="368" spans="2:25">
      <c r="B368" s="50">
        <f t="shared" si="5"/>
        <v>366</v>
      </c>
      <c r="C368" s="90"/>
      <c r="D368" s="81"/>
      <c r="E368" s="81" t="s">
        <v>3843</v>
      </c>
      <c r="F368" s="81" t="s">
        <v>3843</v>
      </c>
      <c r="G368" s="90"/>
      <c r="H368" s="90"/>
      <c r="I368" s="50" t="str" cm="1">
        <f t="array" ref="I3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8" s="50" t="str">
        <f>_xlfn.TEXTJOIN("",1,ファイル名生成[[#This Row],[字音１]],ファイル名生成[[#This Row],[字音２]],ファイル名生成[[#This Row],[字音3]])</f>
        <v/>
      </c>
      <c r="K368" s="90"/>
      <c r="L368" s="50" t="str">
        <f>IF(ファイル名生成[[#This Row],[字１]]=0,"",_xlfn.TEXTJOIN("",TRUE,ファイル名生成[[#This Row],[ローマ字]],ファイル名生成[[#This Row],[後綴り]]))</f>
        <v/>
      </c>
      <c r="M368" s="50" t="str">
        <f>IF(COUNTIF(既存ファイル名[語釈見出し],ファイル名生成[[#This Row],[語釈見出し]])&gt;=1,"重複","")</f>
        <v/>
      </c>
      <c r="N368" s="50" t="str">
        <f>IF(COUNTIF(既存ファイル名[項目（内部）],ファイル名生成[[#This Row],[項目（内部）]])&gt;=1,"重複","")</f>
        <v/>
      </c>
      <c r="O368" s="50">
        <f>IF(LEFT(ファイル名生成[[#This Row],[項目（内部）]],1)="",0,MATCH(LEFT(ファイル名生成[[#This Row],[項目（内部）]],1),字音画数表[新字],0))</f>
        <v>0</v>
      </c>
      <c r="P368" s="50" cm="1">
        <f t="array" ref="P3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8" s="50" cm="1">
        <f t="array" ref="Q3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8" s="50" t="str" cm="1">
        <f t="array" ref="R368">IF(ファイル名生成[[#This Row],[字１]]=0,"",INDEX(字音画数表[字音],ファイル名生成[[#This Row],[字１]],0))</f>
        <v/>
      </c>
      <c r="S368" s="50" t="str" cm="1">
        <f t="array" ref="S368">IF(ファイル名生成[[#This Row],[字２]]=0,"",INDEX(字音画数表[字音],ファイル名生成[[#This Row],[字２]],0))</f>
        <v/>
      </c>
      <c r="T368" s="50" t="str" cm="1">
        <f t="array" ref="T368">IF(ファイル名生成[[#This Row],[字３]]=0,"",INDEX(字音画数表[字音],ファイル名生成[[#This Row],[字３]],0))</f>
        <v/>
      </c>
      <c r="U368" s="50" t="str" cm="1">
        <f t="array" ref="U368">[1]!Hebon(ファイル名生成[[#This Row],[字音（手動）]],2,1)</f>
        <v/>
      </c>
      <c r="V368" s="50">
        <f>COUNTIF(既存ファイル名[ローマ字],ファイル名生成[[#This Row],[ローマ字]])</f>
        <v>2</v>
      </c>
      <c r="W368" s="50">
        <f>IF(ファイル名生成[[#This Row],[字１]]=0,0,COUNTIF(ファイル名生成[ローマ字],ファイル名生成[[#This Row],[ローマ字]]))</f>
        <v>0</v>
      </c>
      <c r="X368" s="50">
        <f>ファイル名生成[[#This Row],[既存頻度]]+ファイル名生成[[#This Row],[新頻度]]</f>
        <v>2</v>
      </c>
      <c r="Y368" s="50" t="str">
        <f>IF(ファイル名生成[[#This Row],[総頻度]]&gt;9,ファイル名生成[[#This Row],[総頻度]],_xlfn.TEXTJOIN("",TRUE,"0",ファイル名生成[[#This Row],[総頻度]]))</f>
        <v>02</v>
      </c>
    </row>
    <row r="369" spans="2:25">
      <c r="B369" s="50">
        <f t="shared" si="5"/>
        <v>367</v>
      </c>
      <c r="C369" s="90"/>
      <c r="D369" s="81"/>
      <c r="E369" s="81" t="s">
        <v>3843</v>
      </c>
      <c r="F369" s="81" t="s">
        <v>3843</v>
      </c>
      <c r="G369" s="90"/>
      <c r="H369" s="90"/>
      <c r="I369" s="50" t="str" cm="1">
        <f t="array" ref="I3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69" s="50" t="str">
        <f>_xlfn.TEXTJOIN("",1,ファイル名生成[[#This Row],[字音１]],ファイル名生成[[#This Row],[字音２]],ファイル名生成[[#This Row],[字音3]])</f>
        <v/>
      </c>
      <c r="K369" s="90"/>
      <c r="L369" s="50" t="str">
        <f>IF(ファイル名生成[[#This Row],[字１]]=0,"",_xlfn.TEXTJOIN("",TRUE,ファイル名生成[[#This Row],[ローマ字]],ファイル名生成[[#This Row],[後綴り]]))</f>
        <v/>
      </c>
      <c r="M369" s="50" t="str">
        <f>IF(COUNTIF(既存ファイル名[語釈見出し],ファイル名生成[[#This Row],[語釈見出し]])&gt;=1,"重複","")</f>
        <v/>
      </c>
      <c r="N369" s="50" t="str">
        <f>IF(COUNTIF(既存ファイル名[項目（内部）],ファイル名生成[[#This Row],[項目（内部）]])&gt;=1,"重複","")</f>
        <v/>
      </c>
      <c r="O369" s="50">
        <f>IF(LEFT(ファイル名生成[[#This Row],[項目（内部）]],1)="",0,MATCH(LEFT(ファイル名生成[[#This Row],[項目（内部）]],1),字音画数表[新字],0))</f>
        <v>0</v>
      </c>
      <c r="P369" s="50" cm="1">
        <f t="array" ref="P3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69" s="50" cm="1">
        <f t="array" ref="Q3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69" s="50" t="str" cm="1">
        <f t="array" ref="R369">IF(ファイル名生成[[#This Row],[字１]]=0,"",INDEX(字音画数表[字音],ファイル名生成[[#This Row],[字１]],0))</f>
        <v/>
      </c>
      <c r="S369" s="50" t="str" cm="1">
        <f t="array" ref="S369">IF(ファイル名生成[[#This Row],[字２]]=0,"",INDEX(字音画数表[字音],ファイル名生成[[#This Row],[字２]],0))</f>
        <v/>
      </c>
      <c r="T369" s="50" t="str" cm="1">
        <f t="array" ref="T369">IF(ファイル名生成[[#This Row],[字３]]=0,"",INDEX(字音画数表[字音],ファイル名生成[[#This Row],[字３]],0))</f>
        <v/>
      </c>
      <c r="U369" s="50" t="str" cm="1">
        <f t="array" ref="U369">[1]!Hebon(ファイル名生成[[#This Row],[字音（手動）]],2,1)</f>
        <v/>
      </c>
      <c r="V369" s="50">
        <f>COUNTIF(既存ファイル名[ローマ字],ファイル名生成[[#This Row],[ローマ字]])</f>
        <v>2</v>
      </c>
      <c r="W369" s="50">
        <f>IF(ファイル名生成[[#This Row],[字１]]=0,0,COUNTIF(ファイル名生成[ローマ字],ファイル名生成[[#This Row],[ローマ字]]))</f>
        <v>0</v>
      </c>
      <c r="X369" s="50">
        <f>ファイル名生成[[#This Row],[既存頻度]]+ファイル名生成[[#This Row],[新頻度]]</f>
        <v>2</v>
      </c>
      <c r="Y369" s="50" t="str">
        <f>IF(ファイル名生成[[#This Row],[総頻度]]&gt;9,ファイル名生成[[#This Row],[総頻度]],_xlfn.TEXTJOIN("",TRUE,"0",ファイル名生成[[#This Row],[総頻度]]))</f>
        <v>02</v>
      </c>
    </row>
    <row r="370" spans="2:25">
      <c r="B370" s="50">
        <f t="shared" si="5"/>
        <v>368</v>
      </c>
      <c r="C370" s="90"/>
      <c r="D370" s="81"/>
      <c r="E370" s="81" t="s">
        <v>3843</v>
      </c>
      <c r="F370" s="81" t="s">
        <v>3843</v>
      </c>
      <c r="G370" s="90"/>
      <c r="H370" s="90"/>
      <c r="I370" s="50" t="str" cm="1">
        <f t="array" ref="I3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0" s="50" t="str">
        <f>_xlfn.TEXTJOIN("",1,ファイル名生成[[#This Row],[字音１]],ファイル名生成[[#This Row],[字音２]],ファイル名生成[[#This Row],[字音3]])</f>
        <v/>
      </c>
      <c r="K370" s="90"/>
      <c r="L370" s="50" t="str">
        <f>IF(ファイル名生成[[#This Row],[字１]]=0,"",_xlfn.TEXTJOIN("",TRUE,ファイル名生成[[#This Row],[ローマ字]],ファイル名生成[[#This Row],[後綴り]]))</f>
        <v/>
      </c>
      <c r="M370" s="50" t="str">
        <f>IF(COUNTIF(既存ファイル名[語釈見出し],ファイル名生成[[#This Row],[語釈見出し]])&gt;=1,"重複","")</f>
        <v/>
      </c>
      <c r="N370" s="50" t="str">
        <f>IF(COUNTIF(既存ファイル名[項目（内部）],ファイル名生成[[#This Row],[項目（内部）]])&gt;=1,"重複","")</f>
        <v/>
      </c>
      <c r="O370" s="50">
        <f>IF(LEFT(ファイル名生成[[#This Row],[項目（内部）]],1)="",0,MATCH(LEFT(ファイル名生成[[#This Row],[項目（内部）]],1),字音画数表[新字],0))</f>
        <v>0</v>
      </c>
      <c r="P370" s="50" cm="1">
        <f t="array" ref="P3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0" s="50" cm="1">
        <f t="array" ref="Q3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0" s="50" t="str" cm="1">
        <f t="array" ref="R370">IF(ファイル名生成[[#This Row],[字１]]=0,"",INDEX(字音画数表[字音],ファイル名生成[[#This Row],[字１]],0))</f>
        <v/>
      </c>
      <c r="S370" s="50" t="str" cm="1">
        <f t="array" ref="S370">IF(ファイル名生成[[#This Row],[字２]]=0,"",INDEX(字音画数表[字音],ファイル名生成[[#This Row],[字２]],0))</f>
        <v/>
      </c>
      <c r="T370" s="50" t="str" cm="1">
        <f t="array" ref="T370">IF(ファイル名生成[[#This Row],[字３]]=0,"",INDEX(字音画数表[字音],ファイル名生成[[#This Row],[字３]],0))</f>
        <v/>
      </c>
      <c r="U370" s="50" t="str" cm="1">
        <f t="array" ref="U370">[1]!Hebon(ファイル名生成[[#This Row],[字音（手動）]],2,1)</f>
        <v/>
      </c>
      <c r="V370" s="50">
        <f>COUNTIF(既存ファイル名[ローマ字],ファイル名生成[[#This Row],[ローマ字]])</f>
        <v>2</v>
      </c>
      <c r="W370" s="50">
        <f>IF(ファイル名生成[[#This Row],[字１]]=0,0,COUNTIF(ファイル名生成[ローマ字],ファイル名生成[[#This Row],[ローマ字]]))</f>
        <v>0</v>
      </c>
      <c r="X370" s="50">
        <f>ファイル名生成[[#This Row],[既存頻度]]+ファイル名生成[[#This Row],[新頻度]]</f>
        <v>2</v>
      </c>
      <c r="Y370" s="50" t="str">
        <f>IF(ファイル名生成[[#This Row],[総頻度]]&gt;9,ファイル名生成[[#This Row],[総頻度]],_xlfn.TEXTJOIN("",TRUE,"0",ファイル名生成[[#This Row],[総頻度]]))</f>
        <v>02</v>
      </c>
    </row>
    <row r="371" spans="2:25">
      <c r="B371" s="50">
        <f t="shared" si="5"/>
        <v>369</v>
      </c>
      <c r="C371" s="90"/>
      <c r="D371" s="81"/>
      <c r="E371" s="81" t="s">
        <v>3843</v>
      </c>
      <c r="F371" s="81" t="s">
        <v>3843</v>
      </c>
      <c r="G371" s="90"/>
      <c r="H371" s="90"/>
      <c r="I371" s="50" t="str" cm="1">
        <f t="array" ref="I3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1" s="50" t="str">
        <f>_xlfn.TEXTJOIN("",1,ファイル名生成[[#This Row],[字音１]],ファイル名生成[[#This Row],[字音２]],ファイル名生成[[#This Row],[字音3]])</f>
        <v/>
      </c>
      <c r="K371" s="90"/>
      <c r="L371" s="50" t="str">
        <f>IF(ファイル名生成[[#This Row],[字１]]=0,"",_xlfn.TEXTJOIN("",TRUE,ファイル名生成[[#This Row],[ローマ字]],ファイル名生成[[#This Row],[後綴り]]))</f>
        <v/>
      </c>
      <c r="M371" s="50" t="str">
        <f>IF(COUNTIF(既存ファイル名[語釈見出し],ファイル名生成[[#This Row],[語釈見出し]])&gt;=1,"重複","")</f>
        <v/>
      </c>
      <c r="N371" s="50" t="str">
        <f>IF(COUNTIF(既存ファイル名[項目（内部）],ファイル名生成[[#This Row],[項目（内部）]])&gt;=1,"重複","")</f>
        <v/>
      </c>
      <c r="O371" s="50">
        <f>IF(LEFT(ファイル名生成[[#This Row],[項目（内部）]],1)="",0,MATCH(LEFT(ファイル名生成[[#This Row],[項目（内部）]],1),字音画数表[新字],0))</f>
        <v>0</v>
      </c>
      <c r="P371" s="50" cm="1">
        <f t="array" ref="P3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1" s="50" cm="1">
        <f t="array" ref="Q3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1" s="50" t="str" cm="1">
        <f t="array" ref="R371">IF(ファイル名生成[[#This Row],[字１]]=0,"",INDEX(字音画数表[字音],ファイル名生成[[#This Row],[字１]],0))</f>
        <v/>
      </c>
      <c r="S371" s="50" t="str" cm="1">
        <f t="array" ref="S371">IF(ファイル名生成[[#This Row],[字２]]=0,"",INDEX(字音画数表[字音],ファイル名生成[[#This Row],[字２]],0))</f>
        <v/>
      </c>
      <c r="T371" s="50" t="str" cm="1">
        <f t="array" ref="T371">IF(ファイル名生成[[#This Row],[字３]]=0,"",INDEX(字音画数表[字音],ファイル名生成[[#This Row],[字３]],0))</f>
        <v/>
      </c>
      <c r="U371" s="50" t="str" cm="1">
        <f t="array" ref="U371">[1]!Hebon(ファイル名生成[[#This Row],[字音（手動）]],2,1)</f>
        <v/>
      </c>
      <c r="V371" s="50">
        <f>COUNTIF(既存ファイル名[ローマ字],ファイル名生成[[#This Row],[ローマ字]])</f>
        <v>2</v>
      </c>
      <c r="W371" s="50">
        <f>IF(ファイル名生成[[#This Row],[字１]]=0,0,COUNTIF(ファイル名生成[ローマ字],ファイル名生成[[#This Row],[ローマ字]]))</f>
        <v>0</v>
      </c>
      <c r="X371" s="50">
        <f>ファイル名生成[[#This Row],[既存頻度]]+ファイル名生成[[#This Row],[新頻度]]</f>
        <v>2</v>
      </c>
      <c r="Y371" s="50" t="str">
        <f>IF(ファイル名生成[[#This Row],[総頻度]]&gt;9,ファイル名生成[[#This Row],[総頻度]],_xlfn.TEXTJOIN("",TRUE,"0",ファイル名生成[[#This Row],[総頻度]]))</f>
        <v>02</v>
      </c>
    </row>
    <row r="372" spans="2:25">
      <c r="B372" s="50">
        <f t="shared" si="5"/>
        <v>370</v>
      </c>
      <c r="C372" s="90"/>
      <c r="D372" s="81"/>
      <c r="E372" s="81" t="s">
        <v>3843</v>
      </c>
      <c r="F372" s="81" t="s">
        <v>3843</v>
      </c>
      <c r="G372" s="90"/>
      <c r="H372" s="90"/>
      <c r="I372" s="50" t="str" cm="1">
        <f t="array" ref="I3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2" s="50" t="str">
        <f>_xlfn.TEXTJOIN("",1,ファイル名生成[[#This Row],[字音１]],ファイル名生成[[#This Row],[字音２]],ファイル名生成[[#This Row],[字音3]])</f>
        <v/>
      </c>
      <c r="K372" s="90"/>
      <c r="L372" s="50" t="str">
        <f>IF(ファイル名生成[[#This Row],[字１]]=0,"",_xlfn.TEXTJOIN("",TRUE,ファイル名生成[[#This Row],[ローマ字]],ファイル名生成[[#This Row],[後綴り]]))</f>
        <v/>
      </c>
      <c r="M372" s="50" t="str">
        <f>IF(COUNTIF(既存ファイル名[語釈見出し],ファイル名生成[[#This Row],[語釈見出し]])&gt;=1,"重複","")</f>
        <v/>
      </c>
      <c r="N372" s="50" t="str">
        <f>IF(COUNTIF(既存ファイル名[項目（内部）],ファイル名生成[[#This Row],[項目（内部）]])&gt;=1,"重複","")</f>
        <v/>
      </c>
      <c r="O372" s="50">
        <f>IF(LEFT(ファイル名生成[[#This Row],[項目（内部）]],1)="",0,MATCH(LEFT(ファイル名生成[[#This Row],[項目（内部）]],1),字音画数表[新字],0))</f>
        <v>0</v>
      </c>
      <c r="P372" s="50" cm="1">
        <f t="array" ref="P3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2" s="50" cm="1">
        <f t="array" ref="Q3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2" s="50" t="str" cm="1">
        <f t="array" ref="R372">IF(ファイル名生成[[#This Row],[字１]]=0,"",INDEX(字音画数表[字音],ファイル名生成[[#This Row],[字１]],0))</f>
        <v/>
      </c>
      <c r="S372" s="50" t="str" cm="1">
        <f t="array" ref="S372">IF(ファイル名生成[[#This Row],[字２]]=0,"",INDEX(字音画数表[字音],ファイル名生成[[#This Row],[字２]],0))</f>
        <v/>
      </c>
      <c r="T372" s="50" t="str" cm="1">
        <f t="array" ref="T372">IF(ファイル名生成[[#This Row],[字３]]=0,"",INDEX(字音画数表[字音],ファイル名生成[[#This Row],[字３]],0))</f>
        <v/>
      </c>
      <c r="U372" s="50" t="str" cm="1">
        <f t="array" ref="U372">[1]!Hebon(ファイル名生成[[#This Row],[字音（手動）]],2,1)</f>
        <v/>
      </c>
      <c r="V372" s="50">
        <f>COUNTIF(既存ファイル名[ローマ字],ファイル名生成[[#This Row],[ローマ字]])</f>
        <v>2</v>
      </c>
      <c r="W372" s="50">
        <f>IF(ファイル名生成[[#This Row],[字１]]=0,0,COUNTIF(ファイル名生成[ローマ字],ファイル名生成[[#This Row],[ローマ字]]))</f>
        <v>0</v>
      </c>
      <c r="X372" s="50">
        <f>ファイル名生成[[#This Row],[既存頻度]]+ファイル名生成[[#This Row],[新頻度]]</f>
        <v>2</v>
      </c>
      <c r="Y372" s="50" t="str">
        <f>IF(ファイル名生成[[#This Row],[総頻度]]&gt;9,ファイル名生成[[#This Row],[総頻度]],_xlfn.TEXTJOIN("",TRUE,"0",ファイル名生成[[#This Row],[総頻度]]))</f>
        <v>02</v>
      </c>
    </row>
    <row r="373" spans="2:25">
      <c r="B373" s="50">
        <f t="shared" ref="B373:B436" si="6">ROW()-2</f>
        <v>371</v>
      </c>
      <c r="C373" s="90"/>
      <c r="D373" s="81"/>
      <c r="E373" s="81" t="s">
        <v>3843</v>
      </c>
      <c r="F373" s="81" t="s">
        <v>3843</v>
      </c>
      <c r="G373" s="90"/>
      <c r="H373" s="90"/>
      <c r="I373" s="50" t="str" cm="1">
        <f t="array" ref="I3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3" s="50" t="str">
        <f>_xlfn.TEXTJOIN("",1,ファイル名生成[[#This Row],[字音１]],ファイル名生成[[#This Row],[字音２]],ファイル名生成[[#This Row],[字音3]])</f>
        <v/>
      </c>
      <c r="K373" s="90"/>
      <c r="L373" s="50" t="str">
        <f>IF(ファイル名生成[[#This Row],[字１]]=0,"",_xlfn.TEXTJOIN("",TRUE,ファイル名生成[[#This Row],[ローマ字]],ファイル名生成[[#This Row],[後綴り]]))</f>
        <v/>
      </c>
      <c r="M373" s="50" t="str">
        <f>IF(COUNTIF(既存ファイル名[語釈見出し],ファイル名生成[[#This Row],[語釈見出し]])&gt;=1,"重複","")</f>
        <v/>
      </c>
      <c r="N373" s="50" t="str">
        <f>IF(COUNTIF(既存ファイル名[項目（内部）],ファイル名生成[[#This Row],[項目（内部）]])&gt;=1,"重複","")</f>
        <v/>
      </c>
      <c r="O373" s="50">
        <f>IF(LEFT(ファイル名生成[[#This Row],[項目（内部）]],1)="",0,MATCH(LEFT(ファイル名生成[[#This Row],[項目（内部）]],1),字音画数表[新字],0))</f>
        <v>0</v>
      </c>
      <c r="P373" s="50" cm="1">
        <f t="array" ref="P3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3" s="50" cm="1">
        <f t="array" ref="Q3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3" s="50" t="str" cm="1">
        <f t="array" ref="R373">IF(ファイル名生成[[#This Row],[字１]]=0,"",INDEX(字音画数表[字音],ファイル名生成[[#This Row],[字１]],0))</f>
        <v/>
      </c>
      <c r="S373" s="50" t="str" cm="1">
        <f t="array" ref="S373">IF(ファイル名生成[[#This Row],[字２]]=0,"",INDEX(字音画数表[字音],ファイル名生成[[#This Row],[字２]],0))</f>
        <v/>
      </c>
      <c r="T373" s="50" t="str" cm="1">
        <f t="array" ref="T373">IF(ファイル名生成[[#This Row],[字３]]=0,"",INDEX(字音画数表[字音],ファイル名生成[[#This Row],[字３]],0))</f>
        <v/>
      </c>
      <c r="U373" s="50" t="str" cm="1">
        <f t="array" ref="U373">[1]!Hebon(ファイル名生成[[#This Row],[字音（手動）]],2,1)</f>
        <v/>
      </c>
      <c r="V373" s="50">
        <f>COUNTIF(既存ファイル名[ローマ字],ファイル名生成[[#This Row],[ローマ字]])</f>
        <v>2</v>
      </c>
      <c r="W373" s="50">
        <f>IF(ファイル名生成[[#This Row],[字１]]=0,0,COUNTIF(ファイル名生成[ローマ字],ファイル名生成[[#This Row],[ローマ字]]))</f>
        <v>0</v>
      </c>
      <c r="X373" s="50">
        <f>ファイル名生成[[#This Row],[既存頻度]]+ファイル名生成[[#This Row],[新頻度]]</f>
        <v>2</v>
      </c>
      <c r="Y373" s="50" t="str">
        <f>IF(ファイル名生成[[#This Row],[総頻度]]&gt;9,ファイル名生成[[#This Row],[総頻度]],_xlfn.TEXTJOIN("",TRUE,"0",ファイル名生成[[#This Row],[総頻度]]))</f>
        <v>02</v>
      </c>
    </row>
    <row r="374" spans="2:25">
      <c r="B374" s="50">
        <f t="shared" si="6"/>
        <v>372</v>
      </c>
      <c r="C374" s="90"/>
      <c r="D374" s="81"/>
      <c r="E374" s="81" t="s">
        <v>3843</v>
      </c>
      <c r="F374" s="81" t="s">
        <v>3843</v>
      </c>
      <c r="G374" s="90"/>
      <c r="H374" s="90"/>
      <c r="I374" s="50" t="str" cm="1">
        <f t="array" ref="I3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4" s="50" t="str">
        <f>_xlfn.TEXTJOIN("",1,ファイル名生成[[#This Row],[字音１]],ファイル名生成[[#This Row],[字音２]],ファイル名生成[[#This Row],[字音3]])</f>
        <v/>
      </c>
      <c r="K374" s="90"/>
      <c r="L374" s="50" t="str">
        <f>IF(ファイル名生成[[#This Row],[字１]]=0,"",_xlfn.TEXTJOIN("",TRUE,ファイル名生成[[#This Row],[ローマ字]],ファイル名生成[[#This Row],[後綴り]]))</f>
        <v/>
      </c>
      <c r="M374" s="50" t="str">
        <f>IF(COUNTIF(既存ファイル名[語釈見出し],ファイル名生成[[#This Row],[語釈見出し]])&gt;=1,"重複","")</f>
        <v/>
      </c>
      <c r="N374" s="50" t="str">
        <f>IF(COUNTIF(既存ファイル名[項目（内部）],ファイル名生成[[#This Row],[項目（内部）]])&gt;=1,"重複","")</f>
        <v/>
      </c>
      <c r="O374" s="50">
        <f>IF(LEFT(ファイル名生成[[#This Row],[項目（内部）]],1)="",0,MATCH(LEFT(ファイル名生成[[#This Row],[項目（内部）]],1),字音画数表[新字],0))</f>
        <v>0</v>
      </c>
      <c r="P374" s="50" cm="1">
        <f t="array" ref="P3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4" s="50" cm="1">
        <f t="array" ref="Q3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4" s="50" t="str" cm="1">
        <f t="array" ref="R374">IF(ファイル名生成[[#This Row],[字１]]=0,"",INDEX(字音画数表[字音],ファイル名生成[[#This Row],[字１]],0))</f>
        <v/>
      </c>
      <c r="S374" s="50" t="str" cm="1">
        <f t="array" ref="S374">IF(ファイル名生成[[#This Row],[字２]]=0,"",INDEX(字音画数表[字音],ファイル名生成[[#This Row],[字２]],0))</f>
        <v/>
      </c>
      <c r="T374" s="50" t="str" cm="1">
        <f t="array" ref="T374">IF(ファイル名生成[[#This Row],[字３]]=0,"",INDEX(字音画数表[字音],ファイル名生成[[#This Row],[字３]],0))</f>
        <v/>
      </c>
      <c r="U374" s="50" t="str" cm="1">
        <f t="array" ref="U374">[1]!Hebon(ファイル名生成[[#This Row],[字音（手動）]],2,1)</f>
        <v/>
      </c>
      <c r="V374" s="50">
        <f>COUNTIF(既存ファイル名[ローマ字],ファイル名生成[[#This Row],[ローマ字]])</f>
        <v>2</v>
      </c>
      <c r="W374" s="50">
        <f>IF(ファイル名生成[[#This Row],[字１]]=0,0,COUNTIF(ファイル名生成[ローマ字],ファイル名生成[[#This Row],[ローマ字]]))</f>
        <v>0</v>
      </c>
      <c r="X374" s="50">
        <f>ファイル名生成[[#This Row],[既存頻度]]+ファイル名生成[[#This Row],[新頻度]]</f>
        <v>2</v>
      </c>
      <c r="Y374" s="50" t="str">
        <f>IF(ファイル名生成[[#This Row],[総頻度]]&gt;9,ファイル名生成[[#This Row],[総頻度]],_xlfn.TEXTJOIN("",TRUE,"0",ファイル名生成[[#This Row],[総頻度]]))</f>
        <v>02</v>
      </c>
    </row>
    <row r="375" spans="2:25">
      <c r="B375" s="50">
        <f t="shared" si="6"/>
        <v>373</v>
      </c>
      <c r="C375" s="90"/>
      <c r="D375" s="81"/>
      <c r="E375" s="81" t="s">
        <v>3843</v>
      </c>
      <c r="F375" s="81" t="s">
        <v>3843</v>
      </c>
      <c r="G375" s="90"/>
      <c r="H375" s="90"/>
      <c r="I375" s="50" t="str" cm="1">
        <f t="array" ref="I3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5" s="50" t="str">
        <f>_xlfn.TEXTJOIN("",1,ファイル名生成[[#This Row],[字音１]],ファイル名生成[[#This Row],[字音２]],ファイル名生成[[#This Row],[字音3]])</f>
        <v/>
      </c>
      <c r="K375" s="90"/>
      <c r="L375" s="50" t="str">
        <f>IF(ファイル名生成[[#This Row],[字１]]=0,"",_xlfn.TEXTJOIN("",TRUE,ファイル名生成[[#This Row],[ローマ字]],ファイル名生成[[#This Row],[後綴り]]))</f>
        <v/>
      </c>
      <c r="M375" s="50" t="str">
        <f>IF(COUNTIF(既存ファイル名[語釈見出し],ファイル名生成[[#This Row],[語釈見出し]])&gt;=1,"重複","")</f>
        <v/>
      </c>
      <c r="N375" s="50" t="str">
        <f>IF(COUNTIF(既存ファイル名[項目（内部）],ファイル名生成[[#This Row],[項目（内部）]])&gt;=1,"重複","")</f>
        <v/>
      </c>
      <c r="O375" s="50">
        <f>IF(LEFT(ファイル名生成[[#This Row],[項目（内部）]],1)="",0,MATCH(LEFT(ファイル名生成[[#This Row],[項目（内部）]],1),字音画数表[新字],0))</f>
        <v>0</v>
      </c>
      <c r="P375" s="50" cm="1">
        <f t="array" ref="P3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5" s="50" cm="1">
        <f t="array" ref="Q3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5" s="50" t="str" cm="1">
        <f t="array" ref="R375">IF(ファイル名生成[[#This Row],[字１]]=0,"",INDEX(字音画数表[字音],ファイル名生成[[#This Row],[字１]],0))</f>
        <v/>
      </c>
      <c r="S375" s="50" t="str" cm="1">
        <f t="array" ref="S375">IF(ファイル名生成[[#This Row],[字２]]=0,"",INDEX(字音画数表[字音],ファイル名生成[[#This Row],[字２]],0))</f>
        <v/>
      </c>
      <c r="T375" s="50" t="str" cm="1">
        <f t="array" ref="T375">IF(ファイル名生成[[#This Row],[字３]]=0,"",INDEX(字音画数表[字音],ファイル名生成[[#This Row],[字３]],0))</f>
        <v/>
      </c>
      <c r="U375" s="50" t="str" cm="1">
        <f t="array" ref="U375">[1]!Hebon(ファイル名生成[[#This Row],[字音（手動）]],2,1)</f>
        <v/>
      </c>
      <c r="V375" s="50">
        <f>COUNTIF(既存ファイル名[ローマ字],ファイル名生成[[#This Row],[ローマ字]])</f>
        <v>2</v>
      </c>
      <c r="W375" s="50">
        <f>IF(ファイル名生成[[#This Row],[字１]]=0,0,COUNTIF(ファイル名生成[ローマ字],ファイル名生成[[#This Row],[ローマ字]]))</f>
        <v>0</v>
      </c>
      <c r="X375" s="50">
        <f>ファイル名生成[[#This Row],[既存頻度]]+ファイル名生成[[#This Row],[新頻度]]</f>
        <v>2</v>
      </c>
      <c r="Y375" s="50" t="str">
        <f>IF(ファイル名生成[[#This Row],[総頻度]]&gt;9,ファイル名生成[[#This Row],[総頻度]],_xlfn.TEXTJOIN("",TRUE,"0",ファイル名生成[[#This Row],[総頻度]]))</f>
        <v>02</v>
      </c>
    </row>
    <row r="376" spans="2:25">
      <c r="B376" s="50">
        <f t="shared" si="6"/>
        <v>374</v>
      </c>
      <c r="C376" s="90"/>
      <c r="D376" s="81"/>
      <c r="E376" s="81" t="s">
        <v>3843</v>
      </c>
      <c r="F376" s="81" t="s">
        <v>3843</v>
      </c>
      <c r="G376" s="90"/>
      <c r="H376" s="90"/>
      <c r="I376" s="50" t="str" cm="1">
        <f t="array" ref="I3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6" s="50" t="str">
        <f>_xlfn.TEXTJOIN("",1,ファイル名生成[[#This Row],[字音１]],ファイル名生成[[#This Row],[字音２]],ファイル名生成[[#This Row],[字音3]])</f>
        <v/>
      </c>
      <c r="K376" s="90"/>
      <c r="L376" s="50" t="str">
        <f>IF(ファイル名生成[[#This Row],[字１]]=0,"",_xlfn.TEXTJOIN("",TRUE,ファイル名生成[[#This Row],[ローマ字]],ファイル名生成[[#This Row],[後綴り]]))</f>
        <v/>
      </c>
      <c r="M376" s="50" t="str">
        <f>IF(COUNTIF(既存ファイル名[語釈見出し],ファイル名生成[[#This Row],[語釈見出し]])&gt;=1,"重複","")</f>
        <v/>
      </c>
      <c r="N376" s="50" t="str">
        <f>IF(COUNTIF(既存ファイル名[項目（内部）],ファイル名生成[[#This Row],[項目（内部）]])&gt;=1,"重複","")</f>
        <v/>
      </c>
      <c r="O376" s="50">
        <f>IF(LEFT(ファイル名生成[[#This Row],[項目（内部）]],1)="",0,MATCH(LEFT(ファイル名生成[[#This Row],[項目（内部）]],1),字音画数表[新字],0))</f>
        <v>0</v>
      </c>
      <c r="P376" s="50" cm="1">
        <f t="array" ref="P3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6" s="50" cm="1">
        <f t="array" ref="Q3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6" s="50" t="str" cm="1">
        <f t="array" ref="R376">IF(ファイル名生成[[#This Row],[字１]]=0,"",INDEX(字音画数表[字音],ファイル名生成[[#This Row],[字１]],0))</f>
        <v/>
      </c>
      <c r="S376" s="50" t="str" cm="1">
        <f t="array" ref="S376">IF(ファイル名生成[[#This Row],[字２]]=0,"",INDEX(字音画数表[字音],ファイル名生成[[#This Row],[字２]],0))</f>
        <v/>
      </c>
      <c r="T376" s="50" t="str" cm="1">
        <f t="array" ref="T376">IF(ファイル名生成[[#This Row],[字３]]=0,"",INDEX(字音画数表[字音],ファイル名生成[[#This Row],[字３]],0))</f>
        <v/>
      </c>
      <c r="U376" s="50" t="str" cm="1">
        <f t="array" ref="U376">[1]!Hebon(ファイル名生成[[#This Row],[字音（手動）]],2,1)</f>
        <v/>
      </c>
      <c r="V376" s="50">
        <f>COUNTIF(既存ファイル名[ローマ字],ファイル名生成[[#This Row],[ローマ字]])</f>
        <v>2</v>
      </c>
      <c r="W376" s="50">
        <f>IF(ファイル名生成[[#This Row],[字１]]=0,0,COUNTIF(ファイル名生成[ローマ字],ファイル名生成[[#This Row],[ローマ字]]))</f>
        <v>0</v>
      </c>
      <c r="X376" s="50">
        <f>ファイル名生成[[#This Row],[既存頻度]]+ファイル名生成[[#This Row],[新頻度]]</f>
        <v>2</v>
      </c>
      <c r="Y376" s="50" t="str">
        <f>IF(ファイル名生成[[#This Row],[総頻度]]&gt;9,ファイル名生成[[#This Row],[総頻度]],_xlfn.TEXTJOIN("",TRUE,"0",ファイル名生成[[#This Row],[総頻度]]))</f>
        <v>02</v>
      </c>
    </row>
    <row r="377" spans="2:25">
      <c r="B377" s="50">
        <f t="shared" si="6"/>
        <v>375</v>
      </c>
      <c r="C377" s="90"/>
      <c r="D377" s="81"/>
      <c r="E377" s="81" t="s">
        <v>3843</v>
      </c>
      <c r="F377" s="81" t="s">
        <v>3843</v>
      </c>
      <c r="G377" s="90"/>
      <c r="H377" s="90"/>
      <c r="I377" s="50" t="str" cm="1">
        <f t="array" ref="I3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7" s="50" t="str">
        <f>_xlfn.TEXTJOIN("",1,ファイル名生成[[#This Row],[字音１]],ファイル名生成[[#This Row],[字音２]],ファイル名生成[[#This Row],[字音3]])</f>
        <v/>
      </c>
      <c r="K377" s="90"/>
      <c r="L377" s="50" t="str">
        <f>IF(ファイル名生成[[#This Row],[字１]]=0,"",_xlfn.TEXTJOIN("",TRUE,ファイル名生成[[#This Row],[ローマ字]],ファイル名生成[[#This Row],[後綴り]]))</f>
        <v/>
      </c>
      <c r="M377" s="50" t="str">
        <f>IF(COUNTIF(既存ファイル名[語釈見出し],ファイル名生成[[#This Row],[語釈見出し]])&gt;=1,"重複","")</f>
        <v/>
      </c>
      <c r="N377" s="50" t="str">
        <f>IF(COUNTIF(既存ファイル名[項目（内部）],ファイル名生成[[#This Row],[項目（内部）]])&gt;=1,"重複","")</f>
        <v/>
      </c>
      <c r="O377" s="50">
        <f>IF(LEFT(ファイル名生成[[#This Row],[項目（内部）]],1)="",0,MATCH(LEFT(ファイル名生成[[#This Row],[項目（内部）]],1),字音画数表[新字],0))</f>
        <v>0</v>
      </c>
      <c r="P377" s="50" cm="1">
        <f t="array" ref="P3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7" s="50" cm="1">
        <f t="array" ref="Q3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7" s="50" t="str" cm="1">
        <f t="array" ref="R377">IF(ファイル名生成[[#This Row],[字１]]=0,"",INDEX(字音画数表[字音],ファイル名生成[[#This Row],[字１]],0))</f>
        <v/>
      </c>
      <c r="S377" s="50" t="str" cm="1">
        <f t="array" ref="S377">IF(ファイル名生成[[#This Row],[字２]]=0,"",INDEX(字音画数表[字音],ファイル名生成[[#This Row],[字２]],0))</f>
        <v/>
      </c>
      <c r="T377" s="50" t="str" cm="1">
        <f t="array" ref="T377">IF(ファイル名生成[[#This Row],[字３]]=0,"",INDEX(字音画数表[字音],ファイル名生成[[#This Row],[字３]],0))</f>
        <v/>
      </c>
      <c r="U377" s="50" t="str" cm="1">
        <f t="array" ref="U377">[1]!Hebon(ファイル名生成[[#This Row],[字音（手動）]],2,1)</f>
        <v/>
      </c>
      <c r="V377" s="50">
        <f>COUNTIF(既存ファイル名[ローマ字],ファイル名生成[[#This Row],[ローマ字]])</f>
        <v>2</v>
      </c>
      <c r="W377" s="50">
        <f>IF(ファイル名生成[[#This Row],[字１]]=0,0,COUNTIF(ファイル名生成[ローマ字],ファイル名生成[[#This Row],[ローマ字]]))</f>
        <v>0</v>
      </c>
      <c r="X377" s="50">
        <f>ファイル名生成[[#This Row],[既存頻度]]+ファイル名生成[[#This Row],[新頻度]]</f>
        <v>2</v>
      </c>
      <c r="Y377" s="50" t="str">
        <f>IF(ファイル名生成[[#This Row],[総頻度]]&gt;9,ファイル名生成[[#This Row],[総頻度]],_xlfn.TEXTJOIN("",TRUE,"0",ファイル名生成[[#This Row],[総頻度]]))</f>
        <v>02</v>
      </c>
    </row>
    <row r="378" spans="2:25">
      <c r="B378" s="50">
        <f t="shared" si="6"/>
        <v>376</v>
      </c>
      <c r="C378" s="90"/>
      <c r="D378" s="81"/>
      <c r="E378" s="81" t="s">
        <v>3843</v>
      </c>
      <c r="F378" s="81" t="s">
        <v>3843</v>
      </c>
      <c r="G378" s="90"/>
      <c r="H378" s="90"/>
      <c r="I378" s="50" t="str" cm="1">
        <f t="array" ref="I3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8" s="50" t="str">
        <f>_xlfn.TEXTJOIN("",1,ファイル名生成[[#This Row],[字音１]],ファイル名生成[[#This Row],[字音２]],ファイル名生成[[#This Row],[字音3]])</f>
        <v/>
      </c>
      <c r="K378" s="90"/>
      <c r="L378" s="50" t="str">
        <f>IF(ファイル名生成[[#This Row],[字１]]=0,"",_xlfn.TEXTJOIN("",TRUE,ファイル名生成[[#This Row],[ローマ字]],ファイル名生成[[#This Row],[後綴り]]))</f>
        <v/>
      </c>
      <c r="M378" s="50" t="str">
        <f>IF(COUNTIF(既存ファイル名[語釈見出し],ファイル名生成[[#This Row],[語釈見出し]])&gt;=1,"重複","")</f>
        <v/>
      </c>
      <c r="N378" s="50" t="str">
        <f>IF(COUNTIF(既存ファイル名[項目（内部）],ファイル名生成[[#This Row],[項目（内部）]])&gt;=1,"重複","")</f>
        <v/>
      </c>
      <c r="O378" s="50">
        <f>IF(LEFT(ファイル名生成[[#This Row],[項目（内部）]],1)="",0,MATCH(LEFT(ファイル名生成[[#This Row],[項目（内部）]],1),字音画数表[新字],0))</f>
        <v>0</v>
      </c>
      <c r="P378" s="50" cm="1">
        <f t="array" ref="P3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8" s="50" cm="1">
        <f t="array" ref="Q3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8" s="50" t="str" cm="1">
        <f t="array" ref="R378">IF(ファイル名生成[[#This Row],[字１]]=0,"",INDEX(字音画数表[字音],ファイル名生成[[#This Row],[字１]],0))</f>
        <v/>
      </c>
      <c r="S378" s="50" t="str" cm="1">
        <f t="array" ref="S378">IF(ファイル名生成[[#This Row],[字２]]=0,"",INDEX(字音画数表[字音],ファイル名生成[[#This Row],[字２]],0))</f>
        <v/>
      </c>
      <c r="T378" s="50" t="str" cm="1">
        <f t="array" ref="T378">IF(ファイル名生成[[#This Row],[字３]]=0,"",INDEX(字音画数表[字音],ファイル名生成[[#This Row],[字３]],0))</f>
        <v/>
      </c>
      <c r="U378" s="50" t="str" cm="1">
        <f t="array" ref="U378">[1]!Hebon(ファイル名生成[[#This Row],[字音（手動）]],2,1)</f>
        <v/>
      </c>
      <c r="V378" s="50">
        <f>COUNTIF(既存ファイル名[ローマ字],ファイル名生成[[#This Row],[ローマ字]])</f>
        <v>2</v>
      </c>
      <c r="W378" s="50">
        <f>IF(ファイル名生成[[#This Row],[字１]]=0,0,COUNTIF(ファイル名生成[ローマ字],ファイル名生成[[#This Row],[ローマ字]]))</f>
        <v>0</v>
      </c>
      <c r="X378" s="50">
        <f>ファイル名生成[[#This Row],[既存頻度]]+ファイル名生成[[#This Row],[新頻度]]</f>
        <v>2</v>
      </c>
      <c r="Y378" s="50" t="str">
        <f>IF(ファイル名生成[[#This Row],[総頻度]]&gt;9,ファイル名生成[[#This Row],[総頻度]],_xlfn.TEXTJOIN("",TRUE,"0",ファイル名生成[[#This Row],[総頻度]]))</f>
        <v>02</v>
      </c>
    </row>
    <row r="379" spans="2:25">
      <c r="B379" s="50">
        <f t="shared" si="6"/>
        <v>377</v>
      </c>
      <c r="C379" s="90"/>
      <c r="D379" s="81"/>
      <c r="E379" s="81" t="s">
        <v>3843</v>
      </c>
      <c r="F379" s="81" t="s">
        <v>3843</v>
      </c>
      <c r="G379" s="90"/>
      <c r="H379" s="90"/>
      <c r="I379" s="50" t="str" cm="1">
        <f t="array" ref="I3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79" s="50" t="str">
        <f>_xlfn.TEXTJOIN("",1,ファイル名生成[[#This Row],[字音１]],ファイル名生成[[#This Row],[字音２]],ファイル名生成[[#This Row],[字音3]])</f>
        <v/>
      </c>
      <c r="K379" s="90"/>
      <c r="L379" s="50" t="str">
        <f>IF(ファイル名生成[[#This Row],[字１]]=0,"",_xlfn.TEXTJOIN("",TRUE,ファイル名生成[[#This Row],[ローマ字]],ファイル名生成[[#This Row],[後綴り]]))</f>
        <v/>
      </c>
      <c r="M379" s="50" t="str">
        <f>IF(COUNTIF(既存ファイル名[語釈見出し],ファイル名生成[[#This Row],[語釈見出し]])&gt;=1,"重複","")</f>
        <v/>
      </c>
      <c r="N379" s="50" t="str">
        <f>IF(COUNTIF(既存ファイル名[項目（内部）],ファイル名生成[[#This Row],[項目（内部）]])&gt;=1,"重複","")</f>
        <v/>
      </c>
      <c r="O379" s="50">
        <f>IF(LEFT(ファイル名生成[[#This Row],[項目（内部）]],1)="",0,MATCH(LEFT(ファイル名生成[[#This Row],[項目（内部）]],1),字音画数表[新字],0))</f>
        <v>0</v>
      </c>
      <c r="P379" s="50" cm="1">
        <f t="array" ref="P3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79" s="50" cm="1">
        <f t="array" ref="Q3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79" s="50" t="str" cm="1">
        <f t="array" ref="R379">IF(ファイル名生成[[#This Row],[字１]]=0,"",INDEX(字音画数表[字音],ファイル名生成[[#This Row],[字１]],0))</f>
        <v/>
      </c>
      <c r="S379" s="50" t="str" cm="1">
        <f t="array" ref="S379">IF(ファイル名生成[[#This Row],[字２]]=0,"",INDEX(字音画数表[字音],ファイル名生成[[#This Row],[字２]],0))</f>
        <v/>
      </c>
      <c r="T379" s="50" t="str" cm="1">
        <f t="array" ref="T379">IF(ファイル名生成[[#This Row],[字３]]=0,"",INDEX(字音画数表[字音],ファイル名生成[[#This Row],[字３]],0))</f>
        <v/>
      </c>
      <c r="U379" s="50" t="str" cm="1">
        <f t="array" ref="U379">[1]!Hebon(ファイル名生成[[#This Row],[字音（手動）]],2,1)</f>
        <v/>
      </c>
      <c r="V379" s="50">
        <f>COUNTIF(既存ファイル名[ローマ字],ファイル名生成[[#This Row],[ローマ字]])</f>
        <v>2</v>
      </c>
      <c r="W379" s="50">
        <f>IF(ファイル名生成[[#This Row],[字１]]=0,0,COUNTIF(ファイル名生成[ローマ字],ファイル名生成[[#This Row],[ローマ字]]))</f>
        <v>0</v>
      </c>
      <c r="X379" s="50">
        <f>ファイル名生成[[#This Row],[既存頻度]]+ファイル名生成[[#This Row],[新頻度]]</f>
        <v>2</v>
      </c>
      <c r="Y379" s="50" t="str">
        <f>IF(ファイル名生成[[#This Row],[総頻度]]&gt;9,ファイル名生成[[#This Row],[総頻度]],_xlfn.TEXTJOIN("",TRUE,"0",ファイル名生成[[#This Row],[総頻度]]))</f>
        <v>02</v>
      </c>
    </row>
    <row r="380" spans="2:25">
      <c r="B380" s="50">
        <f t="shared" si="6"/>
        <v>378</v>
      </c>
      <c r="C380" s="90"/>
      <c r="D380" s="81"/>
      <c r="E380" s="81" t="s">
        <v>3843</v>
      </c>
      <c r="F380" s="81" t="s">
        <v>3843</v>
      </c>
      <c r="G380" s="90"/>
      <c r="H380" s="90"/>
      <c r="I380" s="50" t="str" cm="1">
        <f t="array" ref="I3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0" s="50" t="str">
        <f>_xlfn.TEXTJOIN("",1,ファイル名生成[[#This Row],[字音１]],ファイル名生成[[#This Row],[字音２]],ファイル名生成[[#This Row],[字音3]])</f>
        <v/>
      </c>
      <c r="K380" s="90"/>
      <c r="L380" s="50" t="str">
        <f>IF(ファイル名生成[[#This Row],[字１]]=0,"",_xlfn.TEXTJOIN("",TRUE,ファイル名生成[[#This Row],[ローマ字]],ファイル名生成[[#This Row],[後綴り]]))</f>
        <v/>
      </c>
      <c r="M380" s="50" t="str">
        <f>IF(COUNTIF(既存ファイル名[語釈見出し],ファイル名生成[[#This Row],[語釈見出し]])&gt;=1,"重複","")</f>
        <v/>
      </c>
      <c r="N380" s="50" t="str">
        <f>IF(COUNTIF(既存ファイル名[項目（内部）],ファイル名生成[[#This Row],[項目（内部）]])&gt;=1,"重複","")</f>
        <v/>
      </c>
      <c r="O380" s="50">
        <f>IF(LEFT(ファイル名生成[[#This Row],[項目（内部）]],1)="",0,MATCH(LEFT(ファイル名生成[[#This Row],[項目（内部）]],1),字音画数表[新字],0))</f>
        <v>0</v>
      </c>
      <c r="P380" s="50" cm="1">
        <f t="array" ref="P3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0" s="50" cm="1">
        <f t="array" ref="Q3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0" s="50" t="str" cm="1">
        <f t="array" ref="R380">IF(ファイル名生成[[#This Row],[字１]]=0,"",INDEX(字音画数表[字音],ファイル名生成[[#This Row],[字１]],0))</f>
        <v/>
      </c>
      <c r="S380" s="50" t="str" cm="1">
        <f t="array" ref="S380">IF(ファイル名生成[[#This Row],[字２]]=0,"",INDEX(字音画数表[字音],ファイル名生成[[#This Row],[字２]],0))</f>
        <v/>
      </c>
      <c r="T380" s="50" t="str" cm="1">
        <f t="array" ref="T380">IF(ファイル名生成[[#This Row],[字３]]=0,"",INDEX(字音画数表[字音],ファイル名生成[[#This Row],[字３]],0))</f>
        <v/>
      </c>
      <c r="U380" s="50" t="str" cm="1">
        <f t="array" ref="U380">[1]!Hebon(ファイル名生成[[#This Row],[字音（手動）]],2,1)</f>
        <v/>
      </c>
      <c r="V380" s="50">
        <f>COUNTIF(既存ファイル名[ローマ字],ファイル名生成[[#This Row],[ローマ字]])</f>
        <v>2</v>
      </c>
      <c r="W380" s="50">
        <f>IF(ファイル名生成[[#This Row],[字１]]=0,0,COUNTIF(ファイル名生成[ローマ字],ファイル名生成[[#This Row],[ローマ字]]))</f>
        <v>0</v>
      </c>
      <c r="X380" s="50">
        <f>ファイル名生成[[#This Row],[既存頻度]]+ファイル名生成[[#This Row],[新頻度]]</f>
        <v>2</v>
      </c>
      <c r="Y380" s="50" t="str">
        <f>IF(ファイル名生成[[#This Row],[総頻度]]&gt;9,ファイル名生成[[#This Row],[総頻度]],_xlfn.TEXTJOIN("",TRUE,"0",ファイル名生成[[#This Row],[総頻度]]))</f>
        <v>02</v>
      </c>
    </row>
    <row r="381" spans="2:25">
      <c r="B381" s="50">
        <f t="shared" si="6"/>
        <v>379</v>
      </c>
      <c r="C381" s="90"/>
      <c r="D381" s="81"/>
      <c r="E381" s="81" t="s">
        <v>3843</v>
      </c>
      <c r="F381" s="81" t="s">
        <v>3843</v>
      </c>
      <c r="G381" s="90"/>
      <c r="H381" s="90"/>
      <c r="I381" s="50" t="str" cm="1">
        <f t="array" ref="I3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1" s="50" t="str">
        <f>_xlfn.TEXTJOIN("",1,ファイル名生成[[#This Row],[字音１]],ファイル名生成[[#This Row],[字音２]],ファイル名生成[[#This Row],[字音3]])</f>
        <v/>
      </c>
      <c r="K381" s="90"/>
      <c r="L381" s="50" t="str">
        <f>IF(ファイル名生成[[#This Row],[字１]]=0,"",_xlfn.TEXTJOIN("",TRUE,ファイル名生成[[#This Row],[ローマ字]],ファイル名生成[[#This Row],[後綴り]]))</f>
        <v/>
      </c>
      <c r="M381" s="50" t="str">
        <f>IF(COUNTIF(既存ファイル名[語釈見出し],ファイル名生成[[#This Row],[語釈見出し]])&gt;=1,"重複","")</f>
        <v/>
      </c>
      <c r="N381" s="50" t="str">
        <f>IF(COUNTIF(既存ファイル名[項目（内部）],ファイル名生成[[#This Row],[項目（内部）]])&gt;=1,"重複","")</f>
        <v/>
      </c>
      <c r="O381" s="50">
        <f>IF(LEFT(ファイル名生成[[#This Row],[項目（内部）]],1)="",0,MATCH(LEFT(ファイル名生成[[#This Row],[項目（内部）]],1),字音画数表[新字],0))</f>
        <v>0</v>
      </c>
      <c r="P381" s="50" cm="1">
        <f t="array" ref="P3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1" s="50" cm="1">
        <f t="array" ref="Q3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1" s="50" t="str" cm="1">
        <f t="array" ref="R381">IF(ファイル名生成[[#This Row],[字１]]=0,"",INDEX(字音画数表[字音],ファイル名生成[[#This Row],[字１]],0))</f>
        <v/>
      </c>
      <c r="S381" s="50" t="str" cm="1">
        <f t="array" ref="S381">IF(ファイル名生成[[#This Row],[字２]]=0,"",INDEX(字音画数表[字音],ファイル名生成[[#This Row],[字２]],0))</f>
        <v/>
      </c>
      <c r="T381" s="50" t="str" cm="1">
        <f t="array" ref="T381">IF(ファイル名生成[[#This Row],[字３]]=0,"",INDEX(字音画数表[字音],ファイル名生成[[#This Row],[字３]],0))</f>
        <v/>
      </c>
      <c r="U381" s="50" t="str" cm="1">
        <f t="array" ref="U381">[1]!Hebon(ファイル名生成[[#This Row],[字音（手動）]],2,1)</f>
        <v/>
      </c>
      <c r="V381" s="50">
        <f>COUNTIF(既存ファイル名[ローマ字],ファイル名生成[[#This Row],[ローマ字]])</f>
        <v>2</v>
      </c>
      <c r="W381" s="50">
        <f>IF(ファイル名生成[[#This Row],[字１]]=0,0,COUNTIF(ファイル名生成[ローマ字],ファイル名生成[[#This Row],[ローマ字]]))</f>
        <v>0</v>
      </c>
      <c r="X381" s="50">
        <f>ファイル名生成[[#This Row],[既存頻度]]+ファイル名生成[[#This Row],[新頻度]]</f>
        <v>2</v>
      </c>
      <c r="Y381" s="50" t="str">
        <f>IF(ファイル名生成[[#This Row],[総頻度]]&gt;9,ファイル名生成[[#This Row],[総頻度]],_xlfn.TEXTJOIN("",TRUE,"0",ファイル名生成[[#This Row],[総頻度]]))</f>
        <v>02</v>
      </c>
    </row>
    <row r="382" spans="2:25">
      <c r="B382" s="50">
        <f t="shared" si="6"/>
        <v>380</v>
      </c>
      <c r="C382" s="90"/>
      <c r="D382" s="81"/>
      <c r="E382" s="81" t="s">
        <v>3843</v>
      </c>
      <c r="F382" s="81" t="s">
        <v>3843</v>
      </c>
      <c r="G382" s="90"/>
      <c r="H382" s="90"/>
      <c r="I382" s="50" t="str" cm="1">
        <f t="array" ref="I3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2" s="50" t="str">
        <f>_xlfn.TEXTJOIN("",1,ファイル名生成[[#This Row],[字音１]],ファイル名生成[[#This Row],[字音２]],ファイル名生成[[#This Row],[字音3]])</f>
        <v/>
      </c>
      <c r="K382" s="90"/>
      <c r="L382" s="50" t="str">
        <f>IF(ファイル名生成[[#This Row],[字１]]=0,"",_xlfn.TEXTJOIN("",TRUE,ファイル名生成[[#This Row],[ローマ字]],ファイル名生成[[#This Row],[後綴り]]))</f>
        <v/>
      </c>
      <c r="M382" s="50" t="str">
        <f>IF(COUNTIF(既存ファイル名[語釈見出し],ファイル名生成[[#This Row],[語釈見出し]])&gt;=1,"重複","")</f>
        <v/>
      </c>
      <c r="N382" s="50" t="str">
        <f>IF(COUNTIF(既存ファイル名[項目（内部）],ファイル名生成[[#This Row],[項目（内部）]])&gt;=1,"重複","")</f>
        <v/>
      </c>
      <c r="O382" s="50">
        <f>IF(LEFT(ファイル名生成[[#This Row],[項目（内部）]],1)="",0,MATCH(LEFT(ファイル名生成[[#This Row],[項目（内部）]],1),字音画数表[新字],0))</f>
        <v>0</v>
      </c>
      <c r="P382" s="50" cm="1">
        <f t="array" ref="P3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2" s="50" cm="1">
        <f t="array" ref="Q3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2" s="50" t="str" cm="1">
        <f t="array" ref="R382">IF(ファイル名生成[[#This Row],[字１]]=0,"",INDEX(字音画数表[字音],ファイル名生成[[#This Row],[字１]],0))</f>
        <v/>
      </c>
      <c r="S382" s="50" t="str" cm="1">
        <f t="array" ref="S382">IF(ファイル名生成[[#This Row],[字２]]=0,"",INDEX(字音画数表[字音],ファイル名生成[[#This Row],[字２]],0))</f>
        <v/>
      </c>
      <c r="T382" s="50" t="str" cm="1">
        <f t="array" ref="T382">IF(ファイル名生成[[#This Row],[字３]]=0,"",INDEX(字音画数表[字音],ファイル名生成[[#This Row],[字３]],0))</f>
        <v/>
      </c>
      <c r="U382" s="50" t="str" cm="1">
        <f t="array" ref="U382">[1]!Hebon(ファイル名生成[[#This Row],[字音（手動）]],2,1)</f>
        <v/>
      </c>
      <c r="V382" s="50">
        <f>COUNTIF(既存ファイル名[ローマ字],ファイル名生成[[#This Row],[ローマ字]])</f>
        <v>2</v>
      </c>
      <c r="W382" s="50">
        <f>IF(ファイル名生成[[#This Row],[字１]]=0,0,COUNTIF(ファイル名生成[ローマ字],ファイル名生成[[#This Row],[ローマ字]]))</f>
        <v>0</v>
      </c>
      <c r="X382" s="50">
        <f>ファイル名生成[[#This Row],[既存頻度]]+ファイル名生成[[#This Row],[新頻度]]</f>
        <v>2</v>
      </c>
      <c r="Y382" s="50" t="str">
        <f>IF(ファイル名生成[[#This Row],[総頻度]]&gt;9,ファイル名生成[[#This Row],[総頻度]],_xlfn.TEXTJOIN("",TRUE,"0",ファイル名生成[[#This Row],[総頻度]]))</f>
        <v>02</v>
      </c>
    </row>
    <row r="383" spans="2:25">
      <c r="B383" s="50">
        <f t="shared" si="6"/>
        <v>381</v>
      </c>
      <c r="C383" s="90"/>
      <c r="D383" s="81"/>
      <c r="E383" s="81" t="s">
        <v>3843</v>
      </c>
      <c r="F383" s="81" t="s">
        <v>3843</v>
      </c>
      <c r="G383" s="90"/>
      <c r="H383" s="90"/>
      <c r="I383" s="50" t="str" cm="1">
        <f t="array" ref="I38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3" s="50" t="str">
        <f>_xlfn.TEXTJOIN("",1,ファイル名生成[[#This Row],[字音１]],ファイル名生成[[#This Row],[字音２]],ファイル名生成[[#This Row],[字音3]])</f>
        <v/>
      </c>
      <c r="K383" s="90"/>
      <c r="L383" s="50" t="str">
        <f>IF(ファイル名生成[[#This Row],[字１]]=0,"",_xlfn.TEXTJOIN("",TRUE,ファイル名生成[[#This Row],[ローマ字]],ファイル名生成[[#This Row],[後綴り]]))</f>
        <v/>
      </c>
      <c r="M383" s="50" t="str">
        <f>IF(COUNTIF(既存ファイル名[語釈見出し],ファイル名生成[[#This Row],[語釈見出し]])&gt;=1,"重複","")</f>
        <v/>
      </c>
      <c r="N383" s="50" t="str">
        <f>IF(COUNTIF(既存ファイル名[項目（内部）],ファイル名生成[[#This Row],[項目（内部）]])&gt;=1,"重複","")</f>
        <v/>
      </c>
      <c r="O383" s="50">
        <f>IF(LEFT(ファイル名生成[[#This Row],[項目（内部）]],1)="",0,MATCH(LEFT(ファイル名生成[[#This Row],[項目（内部）]],1),字音画数表[新字],0))</f>
        <v>0</v>
      </c>
      <c r="P383" s="50" cm="1">
        <f t="array" ref="P38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3" s="50" cm="1">
        <f t="array" ref="Q38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3" s="50" t="str" cm="1">
        <f t="array" ref="R383">IF(ファイル名生成[[#This Row],[字１]]=0,"",INDEX(字音画数表[字音],ファイル名生成[[#This Row],[字１]],0))</f>
        <v/>
      </c>
      <c r="S383" s="50" t="str" cm="1">
        <f t="array" ref="S383">IF(ファイル名生成[[#This Row],[字２]]=0,"",INDEX(字音画数表[字音],ファイル名生成[[#This Row],[字２]],0))</f>
        <v/>
      </c>
      <c r="T383" s="50" t="str" cm="1">
        <f t="array" ref="T383">IF(ファイル名生成[[#This Row],[字３]]=0,"",INDEX(字音画数表[字音],ファイル名生成[[#This Row],[字３]],0))</f>
        <v/>
      </c>
      <c r="U383" s="50" t="str" cm="1">
        <f t="array" ref="U383">[1]!Hebon(ファイル名生成[[#This Row],[字音（手動）]],2,1)</f>
        <v/>
      </c>
      <c r="V383" s="50">
        <f>COUNTIF(既存ファイル名[ローマ字],ファイル名生成[[#This Row],[ローマ字]])</f>
        <v>2</v>
      </c>
      <c r="W383" s="50">
        <f>IF(ファイル名生成[[#This Row],[字１]]=0,0,COUNTIF(ファイル名生成[ローマ字],ファイル名生成[[#This Row],[ローマ字]]))</f>
        <v>0</v>
      </c>
      <c r="X383" s="50">
        <f>ファイル名生成[[#This Row],[既存頻度]]+ファイル名生成[[#This Row],[新頻度]]</f>
        <v>2</v>
      </c>
      <c r="Y383" s="50" t="str">
        <f>IF(ファイル名生成[[#This Row],[総頻度]]&gt;9,ファイル名生成[[#This Row],[総頻度]],_xlfn.TEXTJOIN("",TRUE,"0",ファイル名生成[[#This Row],[総頻度]]))</f>
        <v>02</v>
      </c>
    </row>
    <row r="384" spans="2:25">
      <c r="B384" s="50">
        <f t="shared" si="6"/>
        <v>382</v>
      </c>
      <c r="C384" s="90"/>
      <c r="D384" s="81"/>
      <c r="E384" s="81" t="s">
        <v>3843</v>
      </c>
      <c r="F384" s="81" t="s">
        <v>3843</v>
      </c>
      <c r="G384" s="90"/>
      <c r="H384" s="90"/>
      <c r="I384" s="50" t="str" cm="1">
        <f t="array" ref="I38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4" s="50" t="str">
        <f>_xlfn.TEXTJOIN("",1,ファイル名生成[[#This Row],[字音１]],ファイル名生成[[#This Row],[字音２]],ファイル名生成[[#This Row],[字音3]])</f>
        <v/>
      </c>
      <c r="K384" s="90"/>
      <c r="L384" s="50" t="str">
        <f>IF(ファイル名生成[[#This Row],[字１]]=0,"",_xlfn.TEXTJOIN("",TRUE,ファイル名生成[[#This Row],[ローマ字]],ファイル名生成[[#This Row],[後綴り]]))</f>
        <v/>
      </c>
      <c r="M384" s="50" t="str">
        <f>IF(COUNTIF(既存ファイル名[語釈見出し],ファイル名生成[[#This Row],[語釈見出し]])&gt;=1,"重複","")</f>
        <v/>
      </c>
      <c r="N384" s="50" t="str">
        <f>IF(COUNTIF(既存ファイル名[項目（内部）],ファイル名生成[[#This Row],[項目（内部）]])&gt;=1,"重複","")</f>
        <v/>
      </c>
      <c r="O384" s="50">
        <f>IF(LEFT(ファイル名生成[[#This Row],[項目（内部）]],1)="",0,MATCH(LEFT(ファイル名生成[[#This Row],[項目（内部）]],1),字音画数表[新字],0))</f>
        <v>0</v>
      </c>
      <c r="P384" s="50" cm="1">
        <f t="array" ref="P38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4" s="50" cm="1">
        <f t="array" ref="Q38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4" s="50" t="str" cm="1">
        <f t="array" ref="R384">IF(ファイル名生成[[#This Row],[字１]]=0,"",INDEX(字音画数表[字音],ファイル名生成[[#This Row],[字１]],0))</f>
        <v/>
      </c>
      <c r="S384" s="50" t="str" cm="1">
        <f t="array" ref="S384">IF(ファイル名生成[[#This Row],[字２]]=0,"",INDEX(字音画数表[字音],ファイル名生成[[#This Row],[字２]],0))</f>
        <v/>
      </c>
      <c r="T384" s="50" t="str" cm="1">
        <f t="array" ref="T384">IF(ファイル名生成[[#This Row],[字３]]=0,"",INDEX(字音画数表[字音],ファイル名生成[[#This Row],[字３]],0))</f>
        <v/>
      </c>
      <c r="U384" s="50" t="str" cm="1">
        <f t="array" ref="U384">[1]!Hebon(ファイル名生成[[#This Row],[字音（手動）]],2,1)</f>
        <v/>
      </c>
      <c r="V384" s="50">
        <f>COUNTIF(既存ファイル名[ローマ字],ファイル名生成[[#This Row],[ローマ字]])</f>
        <v>2</v>
      </c>
      <c r="W384" s="50">
        <f>IF(ファイル名生成[[#This Row],[字１]]=0,0,COUNTIF(ファイル名生成[ローマ字],ファイル名生成[[#This Row],[ローマ字]]))</f>
        <v>0</v>
      </c>
      <c r="X384" s="50">
        <f>ファイル名生成[[#This Row],[既存頻度]]+ファイル名生成[[#This Row],[新頻度]]</f>
        <v>2</v>
      </c>
      <c r="Y384" s="50" t="str">
        <f>IF(ファイル名生成[[#This Row],[総頻度]]&gt;9,ファイル名生成[[#This Row],[総頻度]],_xlfn.TEXTJOIN("",TRUE,"0",ファイル名生成[[#This Row],[総頻度]]))</f>
        <v>02</v>
      </c>
    </row>
    <row r="385" spans="2:25">
      <c r="B385" s="50">
        <f t="shared" si="6"/>
        <v>383</v>
      </c>
      <c r="C385" s="90"/>
      <c r="D385" s="81"/>
      <c r="E385" s="81" t="s">
        <v>3843</v>
      </c>
      <c r="F385" s="81" t="s">
        <v>3843</v>
      </c>
      <c r="G385" s="90"/>
      <c r="H385" s="90"/>
      <c r="I385" s="50" t="str" cm="1">
        <f t="array" ref="I38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5" s="50" t="str">
        <f>_xlfn.TEXTJOIN("",1,ファイル名生成[[#This Row],[字音１]],ファイル名生成[[#This Row],[字音２]],ファイル名生成[[#This Row],[字音3]])</f>
        <v/>
      </c>
      <c r="K385" s="90"/>
      <c r="L385" s="50" t="str">
        <f>IF(ファイル名生成[[#This Row],[字１]]=0,"",_xlfn.TEXTJOIN("",TRUE,ファイル名生成[[#This Row],[ローマ字]],ファイル名生成[[#This Row],[後綴り]]))</f>
        <v/>
      </c>
      <c r="M385" s="50" t="str">
        <f>IF(COUNTIF(既存ファイル名[語釈見出し],ファイル名生成[[#This Row],[語釈見出し]])&gt;=1,"重複","")</f>
        <v/>
      </c>
      <c r="N385" s="50" t="str">
        <f>IF(COUNTIF(既存ファイル名[項目（内部）],ファイル名生成[[#This Row],[項目（内部）]])&gt;=1,"重複","")</f>
        <v/>
      </c>
      <c r="O385" s="50">
        <f>IF(LEFT(ファイル名生成[[#This Row],[項目（内部）]],1)="",0,MATCH(LEFT(ファイル名生成[[#This Row],[項目（内部）]],1),字音画数表[新字],0))</f>
        <v>0</v>
      </c>
      <c r="P385" s="50" cm="1">
        <f t="array" ref="P38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5" s="50" cm="1">
        <f t="array" ref="Q38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5" s="50" t="str" cm="1">
        <f t="array" ref="R385">IF(ファイル名生成[[#This Row],[字１]]=0,"",INDEX(字音画数表[字音],ファイル名生成[[#This Row],[字１]],0))</f>
        <v/>
      </c>
      <c r="S385" s="50" t="str" cm="1">
        <f t="array" ref="S385">IF(ファイル名生成[[#This Row],[字２]]=0,"",INDEX(字音画数表[字音],ファイル名生成[[#This Row],[字２]],0))</f>
        <v/>
      </c>
      <c r="T385" s="50" t="str" cm="1">
        <f t="array" ref="T385">IF(ファイル名生成[[#This Row],[字３]]=0,"",INDEX(字音画数表[字音],ファイル名生成[[#This Row],[字３]],0))</f>
        <v/>
      </c>
      <c r="U385" s="50" t="str" cm="1">
        <f t="array" ref="U385">[1]!Hebon(ファイル名生成[[#This Row],[字音（手動）]],2,1)</f>
        <v/>
      </c>
      <c r="V385" s="50">
        <f>COUNTIF(既存ファイル名[ローマ字],ファイル名生成[[#This Row],[ローマ字]])</f>
        <v>2</v>
      </c>
      <c r="W385" s="50">
        <f>IF(ファイル名生成[[#This Row],[字１]]=0,0,COUNTIF(ファイル名生成[ローマ字],ファイル名生成[[#This Row],[ローマ字]]))</f>
        <v>0</v>
      </c>
      <c r="X385" s="50">
        <f>ファイル名生成[[#This Row],[既存頻度]]+ファイル名生成[[#This Row],[新頻度]]</f>
        <v>2</v>
      </c>
      <c r="Y385" s="50" t="str">
        <f>IF(ファイル名生成[[#This Row],[総頻度]]&gt;9,ファイル名生成[[#This Row],[総頻度]],_xlfn.TEXTJOIN("",TRUE,"0",ファイル名生成[[#This Row],[総頻度]]))</f>
        <v>02</v>
      </c>
    </row>
    <row r="386" spans="2:25">
      <c r="B386" s="50">
        <f t="shared" si="6"/>
        <v>384</v>
      </c>
      <c r="C386" s="90"/>
      <c r="D386" s="81"/>
      <c r="E386" s="81" t="s">
        <v>3843</v>
      </c>
      <c r="F386" s="81" t="s">
        <v>3843</v>
      </c>
      <c r="G386" s="90"/>
      <c r="H386" s="90"/>
      <c r="I386" s="50" t="str" cm="1">
        <f t="array" ref="I38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6" s="50" t="str">
        <f>_xlfn.TEXTJOIN("",1,ファイル名生成[[#This Row],[字音１]],ファイル名生成[[#This Row],[字音２]],ファイル名生成[[#This Row],[字音3]])</f>
        <v/>
      </c>
      <c r="K386" s="90"/>
      <c r="L386" s="50" t="str">
        <f>IF(ファイル名生成[[#This Row],[字１]]=0,"",_xlfn.TEXTJOIN("",TRUE,ファイル名生成[[#This Row],[ローマ字]],ファイル名生成[[#This Row],[後綴り]]))</f>
        <v/>
      </c>
      <c r="M386" s="50" t="str">
        <f>IF(COUNTIF(既存ファイル名[語釈見出し],ファイル名生成[[#This Row],[語釈見出し]])&gt;=1,"重複","")</f>
        <v/>
      </c>
      <c r="N386" s="50" t="str">
        <f>IF(COUNTIF(既存ファイル名[項目（内部）],ファイル名生成[[#This Row],[項目（内部）]])&gt;=1,"重複","")</f>
        <v/>
      </c>
      <c r="O386" s="50">
        <f>IF(LEFT(ファイル名生成[[#This Row],[項目（内部）]],1)="",0,MATCH(LEFT(ファイル名生成[[#This Row],[項目（内部）]],1),字音画数表[新字],0))</f>
        <v>0</v>
      </c>
      <c r="P386" s="50" cm="1">
        <f t="array" ref="P38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6" s="50" cm="1">
        <f t="array" ref="Q38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6" s="50" t="str" cm="1">
        <f t="array" ref="R386">IF(ファイル名生成[[#This Row],[字１]]=0,"",INDEX(字音画数表[字音],ファイル名生成[[#This Row],[字１]],0))</f>
        <v/>
      </c>
      <c r="S386" s="50" t="str" cm="1">
        <f t="array" ref="S386">IF(ファイル名生成[[#This Row],[字２]]=0,"",INDEX(字音画数表[字音],ファイル名生成[[#This Row],[字２]],0))</f>
        <v/>
      </c>
      <c r="T386" s="50" t="str" cm="1">
        <f t="array" ref="T386">IF(ファイル名生成[[#This Row],[字３]]=0,"",INDEX(字音画数表[字音],ファイル名生成[[#This Row],[字３]],0))</f>
        <v/>
      </c>
      <c r="U386" s="50" t="str" cm="1">
        <f t="array" ref="U386">[1]!Hebon(ファイル名生成[[#This Row],[字音（手動）]],2,1)</f>
        <v/>
      </c>
      <c r="V386" s="50">
        <f>COUNTIF(既存ファイル名[ローマ字],ファイル名生成[[#This Row],[ローマ字]])</f>
        <v>2</v>
      </c>
      <c r="W386" s="50">
        <f>IF(ファイル名生成[[#This Row],[字１]]=0,0,COUNTIF(ファイル名生成[ローマ字],ファイル名生成[[#This Row],[ローマ字]]))</f>
        <v>0</v>
      </c>
      <c r="X386" s="50">
        <f>ファイル名生成[[#This Row],[既存頻度]]+ファイル名生成[[#This Row],[新頻度]]</f>
        <v>2</v>
      </c>
      <c r="Y386" s="50" t="str">
        <f>IF(ファイル名生成[[#This Row],[総頻度]]&gt;9,ファイル名生成[[#This Row],[総頻度]],_xlfn.TEXTJOIN("",TRUE,"0",ファイル名生成[[#This Row],[総頻度]]))</f>
        <v>02</v>
      </c>
    </row>
    <row r="387" spans="2:25">
      <c r="B387" s="50">
        <f t="shared" si="6"/>
        <v>385</v>
      </c>
      <c r="C387" s="90"/>
      <c r="D387" s="81"/>
      <c r="E387" s="81" t="s">
        <v>3843</v>
      </c>
      <c r="F387" s="81" t="s">
        <v>3843</v>
      </c>
      <c r="G387" s="90"/>
      <c r="H387" s="90"/>
      <c r="I387" s="50" t="str" cm="1">
        <f t="array" ref="I38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7" s="50" t="str">
        <f>_xlfn.TEXTJOIN("",1,ファイル名生成[[#This Row],[字音１]],ファイル名生成[[#This Row],[字音２]],ファイル名生成[[#This Row],[字音3]])</f>
        <v/>
      </c>
      <c r="K387" s="90"/>
      <c r="L387" s="50" t="str">
        <f>IF(ファイル名生成[[#This Row],[字１]]=0,"",_xlfn.TEXTJOIN("",TRUE,ファイル名生成[[#This Row],[ローマ字]],ファイル名生成[[#This Row],[後綴り]]))</f>
        <v/>
      </c>
      <c r="M387" s="50" t="str">
        <f>IF(COUNTIF(既存ファイル名[語釈見出し],ファイル名生成[[#This Row],[語釈見出し]])&gt;=1,"重複","")</f>
        <v/>
      </c>
      <c r="N387" s="50" t="str">
        <f>IF(COUNTIF(既存ファイル名[項目（内部）],ファイル名生成[[#This Row],[項目（内部）]])&gt;=1,"重複","")</f>
        <v/>
      </c>
      <c r="O387" s="50">
        <f>IF(LEFT(ファイル名生成[[#This Row],[項目（内部）]],1)="",0,MATCH(LEFT(ファイル名生成[[#This Row],[項目（内部）]],1),字音画数表[新字],0))</f>
        <v>0</v>
      </c>
      <c r="P387" s="50" cm="1">
        <f t="array" ref="P38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7" s="50" cm="1">
        <f t="array" ref="Q38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7" s="50" t="str" cm="1">
        <f t="array" ref="R387">IF(ファイル名生成[[#This Row],[字１]]=0,"",INDEX(字音画数表[字音],ファイル名生成[[#This Row],[字１]],0))</f>
        <v/>
      </c>
      <c r="S387" s="50" t="str" cm="1">
        <f t="array" ref="S387">IF(ファイル名生成[[#This Row],[字２]]=0,"",INDEX(字音画数表[字音],ファイル名生成[[#This Row],[字２]],0))</f>
        <v/>
      </c>
      <c r="T387" s="50" t="str" cm="1">
        <f t="array" ref="T387">IF(ファイル名生成[[#This Row],[字３]]=0,"",INDEX(字音画数表[字音],ファイル名生成[[#This Row],[字３]],0))</f>
        <v/>
      </c>
      <c r="U387" s="50" t="str" cm="1">
        <f t="array" ref="U387">[1]!Hebon(ファイル名生成[[#This Row],[字音（手動）]],2,1)</f>
        <v/>
      </c>
      <c r="V387" s="50">
        <f>COUNTIF(既存ファイル名[ローマ字],ファイル名生成[[#This Row],[ローマ字]])</f>
        <v>2</v>
      </c>
      <c r="W387" s="50">
        <f>IF(ファイル名生成[[#This Row],[字１]]=0,0,COUNTIF(ファイル名生成[ローマ字],ファイル名生成[[#This Row],[ローマ字]]))</f>
        <v>0</v>
      </c>
      <c r="X387" s="50">
        <f>ファイル名生成[[#This Row],[既存頻度]]+ファイル名生成[[#This Row],[新頻度]]</f>
        <v>2</v>
      </c>
      <c r="Y387" s="50" t="str">
        <f>IF(ファイル名生成[[#This Row],[総頻度]]&gt;9,ファイル名生成[[#This Row],[総頻度]],_xlfn.TEXTJOIN("",TRUE,"0",ファイル名生成[[#This Row],[総頻度]]))</f>
        <v>02</v>
      </c>
    </row>
    <row r="388" spans="2:25">
      <c r="B388" s="50">
        <f t="shared" si="6"/>
        <v>386</v>
      </c>
      <c r="C388" s="90"/>
      <c r="D388" s="81"/>
      <c r="E388" s="81" t="s">
        <v>3843</v>
      </c>
      <c r="F388" s="81" t="s">
        <v>3843</v>
      </c>
      <c r="G388" s="90"/>
      <c r="H388" s="90"/>
      <c r="I388" s="50" t="str" cm="1">
        <f t="array" ref="I38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8" s="50" t="str">
        <f>_xlfn.TEXTJOIN("",1,ファイル名生成[[#This Row],[字音１]],ファイル名生成[[#This Row],[字音２]],ファイル名生成[[#This Row],[字音3]])</f>
        <v/>
      </c>
      <c r="K388" s="90"/>
      <c r="L388" s="50" t="str">
        <f>IF(ファイル名生成[[#This Row],[字１]]=0,"",_xlfn.TEXTJOIN("",TRUE,ファイル名生成[[#This Row],[ローマ字]],ファイル名生成[[#This Row],[後綴り]]))</f>
        <v/>
      </c>
      <c r="M388" s="50" t="str">
        <f>IF(COUNTIF(既存ファイル名[語釈見出し],ファイル名生成[[#This Row],[語釈見出し]])&gt;=1,"重複","")</f>
        <v/>
      </c>
      <c r="N388" s="50" t="str">
        <f>IF(COUNTIF(既存ファイル名[項目（内部）],ファイル名生成[[#This Row],[項目（内部）]])&gt;=1,"重複","")</f>
        <v/>
      </c>
      <c r="O388" s="50">
        <f>IF(LEFT(ファイル名生成[[#This Row],[項目（内部）]],1)="",0,MATCH(LEFT(ファイル名生成[[#This Row],[項目（内部）]],1),字音画数表[新字],0))</f>
        <v>0</v>
      </c>
      <c r="P388" s="50" cm="1">
        <f t="array" ref="P38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8" s="50" cm="1">
        <f t="array" ref="Q38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8" s="50" t="str" cm="1">
        <f t="array" ref="R388">IF(ファイル名生成[[#This Row],[字１]]=0,"",INDEX(字音画数表[字音],ファイル名生成[[#This Row],[字１]],0))</f>
        <v/>
      </c>
      <c r="S388" s="50" t="str" cm="1">
        <f t="array" ref="S388">IF(ファイル名生成[[#This Row],[字２]]=0,"",INDEX(字音画数表[字音],ファイル名生成[[#This Row],[字２]],0))</f>
        <v/>
      </c>
      <c r="T388" s="50" t="str" cm="1">
        <f t="array" ref="T388">IF(ファイル名生成[[#This Row],[字３]]=0,"",INDEX(字音画数表[字音],ファイル名生成[[#This Row],[字３]],0))</f>
        <v/>
      </c>
      <c r="U388" s="50" t="str" cm="1">
        <f t="array" ref="U388">[1]!Hebon(ファイル名生成[[#This Row],[字音（手動）]],2,1)</f>
        <v/>
      </c>
      <c r="V388" s="50">
        <f>COUNTIF(既存ファイル名[ローマ字],ファイル名生成[[#This Row],[ローマ字]])</f>
        <v>2</v>
      </c>
      <c r="W388" s="50">
        <f>IF(ファイル名生成[[#This Row],[字１]]=0,0,COUNTIF(ファイル名生成[ローマ字],ファイル名生成[[#This Row],[ローマ字]]))</f>
        <v>0</v>
      </c>
      <c r="X388" s="50">
        <f>ファイル名生成[[#This Row],[既存頻度]]+ファイル名生成[[#This Row],[新頻度]]</f>
        <v>2</v>
      </c>
      <c r="Y388" s="50" t="str">
        <f>IF(ファイル名生成[[#This Row],[総頻度]]&gt;9,ファイル名生成[[#This Row],[総頻度]],_xlfn.TEXTJOIN("",TRUE,"0",ファイル名生成[[#This Row],[総頻度]]))</f>
        <v>02</v>
      </c>
    </row>
    <row r="389" spans="2:25">
      <c r="B389" s="50">
        <f t="shared" si="6"/>
        <v>387</v>
      </c>
      <c r="C389" s="90"/>
      <c r="D389" s="81"/>
      <c r="E389" s="81" t="s">
        <v>3843</v>
      </c>
      <c r="F389" s="81" t="s">
        <v>3843</v>
      </c>
      <c r="G389" s="90"/>
      <c r="H389" s="90"/>
      <c r="I389" s="50" t="str" cm="1">
        <f t="array" ref="I38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89" s="50" t="str">
        <f>_xlfn.TEXTJOIN("",1,ファイル名生成[[#This Row],[字音１]],ファイル名生成[[#This Row],[字音２]],ファイル名生成[[#This Row],[字音3]])</f>
        <v/>
      </c>
      <c r="K389" s="90"/>
      <c r="L389" s="50" t="str">
        <f>IF(ファイル名生成[[#This Row],[字１]]=0,"",_xlfn.TEXTJOIN("",TRUE,ファイル名生成[[#This Row],[ローマ字]],ファイル名生成[[#This Row],[後綴り]]))</f>
        <v/>
      </c>
      <c r="M389" s="50" t="str">
        <f>IF(COUNTIF(既存ファイル名[語釈見出し],ファイル名生成[[#This Row],[語釈見出し]])&gt;=1,"重複","")</f>
        <v/>
      </c>
      <c r="N389" s="50" t="str">
        <f>IF(COUNTIF(既存ファイル名[項目（内部）],ファイル名生成[[#This Row],[項目（内部）]])&gt;=1,"重複","")</f>
        <v/>
      </c>
      <c r="O389" s="50">
        <f>IF(LEFT(ファイル名生成[[#This Row],[項目（内部）]],1)="",0,MATCH(LEFT(ファイル名生成[[#This Row],[項目（内部）]],1),字音画数表[新字],0))</f>
        <v>0</v>
      </c>
      <c r="P389" s="50" cm="1">
        <f t="array" ref="P38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89" s="50" cm="1">
        <f t="array" ref="Q38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89" s="50" t="str" cm="1">
        <f t="array" ref="R389">IF(ファイル名生成[[#This Row],[字１]]=0,"",INDEX(字音画数表[字音],ファイル名生成[[#This Row],[字１]],0))</f>
        <v/>
      </c>
      <c r="S389" s="50" t="str" cm="1">
        <f t="array" ref="S389">IF(ファイル名生成[[#This Row],[字２]]=0,"",INDEX(字音画数表[字音],ファイル名生成[[#This Row],[字２]],0))</f>
        <v/>
      </c>
      <c r="T389" s="50" t="str" cm="1">
        <f t="array" ref="T389">IF(ファイル名生成[[#This Row],[字３]]=0,"",INDEX(字音画数表[字音],ファイル名生成[[#This Row],[字３]],0))</f>
        <v/>
      </c>
      <c r="U389" s="50" t="str" cm="1">
        <f t="array" ref="U389">[1]!Hebon(ファイル名生成[[#This Row],[字音（手動）]],2,1)</f>
        <v/>
      </c>
      <c r="V389" s="50">
        <f>COUNTIF(既存ファイル名[ローマ字],ファイル名生成[[#This Row],[ローマ字]])</f>
        <v>2</v>
      </c>
      <c r="W389" s="50">
        <f>IF(ファイル名生成[[#This Row],[字１]]=0,0,COUNTIF(ファイル名生成[ローマ字],ファイル名生成[[#This Row],[ローマ字]]))</f>
        <v>0</v>
      </c>
      <c r="X389" s="50">
        <f>ファイル名生成[[#This Row],[既存頻度]]+ファイル名生成[[#This Row],[新頻度]]</f>
        <v>2</v>
      </c>
      <c r="Y389" s="50" t="str">
        <f>IF(ファイル名生成[[#This Row],[総頻度]]&gt;9,ファイル名生成[[#This Row],[総頻度]],_xlfn.TEXTJOIN("",TRUE,"0",ファイル名生成[[#This Row],[総頻度]]))</f>
        <v>02</v>
      </c>
    </row>
    <row r="390" spans="2:25">
      <c r="B390" s="50">
        <f t="shared" si="6"/>
        <v>388</v>
      </c>
      <c r="C390" s="90"/>
      <c r="D390" s="81"/>
      <c r="E390" s="81" t="s">
        <v>3843</v>
      </c>
      <c r="F390" s="81" t="s">
        <v>3843</v>
      </c>
      <c r="G390" s="90"/>
      <c r="H390" s="90"/>
      <c r="I390" s="50" t="str" cm="1">
        <f t="array" ref="I39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0" s="50" t="str">
        <f>_xlfn.TEXTJOIN("",1,ファイル名生成[[#This Row],[字音１]],ファイル名生成[[#This Row],[字音２]],ファイル名生成[[#This Row],[字音3]])</f>
        <v/>
      </c>
      <c r="K390" s="90"/>
      <c r="L390" s="50" t="str">
        <f>IF(ファイル名生成[[#This Row],[字１]]=0,"",_xlfn.TEXTJOIN("",TRUE,ファイル名生成[[#This Row],[ローマ字]],ファイル名生成[[#This Row],[後綴り]]))</f>
        <v/>
      </c>
      <c r="M390" s="50" t="str">
        <f>IF(COUNTIF(既存ファイル名[語釈見出し],ファイル名生成[[#This Row],[語釈見出し]])&gt;=1,"重複","")</f>
        <v/>
      </c>
      <c r="N390" s="50" t="str">
        <f>IF(COUNTIF(既存ファイル名[項目（内部）],ファイル名生成[[#This Row],[項目（内部）]])&gt;=1,"重複","")</f>
        <v/>
      </c>
      <c r="O390" s="50">
        <f>IF(LEFT(ファイル名生成[[#This Row],[項目（内部）]],1)="",0,MATCH(LEFT(ファイル名生成[[#This Row],[項目（内部）]],1),字音画数表[新字],0))</f>
        <v>0</v>
      </c>
      <c r="P390" s="50" cm="1">
        <f t="array" ref="P39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0" s="50" cm="1">
        <f t="array" ref="Q39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0" s="50" t="str" cm="1">
        <f t="array" ref="R390">IF(ファイル名生成[[#This Row],[字１]]=0,"",INDEX(字音画数表[字音],ファイル名生成[[#This Row],[字１]],0))</f>
        <v/>
      </c>
      <c r="S390" s="50" t="str" cm="1">
        <f t="array" ref="S390">IF(ファイル名生成[[#This Row],[字２]]=0,"",INDEX(字音画数表[字音],ファイル名生成[[#This Row],[字２]],0))</f>
        <v/>
      </c>
      <c r="T390" s="50" t="str" cm="1">
        <f t="array" ref="T390">IF(ファイル名生成[[#This Row],[字３]]=0,"",INDEX(字音画数表[字音],ファイル名生成[[#This Row],[字３]],0))</f>
        <v/>
      </c>
      <c r="U390" s="50" t="str" cm="1">
        <f t="array" ref="U390">[1]!Hebon(ファイル名生成[[#This Row],[字音（手動）]],2,1)</f>
        <v/>
      </c>
      <c r="V390" s="50">
        <f>COUNTIF(既存ファイル名[ローマ字],ファイル名生成[[#This Row],[ローマ字]])</f>
        <v>2</v>
      </c>
      <c r="W390" s="50">
        <f>IF(ファイル名生成[[#This Row],[字１]]=0,0,COUNTIF(ファイル名生成[ローマ字],ファイル名生成[[#This Row],[ローマ字]]))</f>
        <v>0</v>
      </c>
      <c r="X390" s="50">
        <f>ファイル名生成[[#This Row],[既存頻度]]+ファイル名生成[[#This Row],[新頻度]]</f>
        <v>2</v>
      </c>
      <c r="Y390" s="50" t="str">
        <f>IF(ファイル名生成[[#This Row],[総頻度]]&gt;9,ファイル名生成[[#This Row],[総頻度]],_xlfn.TEXTJOIN("",TRUE,"0",ファイル名生成[[#This Row],[総頻度]]))</f>
        <v>02</v>
      </c>
    </row>
    <row r="391" spans="2:25">
      <c r="B391" s="50">
        <f t="shared" si="6"/>
        <v>389</v>
      </c>
      <c r="C391" s="90"/>
      <c r="D391" s="81"/>
      <c r="E391" s="81" t="s">
        <v>3843</v>
      </c>
      <c r="F391" s="81" t="s">
        <v>3843</v>
      </c>
      <c r="G391" s="90"/>
      <c r="H391" s="90"/>
      <c r="I391" s="50" t="str" cm="1">
        <f t="array" ref="I39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1" s="50" t="str">
        <f>_xlfn.TEXTJOIN("",1,ファイル名生成[[#This Row],[字音１]],ファイル名生成[[#This Row],[字音２]],ファイル名生成[[#This Row],[字音3]])</f>
        <v/>
      </c>
      <c r="K391" s="90"/>
      <c r="L391" s="50" t="str">
        <f>IF(ファイル名生成[[#This Row],[字１]]=0,"",_xlfn.TEXTJOIN("",TRUE,ファイル名生成[[#This Row],[ローマ字]],ファイル名生成[[#This Row],[後綴り]]))</f>
        <v/>
      </c>
      <c r="M391" s="50" t="str">
        <f>IF(COUNTIF(既存ファイル名[語釈見出し],ファイル名生成[[#This Row],[語釈見出し]])&gt;=1,"重複","")</f>
        <v/>
      </c>
      <c r="N391" s="50" t="str">
        <f>IF(COUNTIF(既存ファイル名[項目（内部）],ファイル名生成[[#This Row],[項目（内部）]])&gt;=1,"重複","")</f>
        <v/>
      </c>
      <c r="O391" s="50">
        <f>IF(LEFT(ファイル名生成[[#This Row],[項目（内部）]],1)="",0,MATCH(LEFT(ファイル名生成[[#This Row],[項目（内部）]],1),字音画数表[新字],0))</f>
        <v>0</v>
      </c>
      <c r="P391" s="50" cm="1">
        <f t="array" ref="P39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1" s="50" cm="1">
        <f t="array" ref="Q39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1" s="50" t="str" cm="1">
        <f t="array" ref="R391">IF(ファイル名生成[[#This Row],[字１]]=0,"",INDEX(字音画数表[字音],ファイル名生成[[#This Row],[字１]],0))</f>
        <v/>
      </c>
      <c r="S391" s="50" t="str" cm="1">
        <f t="array" ref="S391">IF(ファイル名生成[[#This Row],[字２]]=0,"",INDEX(字音画数表[字音],ファイル名生成[[#This Row],[字２]],0))</f>
        <v/>
      </c>
      <c r="T391" s="50" t="str" cm="1">
        <f t="array" ref="T391">IF(ファイル名生成[[#This Row],[字３]]=0,"",INDEX(字音画数表[字音],ファイル名生成[[#This Row],[字３]],0))</f>
        <v/>
      </c>
      <c r="U391" s="50" t="str" cm="1">
        <f t="array" ref="U391">[1]!Hebon(ファイル名生成[[#This Row],[字音（手動）]],2,1)</f>
        <v/>
      </c>
      <c r="V391" s="50">
        <f>COUNTIF(既存ファイル名[ローマ字],ファイル名生成[[#This Row],[ローマ字]])</f>
        <v>2</v>
      </c>
      <c r="W391" s="50">
        <f>IF(ファイル名生成[[#This Row],[字１]]=0,0,COUNTIF(ファイル名生成[ローマ字],ファイル名生成[[#This Row],[ローマ字]]))</f>
        <v>0</v>
      </c>
      <c r="X391" s="50">
        <f>ファイル名生成[[#This Row],[既存頻度]]+ファイル名生成[[#This Row],[新頻度]]</f>
        <v>2</v>
      </c>
      <c r="Y391" s="50" t="str">
        <f>IF(ファイル名生成[[#This Row],[総頻度]]&gt;9,ファイル名生成[[#This Row],[総頻度]],_xlfn.TEXTJOIN("",TRUE,"0",ファイル名生成[[#This Row],[総頻度]]))</f>
        <v>02</v>
      </c>
    </row>
    <row r="392" spans="2:25">
      <c r="B392" s="50">
        <f t="shared" si="6"/>
        <v>390</v>
      </c>
      <c r="C392" s="90"/>
      <c r="D392" s="81"/>
      <c r="E392" s="81" t="s">
        <v>3843</v>
      </c>
      <c r="F392" s="81" t="s">
        <v>3843</v>
      </c>
      <c r="G392" s="90"/>
      <c r="H392" s="90"/>
      <c r="I392" s="50" t="str" cm="1">
        <f t="array" ref="I39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2" s="50" t="str">
        <f>_xlfn.TEXTJOIN("",1,ファイル名生成[[#This Row],[字音１]],ファイル名生成[[#This Row],[字音２]],ファイル名生成[[#This Row],[字音3]])</f>
        <v/>
      </c>
      <c r="K392" s="90"/>
      <c r="L392" s="50" t="str">
        <f>IF(ファイル名生成[[#This Row],[字１]]=0,"",_xlfn.TEXTJOIN("",TRUE,ファイル名生成[[#This Row],[ローマ字]],ファイル名生成[[#This Row],[後綴り]]))</f>
        <v/>
      </c>
      <c r="M392" s="50" t="str">
        <f>IF(COUNTIF(既存ファイル名[語釈見出し],ファイル名生成[[#This Row],[語釈見出し]])&gt;=1,"重複","")</f>
        <v/>
      </c>
      <c r="N392" s="50" t="str">
        <f>IF(COUNTIF(既存ファイル名[項目（内部）],ファイル名生成[[#This Row],[項目（内部）]])&gt;=1,"重複","")</f>
        <v/>
      </c>
      <c r="O392" s="50">
        <f>IF(LEFT(ファイル名生成[[#This Row],[項目（内部）]],1)="",0,MATCH(LEFT(ファイル名生成[[#This Row],[項目（内部）]],1),字音画数表[新字],0))</f>
        <v>0</v>
      </c>
      <c r="P392" s="50" cm="1">
        <f t="array" ref="P39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2" s="50" cm="1">
        <f t="array" ref="Q39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2" s="50" t="str" cm="1">
        <f t="array" ref="R392">IF(ファイル名生成[[#This Row],[字１]]=0,"",INDEX(字音画数表[字音],ファイル名生成[[#This Row],[字１]],0))</f>
        <v/>
      </c>
      <c r="S392" s="50" t="str" cm="1">
        <f t="array" ref="S392">IF(ファイル名生成[[#This Row],[字２]]=0,"",INDEX(字音画数表[字音],ファイル名生成[[#This Row],[字２]],0))</f>
        <v/>
      </c>
      <c r="T392" s="50" t="str" cm="1">
        <f t="array" ref="T392">IF(ファイル名生成[[#This Row],[字３]]=0,"",INDEX(字音画数表[字音],ファイル名生成[[#This Row],[字３]],0))</f>
        <v/>
      </c>
      <c r="U392" s="50" t="str" cm="1">
        <f t="array" ref="U392">[1]!Hebon(ファイル名生成[[#This Row],[字音（手動）]],2,1)</f>
        <v/>
      </c>
      <c r="V392" s="50">
        <f>COUNTIF(既存ファイル名[ローマ字],ファイル名生成[[#This Row],[ローマ字]])</f>
        <v>2</v>
      </c>
      <c r="W392" s="50">
        <f>IF(ファイル名生成[[#This Row],[字１]]=0,0,COUNTIF(ファイル名生成[ローマ字],ファイル名生成[[#This Row],[ローマ字]]))</f>
        <v>0</v>
      </c>
      <c r="X392" s="50">
        <f>ファイル名生成[[#This Row],[既存頻度]]+ファイル名生成[[#This Row],[新頻度]]</f>
        <v>2</v>
      </c>
      <c r="Y392" s="50" t="str">
        <f>IF(ファイル名生成[[#This Row],[総頻度]]&gt;9,ファイル名生成[[#This Row],[総頻度]],_xlfn.TEXTJOIN("",TRUE,"0",ファイル名生成[[#This Row],[総頻度]]))</f>
        <v>02</v>
      </c>
    </row>
    <row r="393" spans="2:25">
      <c r="B393" s="50">
        <f t="shared" si="6"/>
        <v>391</v>
      </c>
      <c r="C393" s="90"/>
      <c r="D393" s="81"/>
      <c r="E393" s="81" t="s">
        <v>3843</v>
      </c>
      <c r="F393" s="81" t="s">
        <v>3843</v>
      </c>
      <c r="G393" s="90"/>
      <c r="H393" s="90"/>
      <c r="I393" s="50" t="str" cm="1">
        <f t="array" ref="I39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3" s="50" t="str">
        <f>_xlfn.TEXTJOIN("",1,ファイル名生成[[#This Row],[字音１]],ファイル名生成[[#This Row],[字音２]],ファイル名生成[[#This Row],[字音3]])</f>
        <v/>
      </c>
      <c r="K393" s="90"/>
      <c r="L393" s="50" t="str">
        <f>IF(ファイル名生成[[#This Row],[字１]]=0,"",_xlfn.TEXTJOIN("",TRUE,ファイル名生成[[#This Row],[ローマ字]],ファイル名生成[[#This Row],[後綴り]]))</f>
        <v/>
      </c>
      <c r="M393" s="50" t="str">
        <f>IF(COUNTIF(既存ファイル名[語釈見出し],ファイル名生成[[#This Row],[語釈見出し]])&gt;=1,"重複","")</f>
        <v/>
      </c>
      <c r="N393" s="50" t="str">
        <f>IF(COUNTIF(既存ファイル名[項目（内部）],ファイル名生成[[#This Row],[項目（内部）]])&gt;=1,"重複","")</f>
        <v/>
      </c>
      <c r="O393" s="50">
        <f>IF(LEFT(ファイル名生成[[#This Row],[項目（内部）]],1)="",0,MATCH(LEFT(ファイル名生成[[#This Row],[項目（内部）]],1),字音画数表[新字],0))</f>
        <v>0</v>
      </c>
      <c r="P393" s="50" cm="1">
        <f t="array" ref="P39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3" s="50" cm="1">
        <f t="array" ref="Q39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3" s="50" t="str" cm="1">
        <f t="array" ref="R393">IF(ファイル名生成[[#This Row],[字１]]=0,"",INDEX(字音画数表[字音],ファイル名生成[[#This Row],[字１]],0))</f>
        <v/>
      </c>
      <c r="S393" s="50" t="str" cm="1">
        <f t="array" ref="S393">IF(ファイル名生成[[#This Row],[字２]]=0,"",INDEX(字音画数表[字音],ファイル名生成[[#This Row],[字２]],0))</f>
        <v/>
      </c>
      <c r="T393" s="50" t="str" cm="1">
        <f t="array" ref="T393">IF(ファイル名生成[[#This Row],[字３]]=0,"",INDEX(字音画数表[字音],ファイル名生成[[#This Row],[字３]],0))</f>
        <v/>
      </c>
      <c r="U393" s="50" t="str" cm="1">
        <f t="array" ref="U393">[1]!Hebon(ファイル名生成[[#This Row],[字音（手動）]],2,1)</f>
        <v/>
      </c>
      <c r="V393" s="50">
        <f>COUNTIF(既存ファイル名[ローマ字],ファイル名生成[[#This Row],[ローマ字]])</f>
        <v>2</v>
      </c>
      <c r="W393" s="50">
        <f>IF(ファイル名生成[[#This Row],[字１]]=0,0,COUNTIF(ファイル名生成[ローマ字],ファイル名生成[[#This Row],[ローマ字]]))</f>
        <v>0</v>
      </c>
      <c r="X393" s="50">
        <f>ファイル名生成[[#This Row],[既存頻度]]+ファイル名生成[[#This Row],[新頻度]]</f>
        <v>2</v>
      </c>
      <c r="Y393" s="50" t="str">
        <f>IF(ファイル名生成[[#This Row],[総頻度]]&gt;9,ファイル名生成[[#This Row],[総頻度]],_xlfn.TEXTJOIN("",TRUE,"0",ファイル名生成[[#This Row],[総頻度]]))</f>
        <v>02</v>
      </c>
    </row>
    <row r="394" spans="2:25">
      <c r="B394" s="50">
        <f t="shared" si="6"/>
        <v>392</v>
      </c>
      <c r="C394" s="90"/>
      <c r="D394" s="81"/>
      <c r="E394" s="81" t="s">
        <v>3843</v>
      </c>
      <c r="F394" s="81" t="s">
        <v>3843</v>
      </c>
      <c r="G394" s="90"/>
      <c r="H394" s="90"/>
      <c r="I394" s="50" t="str" cm="1">
        <f t="array" ref="I39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4" s="50" t="str">
        <f>_xlfn.TEXTJOIN("",1,ファイル名生成[[#This Row],[字音１]],ファイル名生成[[#This Row],[字音２]],ファイル名生成[[#This Row],[字音3]])</f>
        <v/>
      </c>
      <c r="K394" s="90"/>
      <c r="L394" s="50" t="str">
        <f>IF(ファイル名生成[[#This Row],[字１]]=0,"",_xlfn.TEXTJOIN("",TRUE,ファイル名生成[[#This Row],[ローマ字]],ファイル名生成[[#This Row],[後綴り]]))</f>
        <v/>
      </c>
      <c r="M394" s="50" t="str">
        <f>IF(COUNTIF(既存ファイル名[語釈見出し],ファイル名生成[[#This Row],[語釈見出し]])&gt;=1,"重複","")</f>
        <v/>
      </c>
      <c r="N394" s="50" t="str">
        <f>IF(COUNTIF(既存ファイル名[項目（内部）],ファイル名生成[[#This Row],[項目（内部）]])&gt;=1,"重複","")</f>
        <v/>
      </c>
      <c r="O394" s="50">
        <f>IF(LEFT(ファイル名生成[[#This Row],[項目（内部）]],1)="",0,MATCH(LEFT(ファイル名生成[[#This Row],[項目（内部）]],1),字音画数表[新字],0))</f>
        <v>0</v>
      </c>
      <c r="P394" s="50" cm="1">
        <f t="array" ref="P39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4" s="50" cm="1">
        <f t="array" ref="Q39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4" s="50" t="str" cm="1">
        <f t="array" ref="R394">IF(ファイル名生成[[#This Row],[字１]]=0,"",INDEX(字音画数表[字音],ファイル名生成[[#This Row],[字１]],0))</f>
        <v/>
      </c>
      <c r="S394" s="50" t="str" cm="1">
        <f t="array" ref="S394">IF(ファイル名生成[[#This Row],[字２]]=0,"",INDEX(字音画数表[字音],ファイル名生成[[#This Row],[字２]],0))</f>
        <v/>
      </c>
      <c r="T394" s="50" t="str" cm="1">
        <f t="array" ref="T394">IF(ファイル名生成[[#This Row],[字３]]=0,"",INDEX(字音画数表[字音],ファイル名生成[[#This Row],[字３]],0))</f>
        <v/>
      </c>
      <c r="U394" s="50" t="str" cm="1">
        <f t="array" ref="U394">[1]!Hebon(ファイル名生成[[#This Row],[字音（手動）]],2,1)</f>
        <v/>
      </c>
      <c r="V394" s="50">
        <f>COUNTIF(既存ファイル名[ローマ字],ファイル名生成[[#This Row],[ローマ字]])</f>
        <v>2</v>
      </c>
      <c r="W394" s="50">
        <f>IF(ファイル名生成[[#This Row],[字１]]=0,0,COUNTIF(ファイル名生成[ローマ字],ファイル名生成[[#This Row],[ローマ字]]))</f>
        <v>0</v>
      </c>
      <c r="X394" s="50">
        <f>ファイル名生成[[#This Row],[既存頻度]]+ファイル名生成[[#This Row],[新頻度]]</f>
        <v>2</v>
      </c>
      <c r="Y394" s="50" t="str">
        <f>IF(ファイル名生成[[#This Row],[総頻度]]&gt;9,ファイル名生成[[#This Row],[総頻度]],_xlfn.TEXTJOIN("",TRUE,"0",ファイル名生成[[#This Row],[総頻度]]))</f>
        <v>02</v>
      </c>
    </row>
    <row r="395" spans="2:25">
      <c r="B395" s="50">
        <f t="shared" si="6"/>
        <v>393</v>
      </c>
      <c r="C395" s="90"/>
      <c r="D395" s="81"/>
      <c r="E395" s="81" t="s">
        <v>3843</v>
      </c>
      <c r="F395" s="81" t="s">
        <v>3843</v>
      </c>
      <c r="G395" s="90"/>
      <c r="H395" s="90"/>
      <c r="I395" s="50" t="str" cm="1">
        <f t="array" ref="I39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5" s="50" t="str">
        <f>_xlfn.TEXTJOIN("",1,ファイル名生成[[#This Row],[字音１]],ファイル名生成[[#This Row],[字音２]],ファイル名生成[[#This Row],[字音3]])</f>
        <v/>
      </c>
      <c r="K395" s="90"/>
      <c r="L395" s="50" t="str">
        <f>IF(ファイル名生成[[#This Row],[字１]]=0,"",_xlfn.TEXTJOIN("",TRUE,ファイル名生成[[#This Row],[ローマ字]],ファイル名生成[[#This Row],[後綴り]]))</f>
        <v/>
      </c>
      <c r="M395" s="50" t="str">
        <f>IF(COUNTIF(既存ファイル名[語釈見出し],ファイル名生成[[#This Row],[語釈見出し]])&gt;=1,"重複","")</f>
        <v/>
      </c>
      <c r="N395" s="50" t="str">
        <f>IF(COUNTIF(既存ファイル名[項目（内部）],ファイル名生成[[#This Row],[項目（内部）]])&gt;=1,"重複","")</f>
        <v/>
      </c>
      <c r="O395" s="50">
        <f>IF(LEFT(ファイル名生成[[#This Row],[項目（内部）]],1)="",0,MATCH(LEFT(ファイル名生成[[#This Row],[項目（内部）]],1),字音画数表[新字],0))</f>
        <v>0</v>
      </c>
      <c r="P395" s="50" cm="1">
        <f t="array" ref="P39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5" s="50" cm="1">
        <f t="array" ref="Q39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5" s="50" t="str" cm="1">
        <f t="array" ref="R395">IF(ファイル名生成[[#This Row],[字１]]=0,"",INDEX(字音画数表[字音],ファイル名生成[[#This Row],[字１]],0))</f>
        <v/>
      </c>
      <c r="S395" s="50" t="str" cm="1">
        <f t="array" ref="S395">IF(ファイル名生成[[#This Row],[字２]]=0,"",INDEX(字音画数表[字音],ファイル名生成[[#This Row],[字２]],0))</f>
        <v/>
      </c>
      <c r="T395" s="50" t="str" cm="1">
        <f t="array" ref="T395">IF(ファイル名生成[[#This Row],[字３]]=0,"",INDEX(字音画数表[字音],ファイル名生成[[#This Row],[字３]],0))</f>
        <v/>
      </c>
      <c r="U395" s="50" t="str" cm="1">
        <f t="array" ref="U395">[1]!Hebon(ファイル名生成[[#This Row],[字音（手動）]],2,1)</f>
        <v/>
      </c>
      <c r="V395" s="50">
        <f>COUNTIF(既存ファイル名[ローマ字],ファイル名生成[[#This Row],[ローマ字]])</f>
        <v>2</v>
      </c>
      <c r="W395" s="50">
        <f>IF(ファイル名生成[[#This Row],[字１]]=0,0,COUNTIF(ファイル名生成[ローマ字],ファイル名生成[[#This Row],[ローマ字]]))</f>
        <v>0</v>
      </c>
      <c r="X395" s="50">
        <f>ファイル名生成[[#This Row],[既存頻度]]+ファイル名生成[[#This Row],[新頻度]]</f>
        <v>2</v>
      </c>
      <c r="Y395" s="50" t="str">
        <f>IF(ファイル名生成[[#This Row],[総頻度]]&gt;9,ファイル名生成[[#This Row],[総頻度]],_xlfn.TEXTJOIN("",TRUE,"0",ファイル名生成[[#This Row],[総頻度]]))</f>
        <v>02</v>
      </c>
    </row>
    <row r="396" spans="2:25">
      <c r="B396" s="50">
        <f t="shared" si="6"/>
        <v>394</v>
      </c>
      <c r="C396" s="90"/>
      <c r="D396" s="81"/>
      <c r="E396" s="81" t="s">
        <v>3843</v>
      </c>
      <c r="F396" s="81" t="s">
        <v>3843</v>
      </c>
      <c r="G396" s="90"/>
      <c r="H396" s="90"/>
      <c r="I396" s="50" t="str" cm="1">
        <f t="array" ref="I39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6" s="50" t="str">
        <f>_xlfn.TEXTJOIN("",1,ファイル名生成[[#This Row],[字音１]],ファイル名生成[[#This Row],[字音２]],ファイル名生成[[#This Row],[字音3]])</f>
        <v/>
      </c>
      <c r="K396" s="90"/>
      <c r="L396" s="50" t="str">
        <f>IF(ファイル名生成[[#This Row],[字１]]=0,"",_xlfn.TEXTJOIN("",TRUE,ファイル名生成[[#This Row],[ローマ字]],ファイル名生成[[#This Row],[後綴り]]))</f>
        <v/>
      </c>
      <c r="M396" s="50" t="str">
        <f>IF(COUNTIF(既存ファイル名[語釈見出し],ファイル名生成[[#This Row],[語釈見出し]])&gt;=1,"重複","")</f>
        <v/>
      </c>
      <c r="N396" s="50" t="str">
        <f>IF(COUNTIF(既存ファイル名[項目（内部）],ファイル名生成[[#This Row],[項目（内部）]])&gt;=1,"重複","")</f>
        <v/>
      </c>
      <c r="O396" s="50">
        <f>IF(LEFT(ファイル名生成[[#This Row],[項目（内部）]],1)="",0,MATCH(LEFT(ファイル名生成[[#This Row],[項目（内部）]],1),字音画数表[新字],0))</f>
        <v>0</v>
      </c>
      <c r="P396" s="50" cm="1">
        <f t="array" ref="P39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6" s="50" cm="1">
        <f t="array" ref="Q39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6" s="50" t="str" cm="1">
        <f t="array" ref="R396">IF(ファイル名生成[[#This Row],[字１]]=0,"",INDEX(字音画数表[字音],ファイル名生成[[#This Row],[字１]],0))</f>
        <v/>
      </c>
      <c r="S396" s="50" t="str" cm="1">
        <f t="array" ref="S396">IF(ファイル名生成[[#This Row],[字２]]=0,"",INDEX(字音画数表[字音],ファイル名生成[[#This Row],[字２]],0))</f>
        <v/>
      </c>
      <c r="T396" s="50" t="str" cm="1">
        <f t="array" ref="T396">IF(ファイル名生成[[#This Row],[字３]]=0,"",INDEX(字音画数表[字音],ファイル名生成[[#This Row],[字３]],0))</f>
        <v/>
      </c>
      <c r="U396" s="50" t="str" cm="1">
        <f t="array" ref="U396">[1]!Hebon(ファイル名生成[[#This Row],[字音（手動）]],2,1)</f>
        <v/>
      </c>
      <c r="V396" s="50">
        <f>COUNTIF(既存ファイル名[ローマ字],ファイル名生成[[#This Row],[ローマ字]])</f>
        <v>2</v>
      </c>
      <c r="W396" s="50">
        <f>IF(ファイル名生成[[#This Row],[字１]]=0,0,COUNTIF(ファイル名生成[ローマ字],ファイル名生成[[#This Row],[ローマ字]]))</f>
        <v>0</v>
      </c>
      <c r="X396" s="50">
        <f>ファイル名生成[[#This Row],[既存頻度]]+ファイル名生成[[#This Row],[新頻度]]</f>
        <v>2</v>
      </c>
      <c r="Y396" s="50" t="str">
        <f>IF(ファイル名生成[[#This Row],[総頻度]]&gt;9,ファイル名生成[[#This Row],[総頻度]],_xlfn.TEXTJOIN("",TRUE,"0",ファイル名生成[[#This Row],[総頻度]]))</f>
        <v>02</v>
      </c>
    </row>
    <row r="397" spans="2:25">
      <c r="B397" s="50">
        <f t="shared" si="6"/>
        <v>395</v>
      </c>
      <c r="C397" s="90"/>
      <c r="D397" s="81"/>
      <c r="E397" s="81" t="s">
        <v>3843</v>
      </c>
      <c r="F397" s="81" t="s">
        <v>3843</v>
      </c>
      <c r="G397" s="90"/>
      <c r="H397" s="90"/>
      <c r="I397" s="50" t="str" cm="1">
        <f t="array" ref="I39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7" s="50" t="str">
        <f>_xlfn.TEXTJOIN("",1,ファイル名生成[[#This Row],[字音１]],ファイル名生成[[#This Row],[字音２]],ファイル名生成[[#This Row],[字音3]])</f>
        <v/>
      </c>
      <c r="K397" s="90"/>
      <c r="L397" s="50" t="str">
        <f>IF(ファイル名生成[[#This Row],[字１]]=0,"",_xlfn.TEXTJOIN("",TRUE,ファイル名生成[[#This Row],[ローマ字]],ファイル名生成[[#This Row],[後綴り]]))</f>
        <v/>
      </c>
      <c r="M397" s="50" t="str">
        <f>IF(COUNTIF(既存ファイル名[語釈見出し],ファイル名生成[[#This Row],[語釈見出し]])&gt;=1,"重複","")</f>
        <v/>
      </c>
      <c r="N397" s="50" t="str">
        <f>IF(COUNTIF(既存ファイル名[項目（内部）],ファイル名生成[[#This Row],[項目（内部）]])&gt;=1,"重複","")</f>
        <v/>
      </c>
      <c r="O397" s="50">
        <f>IF(LEFT(ファイル名生成[[#This Row],[項目（内部）]],1)="",0,MATCH(LEFT(ファイル名生成[[#This Row],[項目（内部）]],1),字音画数表[新字],0))</f>
        <v>0</v>
      </c>
      <c r="P397" s="50" cm="1">
        <f t="array" ref="P39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7" s="50" cm="1">
        <f t="array" ref="Q39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7" s="50" t="str" cm="1">
        <f t="array" ref="R397">IF(ファイル名生成[[#This Row],[字１]]=0,"",INDEX(字音画数表[字音],ファイル名生成[[#This Row],[字１]],0))</f>
        <v/>
      </c>
      <c r="S397" s="50" t="str" cm="1">
        <f t="array" ref="S397">IF(ファイル名生成[[#This Row],[字２]]=0,"",INDEX(字音画数表[字音],ファイル名生成[[#This Row],[字２]],0))</f>
        <v/>
      </c>
      <c r="T397" s="50" t="str" cm="1">
        <f t="array" ref="T397">IF(ファイル名生成[[#This Row],[字３]]=0,"",INDEX(字音画数表[字音],ファイル名生成[[#This Row],[字３]],0))</f>
        <v/>
      </c>
      <c r="U397" s="50" t="str" cm="1">
        <f t="array" ref="U397">[1]!Hebon(ファイル名生成[[#This Row],[字音（手動）]],2,1)</f>
        <v/>
      </c>
      <c r="V397" s="50">
        <f>COUNTIF(既存ファイル名[ローマ字],ファイル名生成[[#This Row],[ローマ字]])</f>
        <v>2</v>
      </c>
      <c r="W397" s="50">
        <f>IF(ファイル名生成[[#This Row],[字１]]=0,0,COUNTIF(ファイル名生成[ローマ字],ファイル名生成[[#This Row],[ローマ字]]))</f>
        <v>0</v>
      </c>
      <c r="X397" s="50">
        <f>ファイル名生成[[#This Row],[既存頻度]]+ファイル名生成[[#This Row],[新頻度]]</f>
        <v>2</v>
      </c>
      <c r="Y397" s="50" t="str">
        <f>IF(ファイル名生成[[#This Row],[総頻度]]&gt;9,ファイル名生成[[#This Row],[総頻度]],_xlfn.TEXTJOIN("",TRUE,"0",ファイル名生成[[#This Row],[総頻度]]))</f>
        <v>02</v>
      </c>
    </row>
    <row r="398" spans="2:25">
      <c r="B398" s="50">
        <f t="shared" si="6"/>
        <v>396</v>
      </c>
      <c r="C398" s="90"/>
      <c r="D398" s="81"/>
      <c r="E398" s="81" t="s">
        <v>3843</v>
      </c>
      <c r="F398" s="81" t="s">
        <v>3843</v>
      </c>
      <c r="G398" s="90"/>
      <c r="H398" s="90"/>
      <c r="I398" s="50" t="str" cm="1">
        <f t="array" ref="I39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8" s="50" t="str">
        <f>_xlfn.TEXTJOIN("",1,ファイル名生成[[#This Row],[字音１]],ファイル名生成[[#This Row],[字音２]],ファイル名生成[[#This Row],[字音3]])</f>
        <v/>
      </c>
      <c r="K398" s="90"/>
      <c r="L398" s="50" t="str">
        <f>IF(ファイル名生成[[#This Row],[字１]]=0,"",_xlfn.TEXTJOIN("",TRUE,ファイル名生成[[#This Row],[ローマ字]],ファイル名生成[[#This Row],[後綴り]]))</f>
        <v/>
      </c>
      <c r="M398" s="50" t="str">
        <f>IF(COUNTIF(既存ファイル名[語釈見出し],ファイル名生成[[#This Row],[語釈見出し]])&gt;=1,"重複","")</f>
        <v/>
      </c>
      <c r="N398" s="50" t="str">
        <f>IF(COUNTIF(既存ファイル名[項目（内部）],ファイル名生成[[#This Row],[項目（内部）]])&gt;=1,"重複","")</f>
        <v/>
      </c>
      <c r="O398" s="50">
        <f>IF(LEFT(ファイル名生成[[#This Row],[項目（内部）]],1)="",0,MATCH(LEFT(ファイル名生成[[#This Row],[項目（内部）]],1),字音画数表[新字],0))</f>
        <v>0</v>
      </c>
      <c r="P398" s="50" cm="1">
        <f t="array" ref="P39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8" s="50" cm="1">
        <f t="array" ref="Q39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8" s="50" t="str" cm="1">
        <f t="array" ref="R398">IF(ファイル名生成[[#This Row],[字１]]=0,"",INDEX(字音画数表[字音],ファイル名生成[[#This Row],[字１]],0))</f>
        <v/>
      </c>
      <c r="S398" s="50" t="str" cm="1">
        <f t="array" ref="S398">IF(ファイル名生成[[#This Row],[字２]]=0,"",INDEX(字音画数表[字音],ファイル名生成[[#This Row],[字２]],0))</f>
        <v/>
      </c>
      <c r="T398" s="50" t="str" cm="1">
        <f t="array" ref="T398">IF(ファイル名生成[[#This Row],[字３]]=0,"",INDEX(字音画数表[字音],ファイル名生成[[#This Row],[字３]],0))</f>
        <v/>
      </c>
      <c r="U398" s="50" t="str" cm="1">
        <f t="array" ref="U398">[1]!Hebon(ファイル名生成[[#This Row],[字音（手動）]],2,1)</f>
        <v/>
      </c>
      <c r="V398" s="50">
        <f>COUNTIF(既存ファイル名[ローマ字],ファイル名生成[[#This Row],[ローマ字]])</f>
        <v>2</v>
      </c>
      <c r="W398" s="50">
        <f>IF(ファイル名生成[[#This Row],[字１]]=0,0,COUNTIF(ファイル名生成[ローマ字],ファイル名生成[[#This Row],[ローマ字]]))</f>
        <v>0</v>
      </c>
      <c r="X398" s="50">
        <f>ファイル名生成[[#This Row],[既存頻度]]+ファイル名生成[[#This Row],[新頻度]]</f>
        <v>2</v>
      </c>
      <c r="Y398" s="50" t="str">
        <f>IF(ファイル名生成[[#This Row],[総頻度]]&gt;9,ファイル名生成[[#This Row],[総頻度]],_xlfn.TEXTJOIN("",TRUE,"0",ファイル名生成[[#This Row],[総頻度]]))</f>
        <v>02</v>
      </c>
    </row>
    <row r="399" spans="2:25">
      <c r="B399" s="50">
        <f t="shared" si="6"/>
        <v>397</v>
      </c>
      <c r="C399" s="90"/>
      <c r="D399" s="81"/>
      <c r="E399" s="81" t="s">
        <v>3843</v>
      </c>
      <c r="F399" s="81" t="s">
        <v>3843</v>
      </c>
      <c r="G399" s="90"/>
      <c r="H399" s="90"/>
      <c r="I399" s="50" t="str" cm="1">
        <f t="array" ref="I39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399" s="50" t="str">
        <f>_xlfn.TEXTJOIN("",1,ファイル名生成[[#This Row],[字音１]],ファイル名生成[[#This Row],[字音２]],ファイル名生成[[#This Row],[字音3]])</f>
        <v/>
      </c>
      <c r="K399" s="90"/>
      <c r="L399" s="50" t="str">
        <f>IF(ファイル名生成[[#This Row],[字１]]=0,"",_xlfn.TEXTJOIN("",TRUE,ファイル名生成[[#This Row],[ローマ字]],ファイル名生成[[#This Row],[後綴り]]))</f>
        <v/>
      </c>
      <c r="M399" s="50" t="str">
        <f>IF(COUNTIF(既存ファイル名[語釈見出し],ファイル名生成[[#This Row],[語釈見出し]])&gt;=1,"重複","")</f>
        <v/>
      </c>
      <c r="N399" s="50" t="str">
        <f>IF(COUNTIF(既存ファイル名[項目（内部）],ファイル名生成[[#This Row],[項目（内部）]])&gt;=1,"重複","")</f>
        <v/>
      </c>
      <c r="O399" s="50">
        <f>IF(LEFT(ファイル名生成[[#This Row],[項目（内部）]],1)="",0,MATCH(LEFT(ファイル名生成[[#This Row],[項目（内部）]],1),字音画数表[新字],0))</f>
        <v>0</v>
      </c>
      <c r="P399" s="50" cm="1">
        <f t="array" ref="P39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399" s="50" cm="1">
        <f t="array" ref="Q39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399" s="50" t="str" cm="1">
        <f t="array" ref="R399">IF(ファイル名生成[[#This Row],[字１]]=0,"",INDEX(字音画数表[字音],ファイル名生成[[#This Row],[字１]],0))</f>
        <v/>
      </c>
      <c r="S399" s="50" t="str" cm="1">
        <f t="array" ref="S399">IF(ファイル名生成[[#This Row],[字２]]=0,"",INDEX(字音画数表[字音],ファイル名生成[[#This Row],[字２]],0))</f>
        <v/>
      </c>
      <c r="T399" s="50" t="str" cm="1">
        <f t="array" ref="T399">IF(ファイル名生成[[#This Row],[字３]]=0,"",INDEX(字音画数表[字音],ファイル名生成[[#This Row],[字３]],0))</f>
        <v/>
      </c>
      <c r="U399" s="50" t="str" cm="1">
        <f t="array" ref="U399">[1]!Hebon(ファイル名生成[[#This Row],[字音（手動）]],2,1)</f>
        <v/>
      </c>
      <c r="V399" s="50">
        <f>COUNTIF(既存ファイル名[ローマ字],ファイル名生成[[#This Row],[ローマ字]])</f>
        <v>2</v>
      </c>
      <c r="W399" s="50">
        <f>IF(ファイル名生成[[#This Row],[字１]]=0,0,COUNTIF(ファイル名生成[ローマ字],ファイル名生成[[#This Row],[ローマ字]]))</f>
        <v>0</v>
      </c>
      <c r="X399" s="50">
        <f>ファイル名生成[[#This Row],[既存頻度]]+ファイル名生成[[#This Row],[新頻度]]</f>
        <v>2</v>
      </c>
      <c r="Y399" s="50" t="str">
        <f>IF(ファイル名生成[[#This Row],[総頻度]]&gt;9,ファイル名生成[[#This Row],[総頻度]],_xlfn.TEXTJOIN("",TRUE,"0",ファイル名生成[[#This Row],[総頻度]]))</f>
        <v>02</v>
      </c>
    </row>
    <row r="400" spans="2:25">
      <c r="B400" s="50">
        <f t="shared" si="6"/>
        <v>398</v>
      </c>
      <c r="C400" s="90"/>
      <c r="D400" s="81"/>
      <c r="E400" s="81" t="s">
        <v>3843</v>
      </c>
      <c r="F400" s="81" t="s">
        <v>3843</v>
      </c>
      <c r="G400" s="90"/>
      <c r="H400" s="90"/>
      <c r="I400" s="50" t="str" cm="1">
        <f t="array" ref="I40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0" s="50" t="str">
        <f>_xlfn.TEXTJOIN("",1,ファイル名生成[[#This Row],[字音１]],ファイル名生成[[#This Row],[字音２]],ファイル名生成[[#This Row],[字音3]])</f>
        <v/>
      </c>
      <c r="K400" s="90"/>
      <c r="L400" s="50" t="str">
        <f>IF(ファイル名生成[[#This Row],[字１]]=0,"",_xlfn.TEXTJOIN("",TRUE,ファイル名生成[[#This Row],[ローマ字]],ファイル名生成[[#This Row],[後綴り]]))</f>
        <v/>
      </c>
      <c r="M400" s="50" t="str">
        <f>IF(COUNTIF(既存ファイル名[語釈見出し],ファイル名生成[[#This Row],[語釈見出し]])&gt;=1,"重複","")</f>
        <v/>
      </c>
      <c r="N400" s="50" t="str">
        <f>IF(COUNTIF(既存ファイル名[項目（内部）],ファイル名生成[[#This Row],[項目（内部）]])&gt;=1,"重複","")</f>
        <v/>
      </c>
      <c r="O400" s="50">
        <f>IF(LEFT(ファイル名生成[[#This Row],[項目（内部）]],1)="",0,MATCH(LEFT(ファイル名生成[[#This Row],[項目（内部）]],1),字音画数表[新字],0))</f>
        <v>0</v>
      </c>
      <c r="P400" s="50" cm="1">
        <f t="array" ref="P40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0" s="50" cm="1">
        <f t="array" ref="Q40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0" s="50" t="str" cm="1">
        <f t="array" ref="R400">IF(ファイル名生成[[#This Row],[字１]]=0,"",INDEX(字音画数表[字音],ファイル名生成[[#This Row],[字１]],0))</f>
        <v/>
      </c>
      <c r="S400" s="50" t="str" cm="1">
        <f t="array" ref="S400">IF(ファイル名生成[[#This Row],[字２]]=0,"",INDEX(字音画数表[字音],ファイル名生成[[#This Row],[字２]],0))</f>
        <v/>
      </c>
      <c r="T400" s="50" t="str" cm="1">
        <f t="array" ref="T400">IF(ファイル名生成[[#This Row],[字３]]=0,"",INDEX(字音画数表[字音],ファイル名生成[[#This Row],[字３]],0))</f>
        <v/>
      </c>
      <c r="U400" s="50" t="str" cm="1">
        <f t="array" ref="U400">[1]!Hebon(ファイル名生成[[#This Row],[字音（手動）]],2,1)</f>
        <v/>
      </c>
      <c r="V400" s="50">
        <f>COUNTIF(既存ファイル名[ローマ字],ファイル名生成[[#This Row],[ローマ字]])</f>
        <v>2</v>
      </c>
      <c r="W400" s="50">
        <f>IF(ファイル名生成[[#This Row],[字１]]=0,0,COUNTIF(ファイル名生成[ローマ字],ファイル名生成[[#This Row],[ローマ字]]))</f>
        <v>0</v>
      </c>
      <c r="X400" s="50">
        <f>ファイル名生成[[#This Row],[既存頻度]]+ファイル名生成[[#This Row],[新頻度]]</f>
        <v>2</v>
      </c>
      <c r="Y400" s="50" t="str">
        <f>IF(ファイル名生成[[#This Row],[総頻度]]&gt;9,ファイル名生成[[#This Row],[総頻度]],_xlfn.TEXTJOIN("",TRUE,"0",ファイル名生成[[#This Row],[総頻度]]))</f>
        <v>02</v>
      </c>
    </row>
    <row r="401" spans="2:25">
      <c r="B401" s="50">
        <f t="shared" si="6"/>
        <v>399</v>
      </c>
      <c r="C401" s="90"/>
      <c r="D401" s="81"/>
      <c r="E401" s="81" t="s">
        <v>3843</v>
      </c>
      <c r="F401" s="81" t="s">
        <v>3843</v>
      </c>
      <c r="G401" s="90"/>
      <c r="H401" s="90"/>
      <c r="I401" s="50" t="str" cm="1">
        <f t="array" ref="I40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1" s="50" t="str">
        <f>_xlfn.TEXTJOIN("",1,ファイル名生成[[#This Row],[字音１]],ファイル名生成[[#This Row],[字音２]],ファイル名生成[[#This Row],[字音3]])</f>
        <v/>
      </c>
      <c r="K401" s="90"/>
      <c r="L401" s="50" t="str">
        <f>IF(ファイル名生成[[#This Row],[字１]]=0,"",_xlfn.TEXTJOIN("",TRUE,ファイル名生成[[#This Row],[ローマ字]],ファイル名生成[[#This Row],[後綴り]]))</f>
        <v/>
      </c>
      <c r="M401" s="50" t="str">
        <f>IF(COUNTIF(既存ファイル名[語釈見出し],ファイル名生成[[#This Row],[語釈見出し]])&gt;=1,"重複","")</f>
        <v/>
      </c>
      <c r="N401" s="50" t="str">
        <f>IF(COUNTIF(既存ファイル名[項目（内部）],ファイル名生成[[#This Row],[項目（内部）]])&gt;=1,"重複","")</f>
        <v/>
      </c>
      <c r="O401" s="50">
        <f>IF(LEFT(ファイル名生成[[#This Row],[項目（内部）]],1)="",0,MATCH(LEFT(ファイル名生成[[#This Row],[項目（内部）]],1),字音画数表[新字],0))</f>
        <v>0</v>
      </c>
      <c r="P401" s="50" cm="1">
        <f t="array" ref="P40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1" s="50" cm="1">
        <f t="array" ref="Q40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1" s="50" t="str" cm="1">
        <f t="array" ref="R401">IF(ファイル名生成[[#This Row],[字１]]=0,"",INDEX(字音画数表[字音],ファイル名生成[[#This Row],[字１]],0))</f>
        <v/>
      </c>
      <c r="S401" s="50" t="str" cm="1">
        <f t="array" ref="S401">IF(ファイル名生成[[#This Row],[字２]]=0,"",INDEX(字音画数表[字音],ファイル名生成[[#This Row],[字２]],0))</f>
        <v/>
      </c>
      <c r="T401" s="50" t="str" cm="1">
        <f t="array" ref="T401">IF(ファイル名生成[[#This Row],[字３]]=0,"",INDEX(字音画数表[字音],ファイル名生成[[#This Row],[字３]],0))</f>
        <v/>
      </c>
      <c r="U401" s="50" t="str" cm="1">
        <f t="array" ref="U401">[1]!Hebon(ファイル名生成[[#This Row],[字音（手動）]],2,1)</f>
        <v/>
      </c>
      <c r="V401" s="50">
        <f>COUNTIF(既存ファイル名[ローマ字],ファイル名生成[[#This Row],[ローマ字]])</f>
        <v>2</v>
      </c>
      <c r="W401" s="50">
        <f>IF(ファイル名生成[[#This Row],[字１]]=0,0,COUNTIF(ファイル名生成[ローマ字],ファイル名生成[[#This Row],[ローマ字]]))</f>
        <v>0</v>
      </c>
      <c r="X401" s="50">
        <f>ファイル名生成[[#This Row],[既存頻度]]+ファイル名生成[[#This Row],[新頻度]]</f>
        <v>2</v>
      </c>
      <c r="Y401" s="50" t="str">
        <f>IF(ファイル名生成[[#This Row],[総頻度]]&gt;9,ファイル名生成[[#This Row],[総頻度]],_xlfn.TEXTJOIN("",TRUE,"0",ファイル名生成[[#This Row],[総頻度]]))</f>
        <v>02</v>
      </c>
    </row>
    <row r="402" spans="2:25">
      <c r="B402" s="50">
        <f t="shared" si="6"/>
        <v>400</v>
      </c>
      <c r="C402" s="90"/>
      <c r="D402" s="81"/>
      <c r="E402" s="81" t="s">
        <v>3843</v>
      </c>
      <c r="F402" s="81" t="s">
        <v>3843</v>
      </c>
      <c r="G402" s="90"/>
      <c r="H402" s="90"/>
      <c r="I402" s="50" t="str" cm="1">
        <f t="array" ref="I40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2" s="50" t="str">
        <f>_xlfn.TEXTJOIN("",1,ファイル名生成[[#This Row],[字音１]],ファイル名生成[[#This Row],[字音２]],ファイル名生成[[#This Row],[字音3]])</f>
        <v/>
      </c>
      <c r="K402" s="90"/>
      <c r="L402" s="50" t="str">
        <f>IF(ファイル名生成[[#This Row],[字１]]=0,"",_xlfn.TEXTJOIN("",TRUE,ファイル名生成[[#This Row],[ローマ字]],ファイル名生成[[#This Row],[後綴り]]))</f>
        <v/>
      </c>
      <c r="M402" s="50" t="str">
        <f>IF(COUNTIF(既存ファイル名[語釈見出し],ファイル名生成[[#This Row],[語釈見出し]])&gt;=1,"重複","")</f>
        <v/>
      </c>
      <c r="N402" s="50" t="str">
        <f>IF(COUNTIF(既存ファイル名[項目（内部）],ファイル名生成[[#This Row],[項目（内部）]])&gt;=1,"重複","")</f>
        <v/>
      </c>
      <c r="O402" s="50">
        <f>IF(LEFT(ファイル名生成[[#This Row],[項目（内部）]],1)="",0,MATCH(LEFT(ファイル名生成[[#This Row],[項目（内部）]],1),字音画数表[新字],0))</f>
        <v>0</v>
      </c>
      <c r="P402" s="50" cm="1">
        <f t="array" ref="P40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2" s="50" cm="1">
        <f t="array" ref="Q40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2" s="50" t="str" cm="1">
        <f t="array" ref="R402">IF(ファイル名生成[[#This Row],[字１]]=0,"",INDEX(字音画数表[字音],ファイル名生成[[#This Row],[字１]],0))</f>
        <v/>
      </c>
      <c r="S402" s="50" t="str" cm="1">
        <f t="array" ref="S402">IF(ファイル名生成[[#This Row],[字２]]=0,"",INDEX(字音画数表[字音],ファイル名生成[[#This Row],[字２]],0))</f>
        <v/>
      </c>
      <c r="T402" s="50" t="str" cm="1">
        <f t="array" ref="T402">IF(ファイル名生成[[#This Row],[字３]]=0,"",INDEX(字音画数表[字音],ファイル名生成[[#This Row],[字３]],0))</f>
        <v/>
      </c>
      <c r="U402" s="50" t="str" cm="1">
        <f t="array" ref="U402">[1]!Hebon(ファイル名生成[[#This Row],[字音（手動）]],2,1)</f>
        <v/>
      </c>
      <c r="V402" s="50">
        <f>COUNTIF(既存ファイル名[ローマ字],ファイル名生成[[#This Row],[ローマ字]])</f>
        <v>2</v>
      </c>
      <c r="W402" s="50">
        <f>IF(ファイル名生成[[#This Row],[字１]]=0,0,COUNTIF(ファイル名生成[ローマ字],ファイル名生成[[#This Row],[ローマ字]]))</f>
        <v>0</v>
      </c>
      <c r="X402" s="50">
        <f>ファイル名生成[[#This Row],[既存頻度]]+ファイル名生成[[#This Row],[新頻度]]</f>
        <v>2</v>
      </c>
      <c r="Y402" s="50" t="str">
        <f>IF(ファイル名生成[[#This Row],[総頻度]]&gt;9,ファイル名生成[[#This Row],[総頻度]],_xlfn.TEXTJOIN("",TRUE,"0",ファイル名生成[[#This Row],[総頻度]]))</f>
        <v>02</v>
      </c>
    </row>
    <row r="403" spans="2:25">
      <c r="B403" s="50">
        <f t="shared" si="6"/>
        <v>401</v>
      </c>
      <c r="C403" s="90"/>
      <c r="D403" s="81"/>
      <c r="E403" s="81" t="s">
        <v>3843</v>
      </c>
      <c r="F403" s="81" t="s">
        <v>3843</v>
      </c>
      <c r="G403" s="90"/>
      <c r="H403" s="90"/>
      <c r="I403" s="50" t="str" cm="1">
        <f t="array" ref="I40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3" s="50" t="str">
        <f>_xlfn.TEXTJOIN("",1,ファイル名生成[[#This Row],[字音１]],ファイル名生成[[#This Row],[字音２]],ファイル名生成[[#This Row],[字音3]])</f>
        <v/>
      </c>
      <c r="K403" s="90"/>
      <c r="L403" s="50" t="str">
        <f>IF(ファイル名生成[[#This Row],[字１]]=0,"",_xlfn.TEXTJOIN("",TRUE,ファイル名生成[[#This Row],[ローマ字]],ファイル名生成[[#This Row],[後綴り]]))</f>
        <v/>
      </c>
      <c r="M403" s="50" t="str">
        <f>IF(COUNTIF(既存ファイル名[語釈見出し],ファイル名生成[[#This Row],[語釈見出し]])&gt;=1,"重複","")</f>
        <v/>
      </c>
      <c r="N403" s="50" t="str">
        <f>IF(COUNTIF(既存ファイル名[項目（内部）],ファイル名生成[[#This Row],[項目（内部）]])&gt;=1,"重複","")</f>
        <v/>
      </c>
      <c r="O403" s="50">
        <f>IF(LEFT(ファイル名生成[[#This Row],[項目（内部）]],1)="",0,MATCH(LEFT(ファイル名生成[[#This Row],[項目（内部）]],1),字音画数表[新字],0))</f>
        <v>0</v>
      </c>
      <c r="P403" s="50" cm="1">
        <f t="array" ref="P40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3" s="50" cm="1">
        <f t="array" ref="Q40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3" s="50" t="str" cm="1">
        <f t="array" ref="R403">IF(ファイル名生成[[#This Row],[字１]]=0,"",INDEX(字音画数表[字音],ファイル名生成[[#This Row],[字１]],0))</f>
        <v/>
      </c>
      <c r="S403" s="50" t="str" cm="1">
        <f t="array" ref="S403">IF(ファイル名生成[[#This Row],[字２]]=0,"",INDEX(字音画数表[字音],ファイル名生成[[#This Row],[字２]],0))</f>
        <v/>
      </c>
      <c r="T403" s="50" t="str" cm="1">
        <f t="array" ref="T403">IF(ファイル名生成[[#This Row],[字３]]=0,"",INDEX(字音画数表[字音],ファイル名生成[[#This Row],[字３]],0))</f>
        <v/>
      </c>
      <c r="U403" s="50" t="str" cm="1">
        <f t="array" ref="U403">[1]!Hebon(ファイル名生成[[#This Row],[字音（手動）]],2,1)</f>
        <v/>
      </c>
      <c r="V403" s="50">
        <f>COUNTIF(既存ファイル名[ローマ字],ファイル名生成[[#This Row],[ローマ字]])</f>
        <v>2</v>
      </c>
      <c r="W403" s="50">
        <f>IF(ファイル名生成[[#This Row],[字１]]=0,0,COUNTIF(ファイル名生成[ローマ字],ファイル名生成[[#This Row],[ローマ字]]))</f>
        <v>0</v>
      </c>
      <c r="X403" s="50">
        <f>ファイル名生成[[#This Row],[既存頻度]]+ファイル名生成[[#This Row],[新頻度]]</f>
        <v>2</v>
      </c>
      <c r="Y403" s="50" t="str">
        <f>IF(ファイル名生成[[#This Row],[総頻度]]&gt;9,ファイル名生成[[#This Row],[総頻度]],_xlfn.TEXTJOIN("",TRUE,"0",ファイル名生成[[#This Row],[総頻度]]))</f>
        <v>02</v>
      </c>
    </row>
    <row r="404" spans="2:25">
      <c r="B404" s="50">
        <f t="shared" si="6"/>
        <v>402</v>
      </c>
      <c r="C404" s="90"/>
      <c r="D404" s="81"/>
      <c r="E404" s="81" t="s">
        <v>3843</v>
      </c>
      <c r="F404" s="81" t="s">
        <v>3843</v>
      </c>
      <c r="G404" s="90"/>
      <c r="H404" s="90"/>
      <c r="I404" s="50" t="str" cm="1">
        <f t="array" ref="I40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4" s="50" t="str">
        <f>_xlfn.TEXTJOIN("",1,ファイル名生成[[#This Row],[字音１]],ファイル名生成[[#This Row],[字音２]],ファイル名生成[[#This Row],[字音3]])</f>
        <v/>
      </c>
      <c r="K404" s="90"/>
      <c r="L404" s="50" t="str">
        <f>IF(ファイル名生成[[#This Row],[字１]]=0,"",_xlfn.TEXTJOIN("",TRUE,ファイル名生成[[#This Row],[ローマ字]],ファイル名生成[[#This Row],[後綴り]]))</f>
        <v/>
      </c>
      <c r="M404" s="50" t="str">
        <f>IF(COUNTIF(既存ファイル名[語釈見出し],ファイル名生成[[#This Row],[語釈見出し]])&gt;=1,"重複","")</f>
        <v/>
      </c>
      <c r="N404" s="50" t="str">
        <f>IF(COUNTIF(既存ファイル名[項目（内部）],ファイル名生成[[#This Row],[項目（内部）]])&gt;=1,"重複","")</f>
        <v/>
      </c>
      <c r="O404" s="50">
        <f>IF(LEFT(ファイル名生成[[#This Row],[項目（内部）]],1)="",0,MATCH(LEFT(ファイル名生成[[#This Row],[項目（内部）]],1),字音画数表[新字],0))</f>
        <v>0</v>
      </c>
      <c r="P404" s="50" cm="1">
        <f t="array" ref="P40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4" s="50" cm="1">
        <f t="array" ref="Q40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4" s="50" t="str" cm="1">
        <f t="array" ref="R404">IF(ファイル名生成[[#This Row],[字１]]=0,"",INDEX(字音画数表[字音],ファイル名生成[[#This Row],[字１]],0))</f>
        <v/>
      </c>
      <c r="S404" s="50" t="str" cm="1">
        <f t="array" ref="S404">IF(ファイル名生成[[#This Row],[字２]]=0,"",INDEX(字音画数表[字音],ファイル名生成[[#This Row],[字２]],0))</f>
        <v/>
      </c>
      <c r="T404" s="50" t="str" cm="1">
        <f t="array" ref="T404">IF(ファイル名生成[[#This Row],[字３]]=0,"",INDEX(字音画数表[字音],ファイル名生成[[#This Row],[字３]],0))</f>
        <v/>
      </c>
      <c r="U404" s="50" t="str" cm="1">
        <f t="array" ref="U404">[1]!Hebon(ファイル名生成[[#This Row],[字音（手動）]],2,1)</f>
        <v/>
      </c>
      <c r="V404" s="50">
        <f>COUNTIF(既存ファイル名[ローマ字],ファイル名生成[[#This Row],[ローマ字]])</f>
        <v>2</v>
      </c>
      <c r="W404" s="50">
        <f>IF(ファイル名生成[[#This Row],[字１]]=0,0,COUNTIF(ファイル名生成[ローマ字],ファイル名生成[[#This Row],[ローマ字]]))</f>
        <v>0</v>
      </c>
      <c r="X404" s="50">
        <f>ファイル名生成[[#This Row],[既存頻度]]+ファイル名生成[[#This Row],[新頻度]]</f>
        <v>2</v>
      </c>
      <c r="Y404" s="50" t="str">
        <f>IF(ファイル名生成[[#This Row],[総頻度]]&gt;9,ファイル名生成[[#This Row],[総頻度]],_xlfn.TEXTJOIN("",TRUE,"0",ファイル名生成[[#This Row],[総頻度]]))</f>
        <v>02</v>
      </c>
    </row>
    <row r="405" spans="2:25">
      <c r="B405" s="50">
        <f t="shared" si="6"/>
        <v>403</v>
      </c>
      <c r="C405" s="90"/>
      <c r="D405" s="81"/>
      <c r="E405" s="81" t="s">
        <v>3843</v>
      </c>
      <c r="F405" s="81" t="s">
        <v>3843</v>
      </c>
      <c r="G405" s="90"/>
      <c r="H405" s="90"/>
      <c r="I405" s="50" t="str" cm="1">
        <f t="array" ref="I40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5" s="50" t="str">
        <f>_xlfn.TEXTJOIN("",1,ファイル名生成[[#This Row],[字音１]],ファイル名生成[[#This Row],[字音２]],ファイル名生成[[#This Row],[字音3]])</f>
        <v/>
      </c>
      <c r="K405" s="90"/>
      <c r="L405" s="50" t="str">
        <f>IF(ファイル名生成[[#This Row],[字１]]=0,"",_xlfn.TEXTJOIN("",TRUE,ファイル名生成[[#This Row],[ローマ字]],ファイル名生成[[#This Row],[後綴り]]))</f>
        <v/>
      </c>
      <c r="M405" s="50" t="str">
        <f>IF(COUNTIF(既存ファイル名[語釈見出し],ファイル名生成[[#This Row],[語釈見出し]])&gt;=1,"重複","")</f>
        <v/>
      </c>
      <c r="N405" s="50" t="str">
        <f>IF(COUNTIF(既存ファイル名[項目（内部）],ファイル名生成[[#This Row],[項目（内部）]])&gt;=1,"重複","")</f>
        <v/>
      </c>
      <c r="O405" s="50">
        <f>IF(LEFT(ファイル名生成[[#This Row],[項目（内部）]],1)="",0,MATCH(LEFT(ファイル名生成[[#This Row],[項目（内部）]],1),字音画数表[新字],0))</f>
        <v>0</v>
      </c>
      <c r="P405" s="50" cm="1">
        <f t="array" ref="P40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5" s="50" cm="1">
        <f t="array" ref="Q40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5" s="50" t="str" cm="1">
        <f t="array" ref="R405">IF(ファイル名生成[[#This Row],[字１]]=0,"",INDEX(字音画数表[字音],ファイル名生成[[#This Row],[字１]],0))</f>
        <v/>
      </c>
      <c r="S405" s="50" t="str" cm="1">
        <f t="array" ref="S405">IF(ファイル名生成[[#This Row],[字２]]=0,"",INDEX(字音画数表[字音],ファイル名生成[[#This Row],[字２]],0))</f>
        <v/>
      </c>
      <c r="T405" s="50" t="str" cm="1">
        <f t="array" ref="T405">IF(ファイル名生成[[#This Row],[字３]]=0,"",INDEX(字音画数表[字音],ファイル名生成[[#This Row],[字３]],0))</f>
        <v/>
      </c>
      <c r="U405" s="50" t="str" cm="1">
        <f t="array" ref="U405">[1]!Hebon(ファイル名生成[[#This Row],[字音（手動）]],2,1)</f>
        <v/>
      </c>
      <c r="V405" s="50">
        <f>COUNTIF(既存ファイル名[ローマ字],ファイル名生成[[#This Row],[ローマ字]])</f>
        <v>2</v>
      </c>
      <c r="W405" s="50">
        <f>IF(ファイル名生成[[#This Row],[字１]]=0,0,COUNTIF(ファイル名生成[ローマ字],ファイル名生成[[#This Row],[ローマ字]]))</f>
        <v>0</v>
      </c>
      <c r="X405" s="50">
        <f>ファイル名生成[[#This Row],[既存頻度]]+ファイル名生成[[#This Row],[新頻度]]</f>
        <v>2</v>
      </c>
      <c r="Y405" s="50" t="str">
        <f>IF(ファイル名生成[[#This Row],[総頻度]]&gt;9,ファイル名生成[[#This Row],[総頻度]],_xlfn.TEXTJOIN("",TRUE,"0",ファイル名生成[[#This Row],[総頻度]]))</f>
        <v>02</v>
      </c>
    </row>
    <row r="406" spans="2:25">
      <c r="B406" s="50">
        <f t="shared" si="6"/>
        <v>404</v>
      </c>
      <c r="C406" s="90"/>
      <c r="D406" s="81"/>
      <c r="E406" s="81" t="s">
        <v>3843</v>
      </c>
      <c r="F406" s="81" t="s">
        <v>3843</v>
      </c>
      <c r="G406" s="90"/>
      <c r="H406" s="90"/>
      <c r="I406" s="50" t="str" cm="1">
        <f t="array" ref="I40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6" s="50" t="str">
        <f>_xlfn.TEXTJOIN("",1,ファイル名生成[[#This Row],[字音１]],ファイル名生成[[#This Row],[字音２]],ファイル名生成[[#This Row],[字音3]])</f>
        <v/>
      </c>
      <c r="K406" s="90"/>
      <c r="L406" s="50" t="str">
        <f>IF(ファイル名生成[[#This Row],[字１]]=0,"",_xlfn.TEXTJOIN("",TRUE,ファイル名生成[[#This Row],[ローマ字]],ファイル名生成[[#This Row],[後綴り]]))</f>
        <v/>
      </c>
      <c r="M406" s="50" t="str">
        <f>IF(COUNTIF(既存ファイル名[語釈見出し],ファイル名生成[[#This Row],[語釈見出し]])&gt;=1,"重複","")</f>
        <v/>
      </c>
      <c r="N406" s="50" t="str">
        <f>IF(COUNTIF(既存ファイル名[項目（内部）],ファイル名生成[[#This Row],[項目（内部）]])&gt;=1,"重複","")</f>
        <v/>
      </c>
      <c r="O406" s="50">
        <f>IF(LEFT(ファイル名生成[[#This Row],[項目（内部）]],1)="",0,MATCH(LEFT(ファイル名生成[[#This Row],[項目（内部）]],1),字音画数表[新字],0))</f>
        <v>0</v>
      </c>
      <c r="P406" s="50" cm="1">
        <f t="array" ref="P40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6" s="50" cm="1">
        <f t="array" ref="Q40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6" s="50" t="str" cm="1">
        <f t="array" ref="R406">IF(ファイル名生成[[#This Row],[字１]]=0,"",INDEX(字音画数表[字音],ファイル名生成[[#This Row],[字１]],0))</f>
        <v/>
      </c>
      <c r="S406" s="50" t="str" cm="1">
        <f t="array" ref="S406">IF(ファイル名生成[[#This Row],[字２]]=0,"",INDEX(字音画数表[字音],ファイル名生成[[#This Row],[字２]],0))</f>
        <v/>
      </c>
      <c r="T406" s="50" t="str" cm="1">
        <f t="array" ref="T406">IF(ファイル名生成[[#This Row],[字３]]=0,"",INDEX(字音画数表[字音],ファイル名生成[[#This Row],[字３]],0))</f>
        <v/>
      </c>
      <c r="U406" s="50" t="str" cm="1">
        <f t="array" ref="U406">[1]!Hebon(ファイル名生成[[#This Row],[字音（手動）]],2,1)</f>
        <v/>
      </c>
      <c r="V406" s="50">
        <f>COUNTIF(既存ファイル名[ローマ字],ファイル名生成[[#This Row],[ローマ字]])</f>
        <v>2</v>
      </c>
      <c r="W406" s="50">
        <f>IF(ファイル名生成[[#This Row],[字１]]=0,0,COUNTIF(ファイル名生成[ローマ字],ファイル名生成[[#This Row],[ローマ字]]))</f>
        <v>0</v>
      </c>
      <c r="X406" s="50">
        <f>ファイル名生成[[#This Row],[既存頻度]]+ファイル名生成[[#This Row],[新頻度]]</f>
        <v>2</v>
      </c>
      <c r="Y406" s="50" t="str">
        <f>IF(ファイル名生成[[#This Row],[総頻度]]&gt;9,ファイル名生成[[#This Row],[総頻度]],_xlfn.TEXTJOIN("",TRUE,"0",ファイル名生成[[#This Row],[総頻度]]))</f>
        <v>02</v>
      </c>
    </row>
    <row r="407" spans="2:25">
      <c r="B407" s="50">
        <f t="shared" si="6"/>
        <v>405</v>
      </c>
      <c r="C407" s="90"/>
      <c r="D407" s="81"/>
      <c r="E407" s="81" t="s">
        <v>3843</v>
      </c>
      <c r="F407" s="81" t="s">
        <v>3843</v>
      </c>
      <c r="G407" s="90"/>
      <c r="H407" s="90"/>
      <c r="I407" s="50" t="str" cm="1">
        <f t="array" ref="I40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7" s="50" t="str">
        <f>_xlfn.TEXTJOIN("",1,ファイル名生成[[#This Row],[字音１]],ファイル名生成[[#This Row],[字音２]],ファイル名生成[[#This Row],[字音3]])</f>
        <v/>
      </c>
      <c r="K407" s="90"/>
      <c r="L407" s="50" t="str">
        <f>IF(ファイル名生成[[#This Row],[字１]]=0,"",_xlfn.TEXTJOIN("",TRUE,ファイル名生成[[#This Row],[ローマ字]],ファイル名生成[[#This Row],[後綴り]]))</f>
        <v/>
      </c>
      <c r="M407" s="50" t="str">
        <f>IF(COUNTIF(既存ファイル名[語釈見出し],ファイル名生成[[#This Row],[語釈見出し]])&gt;=1,"重複","")</f>
        <v/>
      </c>
      <c r="N407" s="50" t="str">
        <f>IF(COUNTIF(既存ファイル名[項目（内部）],ファイル名生成[[#This Row],[項目（内部）]])&gt;=1,"重複","")</f>
        <v/>
      </c>
      <c r="O407" s="50">
        <f>IF(LEFT(ファイル名生成[[#This Row],[項目（内部）]],1)="",0,MATCH(LEFT(ファイル名生成[[#This Row],[項目（内部）]],1),字音画数表[新字],0))</f>
        <v>0</v>
      </c>
      <c r="P407" s="50" cm="1">
        <f t="array" ref="P40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7" s="50" cm="1">
        <f t="array" ref="Q40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7" s="50" t="str" cm="1">
        <f t="array" ref="R407">IF(ファイル名生成[[#This Row],[字１]]=0,"",INDEX(字音画数表[字音],ファイル名生成[[#This Row],[字１]],0))</f>
        <v/>
      </c>
      <c r="S407" s="50" t="str" cm="1">
        <f t="array" ref="S407">IF(ファイル名生成[[#This Row],[字２]]=0,"",INDEX(字音画数表[字音],ファイル名生成[[#This Row],[字２]],0))</f>
        <v/>
      </c>
      <c r="T407" s="50" t="str" cm="1">
        <f t="array" ref="T407">IF(ファイル名生成[[#This Row],[字３]]=0,"",INDEX(字音画数表[字音],ファイル名生成[[#This Row],[字３]],0))</f>
        <v/>
      </c>
      <c r="U407" s="50" t="str" cm="1">
        <f t="array" ref="U407">[1]!Hebon(ファイル名生成[[#This Row],[字音（手動）]],2,1)</f>
        <v/>
      </c>
      <c r="V407" s="50">
        <f>COUNTIF(既存ファイル名[ローマ字],ファイル名生成[[#This Row],[ローマ字]])</f>
        <v>2</v>
      </c>
      <c r="W407" s="50">
        <f>IF(ファイル名生成[[#This Row],[字１]]=0,0,COUNTIF(ファイル名生成[ローマ字],ファイル名生成[[#This Row],[ローマ字]]))</f>
        <v>0</v>
      </c>
      <c r="X407" s="50">
        <f>ファイル名生成[[#This Row],[既存頻度]]+ファイル名生成[[#This Row],[新頻度]]</f>
        <v>2</v>
      </c>
      <c r="Y407" s="50" t="str">
        <f>IF(ファイル名生成[[#This Row],[総頻度]]&gt;9,ファイル名生成[[#This Row],[総頻度]],_xlfn.TEXTJOIN("",TRUE,"0",ファイル名生成[[#This Row],[総頻度]]))</f>
        <v>02</v>
      </c>
    </row>
    <row r="408" spans="2:25">
      <c r="B408" s="50">
        <f t="shared" si="6"/>
        <v>406</v>
      </c>
      <c r="C408" s="90"/>
      <c r="D408" s="81"/>
      <c r="E408" s="81" t="s">
        <v>3843</v>
      </c>
      <c r="F408" s="81" t="s">
        <v>3843</v>
      </c>
      <c r="G408" s="90"/>
      <c r="H408" s="90"/>
      <c r="I408" s="50" t="str" cm="1">
        <f t="array" ref="I40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8" s="50" t="str">
        <f>_xlfn.TEXTJOIN("",1,ファイル名生成[[#This Row],[字音１]],ファイル名生成[[#This Row],[字音２]],ファイル名生成[[#This Row],[字音3]])</f>
        <v/>
      </c>
      <c r="K408" s="90"/>
      <c r="L408" s="50" t="str">
        <f>IF(ファイル名生成[[#This Row],[字１]]=0,"",_xlfn.TEXTJOIN("",TRUE,ファイル名生成[[#This Row],[ローマ字]],ファイル名生成[[#This Row],[後綴り]]))</f>
        <v/>
      </c>
      <c r="M408" s="50" t="str">
        <f>IF(COUNTIF(既存ファイル名[語釈見出し],ファイル名生成[[#This Row],[語釈見出し]])&gt;=1,"重複","")</f>
        <v/>
      </c>
      <c r="N408" s="50" t="str">
        <f>IF(COUNTIF(既存ファイル名[項目（内部）],ファイル名生成[[#This Row],[項目（内部）]])&gt;=1,"重複","")</f>
        <v/>
      </c>
      <c r="O408" s="50">
        <f>IF(LEFT(ファイル名生成[[#This Row],[項目（内部）]],1)="",0,MATCH(LEFT(ファイル名生成[[#This Row],[項目（内部）]],1),字音画数表[新字],0))</f>
        <v>0</v>
      </c>
      <c r="P408" s="50" cm="1">
        <f t="array" ref="P40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8" s="50" cm="1">
        <f t="array" ref="Q40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8" s="50" t="str" cm="1">
        <f t="array" ref="R408">IF(ファイル名生成[[#This Row],[字１]]=0,"",INDEX(字音画数表[字音],ファイル名生成[[#This Row],[字１]],0))</f>
        <v/>
      </c>
      <c r="S408" s="50" t="str" cm="1">
        <f t="array" ref="S408">IF(ファイル名生成[[#This Row],[字２]]=0,"",INDEX(字音画数表[字音],ファイル名生成[[#This Row],[字２]],0))</f>
        <v/>
      </c>
      <c r="T408" s="50" t="str" cm="1">
        <f t="array" ref="T408">IF(ファイル名生成[[#This Row],[字３]]=0,"",INDEX(字音画数表[字音],ファイル名生成[[#This Row],[字３]],0))</f>
        <v/>
      </c>
      <c r="U408" s="50" t="str" cm="1">
        <f t="array" ref="U408">[1]!Hebon(ファイル名生成[[#This Row],[字音（手動）]],2,1)</f>
        <v/>
      </c>
      <c r="V408" s="50">
        <f>COUNTIF(既存ファイル名[ローマ字],ファイル名生成[[#This Row],[ローマ字]])</f>
        <v>2</v>
      </c>
      <c r="W408" s="50">
        <f>IF(ファイル名生成[[#This Row],[字１]]=0,0,COUNTIF(ファイル名生成[ローマ字],ファイル名生成[[#This Row],[ローマ字]]))</f>
        <v>0</v>
      </c>
      <c r="X408" s="50">
        <f>ファイル名生成[[#This Row],[既存頻度]]+ファイル名生成[[#This Row],[新頻度]]</f>
        <v>2</v>
      </c>
      <c r="Y408" s="50" t="str">
        <f>IF(ファイル名生成[[#This Row],[総頻度]]&gt;9,ファイル名生成[[#This Row],[総頻度]],_xlfn.TEXTJOIN("",TRUE,"0",ファイル名生成[[#This Row],[総頻度]]))</f>
        <v>02</v>
      </c>
    </row>
    <row r="409" spans="2:25">
      <c r="B409" s="50">
        <f t="shared" si="6"/>
        <v>407</v>
      </c>
      <c r="C409" s="90"/>
      <c r="D409" s="81"/>
      <c r="E409" s="81" t="s">
        <v>3843</v>
      </c>
      <c r="F409" s="81" t="s">
        <v>3843</v>
      </c>
      <c r="G409" s="90"/>
      <c r="H409" s="90"/>
      <c r="I409" s="50" t="str" cm="1">
        <f t="array" ref="I40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09" s="50" t="str">
        <f>_xlfn.TEXTJOIN("",1,ファイル名生成[[#This Row],[字音１]],ファイル名生成[[#This Row],[字音２]],ファイル名生成[[#This Row],[字音3]])</f>
        <v/>
      </c>
      <c r="K409" s="90"/>
      <c r="L409" s="50" t="str">
        <f>IF(ファイル名生成[[#This Row],[字１]]=0,"",_xlfn.TEXTJOIN("",TRUE,ファイル名生成[[#This Row],[ローマ字]],ファイル名生成[[#This Row],[後綴り]]))</f>
        <v/>
      </c>
      <c r="M409" s="50" t="str">
        <f>IF(COUNTIF(既存ファイル名[語釈見出し],ファイル名生成[[#This Row],[語釈見出し]])&gt;=1,"重複","")</f>
        <v/>
      </c>
      <c r="N409" s="50" t="str">
        <f>IF(COUNTIF(既存ファイル名[項目（内部）],ファイル名生成[[#This Row],[項目（内部）]])&gt;=1,"重複","")</f>
        <v/>
      </c>
      <c r="O409" s="50">
        <f>IF(LEFT(ファイル名生成[[#This Row],[項目（内部）]],1)="",0,MATCH(LEFT(ファイル名生成[[#This Row],[項目（内部）]],1),字音画数表[新字],0))</f>
        <v>0</v>
      </c>
      <c r="P409" s="50" cm="1">
        <f t="array" ref="P40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09" s="50" cm="1">
        <f t="array" ref="Q40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09" s="50" t="str" cm="1">
        <f t="array" ref="R409">IF(ファイル名生成[[#This Row],[字１]]=0,"",INDEX(字音画数表[字音],ファイル名生成[[#This Row],[字１]],0))</f>
        <v/>
      </c>
      <c r="S409" s="50" t="str" cm="1">
        <f t="array" ref="S409">IF(ファイル名生成[[#This Row],[字２]]=0,"",INDEX(字音画数表[字音],ファイル名生成[[#This Row],[字２]],0))</f>
        <v/>
      </c>
      <c r="T409" s="50" t="str" cm="1">
        <f t="array" ref="T409">IF(ファイル名生成[[#This Row],[字３]]=0,"",INDEX(字音画数表[字音],ファイル名生成[[#This Row],[字３]],0))</f>
        <v/>
      </c>
      <c r="U409" s="50" t="str" cm="1">
        <f t="array" ref="U409">[1]!Hebon(ファイル名生成[[#This Row],[字音（手動）]],2,1)</f>
        <v/>
      </c>
      <c r="V409" s="50">
        <f>COUNTIF(既存ファイル名[ローマ字],ファイル名生成[[#This Row],[ローマ字]])</f>
        <v>2</v>
      </c>
      <c r="W409" s="50">
        <f>IF(ファイル名生成[[#This Row],[字１]]=0,0,COUNTIF(ファイル名生成[ローマ字],ファイル名生成[[#This Row],[ローマ字]]))</f>
        <v>0</v>
      </c>
      <c r="X409" s="50">
        <f>ファイル名生成[[#This Row],[既存頻度]]+ファイル名生成[[#This Row],[新頻度]]</f>
        <v>2</v>
      </c>
      <c r="Y409" s="50" t="str">
        <f>IF(ファイル名生成[[#This Row],[総頻度]]&gt;9,ファイル名生成[[#This Row],[総頻度]],_xlfn.TEXTJOIN("",TRUE,"0",ファイル名生成[[#This Row],[総頻度]]))</f>
        <v>02</v>
      </c>
    </row>
    <row r="410" spans="2:25">
      <c r="B410" s="50">
        <f t="shared" si="6"/>
        <v>408</v>
      </c>
      <c r="C410" s="90"/>
      <c r="D410" s="81"/>
      <c r="E410" s="81" t="s">
        <v>3843</v>
      </c>
      <c r="F410" s="81" t="s">
        <v>3843</v>
      </c>
      <c r="G410" s="90"/>
      <c r="H410" s="90"/>
      <c r="I410" s="50" t="str" cm="1">
        <f t="array" ref="I4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0" s="50" t="str">
        <f>_xlfn.TEXTJOIN("",1,ファイル名生成[[#This Row],[字音１]],ファイル名生成[[#This Row],[字音２]],ファイル名生成[[#This Row],[字音3]])</f>
        <v/>
      </c>
      <c r="K410" s="90"/>
      <c r="L410" s="50" t="str">
        <f>IF(ファイル名生成[[#This Row],[字１]]=0,"",_xlfn.TEXTJOIN("",TRUE,ファイル名生成[[#This Row],[ローマ字]],ファイル名生成[[#This Row],[後綴り]]))</f>
        <v/>
      </c>
      <c r="M410" s="50" t="str">
        <f>IF(COUNTIF(既存ファイル名[語釈見出し],ファイル名生成[[#This Row],[語釈見出し]])&gt;=1,"重複","")</f>
        <v/>
      </c>
      <c r="N410" s="50" t="str">
        <f>IF(COUNTIF(既存ファイル名[項目（内部）],ファイル名生成[[#This Row],[項目（内部）]])&gt;=1,"重複","")</f>
        <v/>
      </c>
      <c r="O410" s="50">
        <f>IF(LEFT(ファイル名生成[[#This Row],[項目（内部）]],1)="",0,MATCH(LEFT(ファイル名生成[[#This Row],[項目（内部）]],1),字音画数表[新字],0))</f>
        <v>0</v>
      </c>
      <c r="P410" s="50" cm="1">
        <f t="array" ref="P4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0" s="50" cm="1">
        <f t="array" ref="Q4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0" s="50" t="str" cm="1">
        <f t="array" ref="R410">IF(ファイル名生成[[#This Row],[字１]]=0,"",INDEX(字音画数表[字音],ファイル名生成[[#This Row],[字１]],0))</f>
        <v/>
      </c>
      <c r="S410" s="50" t="str" cm="1">
        <f t="array" ref="S410">IF(ファイル名生成[[#This Row],[字２]]=0,"",INDEX(字音画数表[字音],ファイル名生成[[#This Row],[字２]],0))</f>
        <v/>
      </c>
      <c r="T410" s="50" t="str" cm="1">
        <f t="array" ref="T410">IF(ファイル名生成[[#This Row],[字３]]=0,"",INDEX(字音画数表[字音],ファイル名生成[[#This Row],[字３]],0))</f>
        <v/>
      </c>
      <c r="U410" s="50" t="str" cm="1">
        <f t="array" ref="U410">[1]!Hebon(ファイル名生成[[#This Row],[字音（手動）]],2,1)</f>
        <v/>
      </c>
      <c r="V410" s="50">
        <f>COUNTIF(既存ファイル名[ローマ字],ファイル名生成[[#This Row],[ローマ字]])</f>
        <v>2</v>
      </c>
      <c r="W410" s="50">
        <f>IF(ファイル名生成[[#This Row],[字１]]=0,0,COUNTIF(ファイル名生成[ローマ字],ファイル名生成[[#This Row],[ローマ字]]))</f>
        <v>0</v>
      </c>
      <c r="X410" s="50">
        <f>ファイル名生成[[#This Row],[既存頻度]]+ファイル名生成[[#This Row],[新頻度]]</f>
        <v>2</v>
      </c>
      <c r="Y410" s="50" t="str">
        <f>IF(ファイル名生成[[#This Row],[総頻度]]&gt;9,ファイル名生成[[#This Row],[総頻度]],_xlfn.TEXTJOIN("",TRUE,"0",ファイル名生成[[#This Row],[総頻度]]))</f>
        <v>02</v>
      </c>
    </row>
    <row r="411" spans="2:25">
      <c r="B411" s="50">
        <f t="shared" si="6"/>
        <v>409</v>
      </c>
      <c r="C411" s="90"/>
      <c r="D411" s="81"/>
      <c r="E411" s="81" t="s">
        <v>3843</v>
      </c>
      <c r="F411" s="81" t="s">
        <v>3843</v>
      </c>
      <c r="G411" s="90"/>
      <c r="H411" s="90"/>
      <c r="I411" s="50" t="str" cm="1">
        <f t="array" ref="I4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1" s="50" t="str">
        <f>_xlfn.TEXTJOIN("",1,ファイル名生成[[#This Row],[字音１]],ファイル名生成[[#This Row],[字音２]],ファイル名生成[[#This Row],[字音3]])</f>
        <v/>
      </c>
      <c r="K411" s="90"/>
      <c r="L411" s="50" t="str">
        <f>IF(ファイル名生成[[#This Row],[字１]]=0,"",_xlfn.TEXTJOIN("",TRUE,ファイル名生成[[#This Row],[ローマ字]],ファイル名生成[[#This Row],[後綴り]]))</f>
        <v/>
      </c>
      <c r="M411" s="50" t="str">
        <f>IF(COUNTIF(既存ファイル名[語釈見出し],ファイル名生成[[#This Row],[語釈見出し]])&gt;=1,"重複","")</f>
        <v/>
      </c>
      <c r="N411" s="50" t="str">
        <f>IF(COUNTIF(既存ファイル名[項目（内部）],ファイル名生成[[#This Row],[項目（内部）]])&gt;=1,"重複","")</f>
        <v/>
      </c>
      <c r="O411" s="50">
        <f>IF(LEFT(ファイル名生成[[#This Row],[項目（内部）]],1)="",0,MATCH(LEFT(ファイル名生成[[#This Row],[項目（内部）]],1),字音画数表[新字],0))</f>
        <v>0</v>
      </c>
      <c r="P411" s="50" cm="1">
        <f t="array" ref="P4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1" s="50" cm="1">
        <f t="array" ref="Q4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1" s="50" t="str" cm="1">
        <f t="array" ref="R411">IF(ファイル名生成[[#This Row],[字１]]=0,"",INDEX(字音画数表[字音],ファイル名生成[[#This Row],[字１]],0))</f>
        <v/>
      </c>
      <c r="S411" s="50" t="str" cm="1">
        <f t="array" ref="S411">IF(ファイル名生成[[#This Row],[字２]]=0,"",INDEX(字音画数表[字音],ファイル名生成[[#This Row],[字２]],0))</f>
        <v/>
      </c>
      <c r="T411" s="50" t="str" cm="1">
        <f t="array" ref="T411">IF(ファイル名生成[[#This Row],[字３]]=0,"",INDEX(字音画数表[字音],ファイル名生成[[#This Row],[字３]],0))</f>
        <v/>
      </c>
      <c r="U411" s="50" t="str" cm="1">
        <f t="array" ref="U411">[1]!Hebon(ファイル名生成[[#This Row],[字音（手動）]],2,1)</f>
        <v/>
      </c>
      <c r="V411" s="50">
        <f>COUNTIF(既存ファイル名[ローマ字],ファイル名生成[[#This Row],[ローマ字]])</f>
        <v>2</v>
      </c>
      <c r="W411" s="50">
        <f>IF(ファイル名生成[[#This Row],[字１]]=0,0,COUNTIF(ファイル名生成[ローマ字],ファイル名生成[[#This Row],[ローマ字]]))</f>
        <v>0</v>
      </c>
      <c r="X411" s="50">
        <f>ファイル名生成[[#This Row],[既存頻度]]+ファイル名生成[[#This Row],[新頻度]]</f>
        <v>2</v>
      </c>
      <c r="Y411" s="50" t="str">
        <f>IF(ファイル名生成[[#This Row],[総頻度]]&gt;9,ファイル名生成[[#This Row],[総頻度]],_xlfn.TEXTJOIN("",TRUE,"0",ファイル名生成[[#This Row],[総頻度]]))</f>
        <v>02</v>
      </c>
    </row>
    <row r="412" spans="2:25">
      <c r="B412" s="50">
        <f t="shared" si="6"/>
        <v>410</v>
      </c>
      <c r="C412" s="90"/>
      <c r="D412" s="81"/>
      <c r="E412" s="81" t="s">
        <v>3843</v>
      </c>
      <c r="F412" s="81" t="s">
        <v>3843</v>
      </c>
      <c r="G412" s="90"/>
      <c r="H412" s="90"/>
      <c r="I412" s="50" t="str" cm="1">
        <f t="array" ref="I4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2" s="50" t="str">
        <f>_xlfn.TEXTJOIN("",1,ファイル名生成[[#This Row],[字音１]],ファイル名生成[[#This Row],[字音２]],ファイル名生成[[#This Row],[字音3]])</f>
        <v/>
      </c>
      <c r="K412" s="90"/>
      <c r="L412" s="50" t="str">
        <f>IF(ファイル名生成[[#This Row],[字１]]=0,"",_xlfn.TEXTJOIN("",TRUE,ファイル名生成[[#This Row],[ローマ字]],ファイル名生成[[#This Row],[後綴り]]))</f>
        <v/>
      </c>
      <c r="M412" s="50" t="str">
        <f>IF(COUNTIF(既存ファイル名[語釈見出し],ファイル名生成[[#This Row],[語釈見出し]])&gt;=1,"重複","")</f>
        <v/>
      </c>
      <c r="N412" s="50" t="str">
        <f>IF(COUNTIF(既存ファイル名[項目（内部）],ファイル名生成[[#This Row],[項目（内部）]])&gt;=1,"重複","")</f>
        <v/>
      </c>
      <c r="O412" s="50">
        <f>IF(LEFT(ファイル名生成[[#This Row],[項目（内部）]],1)="",0,MATCH(LEFT(ファイル名生成[[#This Row],[項目（内部）]],1),字音画数表[新字],0))</f>
        <v>0</v>
      </c>
      <c r="P412" s="50" cm="1">
        <f t="array" ref="P4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2" s="50" cm="1">
        <f t="array" ref="Q4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2" s="50" t="str" cm="1">
        <f t="array" ref="R412">IF(ファイル名生成[[#This Row],[字１]]=0,"",INDEX(字音画数表[字音],ファイル名生成[[#This Row],[字１]],0))</f>
        <v/>
      </c>
      <c r="S412" s="50" t="str" cm="1">
        <f t="array" ref="S412">IF(ファイル名生成[[#This Row],[字２]]=0,"",INDEX(字音画数表[字音],ファイル名生成[[#This Row],[字２]],0))</f>
        <v/>
      </c>
      <c r="T412" s="50" t="str" cm="1">
        <f t="array" ref="T412">IF(ファイル名生成[[#This Row],[字３]]=0,"",INDEX(字音画数表[字音],ファイル名生成[[#This Row],[字３]],0))</f>
        <v/>
      </c>
      <c r="U412" s="50" t="str" cm="1">
        <f t="array" ref="U412">[1]!Hebon(ファイル名生成[[#This Row],[字音（手動）]],2,1)</f>
        <v/>
      </c>
      <c r="V412" s="50">
        <f>COUNTIF(既存ファイル名[ローマ字],ファイル名生成[[#This Row],[ローマ字]])</f>
        <v>2</v>
      </c>
      <c r="W412" s="50">
        <f>IF(ファイル名生成[[#This Row],[字１]]=0,0,COUNTIF(ファイル名生成[ローマ字],ファイル名生成[[#This Row],[ローマ字]]))</f>
        <v>0</v>
      </c>
      <c r="X412" s="50">
        <f>ファイル名生成[[#This Row],[既存頻度]]+ファイル名生成[[#This Row],[新頻度]]</f>
        <v>2</v>
      </c>
      <c r="Y412" s="50" t="str">
        <f>IF(ファイル名生成[[#This Row],[総頻度]]&gt;9,ファイル名生成[[#This Row],[総頻度]],_xlfn.TEXTJOIN("",TRUE,"0",ファイル名生成[[#This Row],[総頻度]]))</f>
        <v>02</v>
      </c>
    </row>
    <row r="413" spans="2:25">
      <c r="B413" s="50">
        <f t="shared" si="6"/>
        <v>411</v>
      </c>
      <c r="C413" s="90"/>
      <c r="D413" s="81"/>
      <c r="E413" s="81" t="s">
        <v>3843</v>
      </c>
      <c r="F413" s="81" t="s">
        <v>3843</v>
      </c>
      <c r="G413" s="90"/>
      <c r="H413" s="90"/>
      <c r="I413" s="50" t="str" cm="1">
        <f t="array" ref="I4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3" s="50" t="str">
        <f>_xlfn.TEXTJOIN("",1,ファイル名生成[[#This Row],[字音１]],ファイル名生成[[#This Row],[字音２]],ファイル名生成[[#This Row],[字音3]])</f>
        <v/>
      </c>
      <c r="K413" s="90"/>
      <c r="L413" s="50" t="str">
        <f>IF(ファイル名生成[[#This Row],[字１]]=0,"",_xlfn.TEXTJOIN("",TRUE,ファイル名生成[[#This Row],[ローマ字]],ファイル名生成[[#This Row],[後綴り]]))</f>
        <v/>
      </c>
      <c r="M413" s="50" t="str">
        <f>IF(COUNTIF(既存ファイル名[語釈見出し],ファイル名生成[[#This Row],[語釈見出し]])&gt;=1,"重複","")</f>
        <v/>
      </c>
      <c r="N413" s="50" t="str">
        <f>IF(COUNTIF(既存ファイル名[項目（内部）],ファイル名生成[[#This Row],[項目（内部）]])&gt;=1,"重複","")</f>
        <v/>
      </c>
      <c r="O413" s="50">
        <f>IF(LEFT(ファイル名生成[[#This Row],[項目（内部）]],1)="",0,MATCH(LEFT(ファイル名生成[[#This Row],[項目（内部）]],1),字音画数表[新字],0))</f>
        <v>0</v>
      </c>
      <c r="P413" s="50" cm="1">
        <f t="array" ref="P4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3" s="50" cm="1">
        <f t="array" ref="Q4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3" s="50" t="str" cm="1">
        <f t="array" ref="R413">IF(ファイル名生成[[#This Row],[字１]]=0,"",INDEX(字音画数表[字音],ファイル名生成[[#This Row],[字１]],0))</f>
        <v/>
      </c>
      <c r="S413" s="50" t="str" cm="1">
        <f t="array" ref="S413">IF(ファイル名生成[[#This Row],[字２]]=0,"",INDEX(字音画数表[字音],ファイル名生成[[#This Row],[字２]],0))</f>
        <v/>
      </c>
      <c r="T413" s="50" t="str" cm="1">
        <f t="array" ref="T413">IF(ファイル名生成[[#This Row],[字３]]=0,"",INDEX(字音画数表[字音],ファイル名生成[[#This Row],[字３]],0))</f>
        <v/>
      </c>
      <c r="U413" s="50" t="str" cm="1">
        <f t="array" ref="U413">[1]!Hebon(ファイル名生成[[#This Row],[字音（手動）]],2,1)</f>
        <v/>
      </c>
      <c r="V413" s="50">
        <f>COUNTIF(既存ファイル名[ローマ字],ファイル名生成[[#This Row],[ローマ字]])</f>
        <v>2</v>
      </c>
      <c r="W413" s="50">
        <f>IF(ファイル名生成[[#This Row],[字１]]=0,0,COUNTIF(ファイル名生成[ローマ字],ファイル名生成[[#This Row],[ローマ字]]))</f>
        <v>0</v>
      </c>
      <c r="X413" s="50">
        <f>ファイル名生成[[#This Row],[既存頻度]]+ファイル名生成[[#This Row],[新頻度]]</f>
        <v>2</v>
      </c>
      <c r="Y413" s="50" t="str">
        <f>IF(ファイル名生成[[#This Row],[総頻度]]&gt;9,ファイル名生成[[#This Row],[総頻度]],_xlfn.TEXTJOIN("",TRUE,"0",ファイル名生成[[#This Row],[総頻度]]))</f>
        <v>02</v>
      </c>
    </row>
    <row r="414" spans="2:25">
      <c r="B414" s="50">
        <f t="shared" si="6"/>
        <v>412</v>
      </c>
      <c r="C414" s="90"/>
      <c r="D414" s="81"/>
      <c r="E414" s="81" t="s">
        <v>3843</v>
      </c>
      <c r="F414" s="81" t="s">
        <v>3843</v>
      </c>
      <c r="G414" s="90"/>
      <c r="H414" s="90"/>
      <c r="I414" s="50" t="str" cm="1">
        <f t="array" ref="I4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4" s="50" t="str">
        <f>_xlfn.TEXTJOIN("",1,ファイル名生成[[#This Row],[字音１]],ファイル名生成[[#This Row],[字音２]],ファイル名生成[[#This Row],[字音3]])</f>
        <v/>
      </c>
      <c r="K414" s="90"/>
      <c r="L414" s="50" t="str">
        <f>IF(ファイル名生成[[#This Row],[字１]]=0,"",_xlfn.TEXTJOIN("",TRUE,ファイル名生成[[#This Row],[ローマ字]],ファイル名生成[[#This Row],[後綴り]]))</f>
        <v/>
      </c>
      <c r="M414" s="50" t="str">
        <f>IF(COUNTIF(既存ファイル名[語釈見出し],ファイル名生成[[#This Row],[語釈見出し]])&gt;=1,"重複","")</f>
        <v/>
      </c>
      <c r="N414" s="50" t="str">
        <f>IF(COUNTIF(既存ファイル名[項目（内部）],ファイル名生成[[#This Row],[項目（内部）]])&gt;=1,"重複","")</f>
        <v/>
      </c>
      <c r="O414" s="50">
        <f>IF(LEFT(ファイル名生成[[#This Row],[項目（内部）]],1)="",0,MATCH(LEFT(ファイル名生成[[#This Row],[項目（内部）]],1),字音画数表[新字],0))</f>
        <v>0</v>
      </c>
      <c r="P414" s="50" cm="1">
        <f t="array" ref="P4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4" s="50" cm="1">
        <f t="array" ref="Q4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4" s="50" t="str" cm="1">
        <f t="array" ref="R414">IF(ファイル名生成[[#This Row],[字１]]=0,"",INDEX(字音画数表[字音],ファイル名生成[[#This Row],[字１]],0))</f>
        <v/>
      </c>
      <c r="S414" s="50" t="str" cm="1">
        <f t="array" ref="S414">IF(ファイル名生成[[#This Row],[字２]]=0,"",INDEX(字音画数表[字音],ファイル名生成[[#This Row],[字２]],0))</f>
        <v/>
      </c>
      <c r="T414" s="50" t="str" cm="1">
        <f t="array" ref="T414">IF(ファイル名生成[[#This Row],[字３]]=0,"",INDEX(字音画数表[字音],ファイル名生成[[#This Row],[字３]],0))</f>
        <v/>
      </c>
      <c r="U414" s="50" t="str" cm="1">
        <f t="array" ref="U414">[1]!Hebon(ファイル名生成[[#This Row],[字音（手動）]],2,1)</f>
        <v/>
      </c>
      <c r="V414" s="50">
        <f>COUNTIF(既存ファイル名[ローマ字],ファイル名生成[[#This Row],[ローマ字]])</f>
        <v>2</v>
      </c>
      <c r="W414" s="50">
        <f>IF(ファイル名生成[[#This Row],[字１]]=0,0,COUNTIF(ファイル名生成[ローマ字],ファイル名生成[[#This Row],[ローマ字]]))</f>
        <v>0</v>
      </c>
      <c r="X414" s="50">
        <f>ファイル名生成[[#This Row],[既存頻度]]+ファイル名生成[[#This Row],[新頻度]]</f>
        <v>2</v>
      </c>
      <c r="Y414" s="50" t="str">
        <f>IF(ファイル名生成[[#This Row],[総頻度]]&gt;9,ファイル名生成[[#This Row],[総頻度]],_xlfn.TEXTJOIN("",TRUE,"0",ファイル名生成[[#This Row],[総頻度]]))</f>
        <v>02</v>
      </c>
    </row>
    <row r="415" spans="2:25">
      <c r="B415" s="50">
        <f t="shared" si="6"/>
        <v>413</v>
      </c>
      <c r="C415" s="90"/>
      <c r="D415" s="81"/>
      <c r="E415" s="81" t="s">
        <v>3843</v>
      </c>
      <c r="F415" s="81" t="s">
        <v>3843</v>
      </c>
      <c r="G415" s="90"/>
      <c r="H415" s="90"/>
      <c r="I415" s="50" t="str" cm="1">
        <f t="array" ref="I4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5" s="50" t="str">
        <f>_xlfn.TEXTJOIN("",1,ファイル名生成[[#This Row],[字音１]],ファイル名生成[[#This Row],[字音２]],ファイル名生成[[#This Row],[字音3]])</f>
        <v/>
      </c>
      <c r="K415" s="90"/>
      <c r="L415" s="50" t="str">
        <f>IF(ファイル名生成[[#This Row],[字１]]=0,"",_xlfn.TEXTJOIN("",TRUE,ファイル名生成[[#This Row],[ローマ字]],ファイル名生成[[#This Row],[後綴り]]))</f>
        <v/>
      </c>
      <c r="M415" s="50" t="str">
        <f>IF(COUNTIF(既存ファイル名[語釈見出し],ファイル名生成[[#This Row],[語釈見出し]])&gt;=1,"重複","")</f>
        <v/>
      </c>
      <c r="N415" s="50" t="str">
        <f>IF(COUNTIF(既存ファイル名[項目（内部）],ファイル名生成[[#This Row],[項目（内部）]])&gt;=1,"重複","")</f>
        <v/>
      </c>
      <c r="O415" s="50">
        <f>IF(LEFT(ファイル名生成[[#This Row],[項目（内部）]],1)="",0,MATCH(LEFT(ファイル名生成[[#This Row],[項目（内部）]],1),字音画数表[新字],0))</f>
        <v>0</v>
      </c>
      <c r="P415" s="50" cm="1">
        <f t="array" ref="P4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5" s="50" cm="1">
        <f t="array" ref="Q4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5" s="50" t="str" cm="1">
        <f t="array" ref="R415">IF(ファイル名生成[[#This Row],[字１]]=0,"",INDEX(字音画数表[字音],ファイル名生成[[#This Row],[字１]],0))</f>
        <v/>
      </c>
      <c r="S415" s="50" t="str" cm="1">
        <f t="array" ref="S415">IF(ファイル名生成[[#This Row],[字２]]=0,"",INDEX(字音画数表[字音],ファイル名生成[[#This Row],[字２]],0))</f>
        <v/>
      </c>
      <c r="T415" s="50" t="str" cm="1">
        <f t="array" ref="T415">IF(ファイル名生成[[#This Row],[字３]]=0,"",INDEX(字音画数表[字音],ファイル名生成[[#This Row],[字３]],0))</f>
        <v/>
      </c>
      <c r="U415" s="50" t="str" cm="1">
        <f t="array" ref="U415">[1]!Hebon(ファイル名生成[[#This Row],[字音（手動）]],2,1)</f>
        <v/>
      </c>
      <c r="V415" s="50">
        <f>COUNTIF(既存ファイル名[ローマ字],ファイル名生成[[#This Row],[ローマ字]])</f>
        <v>2</v>
      </c>
      <c r="W415" s="50">
        <f>IF(ファイル名生成[[#This Row],[字１]]=0,0,COUNTIF(ファイル名生成[ローマ字],ファイル名生成[[#This Row],[ローマ字]]))</f>
        <v>0</v>
      </c>
      <c r="X415" s="50">
        <f>ファイル名生成[[#This Row],[既存頻度]]+ファイル名生成[[#This Row],[新頻度]]</f>
        <v>2</v>
      </c>
      <c r="Y415" s="50" t="str">
        <f>IF(ファイル名生成[[#This Row],[総頻度]]&gt;9,ファイル名生成[[#This Row],[総頻度]],_xlfn.TEXTJOIN("",TRUE,"0",ファイル名生成[[#This Row],[総頻度]]))</f>
        <v>02</v>
      </c>
    </row>
    <row r="416" spans="2:25">
      <c r="B416" s="50">
        <f t="shared" si="6"/>
        <v>414</v>
      </c>
      <c r="C416" s="90"/>
      <c r="D416" s="81"/>
      <c r="E416" s="81" t="s">
        <v>3843</v>
      </c>
      <c r="F416" s="81" t="s">
        <v>3843</v>
      </c>
      <c r="G416" s="90"/>
      <c r="H416" s="90"/>
      <c r="I416" s="50" t="str" cm="1">
        <f t="array" ref="I4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6" s="50" t="str">
        <f>_xlfn.TEXTJOIN("",1,ファイル名生成[[#This Row],[字音１]],ファイル名生成[[#This Row],[字音２]],ファイル名生成[[#This Row],[字音3]])</f>
        <v/>
      </c>
      <c r="K416" s="90"/>
      <c r="L416" s="50" t="str">
        <f>IF(ファイル名生成[[#This Row],[字１]]=0,"",_xlfn.TEXTJOIN("",TRUE,ファイル名生成[[#This Row],[ローマ字]],ファイル名生成[[#This Row],[後綴り]]))</f>
        <v/>
      </c>
      <c r="M416" s="50" t="str">
        <f>IF(COUNTIF(既存ファイル名[語釈見出し],ファイル名生成[[#This Row],[語釈見出し]])&gt;=1,"重複","")</f>
        <v/>
      </c>
      <c r="N416" s="50" t="str">
        <f>IF(COUNTIF(既存ファイル名[項目（内部）],ファイル名生成[[#This Row],[項目（内部）]])&gt;=1,"重複","")</f>
        <v/>
      </c>
      <c r="O416" s="50">
        <f>IF(LEFT(ファイル名生成[[#This Row],[項目（内部）]],1)="",0,MATCH(LEFT(ファイル名生成[[#This Row],[項目（内部）]],1),字音画数表[新字],0))</f>
        <v>0</v>
      </c>
      <c r="P416" s="50" cm="1">
        <f t="array" ref="P4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6" s="50" cm="1">
        <f t="array" ref="Q4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6" s="50" t="str" cm="1">
        <f t="array" ref="R416">IF(ファイル名生成[[#This Row],[字１]]=0,"",INDEX(字音画数表[字音],ファイル名生成[[#This Row],[字１]],0))</f>
        <v/>
      </c>
      <c r="S416" s="50" t="str" cm="1">
        <f t="array" ref="S416">IF(ファイル名生成[[#This Row],[字２]]=0,"",INDEX(字音画数表[字音],ファイル名生成[[#This Row],[字２]],0))</f>
        <v/>
      </c>
      <c r="T416" s="50" t="str" cm="1">
        <f t="array" ref="T416">IF(ファイル名生成[[#This Row],[字３]]=0,"",INDEX(字音画数表[字音],ファイル名生成[[#This Row],[字３]],0))</f>
        <v/>
      </c>
      <c r="U416" s="50" t="str" cm="1">
        <f t="array" ref="U416">[1]!Hebon(ファイル名生成[[#This Row],[字音（手動）]],2,1)</f>
        <v/>
      </c>
      <c r="V416" s="50">
        <f>COUNTIF(既存ファイル名[ローマ字],ファイル名生成[[#This Row],[ローマ字]])</f>
        <v>2</v>
      </c>
      <c r="W416" s="50">
        <f>IF(ファイル名生成[[#This Row],[字１]]=0,0,COUNTIF(ファイル名生成[ローマ字],ファイル名生成[[#This Row],[ローマ字]]))</f>
        <v>0</v>
      </c>
      <c r="X416" s="50">
        <f>ファイル名生成[[#This Row],[既存頻度]]+ファイル名生成[[#This Row],[新頻度]]</f>
        <v>2</v>
      </c>
      <c r="Y416" s="50" t="str">
        <f>IF(ファイル名生成[[#This Row],[総頻度]]&gt;9,ファイル名生成[[#This Row],[総頻度]],_xlfn.TEXTJOIN("",TRUE,"0",ファイル名生成[[#This Row],[総頻度]]))</f>
        <v>02</v>
      </c>
    </row>
    <row r="417" spans="2:25">
      <c r="B417" s="50">
        <f t="shared" si="6"/>
        <v>415</v>
      </c>
      <c r="C417" s="90"/>
      <c r="D417" s="81"/>
      <c r="E417" s="81" t="s">
        <v>3843</v>
      </c>
      <c r="F417" s="81" t="s">
        <v>3843</v>
      </c>
      <c r="G417" s="90"/>
      <c r="H417" s="90"/>
      <c r="I417" s="50" t="str" cm="1">
        <f t="array" ref="I4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7" s="50" t="str">
        <f>_xlfn.TEXTJOIN("",1,ファイル名生成[[#This Row],[字音１]],ファイル名生成[[#This Row],[字音２]],ファイル名生成[[#This Row],[字音3]])</f>
        <v/>
      </c>
      <c r="K417" s="90"/>
      <c r="L417" s="50" t="str">
        <f>IF(ファイル名生成[[#This Row],[字１]]=0,"",_xlfn.TEXTJOIN("",TRUE,ファイル名生成[[#This Row],[ローマ字]],ファイル名生成[[#This Row],[後綴り]]))</f>
        <v/>
      </c>
      <c r="M417" s="50" t="str">
        <f>IF(COUNTIF(既存ファイル名[語釈見出し],ファイル名生成[[#This Row],[語釈見出し]])&gt;=1,"重複","")</f>
        <v/>
      </c>
      <c r="N417" s="50" t="str">
        <f>IF(COUNTIF(既存ファイル名[項目（内部）],ファイル名生成[[#This Row],[項目（内部）]])&gt;=1,"重複","")</f>
        <v/>
      </c>
      <c r="O417" s="50">
        <f>IF(LEFT(ファイル名生成[[#This Row],[項目（内部）]],1)="",0,MATCH(LEFT(ファイル名生成[[#This Row],[項目（内部）]],1),字音画数表[新字],0))</f>
        <v>0</v>
      </c>
      <c r="P417" s="50" cm="1">
        <f t="array" ref="P4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7" s="50" cm="1">
        <f t="array" ref="Q4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7" s="50" t="str" cm="1">
        <f t="array" ref="R417">IF(ファイル名生成[[#This Row],[字１]]=0,"",INDEX(字音画数表[字音],ファイル名生成[[#This Row],[字１]],0))</f>
        <v/>
      </c>
      <c r="S417" s="50" t="str" cm="1">
        <f t="array" ref="S417">IF(ファイル名生成[[#This Row],[字２]]=0,"",INDEX(字音画数表[字音],ファイル名生成[[#This Row],[字２]],0))</f>
        <v/>
      </c>
      <c r="T417" s="50" t="str" cm="1">
        <f t="array" ref="T417">IF(ファイル名生成[[#This Row],[字３]]=0,"",INDEX(字音画数表[字音],ファイル名生成[[#This Row],[字３]],0))</f>
        <v/>
      </c>
      <c r="U417" s="50" t="str" cm="1">
        <f t="array" ref="U417">[1]!Hebon(ファイル名生成[[#This Row],[字音（手動）]],2,1)</f>
        <v/>
      </c>
      <c r="V417" s="50">
        <f>COUNTIF(既存ファイル名[ローマ字],ファイル名生成[[#This Row],[ローマ字]])</f>
        <v>2</v>
      </c>
      <c r="W417" s="50">
        <f>IF(ファイル名生成[[#This Row],[字１]]=0,0,COUNTIF(ファイル名生成[ローマ字],ファイル名生成[[#This Row],[ローマ字]]))</f>
        <v>0</v>
      </c>
      <c r="X417" s="50">
        <f>ファイル名生成[[#This Row],[既存頻度]]+ファイル名生成[[#This Row],[新頻度]]</f>
        <v>2</v>
      </c>
      <c r="Y417" s="50" t="str">
        <f>IF(ファイル名生成[[#This Row],[総頻度]]&gt;9,ファイル名生成[[#This Row],[総頻度]],_xlfn.TEXTJOIN("",TRUE,"0",ファイル名生成[[#This Row],[総頻度]]))</f>
        <v>02</v>
      </c>
    </row>
    <row r="418" spans="2:25">
      <c r="B418" s="50">
        <f t="shared" si="6"/>
        <v>416</v>
      </c>
      <c r="C418" s="90"/>
      <c r="D418" s="81"/>
      <c r="E418" s="81" t="s">
        <v>3843</v>
      </c>
      <c r="F418" s="81" t="s">
        <v>3843</v>
      </c>
      <c r="G418" s="90"/>
      <c r="H418" s="90"/>
      <c r="I418" s="50" t="str" cm="1">
        <f t="array" ref="I4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8" s="50" t="str">
        <f>_xlfn.TEXTJOIN("",1,ファイル名生成[[#This Row],[字音１]],ファイル名生成[[#This Row],[字音２]],ファイル名生成[[#This Row],[字音3]])</f>
        <v/>
      </c>
      <c r="K418" s="90"/>
      <c r="L418" s="50" t="str">
        <f>IF(ファイル名生成[[#This Row],[字１]]=0,"",_xlfn.TEXTJOIN("",TRUE,ファイル名生成[[#This Row],[ローマ字]],ファイル名生成[[#This Row],[後綴り]]))</f>
        <v/>
      </c>
      <c r="M418" s="50" t="str">
        <f>IF(COUNTIF(既存ファイル名[語釈見出し],ファイル名生成[[#This Row],[語釈見出し]])&gt;=1,"重複","")</f>
        <v/>
      </c>
      <c r="N418" s="50" t="str">
        <f>IF(COUNTIF(既存ファイル名[項目（内部）],ファイル名生成[[#This Row],[項目（内部）]])&gt;=1,"重複","")</f>
        <v/>
      </c>
      <c r="O418" s="50">
        <f>IF(LEFT(ファイル名生成[[#This Row],[項目（内部）]],1)="",0,MATCH(LEFT(ファイル名生成[[#This Row],[項目（内部）]],1),字音画数表[新字],0))</f>
        <v>0</v>
      </c>
      <c r="P418" s="50" cm="1">
        <f t="array" ref="P4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8" s="50" cm="1">
        <f t="array" ref="Q4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8" s="50" t="str" cm="1">
        <f t="array" ref="R418">IF(ファイル名生成[[#This Row],[字１]]=0,"",INDEX(字音画数表[字音],ファイル名生成[[#This Row],[字１]],0))</f>
        <v/>
      </c>
      <c r="S418" s="50" t="str" cm="1">
        <f t="array" ref="S418">IF(ファイル名生成[[#This Row],[字２]]=0,"",INDEX(字音画数表[字音],ファイル名生成[[#This Row],[字２]],0))</f>
        <v/>
      </c>
      <c r="T418" s="50" t="str" cm="1">
        <f t="array" ref="T418">IF(ファイル名生成[[#This Row],[字３]]=0,"",INDEX(字音画数表[字音],ファイル名生成[[#This Row],[字３]],0))</f>
        <v/>
      </c>
      <c r="U418" s="50" t="str" cm="1">
        <f t="array" ref="U418">[1]!Hebon(ファイル名生成[[#This Row],[字音（手動）]],2,1)</f>
        <v/>
      </c>
      <c r="V418" s="50">
        <f>COUNTIF(既存ファイル名[ローマ字],ファイル名生成[[#This Row],[ローマ字]])</f>
        <v>2</v>
      </c>
      <c r="W418" s="50">
        <f>IF(ファイル名生成[[#This Row],[字１]]=0,0,COUNTIF(ファイル名生成[ローマ字],ファイル名生成[[#This Row],[ローマ字]]))</f>
        <v>0</v>
      </c>
      <c r="X418" s="50">
        <f>ファイル名生成[[#This Row],[既存頻度]]+ファイル名生成[[#This Row],[新頻度]]</f>
        <v>2</v>
      </c>
      <c r="Y418" s="50" t="str">
        <f>IF(ファイル名生成[[#This Row],[総頻度]]&gt;9,ファイル名生成[[#This Row],[総頻度]],_xlfn.TEXTJOIN("",TRUE,"0",ファイル名生成[[#This Row],[総頻度]]))</f>
        <v>02</v>
      </c>
    </row>
    <row r="419" spans="2:25">
      <c r="B419" s="50">
        <f t="shared" si="6"/>
        <v>417</v>
      </c>
      <c r="C419" s="90"/>
      <c r="D419" s="81"/>
      <c r="E419" s="81" t="s">
        <v>3843</v>
      </c>
      <c r="F419" s="81" t="s">
        <v>3843</v>
      </c>
      <c r="G419" s="90"/>
      <c r="H419" s="90"/>
      <c r="I419" s="50" t="str" cm="1">
        <f t="array" ref="I4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19" s="50" t="str">
        <f>_xlfn.TEXTJOIN("",1,ファイル名生成[[#This Row],[字音１]],ファイル名生成[[#This Row],[字音２]],ファイル名生成[[#This Row],[字音3]])</f>
        <v/>
      </c>
      <c r="K419" s="90"/>
      <c r="L419" s="50" t="str">
        <f>IF(ファイル名生成[[#This Row],[字１]]=0,"",_xlfn.TEXTJOIN("",TRUE,ファイル名生成[[#This Row],[ローマ字]],ファイル名生成[[#This Row],[後綴り]]))</f>
        <v/>
      </c>
      <c r="M419" s="50" t="str">
        <f>IF(COUNTIF(既存ファイル名[語釈見出し],ファイル名生成[[#This Row],[語釈見出し]])&gt;=1,"重複","")</f>
        <v/>
      </c>
      <c r="N419" s="50" t="str">
        <f>IF(COUNTIF(既存ファイル名[項目（内部）],ファイル名生成[[#This Row],[項目（内部）]])&gt;=1,"重複","")</f>
        <v/>
      </c>
      <c r="O419" s="50">
        <f>IF(LEFT(ファイル名生成[[#This Row],[項目（内部）]],1)="",0,MATCH(LEFT(ファイル名生成[[#This Row],[項目（内部）]],1),字音画数表[新字],0))</f>
        <v>0</v>
      </c>
      <c r="P419" s="50" cm="1">
        <f t="array" ref="P4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19" s="50" cm="1">
        <f t="array" ref="Q4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19" s="50" t="str" cm="1">
        <f t="array" ref="R419">IF(ファイル名生成[[#This Row],[字１]]=0,"",INDEX(字音画数表[字音],ファイル名生成[[#This Row],[字１]],0))</f>
        <v/>
      </c>
      <c r="S419" s="50" t="str" cm="1">
        <f t="array" ref="S419">IF(ファイル名生成[[#This Row],[字２]]=0,"",INDEX(字音画数表[字音],ファイル名生成[[#This Row],[字２]],0))</f>
        <v/>
      </c>
      <c r="T419" s="50" t="str" cm="1">
        <f t="array" ref="T419">IF(ファイル名生成[[#This Row],[字３]]=0,"",INDEX(字音画数表[字音],ファイル名生成[[#This Row],[字３]],0))</f>
        <v/>
      </c>
      <c r="U419" s="50" t="str" cm="1">
        <f t="array" ref="U419">[1]!Hebon(ファイル名生成[[#This Row],[字音（手動）]],2,1)</f>
        <v/>
      </c>
      <c r="V419" s="50">
        <f>COUNTIF(既存ファイル名[ローマ字],ファイル名生成[[#This Row],[ローマ字]])</f>
        <v>2</v>
      </c>
      <c r="W419" s="50">
        <f>IF(ファイル名生成[[#This Row],[字１]]=0,0,COUNTIF(ファイル名生成[ローマ字],ファイル名生成[[#This Row],[ローマ字]]))</f>
        <v>0</v>
      </c>
      <c r="X419" s="50">
        <f>ファイル名生成[[#This Row],[既存頻度]]+ファイル名生成[[#This Row],[新頻度]]</f>
        <v>2</v>
      </c>
      <c r="Y419" s="50" t="str">
        <f>IF(ファイル名生成[[#This Row],[総頻度]]&gt;9,ファイル名生成[[#This Row],[総頻度]],_xlfn.TEXTJOIN("",TRUE,"0",ファイル名生成[[#This Row],[総頻度]]))</f>
        <v>02</v>
      </c>
    </row>
    <row r="420" spans="2:25">
      <c r="B420" s="50">
        <f t="shared" si="6"/>
        <v>418</v>
      </c>
      <c r="C420" s="90"/>
      <c r="D420" s="81"/>
      <c r="E420" s="81" t="s">
        <v>3843</v>
      </c>
      <c r="F420" s="81" t="s">
        <v>3843</v>
      </c>
      <c r="G420" s="90"/>
      <c r="H420" s="90"/>
      <c r="I420" s="50" t="str" cm="1">
        <f t="array" ref="I4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0" s="50" t="str">
        <f>_xlfn.TEXTJOIN("",1,ファイル名生成[[#This Row],[字音１]],ファイル名生成[[#This Row],[字音２]],ファイル名生成[[#This Row],[字音3]])</f>
        <v/>
      </c>
      <c r="K420" s="90"/>
      <c r="L420" s="50" t="str">
        <f>IF(ファイル名生成[[#This Row],[字１]]=0,"",_xlfn.TEXTJOIN("",TRUE,ファイル名生成[[#This Row],[ローマ字]],ファイル名生成[[#This Row],[後綴り]]))</f>
        <v/>
      </c>
      <c r="M420" s="50" t="str">
        <f>IF(COUNTIF(既存ファイル名[語釈見出し],ファイル名生成[[#This Row],[語釈見出し]])&gt;=1,"重複","")</f>
        <v/>
      </c>
      <c r="N420" s="50" t="str">
        <f>IF(COUNTIF(既存ファイル名[項目（内部）],ファイル名生成[[#This Row],[項目（内部）]])&gt;=1,"重複","")</f>
        <v/>
      </c>
      <c r="O420" s="50">
        <f>IF(LEFT(ファイル名生成[[#This Row],[項目（内部）]],1)="",0,MATCH(LEFT(ファイル名生成[[#This Row],[項目（内部）]],1),字音画数表[新字],0))</f>
        <v>0</v>
      </c>
      <c r="P420" s="50" cm="1">
        <f t="array" ref="P4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0" s="50" cm="1">
        <f t="array" ref="Q4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0" s="50" t="str" cm="1">
        <f t="array" ref="R420">IF(ファイル名生成[[#This Row],[字１]]=0,"",INDEX(字音画数表[字音],ファイル名生成[[#This Row],[字１]],0))</f>
        <v/>
      </c>
      <c r="S420" s="50" t="str" cm="1">
        <f t="array" ref="S420">IF(ファイル名生成[[#This Row],[字２]]=0,"",INDEX(字音画数表[字音],ファイル名生成[[#This Row],[字２]],0))</f>
        <v/>
      </c>
      <c r="T420" s="50" t="str" cm="1">
        <f t="array" ref="T420">IF(ファイル名生成[[#This Row],[字３]]=0,"",INDEX(字音画数表[字音],ファイル名生成[[#This Row],[字３]],0))</f>
        <v/>
      </c>
      <c r="U420" s="50" t="str" cm="1">
        <f t="array" ref="U420">[1]!Hebon(ファイル名生成[[#This Row],[字音（手動）]],2,1)</f>
        <v/>
      </c>
      <c r="V420" s="50">
        <f>COUNTIF(既存ファイル名[ローマ字],ファイル名生成[[#This Row],[ローマ字]])</f>
        <v>2</v>
      </c>
      <c r="W420" s="50">
        <f>IF(ファイル名生成[[#This Row],[字１]]=0,0,COUNTIF(ファイル名生成[ローマ字],ファイル名生成[[#This Row],[ローマ字]]))</f>
        <v>0</v>
      </c>
      <c r="X420" s="50">
        <f>ファイル名生成[[#This Row],[既存頻度]]+ファイル名生成[[#This Row],[新頻度]]</f>
        <v>2</v>
      </c>
      <c r="Y420" s="50" t="str">
        <f>IF(ファイル名生成[[#This Row],[総頻度]]&gt;9,ファイル名生成[[#This Row],[総頻度]],_xlfn.TEXTJOIN("",TRUE,"0",ファイル名生成[[#This Row],[総頻度]]))</f>
        <v>02</v>
      </c>
    </row>
    <row r="421" spans="2:25">
      <c r="B421" s="50">
        <f t="shared" si="6"/>
        <v>419</v>
      </c>
      <c r="C421" s="90"/>
      <c r="D421" s="81"/>
      <c r="E421" s="81" t="s">
        <v>3843</v>
      </c>
      <c r="F421" s="81" t="s">
        <v>3843</v>
      </c>
      <c r="G421" s="90"/>
      <c r="H421" s="90"/>
      <c r="I421" s="50" t="str" cm="1">
        <f t="array" ref="I4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1" s="50" t="str">
        <f>_xlfn.TEXTJOIN("",1,ファイル名生成[[#This Row],[字音１]],ファイル名生成[[#This Row],[字音２]],ファイル名生成[[#This Row],[字音3]])</f>
        <v/>
      </c>
      <c r="K421" s="90"/>
      <c r="L421" s="50" t="str">
        <f>IF(ファイル名生成[[#This Row],[字１]]=0,"",_xlfn.TEXTJOIN("",TRUE,ファイル名生成[[#This Row],[ローマ字]],ファイル名生成[[#This Row],[後綴り]]))</f>
        <v/>
      </c>
      <c r="M421" s="50" t="str">
        <f>IF(COUNTIF(既存ファイル名[語釈見出し],ファイル名生成[[#This Row],[語釈見出し]])&gt;=1,"重複","")</f>
        <v/>
      </c>
      <c r="N421" s="50" t="str">
        <f>IF(COUNTIF(既存ファイル名[項目（内部）],ファイル名生成[[#This Row],[項目（内部）]])&gt;=1,"重複","")</f>
        <v/>
      </c>
      <c r="O421" s="50">
        <f>IF(LEFT(ファイル名生成[[#This Row],[項目（内部）]],1)="",0,MATCH(LEFT(ファイル名生成[[#This Row],[項目（内部）]],1),字音画数表[新字],0))</f>
        <v>0</v>
      </c>
      <c r="P421" s="50" cm="1">
        <f t="array" ref="P4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1" s="50" cm="1">
        <f t="array" ref="Q4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1" s="50" t="str" cm="1">
        <f t="array" ref="R421">IF(ファイル名生成[[#This Row],[字１]]=0,"",INDEX(字音画数表[字音],ファイル名生成[[#This Row],[字１]],0))</f>
        <v/>
      </c>
      <c r="S421" s="50" t="str" cm="1">
        <f t="array" ref="S421">IF(ファイル名生成[[#This Row],[字２]]=0,"",INDEX(字音画数表[字音],ファイル名生成[[#This Row],[字２]],0))</f>
        <v/>
      </c>
      <c r="T421" s="50" t="str" cm="1">
        <f t="array" ref="T421">IF(ファイル名生成[[#This Row],[字３]]=0,"",INDEX(字音画数表[字音],ファイル名生成[[#This Row],[字３]],0))</f>
        <v/>
      </c>
      <c r="U421" s="50" t="str" cm="1">
        <f t="array" ref="U421">[1]!Hebon(ファイル名生成[[#This Row],[字音（手動）]],2,1)</f>
        <v/>
      </c>
      <c r="V421" s="50">
        <f>COUNTIF(既存ファイル名[ローマ字],ファイル名生成[[#This Row],[ローマ字]])</f>
        <v>2</v>
      </c>
      <c r="W421" s="50">
        <f>IF(ファイル名生成[[#This Row],[字１]]=0,0,COUNTIF(ファイル名生成[ローマ字],ファイル名生成[[#This Row],[ローマ字]]))</f>
        <v>0</v>
      </c>
      <c r="X421" s="50">
        <f>ファイル名生成[[#This Row],[既存頻度]]+ファイル名生成[[#This Row],[新頻度]]</f>
        <v>2</v>
      </c>
      <c r="Y421" s="50" t="str">
        <f>IF(ファイル名生成[[#This Row],[総頻度]]&gt;9,ファイル名生成[[#This Row],[総頻度]],_xlfn.TEXTJOIN("",TRUE,"0",ファイル名生成[[#This Row],[総頻度]]))</f>
        <v>02</v>
      </c>
    </row>
    <row r="422" spans="2:25">
      <c r="B422" s="50">
        <f t="shared" si="6"/>
        <v>420</v>
      </c>
      <c r="C422" s="90"/>
      <c r="D422" s="81"/>
      <c r="E422" s="81" t="s">
        <v>3843</v>
      </c>
      <c r="F422" s="81" t="s">
        <v>3843</v>
      </c>
      <c r="G422" s="90"/>
      <c r="H422" s="90"/>
      <c r="I422" s="50" t="str" cm="1">
        <f t="array" ref="I4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2" s="50" t="str">
        <f>_xlfn.TEXTJOIN("",1,ファイル名生成[[#This Row],[字音１]],ファイル名生成[[#This Row],[字音２]],ファイル名生成[[#This Row],[字音3]])</f>
        <v/>
      </c>
      <c r="K422" s="90"/>
      <c r="L422" s="50" t="str">
        <f>IF(ファイル名生成[[#This Row],[字１]]=0,"",_xlfn.TEXTJOIN("",TRUE,ファイル名生成[[#This Row],[ローマ字]],ファイル名生成[[#This Row],[後綴り]]))</f>
        <v/>
      </c>
      <c r="M422" s="50" t="str">
        <f>IF(COUNTIF(既存ファイル名[語釈見出し],ファイル名生成[[#This Row],[語釈見出し]])&gt;=1,"重複","")</f>
        <v/>
      </c>
      <c r="N422" s="50" t="str">
        <f>IF(COUNTIF(既存ファイル名[項目（内部）],ファイル名生成[[#This Row],[項目（内部）]])&gt;=1,"重複","")</f>
        <v/>
      </c>
      <c r="O422" s="50">
        <f>IF(LEFT(ファイル名生成[[#This Row],[項目（内部）]],1)="",0,MATCH(LEFT(ファイル名生成[[#This Row],[項目（内部）]],1),字音画数表[新字],0))</f>
        <v>0</v>
      </c>
      <c r="P422" s="50" cm="1">
        <f t="array" ref="P4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2" s="50" cm="1">
        <f t="array" ref="Q4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2" s="50" t="str" cm="1">
        <f t="array" ref="R422">IF(ファイル名生成[[#This Row],[字１]]=0,"",INDEX(字音画数表[字音],ファイル名生成[[#This Row],[字１]],0))</f>
        <v/>
      </c>
      <c r="S422" s="50" t="str" cm="1">
        <f t="array" ref="S422">IF(ファイル名生成[[#This Row],[字２]]=0,"",INDEX(字音画数表[字音],ファイル名生成[[#This Row],[字２]],0))</f>
        <v/>
      </c>
      <c r="T422" s="50" t="str" cm="1">
        <f t="array" ref="T422">IF(ファイル名生成[[#This Row],[字３]]=0,"",INDEX(字音画数表[字音],ファイル名生成[[#This Row],[字３]],0))</f>
        <v/>
      </c>
      <c r="U422" s="50" t="str" cm="1">
        <f t="array" ref="U422">[1]!Hebon(ファイル名生成[[#This Row],[字音（手動）]],2,1)</f>
        <v/>
      </c>
      <c r="V422" s="50">
        <f>COUNTIF(既存ファイル名[ローマ字],ファイル名生成[[#This Row],[ローマ字]])</f>
        <v>2</v>
      </c>
      <c r="W422" s="50">
        <f>IF(ファイル名生成[[#This Row],[字１]]=0,0,COUNTIF(ファイル名生成[ローマ字],ファイル名生成[[#This Row],[ローマ字]]))</f>
        <v>0</v>
      </c>
      <c r="X422" s="50">
        <f>ファイル名生成[[#This Row],[既存頻度]]+ファイル名生成[[#This Row],[新頻度]]</f>
        <v>2</v>
      </c>
      <c r="Y422" s="50" t="str">
        <f>IF(ファイル名生成[[#This Row],[総頻度]]&gt;9,ファイル名生成[[#This Row],[総頻度]],_xlfn.TEXTJOIN("",TRUE,"0",ファイル名生成[[#This Row],[総頻度]]))</f>
        <v>02</v>
      </c>
    </row>
    <row r="423" spans="2:25">
      <c r="B423" s="50">
        <f t="shared" si="6"/>
        <v>421</v>
      </c>
      <c r="C423" s="90"/>
      <c r="D423" s="81"/>
      <c r="E423" s="81" t="s">
        <v>3843</v>
      </c>
      <c r="F423" s="81" t="s">
        <v>3843</v>
      </c>
      <c r="G423" s="90"/>
      <c r="H423" s="90"/>
      <c r="I423" s="50" t="str" cm="1">
        <f t="array" ref="I4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3" s="50" t="str">
        <f>_xlfn.TEXTJOIN("",1,ファイル名生成[[#This Row],[字音１]],ファイル名生成[[#This Row],[字音２]],ファイル名生成[[#This Row],[字音3]])</f>
        <v/>
      </c>
      <c r="K423" s="90"/>
      <c r="L423" s="50" t="str">
        <f>IF(ファイル名生成[[#This Row],[字１]]=0,"",_xlfn.TEXTJOIN("",TRUE,ファイル名生成[[#This Row],[ローマ字]],ファイル名生成[[#This Row],[後綴り]]))</f>
        <v/>
      </c>
      <c r="M423" s="50" t="str">
        <f>IF(COUNTIF(既存ファイル名[語釈見出し],ファイル名生成[[#This Row],[語釈見出し]])&gt;=1,"重複","")</f>
        <v/>
      </c>
      <c r="N423" s="50" t="str">
        <f>IF(COUNTIF(既存ファイル名[項目（内部）],ファイル名生成[[#This Row],[項目（内部）]])&gt;=1,"重複","")</f>
        <v/>
      </c>
      <c r="O423" s="50">
        <f>IF(LEFT(ファイル名生成[[#This Row],[項目（内部）]],1)="",0,MATCH(LEFT(ファイル名生成[[#This Row],[項目（内部）]],1),字音画数表[新字],0))</f>
        <v>0</v>
      </c>
      <c r="P423" s="50" cm="1">
        <f t="array" ref="P4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3" s="50" cm="1">
        <f t="array" ref="Q4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3" s="50" t="str" cm="1">
        <f t="array" ref="R423">IF(ファイル名生成[[#This Row],[字１]]=0,"",INDEX(字音画数表[字音],ファイル名生成[[#This Row],[字１]],0))</f>
        <v/>
      </c>
      <c r="S423" s="50" t="str" cm="1">
        <f t="array" ref="S423">IF(ファイル名生成[[#This Row],[字２]]=0,"",INDEX(字音画数表[字音],ファイル名生成[[#This Row],[字２]],0))</f>
        <v/>
      </c>
      <c r="T423" s="50" t="str" cm="1">
        <f t="array" ref="T423">IF(ファイル名生成[[#This Row],[字３]]=0,"",INDEX(字音画数表[字音],ファイル名生成[[#This Row],[字３]],0))</f>
        <v/>
      </c>
      <c r="U423" s="50" t="str" cm="1">
        <f t="array" ref="U423">[1]!Hebon(ファイル名生成[[#This Row],[字音（手動）]],2,1)</f>
        <v/>
      </c>
      <c r="V423" s="50">
        <f>COUNTIF(既存ファイル名[ローマ字],ファイル名生成[[#This Row],[ローマ字]])</f>
        <v>2</v>
      </c>
      <c r="W423" s="50">
        <f>IF(ファイル名生成[[#This Row],[字１]]=0,0,COUNTIF(ファイル名生成[ローマ字],ファイル名生成[[#This Row],[ローマ字]]))</f>
        <v>0</v>
      </c>
      <c r="X423" s="50">
        <f>ファイル名生成[[#This Row],[既存頻度]]+ファイル名生成[[#This Row],[新頻度]]</f>
        <v>2</v>
      </c>
      <c r="Y423" s="50" t="str">
        <f>IF(ファイル名生成[[#This Row],[総頻度]]&gt;9,ファイル名生成[[#This Row],[総頻度]],_xlfn.TEXTJOIN("",TRUE,"0",ファイル名生成[[#This Row],[総頻度]]))</f>
        <v>02</v>
      </c>
    </row>
    <row r="424" spans="2:25">
      <c r="B424" s="50">
        <f t="shared" si="6"/>
        <v>422</v>
      </c>
      <c r="C424" s="90"/>
      <c r="D424" s="81"/>
      <c r="E424" s="81" t="s">
        <v>3843</v>
      </c>
      <c r="F424" s="81" t="s">
        <v>3843</v>
      </c>
      <c r="G424" s="90"/>
      <c r="H424" s="90"/>
      <c r="I424" s="50" t="str" cm="1">
        <f t="array" ref="I4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4" s="50" t="str">
        <f>_xlfn.TEXTJOIN("",1,ファイル名生成[[#This Row],[字音１]],ファイル名生成[[#This Row],[字音２]],ファイル名生成[[#This Row],[字音3]])</f>
        <v/>
      </c>
      <c r="K424" s="90"/>
      <c r="L424" s="50" t="str">
        <f>IF(ファイル名生成[[#This Row],[字１]]=0,"",_xlfn.TEXTJOIN("",TRUE,ファイル名生成[[#This Row],[ローマ字]],ファイル名生成[[#This Row],[後綴り]]))</f>
        <v/>
      </c>
      <c r="M424" s="50" t="str">
        <f>IF(COUNTIF(既存ファイル名[語釈見出し],ファイル名生成[[#This Row],[語釈見出し]])&gt;=1,"重複","")</f>
        <v/>
      </c>
      <c r="N424" s="50" t="str">
        <f>IF(COUNTIF(既存ファイル名[項目（内部）],ファイル名生成[[#This Row],[項目（内部）]])&gt;=1,"重複","")</f>
        <v/>
      </c>
      <c r="O424" s="50">
        <f>IF(LEFT(ファイル名生成[[#This Row],[項目（内部）]],1)="",0,MATCH(LEFT(ファイル名生成[[#This Row],[項目（内部）]],1),字音画数表[新字],0))</f>
        <v>0</v>
      </c>
      <c r="P424" s="50" cm="1">
        <f t="array" ref="P4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4" s="50" cm="1">
        <f t="array" ref="Q4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4" s="50" t="str" cm="1">
        <f t="array" ref="R424">IF(ファイル名生成[[#This Row],[字１]]=0,"",INDEX(字音画数表[字音],ファイル名生成[[#This Row],[字１]],0))</f>
        <v/>
      </c>
      <c r="S424" s="50" t="str" cm="1">
        <f t="array" ref="S424">IF(ファイル名生成[[#This Row],[字２]]=0,"",INDEX(字音画数表[字音],ファイル名生成[[#This Row],[字２]],0))</f>
        <v/>
      </c>
      <c r="T424" s="50" t="str" cm="1">
        <f t="array" ref="T424">IF(ファイル名生成[[#This Row],[字３]]=0,"",INDEX(字音画数表[字音],ファイル名生成[[#This Row],[字３]],0))</f>
        <v/>
      </c>
      <c r="U424" s="50" t="str" cm="1">
        <f t="array" ref="U424">[1]!Hebon(ファイル名生成[[#This Row],[字音（手動）]],2,1)</f>
        <v/>
      </c>
      <c r="V424" s="50">
        <f>COUNTIF(既存ファイル名[ローマ字],ファイル名生成[[#This Row],[ローマ字]])</f>
        <v>2</v>
      </c>
      <c r="W424" s="50">
        <f>IF(ファイル名生成[[#This Row],[字１]]=0,0,COUNTIF(ファイル名生成[ローマ字],ファイル名生成[[#This Row],[ローマ字]]))</f>
        <v>0</v>
      </c>
      <c r="X424" s="50">
        <f>ファイル名生成[[#This Row],[既存頻度]]+ファイル名生成[[#This Row],[新頻度]]</f>
        <v>2</v>
      </c>
      <c r="Y424" s="50" t="str">
        <f>IF(ファイル名生成[[#This Row],[総頻度]]&gt;9,ファイル名生成[[#This Row],[総頻度]],_xlfn.TEXTJOIN("",TRUE,"0",ファイル名生成[[#This Row],[総頻度]]))</f>
        <v>02</v>
      </c>
    </row>
    <row r="425" spans="2:25">
      <c r="B425" s="50">
        <f t="shared" si="6"/>
        <v>423</v>
      </c>
      <c r="C425" s="90"/>
      <c r="D425" s="81"/>
      <c r="E425" s="81" t="s">
        <v>3843</v>
      </c>
      <c r="F425" s="81" t="s">
        <v>3843</v>
      </c>
      <c r="G425" s="90"/>
      <c r="H425" s="90"/>
      <c r="I425" s="50" t="str" cm="1">
        <f t="array" ref="I4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5" s="50" t="str">
        <f>_xlfn.TEXTJOIN("",1,ファイル名生成[[#This Row],[字音１]],ファイル名生成[[#This Row],[字音２]],ファイル名生成[[#This Row],[字音3]])</f>
        <v/>
      </c>
      <c r="K425" s="90"/>
      <c r="L425" s="50" t="str">
        <f>IF(ファイル名生成[[#This Row],[字１]]=0,"",_xlfn.TEXTJOIN("",TRUE,ファイル名生成[[#This Row],[ローマ字]],ファイル名生成[[#This Row],[後綴り]]))</f>
        <v/>
      </c>
      <c r="M425" s="50" t="str">
        <f>IF(COUNTIF(既存ファイル名[語釈見出し],ファイル名生成[[#This Row],[語釈見出し]])&gt;=1,"重複","")</f>
        <v/>
      </c>
      <c r="N425" s="50" t="str">
        <f>IF(COUNTIF(既存ファイル名[項目（内部）],ファイル名生成[[#This Row],[項目（内部）]])&gt;=1,"重複","")</f>
        <v/>
      </c>
      <c r="O425" s="50">
        <f>IF(LEFT(ファイル名生成[[#This Row],[項目（内部）]],1)="",0,MATCH(LEFT(ファイル名生成[[#This Row],[項目（内部）]],1),字音画数表[新字],0))</f>
        <v>0</v>
      </c>
      <c r="P425" s="50" cm="1">
        <f t="array" ref="P4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5" s="50" cm="1">
        <f t="array" ref="Q4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5" s="50" t="str" cm="1">
        <f t="array" ref="R425">IF(ファイル名生成[[#This Row],[字１]]=0,"",INDEX(字音画数表[字音],ファイル名生成[[#This Row],[字１]],0))</f>
        <v/>
      </c>
      <c r="S425" s="50" t="str" cm="1">
        <f t="array" ref="S425">IF(ファイル名生成[[#This Row],[字２]]=0,"",INDEX(字音画数表[字音],ファイル名生成[[#This Row],[字２]],0))</f>
        <v/>
      </c>
      <c r="T425" s="50" t="str" cm="1">
        <f t="array" ref="T425">IF(ファイル名生成[[#This Row],[字３]]=0,"",INDEX(字音画数表[字音],ファイル名生成[[#This Row],[字３]],0))</f>
        <v/>
      </c>
      <c r="U425" s="50" t="str" cm="1">
        <f t="array" ref="U425">[1]!Hebon(ファイル名生成[[#This Row],[字音（手動）]],2,1)</f>
        <v/>
      </c>
      <c r="V425" s="50">
        <f>COUNTIF(既存ファイル名[ローマ字],ファイル名生成[[#This Row],[ローマ字]])</f>
        <v>2</v>
      </c>
      <c r="W425" s="50">
        <f>IF(ファイル名生成[[#This Row],[字１]]=0,0,COUNTIF(ファイル名生成[ローマ字],ファイル名生成[[#This Row],[ローマ字]]))</f>
        <v>0</v>
      </c>
      <c r="X425" s="50">
        <f>ファイル名生成[[#This Row],[既存頻度]]+ファイル名生成[[#This Row],[新頻度]]</f>
        <v>2</v>
      </c>
      <c r="Y425" s="50" t="str">
        <f>IF(ファイル名生成[[#This Row],[総頻度]]&gt;9,ファイル名生成[[#This Row],[総頻度]],_xlfn.TEXTJOIN("",TRUE,"0",ファイル名生成[[#This Row],[総頻度]]))</f>
        <v>02</v>
      </c>
    </row>
    <row r="426" spans="2:25">
      <c r="B426" s="50">
        <f t="shared" si="6"/>
        <v>424</v>
      </c>
      <c r="C426" s="90"/>
      <c r="D426" s="81"/>
      <c r="E426" s="81" t="s">
        <v>3843</v>
      </c>
      <c r="F426" s="81" t="s">
        <v>3843</v>
      </c>
      <c r="G426" s="90"/>
      <c r="H426" s="90"/>
      <c r="I426" s="50" t="str" cm="1">
        <f t="array" ref="I4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6" s="50" t="str">
        <f>_xlfn.TEXTJOIN("",1,ファイル名生成[[#This Row],[字音１]],ファイル名生成[[#This Row],[字音２]],ファイル名生成[[#This Row],[字音3]])</f>
        <v/>
      </c>
      <c r="K426" s="90"/>
      <c r="L426" s="50" t="str">
        <f>IF(ファイル名生成[[#This Row],[字１]]=0,"",_xlfn.TEXTJOIN("",TRUE,ファイル名生成[[#This Row],[ローマ字]],ファイル名生成[[#This Row],[後綴り]]))</f>
        <v/>
      </c>
      <c r="M426" s="50" t="str">
        <f>IF(COUNTIF(既存ファイル名[語釈見出し],ファイル名生成[[#This Row],[語釈見出し]])&gt;=1,"重複","")</f>
        <v/>
      </c>
      <c r="N426" s="50" t="str">
        <f>IF(COUNTIF(既存ファイル名[項目（内部）],ファイル名生成[[#This Row],[項目（内部）]])&gt;=1,"重複","")</f>
        <v/>
      </c>
      <c r="O426" s="50">
        <f>IF(LEFT(ファイル名生成[[#This Row],[項目（内部）]],1)="",0,MATCH(LEFT(ファイル名生成[[#This Row],[項目（内部）]],1),字音画数表[新字],0))</f>
        <v>0</v>
      </c>
      <c r="P426" s="50" cm="1">
        <f t="array" ref="P4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6" s="50" cm="1">
        <f t="array" ref="Q4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6" s="50" t="str" cm="1">
        <f t="array" ref="R426">IF(ファイル名生成[[#This Row],[字１]]=0,"",INDEX(字音画数表[字音],ファイル名生成[[#This Row],[字１]],0))</f>
        <v/>
      </c>
      <c r="S426" s="50" t="str" cm="1">
        <f t="array" ref="S426">IF(ファイル名生成[[#This Row],[字２]]=0,"",INDEX(字音画数表[字音],ファイル名生成[[#This Row],[字２]],0))</f>
        <v/>
      </c>
      <c r="T426" s="50" t="str" cm="1">
        <f t="array" ref="T426">IF(ファイル名生成[[#This Row],[字３]]=0,"",INDEX(字音画数表[字音],ファイル名生成[[#This Row],[字３]],0))</f>
        <v/>
      </c>
      <c r="U426" s="50" t="str" cm="1">
        <f t="array" ref="U426">[1]!Hebon(ファイル名生成[[#This Row],[字音（手動）]],2,1)</f>
        <v/>
      </c>
      <c r="V426" s="50">
        <f>COUNTIF(既存ファイル名[ローマ字],ファイル名生成[[#This Row],[ローマ字]])</f>
        <v>2</v>
      </c>
      <c r="W426" s="50">
        <f>IF(ファイル名生成[[#This Row],[字１]]=0,0,COUNTIF(ファイル名生成[ローマ字],ファイル名生成[[#This Row],[ローマ字]]))</f>
        <v>0</v>
      </c>
      <c r="X426" s="50">
        <f>ファイル名生成[[#This Row],[既存頻度]]+ファイル名生成[[#This Row],[新頻度]]</f>
        <v>2</v>
      </c>
      <c r="Y426" s="50" t="str">
        <f>IF(ファイル名生成[[#This Row],[総頻度]]&gt;9,ファイル名生成[[#This Row],[総頻度]],_xlfn.TEXTJOIN("",TRUE,"0",ファイル名生成[[#This Row],[総頻度]]))</f>
        <v>02</v>
      </c>
    </row>
    <row r="427" spans="2:25">
      <c r="B427" s="50">
        <f t="shared" si="6"/>
        <v>425</v>
      </c>
      <c r="C427" s="90"/>
      <c r="D427" s="81"/>
      <c r="E427" s="81" t="s">
        <v>3843</v>
      </c>
      <c r="F427" s="81" t="s">
        <v>3843</v>
      </c>
      <c r="G427" s="90"/>
      <c r="H427" s="90"/>
      <c r="I427" s="50" t="str" cm="1">
        <f t="array" ref="I4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7" s="50" t="str">
        <f>_xlfn.TEXTJOIN("",1,ファイル名生成[[#This Row],[字音１]],ファイル名生成[[#This Row],[字音２]],ファイル名生成[[#This Row],[字音3]])</f>
        <v/>
      </c>
      <c r="K427" s="90"/>
      <c r="L427" s="50" t="str">
        <f>IF(ファイル名生成[[#This Row],[字１]]=0,"",_xlfn.TEXTJOIN("",TRUE,ファイル名生成[[#This Row],[ローマ字]],ファイル名生成[[#This Row],[後綴り]]))</f>
        <v/>
      </c>
      <c r="M427" s="50" t="str">
        <f>IF(COUNTIF(既存ファイル名[語釈見出し],ファイル名生成[[#This Row],[語釈見出し]])&gt;=1,"重複","")</f>
        <v/>
      </c>
      <c r="N427" s="50" t="str">
        <f>IF(COUNTIF(既存ファイル名[項目（内部）],ファイル名生成[[#This Row],[項目（内部）]])&gt;=1,"重複","")</f>
        <v/>
      </c>
      <c r="O427" s="50">
        <f>IF(LEFT(ファイル名生成[[#This Row],[項目（内部）]],1)="",0,MATCH(LEFT(ファイル名生成[[#This Row],[項目（内部）]],1),字音画数表[新字],0))</f>
        <v>0</v>
      </c>
      <c r="P427" s="50" cm="1">
        <f t="array" ref="P4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7" s="50" cm="1">
        <f t="array" ref="Q4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7" s="50" t="str" cm="1">
        <f t="array" ref="R427">IF(ファイル名生成[[#This Row],[字１]]=0,"",INDEX(字音画数表[字音],ファイル名生成[[#This Row],[字１]],0))</f>
        <v/>
      </c>
      <c r="S427" s="50" t="str" cm="1">
        <f t="array" ref="S427">IF(ファイル名生成[[#This Row],[字２]]=0,"",INDEX(字音画数表[字音],ファイル名生成[[#This Row],[字２]],0))</f>
        <v/>
      </c>
      <c r="T427" s="50" t="str" cm="1">
        <f t="array" ref="T427">IF(ファイル名生成[[#This Row],[字３]]=0,"",INDEX(字音画数表[字音],ファイル名生成[[#This Row],[字３]],0))</f>
        <v/>
      </c>
      <c r="U427" s="50" t="str" cm="1">
        <f t="array" ref="U427">[1]!Hebon(ファイル名生成[[#This Row],[字音（手動）]],2,1)</f>
        <v/>
      </c>
      <c r="V427" s="50">
        <f>COUNTIF(既存ファイル名[ローマ字],ファイル名生成[[#This Row],[ローマ字]])</f>
        <v>2</v>
      </c>
      <c r="W427" s="50">
        <f>IF(ファイル名生成[[#This Row],[字１]]=0,0,COUNTIF(ファイル名生成[ローマ字],ファイル名生成[[#This Row],[ローマ字]]))</f>
        <v>0</v>
      </c>
      <c r="X427" s="50">
        <f>ファイル名生成[[#This Row],[既存頻度]]+ファイル名生成[[#This Row],[新頻度]]</f>
        <v>2</v>
      </c>
      <c r="Y427" s="50" t="str">
        <f>IF(ファイル名生成[[#This Row],[総頻度]]&gt;9,ファイル名生成[[#This Row],[総頻度]],_xlfn.TEXTJOIN("",TRUE,"0",ファイル名生成[[#This Row],[総頻度]]))</f>
        <v>02</v>
      </c>
    </row>
    <row r="428" spans="2:25">
      <c r="B428" s="50">
        <f t="shared" si="6"/>
        <v>426</v>
      </c>
      <c r="C428" s="90"/>
      <c r="D428" s="81"/>
      <c r="E428" s="81" t="s">
        <v>3843</v>
      </c>
      <c r="F428" s="81" t="s">
        <v>3843</v>
      </c>
      <c r="G428" s="90"/>
      <c r="H428" s="90"/>
      <c r="I428" s="50" t="str" cm="1">
        <f t="array" ref="I4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8" s="50" t="str">
        <f>_xlfn.TEXTJOIN("",1,ファイル名生成[[#This Row],[字音１]],ファイル名生成[[#This Row],[字音２]],ファイル名生成[[#This Row],[字音3]])</f>
        <v/>
      </c>
      <c r="K428" s="90"/>
      <c r="L428" s="50" t="str">
        <f>IF(ファイル名生成[[#This Row],[字１]]=0,"",_xlfn.TEXTJOIN("",TRUE,ファイル名生成[[#This Row],[ローマ字]],ファイル名生成[[#This Row],[後綴り]]))</f>
        <v/>
      </c>
      <c r="M428" s="50" t="str">
        <f>IF(COUNTIF(既存ファイル名[語釈見出し],ファイル名生成[[#This Row],[語釈見出し]])&gt;=1,"重複","")</f>
        <v/>
      </c>
      <c r="N428" s="50" t="str">
        <f>IF(COUNTIF(既存ファイル名[項目（内部）],ファイル名生成[[#This Row],[項目（内部）]])&gt;=1,"重複","")</f>
        <v/>
      </c>
      <c r="O428" s="50">
        <f>IF(LEFT(ファイル名生成[[#This Row],[項目（内部）]],1)="",0,MATCH(LEFT(ファイル名生成[[#This Row],[項目（内部）]],1),字音画数表[新字],0))</f>
        <v>0</v>
      </c>
      <c r="P428" s="50" cm="1">
        <f t="array" ref="P4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8" s="50" cm="1">
        <f t="array" ref="Q4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8" s="50" t="str" cm="1">
        <f t="array" ref="R428">IF(ファイル名生成[[#This Row],[字１]]=0,"",INDEX(字音画数表[字音],ファイル名生成[[#This Row],[字１]],0))</f>
        <v/>
      </c>
      <c r="S428" s="50" t="str" cm="1">
        <f t="array" ref="S428">IF(ファイル名生成[[#This Row],[字２]]=0,"",INDEX(字音画数表[字音],ファイル名生成[[#This Row],[字２]],0))</f>
        <v/>
      </c>
      <c r="T428" s="50" t="str" cm="1">
        <f t="array" ref="T428">IF(ファイル名生成[[#This Row],[字３]]=0,"",INDEX(字音画数表[字音],ファイル名生成[[#This Row],[字３]],0))</f>
        <v/>
      </c>
      <c r="U428" s="50" t="str" cm="1">
        <f t="array" ref="U428">[1]!Hebon(ファイル名生成[[#This Row],[字音（手動）]],2,1)</f>
        <v/>
      </c>
      <c r="V428" s="50">
        <f>COUNTIF(既存ファイル名[ローマ字],ファイル名生成[[#This Row],[ローマ字]])</f>
        <v>2</v>
      </c>
      <c r="W428" s="50">
        <f>IF(ファイル名生成[[#This Row],[字１]]=0,0,COUNTIF(ファイル名生成[ローマ字],ファイル名生成[[#This Row],[ローマ字]]))</f>
        <v>0</v>
      </c>
      <c r="X428" s="50">
        <f>ファイル名生成[[#This Row],[既存頻度]]+ファイル名生成[[#This Row],[新頻度]]</f>
        <v>2</v>
      </c>
      <c r="Y428" s="50" t="str">
        <f>IF(ファイル名生成[[#This Row],[総頻度]]&gt;9,ファイル名生成[[#This Row],[総頻度]],_xlfn.TEXTJOIN("",TRUE,"0",ファイル名生成[[#This Row],[総頻度]]))</f>
        <v>02</v>
      </c>
    </row>
    <row r="429" spans="2:25">
      <c r="B429" s="50">
        <f t="shared" si="6"/>
        <v>427</v>
      </c>
      <c r="C429" s="90"/>
      <c r="D429" s="81"/>
      <c r="E429" s="81" t="s">
        <v>3843</v>
      </c>
      <c r="F429" s="81" t="s">
        <v>3843</v>
      </c>
      <c r="G429" s="90"/>
      <c r="H429" s="90"/>
      <c r="I429" s="50" t="str" cm="1">
        <f t="array" ref="I4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29" s="50" t="str">
        <f>_xlfn.TEXTJOIN("",1,ファイル名生成[[#This Row],[字音１]],ファイル名生成[[#This Row],[字音２]],ファイル名生成[[#This Row],[字音3]])</f>
        <v/>
      </c>
      <c r="K429" s="90"/>
      <c r="L429" s="50" t="str">
        <f>IF(ファイル名生成[[#This Row],[字１]]=0,"",_xlfn.TEXTJOIN("",TRUE,ファイル名生成[[#This Row],[ローマ字]],ファイル名生成[[#This Row],[後綴り]]))</f>
        <v/>
      </c>
      <c r="M429" s="50" t="str">
        <f>IF(COUNTIF(既存ファイル名[語釈見出し],ファイル名生成[[#This Row],[語釈見出し]])&gt;=1,"重複","")</f>
        <v/>
      </c>
      <c r="N429" s="50" t="str">
        <f>IF(COUNTIF(既存ファイル名[項目（内部）],ファイル名生成[[#This Row],[項目（内部）]])&gt;=1,"重複","")</f>
        <v/>
      </c>
      <c r="O429" s="50">
        <f>IF(LEFT(ファイル名生成[[#This Row],[項目（内部）]],1)="",0,MATCH(LEFT(ファイル名生成[[#This Row],[項目（内部）]],1),字音画数表[新字],0))</f>
        <v>0</v>
      </c>
      <c r="P429" s="50" cm="1">
        <f t="array" ref="P4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29" s="50" cm="1">
        <f t="array" ref="Q4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29" s="50" t="str" cm="1">
        <f t="array" ref="R429">IF(ファイル名生成[[#This Row],[字１]]=0,"",INDEX(字音画数表[字音],ファイル名生成[[#This Row],[字１]],0))</f>
        <v/>
      </c>
      <c r="S429" s="50" t="str" cm="1">
        <f t="array" ref="S429">IF(ファイル名生成[[#This Row],[字２]]=0,"",INDEX(字音画数表[字音],ファイル名生成[[#This Row],[字２]],0))</f>
        <v/>
      </c>
      <c r="T429" s="50" t="str" cm="1">
        <f t="array" ref="T429">IF(ファイル名生成[[#This Row],[字３]]=0,"",INDEX(字音画数表[字音],ファイル名生成[[#This Row],[字３]],0))</f>
        <v/>
      </c>
      <c r="U429" s="50" t="str" cm="1">
        <f t="array" ref="U429">[1]!Hebon(ファイル名生成[[#This Row],[字音（手動）]],2,1)</f>
        <v/>
      </c>
      <c r="V429" s="50">
        <f>COUNTIF(既存ファイル名[ローマ字],ファイル名生成[[#This Row],[ローマ字]])</f>
        <v>2</v>
      </c>
      <c r="W429" s="50">
        <f>IF(ファイル名生成[[#This Row],[字１]]=0,0,COUNTIF(ファイル名生成[ローマ字],ファイル名生成[[#This Row],[ローマ字]]))</f>
        <v>0</v>
      </c>
      <c r="X429" s="50">
        <f>ファイル名生成[[#This Row],[既存頻度]]+ファイル名生成[[#This Row],[新頻度]]</f>
        <v>2</v>
      </c>
      <c r="Y429" s="50" t="str">
        <f>IF(ファイル名生成[[#This Row],[総頻度]]&gt;9,ファイル名生成[[#This Row],[総頻度]],_xlfn.TEXTJOIN("",TRUE,"0",ファイル名生成[[#This Row],[総頻度]]))</f>
        <v>02</v>
      </c>
    </row>
    <row r="430" spans="2:25">
      <c r="B430" s="50">
        <f t="shared" si="6"/>
        <v>428</v>
      </c>
      <c r="C430" s="90"/>
      <c r="D430" s="81"/>
      <c r="E430" s="81" t="s">
        <v>3843</v>
      </c>
      <c r="F430" s="81" t="s">
        <v>3843</v>
      </c>
      <c r="G430" s="90"/>
      <c r="H430" s="90"/>
      <c r="I430" s="50" t="str" cm="1">
        <f t="array" ref="I4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0" s="50" t="str">
        <f>_xlfn.TEXTJOIN("",1,ファイル名生成[[#This Row],[字音１]],ファイル名生成[[#This Row],[字音２]],ファイル名生成[[#This Row],[字音3]])</f>
        <v/>
      </c>
      <c r="K430" s="90"/>
      <c r="L430" s="50" t="str">
        <f>IF(ファイル名生成[[#This Row],[字１]]=0,"",_xlfn.TEXTJOIN("",TRUE,ファイル名生成[[#This Row],[ローマ字]],ファイル名生成[[#This Row],[後綴り]]))</f>
        <v/>
      </c>
      <c r="M430" s="50" t="str">
        <f>IF(COUNTIF(既存ファイル名[語釈見出し],ファイル名生成[[#This Row],[語釈見出し]])&gt;=1,"重複","")</f>
        <v/>
      </c>
      <c r="N430" s="50" t="str">
        <f>IF(COUNTIF(既存ファイル名[項目（内部）],ファイル名生成[[#This Row],[項目（内部）]])&gt;=1,"重複","")</f>
        <v/>
      </c>
      <c r="O430" s="50">
        <f>IF(LEFT(ファイル名生成[[#This Row],[項目（内部）]],1)="",0,MATCH(LEFT(ファイル名生成[[#This Row],[項目（内部）]],1),字音画数表[新字],0))</f>
        <v>0</v>
      </c>
      <c r="P430" s="50" cm="1">
        <f t="array" ref="P4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0" s="50" cm="1">
        <f t="array" ref="Q4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0" s="50" t="str" cm="1">
        <f t="array" ref="R430">IF(ファイル名生成[[#This Row],[字１]]=0,"",INDEX(字音画数表[字音],ファイル名生成[[#This Row],[字１]],0))</f>
        <v/>
      </c>
      <c r="S430" s="50" t="str" cm="1">
        <f t="array" ref="S430">IF(ファイル名生成[[#This Row],[字２]]=0,"",INDEX(字音画数表[字音],ファイル名生成[[#This Row],[字２]],0))</f>
        <v/>
      </c>
      <c r="T430" s="50" t="str" cm="1">
        <f t="array" ref="T430">IF(ファイル名生成[[#This Row],[字３]]=0,"",INDEX(字音画数表[字音],ファイル名生成[[#This Row],[字３]],0))</f>
        <v/>
      </c>
      <c r="U430" s="50" t="str" cm="1">
        <f t="array" ref="U430">[1]!Hebon(ファイル名生成[[#This Row],[字音（手動）]],2,1)</f>
        <v/>
      </c>
      <c r="V430" s="50">
        <f>COUNTIF(既存ファイル名[ローマ字],ファイル名生成[[#This Row],[ローマ字]])</f>
        <v>2</v>
      </c>
      <c r="W430" s="50">
        <f>IF(ファイル名生成[[#This Row],[字１]]=0,0,COUNTIF(ファイル名生成[ローマ字],ファイル名生成[[#This Row],[ローマ字]]))</f>
        <v>0</v>
      </c>
      <c r="X430" s="50">
        <f>ファイル名生成[[#This Row],[既存頻度]]+ファイル名生成[[#This Row],[新頻度]]</f>
        <v>2</v>
      </c>
      <c r="Y430" s="50" t="str">
        <f>IF(ファイル名生成[[#This Row],[総頻度]]&gt;9,ファイル名生成[[#This Row],[総頻度]],_xlfn.TEXTJOIN("",TRUE,"0",ファイル名生成[[#This Row],[総頻度]]))</f>
        <v>02</v>
      </c>
    </row>
    <row r="431" spans="2:25">
      <c r="B431" s="50">
        <f t="shared" si="6"/>
        <v>429</v>
      </c>
      <c r="C431" s="90"/>
      <c r="D431" s="81"/>
      <c r="E431" s="81" t="s">
        <v>3843</v>
      </c>
      <c r="F431" s="81" t="s">
        <v>3843</v>
      </c>
      <c r="G431" s="90"/>
      <c r="H431" s="90"/>
      <c r="I431" s="50" t="str" cm="1">
        <f t="array" ref="I4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1" s="50" t="str">
        <f>_xlfn.TEXTJOIN("",1,ファイル名生成[[#This Row],[字音１]],ファイル名生成[[#This Row],[字音２]],ファイル名生成[[#This Row],[字音3]])</f>
        <v/>
      </c>
      <c r="K431" s="90"/>
      <c r="L431" s="50" t="str">
        <f>IF(ファイル名生成[[#This Row],[字１]]=0,"",_xlfn.TEXTJOIN("",TRUE,ファイル名生成[[#This Row],[ローマ字]],ファイル名生成[[#This Row],[後綴り]]))</f>
        <v/>
      </c>
      <c r="M431" s="50" t="str">
        <f>IF(COUNTIF(既存ファイル名[語釈見出し],ファイル名生成[[#This Row],[語釈見出し]])&gt;=1,"重複","")</f>
        <v/>
      </c>
      <c r="N431" s="50" t="str">
        <f>IF(COUNTIF(既存ファイル名[項目（内部）],ファイル名生成[[#This Row],[項目（内部）]])&gt;=1,"重複","")</f>
        <v/>
      </c>
      <c r="O431" s="50">
        <f>IF(LEFT(ファイル名生成[[#This Row],[項目（内部）]],1)="",0,MATCH(LEFT(ファイル名生成[[#This Row],[項目（内部）]],1),字音画数表[新字],0))</f>
        <v>0</v>
      </c>
      <c r="P431" s="50" cm="1">
        <f t="array" ref="P4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1" s="50" cm="1">
        <f t="array" ref="Q4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1" s="50" t="str" cm="1">
        <f t="array" ref="R431">IF(ファイル名生成[[#This Row],[字１]]=0,"",INDEX(字音画数表[字音],ファイル名生成[[#This Row],[字１]],0))</f>
        <v/>
      </c>
      <c r="S431" s="50" t="str" cm="1">
        <f t="array" ref="S431">IF(ファイル名生成[[#This Row],[字２]]=0,"",INDEX(字音画数表[字音],ファイル名生成[[#This Row],[字２]],0))</f>
        <v/>
      </c>
      <c r="T431" s="50" t="str" cm="1">
        <f t="array" ref="T431">IF(ファイル名生成[[#This Row],[字３]]=0,"",INDEX(字音画数表[字音],ファイル名生成[[#This Row],[字３]],0))</f>
        <v/>
      </c>
      <c r="U431" s="50" t="str" cm="1">
        <f t="array" ref="U431">[1]!Hebon(ファイル名生成[[#This Row],[字音（手動）]],2,1)</f>
        <v/>
      </c>
      <c r="V431" s="50">
        <f>COUNTIF(既存ファイル名[ローマ字],ファイル名生成[[#This Row],[ローマ字]])</f>
        <v>2</v>
      </c>
      <c r="W431" s="50">
        <f>IF(ファイル名生成[[#This Row],[字１]]=0,0,COUNTIF(ファイル名生成[ローマ字],ファイル名生成[[#This Row],[ローマ字]]))</f>
        <v>0</v>
      </c>
      <c r="X431" s="50">
        <f>ファイル名生成[[#This Row],[既存頻度]]+ファイル名生成[[#This Row],[新頻度]]</f>
        <v>2</v>
      </c>
      <c r="Y431" s="50" t="str">
        <f>IF(ファイル名生成[[#This Row],[総頻度]]&gt;9,ファイル名生成[[#This Row],[総頻度]],_xlfn.TEXTJOIN("",TRUE,"0",ファイル名生成[[#This Row],[総頻度]]))</f>
        <v>02</v>
      </c>
    </row>
    <row r="432" spans="2:25">
      <c r="B432" s="50">
        <f t="shared" si="6"/>
        <v>430</v>
      </c>
      <c r="C432" s="90"/>
      <c r="D432" s="81"/>
      <c r="E432" s="81" t="s">
        <v>3843</v>
      </c>
      <c r="F432" s="81" t="s">
        <v>3843</v>
      </c>
      <c r="G432" s="90"/>
      <c r="H432" s="90"/>
      <c r="I432" s="50" t="str" cm="1">
        <f t="array" ref="I4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2" s="50" t="str">
        <f>_xlfn.TEXTJOIN("",1,ファイル名生成[[#This Row],[字音１]],ファイル名生成[[#This Row],[字音２]],ファイル名生成[[#This Row],[字音3]])</f>
        <v/>
      </c>
      <c r="K432" s="90"/>
      <c r="L432" s="50" t="str">
        <f>IF(ファイル名生成[[#This Row],[字１]]=0,"",_xlfn.TEXTJOIN("",TRUE,ファイル名生成[[#This Row],[ローマ字]],ファイル名生成[[#This Row],[後綴り]]))</f>
        <v/>
      </c>
      <c r="M432" s="50" t="str">
        <f>IF(COUNTIF(既存ファイル名[語釈見出し],ファイル名生成[[#This Row],[語釈見出し]])&gt;=1,"重複","")</f>
        <v/>
      </c>
      <c r="N432" s="50" t="str">
        <f>IF(COUNTIF(既存ファイル名[項目（内部）],ファイル名生成[[#This Row],[項目（内部）]])&gt;=1,"重複","")</f>
        <v/>
      </c>
      <c r="O432" s="50">
        <f>IF(LEFT(ファイル名生成[[#This Row],[項目（内部）]],1)="",0,MATCH(LEFT(ファイル名生成[[#This Row],[項目（内部）]],1),字音画数表[新字],0))</f>
        <v>0</v>
      </c>
      <c r="P432" s="50" cm="1">
        <f t="array" ref="P4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2" s="50" cm="1">
        <f t="array" ref="Q4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2" s="50" t="str" cm="1">
        <f t="array" ref="R432">IF(ファイル名生成[[#This Row],[字１]]=0,"",INDEX(字音画数表[字音],ファイル名生成[[#This Row],[字１]],0))</f>
        <v/>
      </c>
      <c r="S432" s="50" t="str" cm="1">
        <f t="array" ref="S432">IF(ファイル名生成[[#This Row],[字２]]=0,"",INDEX(字音画数表[字音],ファイル名生成[[#This Row],[字２]],0))</f>
        <v/>
      </c>
      <c r="T432" s="50" t="str" cm="1">
        <f t="array" ref="T432">IF(ファイル名生成[[#This Row],[字３]]=0,"",INDEX(字音画数表[字音],ファイル名生成[[#This Row],[字３]],0))</f>
        <v/>
      </c>
      <c r="U432" s="50" t="str" cm="1">
        <f t="array" ref="U432">[1]!Hebon(ファイル名生成[[#This Row],[字音（手動）]],2,1)</f>
        <v/>
      </c>
      <c r="V432" s="50">
        <f>COUNTIF(既存ファイル名[ローマ字],ファイル名生成[[#This Row],[ローマ字]])</f>
        <v>2</v>
      </c>
      <c r="W432" s="50">
        <f>IF(ファイル名生成[[#This Row],[字１]]=0,0,COUNTIF(ファイル名生成[ローマ字],ファイル名生成[[#This Row],[ローマ字]]))</f>
        <v>0</v>
      </c>
      <c r="X432" s="50">
        <f>ファイル名生成[[#This Row],[既存頻度]]+ファイル名生成[[#This Row],[新頻度]]</f>
        <v>2</v>
      </c>
      <c r="Y432" s="50" t="str">
        <f>IF(ファイル名生成[[#This Row],[総頻度]]&gt;9,ファイル名生成[[#This Row],[総頻度]],_xlfn.TEXTJOIN("",TRUE,"0",ファイル名生成[[#This Row],[総頻度]]))</f>
        <v>02</v>
      </c>
    </row>
    <row r="433" spans="2:25">
      <c r="B433" s="50">
        <f t="shared" si="6"/>
        <v>431</v>
      </c>
      <c r="C433" s="90"/>
      <c r="D433" s="81"/>
      <c r="E433" s="81" t="s">
        <v>3843</v>
      </c>
      <c r="F433" s="81" t="s">
        <v>3843</v>
      </c>
      <c r="G433" s="90"/>
      <c r="H433" s="90"/>
      <c r="I433" s="50" t="str" cm="1">
        <f t="array" ref="I4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3" s="50" t="str">
        <f>_xlfn.TEXTJOIN("",1,ファイル名生成[[#This Row],[字音１]],ファイル名生成[[#This Row],[字音２]],ファイル名生成[[#This Row],[字音3]])</f>
        <v/>
      </c>
      <c r="K433" s="90"/>
      <c r="L433" s="50" t="str">
        <f>IF(ファイル名生成[[#This Row],[字１]]=0,"",_xlfn.TEXTJOIN("",TRUE,ファイル名生成[[#This Row],[ローマ字]],ファイル名生成[[#This Row],[後綴り]]))</f>
        <v/>
      </c>
      <c r="M433" s="50" t="str">
        <f>IF(COUNTIF(既存ファイル名[語釈見出し],ファイル名生成[[#This Row],[語釈見出し]])&gt;=1,"重複","")</f>
        <v/>
      </c>
      <c r="N433" s="50" t="str">
        <f>IF(COUNTIF(既存ファイル名[項目（内部）],ファイル名生成[[#This Row],[項目（内部）]])&gt;=1,"重複","")</f>
        <v/>
      </c>
      <c r="O433" s="50">
        <f>IF(LEFT(ファイル名生成[[#This Row],[項目（内部）]],1)="",0,MATCH(LEFT(ファイル名生成[[#This Row],[項目（内部）]],1),字音画数表[新字],0))</f>
        <v>0</v>
      </c>
      <c r="P433" s="50" cm="1">
        <f t="array" ref="P4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3" s="50" cm="1">
        <f t="array" ref="Q4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3" s="50" t="str" cm="1">
        <f t="array" ref="R433">IF(ファイル名生成[[#This Row],[字１]]=0,"",INDEX(字音画数表[字音],ファイル名生成[[#This Row],[字１]],0))</f>
        <v/>
      </c>
      <c r="S433" s="50" t="str" cm="1">
        <f t="array" ref="S433">IF(ファイル名生成[[#This Row],[字２]]=0,"",INDEX(字音画数表[字音],ファイル名生成[[#This Row],[字２]],0))</f>
        <v/>
      </c>
      <c r="T433" s="50" t="str" cm="1">
        <f t="array" ref="T433">IF(ファイル名生成[[#This Row],[字３]]=0,"",INDEX(字音画数表[字音],ファイル名生成[[#This Row],[字３]],0))</f>
        <v/>
      </c>
      <c r="U433" s="50" t="str" cm="1">
        <f t="array" ref="U433">[1]!Hebon(ファイル名生成[[#This Row],[字音（手動）]],2,1)</f>
        <v/>
      </c>
      <c r="V433" s="50">
        <f>COUNTIF(既存ファイル名[ローマ字],ファイル名生成[[#This Row],[ローマ字]])</f>
        <v>2</v>
      </c>
      <c r="W433" s="50">
        <f>IF(ファイル名生成[[#This Row],[字１]]=0,0,COUNTIF(ファイル名生成[ローマ字],ファイル名生成[[#This Row],[ローマ字]]))</f>
        <v>0</v>
      </c>
      <c r="X433" s="50">
        <f>ファイル名生成[[#This Row],[既存頻度]]+ファイル名生成[[#This Row],[新頻度]]</f>
        <v>2</v>
      </c>
      <c r="Y433" s="50" t="str">
        <f>IF(ファイル名生成[[#This Row],[総頻度]]&gt;9,ファイル名生成[[#This Row],[総頻度]],_xlfn.TEXTJOIN("",TRUE,"0",ファイル名生成[[#This Row],[総頻度]]))</f>
        <v>02</v>
      </c>
    </row>
    <row r="434" spans="2:25">
      <c r="B434" s="50">
        <f t="shared" si="6"/>
        <v>432</v>
      </c>
      <c r="C434" s="90"/>
      <c r="D434" s="81"/>
      <c r="E434" s="81" t="s">
        <v>3843</v>
      </c>
      <c r="F434" s="81" t="s">
        <v>3843</v>
      </c>
      <c r="G434" s="90"/>
      <c r="H434" s="90"/>
      <c r="I434" s="50" t="str" cm="1">
        <f t="array" ref="I4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4" s="50" t="str">
        <f>_xlfn.TEXTJOIN("",1,ファイル名生成[[#This Row],[字音１]],ファイル名生成[[#This Row],[字音２]],ファイル名生成[[#This Row],[字音3]])</f>
        <v/>
      </c>
      <c r="K434" s="90"/>
      <c r="L434" s="50" t="str">
        <f>IF(ファイル名生成[[#This Row],[字１]]=0,"",_xlfn.TEXTJOIN("",TRUE,ファイル名生成[[#This Row],[ローマ字]],ファイル名生成[[#This Row],[後綴り]]))</f>
        <v/>
      </c>
      <c r="M434" s="50" t="str">
        <f>IF(COUNTIF(既存ファイル名[語釈見出し],ファイル名生成[[#This Row],[語釈見出し]])&gt;=1,"重複","")</f>
        <v/>
      </c>
      <c r="N434" s="50" t="str">
        <f>IF(COUNTIF(既存ファイル名[項目（内部）],ファイル名生成[[#This Row],[項目（内部）]])&gt;=1,"重複","")</f>
        <v/>
      </c>
      <c r="O434" s="50">
        <f>IF(LEFT(ファイル名生成[[#This Row],[項目（内部）]],1)="",0,MATCH(LEFT(ファイル名生成[[#This Row],[項目（内部）]],1),字音画数表[新字],0))</f>
        <v>0</v>
      </c>
      <c r="P434" s="50" cm="1">
        <f t="array" ref="P4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4" s="50" cm="1">
        <f t="array" ref="Q4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4" s="50" t="str" cm="1">
        <f t="array" ref="R434">IF(ファイル名生成[[#This Row],[字１]]=0,"",INDEX(字音画数表[字音],ファイル名生成[[#This Row],[字１]],0))</f>
        <v/>
      </c>
      <c r="S434" s="50" t="str" cm="1">
        <f t="array" ref="S434">IF(ファイル名生成[[#This Row],[字２]]=0,"",INDEX(字音画数表[字音],ファイル名生成[[#This Row],[字２]],0))</f>
        <v/>
      </c>
      <c r="T434" s="50" t="str" cm="1">
        <f t="array" ref="T434">IF(ファイル名生成[[#This Row],[字３]]=0,"",INDEX(字音画数表[字音],ファイル名生成[[#This Row],[字３]],0))</f>
        <v/>
      </c>
      <c r="U434" s="50" t="str" cm="1">
        <f t="array" ref="U434">[1]!Hebon(ファイル名生成[[#This Row],[字音（手動）]],2,1)</f>
        <v/>
      </c>
      <c r="V434" s="50">
        <f>COUNTIF(既存ファイル名[ローマ字],ファイル名生成[[#This Row],[ローマ字]])</f>
        <v>2</v>
      </c>
      <c r="W434" s="50">
        <f>IF(ファイル名生成[[#This Row],[字１]]=0,0,COUNTIF(ファイル名生成[ローマ字],ファイル名生成[[#This Row],[ローマ字]]))</f>
        <v>0</v>
      </c>
      <c r="X434" s="50">
        <f>ファイル名生成[[#This Row],[既存頻度]]+ファイル名生成[[#This Row],[新頻度]]</f>
        <v>2</v>
      </c>
      <c r="Y434" s="50" t="str">
        <f>IF(ファイル名生成[[#This Row],[総頻度]]&gt;9,ファイル名生成[[#This Row],[総頻度]],_xlfn.TEXTJOIN("",TRUE,"0",ファイル名生成[[#This Row],[総頻度]]))</f>
        <v>02</v>
      </c>
    </row>
    <row r="435" spans="2:25">
      <c r="B435" s="50">
        <f t="shared" si="6"/>
        <v>433</v>
      </c>
      <c r="C435" s="90"/>
      <c r="D435" s="81"/>
      <c r="E435" s="81" t="s">
        <v>3843</v>
      </c>
      <c r="F435" s="81" t="s">
        <v>3843</v>
      </c>
      <c r="G435" s="90"/>
      <c r="H435" s="90"/>
      <c r="I435" s="50" t="str" cm="1">
        <f t="array" ref="I4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5" s="50" t="str">
        <f>_xlfn.TEXTJOIN("",1,ファイル名生成[[#This Row],[字音１]],ファイル名生成[[#This Row],[字音２]],ファイル名生成[[#This Row],[字音3]])</f>
        <v/>
      </c>
      <c r="K435" s="90"/>
      <c r="L435" s="50" t="str">
        <f>IF(ファイル名生成[[#This Row],[字１]]=0,"",_xlfn.TEXTJOIN("",TRUE,ファイル名生成[[#This Row],[ローマ字]],ファイル名生成[[#This Row],[後綴り]]))</f>
        <v/>
      </c>
      <c r="M435" s="50" t="str">
        <f>IF(COUNTIF(既存ファイル名[語釈見出し],ファイル名生成[[#This Row],[語釈見出し]])&gt;=1,"重複","")</f>
        <v/>
      </c>
      <c r="N435" s="50" t="str">
        <f>IF(COUNTIF(既存ファイル名[項目（内部）],ファイル名生成[[#This Row],[項目（内部）]])&gt;=1,"重複","")</f>
        <v/>
      </c>
      <c r="O435" s="50">
        <f>IF(LEFT(ファイル名生成[[#This Row],[項目（内部）]],1)="",0,MATCH(LEFT(ファイル名生成[[#This Row],[項目（内部）]],1),字音画数表[新字],0))</f>
        <v>0</v>
      </c>
      <c r="P435" s="50" cm="1">
        <f t="array" ref="P4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5" s="50" cm="1">
        <f t="array" ref="Q4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5" s="50" t="str" cm="1">
        <f t="array" ref="R435">IF(ファイル名生成[[#This Row],[字１]]=0,"",INDEX(字音画数表[字音],ファイル名生成[[#This Row],[字１]],0))</f>
        <v/>
      </c>
      <c r="S435" s="50" t="str" cm="1">
        <f t="array" ref="S435">IF(ファイル名生成[[#This Row],[字２]]=0,"",INDEX(字音画数表[字音],ファイル名生成[[#This Row],[字２]],0))</f>
        <v/>
      </c>
      <c r="T435" s="50" t="str" cm="1">
        <f t="array" ref="T435">IF(ファイル名生成[[#This Row],[字３]]=0,"",INDEX(字音画数表[字音],ファイル名生成[[#This Row],[字３]],0))</f>
        <v/>
      </c>
      <c r="U435" s="50" t="str" cm="1">
        <f t="array" ref="U435">[1]!Hebon(ファイル名生成[[#This Row],[字音（手動）]],2,1)</f>
        <v/>
      </c>
      <c r="V435" s="50">
        <f>COUNTIF(既存ファイル名[ローマ字],ファイル名生成[[#This Row],[ローマ字]])</f>
        <v>2</v>
      </c>
      <c r="W435" s="50">
        <f>IF(ファイル名生成[[#This Row],[字１]]=0,0,COUNTIF(ファイル名生成[ローマ字],ファイル名生成[[#This Row],[ローマ字]]))</f>
        <v>0</v>
      </c>
      <c r="X435" s="50">
        <f>ファイル名生成[[#This Row],[既存頻度]]+ファイル名生成[[#This Row],[新頻度]]</f>
        <v>2</v>
      </c>
      <c r="Y435" s="50" t="str">
        <f>IF(ファイル名生成[[#This Row],[総頻度]]&gt;9,ファイル名生成[[#This Row],[総頻度]],_xlfn.TEXTJOIN("",TRUE,"0",ファイル名生成[[#This Row],[総頻度]]))</f>
        <v>02</v>
      </c>
    </row>
    <row r="436" spans="2:25">
      <c r="B436" s="50">
        <f t="shared" si="6"/>
        <v>434</v>
      </c>
      <c r="C436" s="90"/>
      <c r="D436" s="81"/>
      <c r="E436" s="81" t="s">
        <v>3843</v>
      </c>
      <c r="F436" s="81" t="s">
        <v>3843</v>
      </c>
      <c r="G436" s="90"/>
      <c r="H436" s="90"/>
      <c r="I436" s="50" t="str" cm="1">
        <f t="array" ref="I4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6" s="50" t="str">
        <f>_xlfn.TEXTJOIN("",1,ファイル名生成[[#This Row],[字音１]],ファイル名生成[[#This Row],[字音２]],ファイル名生成[[#This Row],[字音3]])</f>
        <v/>
      </c>
      <c r="K436" s="90"/>
      <c r="L436" s="50" t="str">
        <f>IF(ファイル名生成[[#This Row],[字１]]=0,"",_xlfn.TEXTJOIN("",TRUE,ファイル名生成[[#This Row],[ローマ字]],ファイル名生成[[#This Row],[後綴り]]))</f>
        <v/>
      </c>
      <c r="M436" s="50" t="str">
        <f>IF(COUNTIF(既存ファイル名[語釈見出し],ファイル名生成[[#This Row],[語釈見出し]])&gt;=1,"重複","")</f>
        <v/>
      </c>
      <c r="N436" s="50" t="str">
        <f>IF(COUNTIF(既存ファイル名[項目（内部）],ファイル名生成[[#This Row],[項目（内部）]])&gt;=1,"重複","")</f>
        <v/>
      </c>
      <c r="O436" s="50">
        <f>IF(LEFT(ファイル名生成[[#This Row],[項目（内部）]],1)="",0,MATCH(LEFT(ファイル名生成[[#This Row],[項目（内部）]],1),字音画数表[新字],0))</f>
        <v>0</v>
      </c>
      <c r="P436" s="50" cm="1">
        <f t="array" ref="P4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6" s="50" cm="1">
        <f t="array" ref="Q4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6" s="50" t="str" cm="1">
        <f t="array" ref="R436">IF(ファイル名生成[[#This Row],[字１]]=0,"",INDEX(字音画数表[字音],ファイル名生成[[#This Row],[字１]],0))</f>
        <v/>
      </c>
      <c r="S436" s="50" t="str" cm="1">
        <f t="array" ref="S436">IF(ファイル名生成[[#This Row],[字２]]=0,"",INDEX(字音画数表[字音],ファイル名生成[[#This Row],[字２]],0))</f>
        <v/>
      </c>
      <c r="T436" s="50" t="str" cm="1">
        <f t="array" ref="T436">IF(ファイル名生成[[#This Row],[字３]]=0,"",INDEX(字音画数表[字音],ファイル名生成[[#This Row],[字３]],0))</f>
        <v/>
      </c>
      <c r="U436" s="50" t="str" cm="1">
        <f t="array" ref="U436">[1]!Hebon(ファイル名生成[[#This Row],[字音（手動）]],2,1)</f>
        <v/>
      </c>
      <c r="V436" s="50">
        <f>COUNTIF(既存ファイル名[ローマ字],ファイル名生成[[#This Row],[ローマ字]])</f>
        <v>2</v>
      </c>
      <c r="W436" s="50">
        <f>IF(ファイル名生成[[#This Row],[字１]]=0,0,COUNTIF(ファイル名生成[ローマ字],ファイル名生成[[#This Row],[ローマ字]]))</f>
        <v>0</v>
      </c>
      <c r="X436" s="50">
        <f>ファイル名生成[[#This Row],[既存頻度]]+ファイル名生成[[#This Row],[新頻度]]</f>
        <v>2</v>
      </c>
      <c r="Y436" s="50" t="str">
        <f>IF(ファイル名生成[[#This Row],[総頻度]]&gt;9,ファイル名生成[[#This Row],[総頻度]],_xlfn.TEXTJOIN("",TRUE,"0",ファイル名生成[[#This Row],[総頻度]]))</f>
        <v>02</v>
      </c>
    </row>
    <row r="437" spans="2:25">
      <c r="B437" s="50">
        <f t="shared" ref="B437:B500" si="7">ROW()-2</f>
        <v>435</v>
      </c>
      <c r="C437" s="90"/>
      <c r="D437" s="81"/>
      <c r="E437" s="81" t="s">
        <v>3843</v>
      </c>
      <c r="F437" s="81" t="s">
        <v>3843</v>
      </c>
      <c r="G437" s="90"/>
      <c r="H437" s="90"/>
      <c r="I437" s="50" t="str" cm="1">
        <f t="array" ref="I4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7" s="50" t="str">
        <f>_xlfn.TEXTJOIN("",1,ファイル名生成[[#This Row],[字音１]],ファイル名生成[[#This Row],[字音２]],ファイル名生成[[#This Row],[字音3]])</f>
        <v/>
      </c>
      <c r="K437" s="90"/>
      <c r="L437" s="50" t="str">
        <f>IF(ファイル名生成[[#This Row],[字１]]=0,"",_xlfn.TEXTJOIN("",TRUE,ファイル名生成[[#This Row],[ローマ字]],ファイル名生成[[#This Row],[後綴り]]))</f>
        <v/>
      </c>
      <c r="M437" s="50" t="str">
        <f>IF(COUNTIF(既存ファイル名[語釈見出し],ファイル名生成[[#This Row],[語釈見出し]])&gt;=1,"重複","")</f>
        <v/>
      </c>
      <c r="N437" s="50" t="str">
        <f>IF(COUNTIF(既存ファイル名[項目（内部）],ファイル名生成[[#This Row],[項目（内部）]])&gt;=1,"重複","")</f>
        <v/>
      </c>
      <c r="O437" s="50">
        <f>IF(LEFT(ファイル名生成[[#This Row],[項目（内部）]],1)="",0,MATCH(LEFT(ファイル名生成[[#This Row],[項目（内部）]],1),字音画数表[新字],0))</f>
        <v>0</v>
      </c>
      <c r="P437" s="50" cm="1">
        <f t="array" ref="P4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7" s="50" cm="1">
        <f t="array" ref="Q4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7" s="50" t="str" cm="1">
        <f t="array" ref="R437">IF(ファイル名生成[[#This Row],[字１]]=0,"",INDEX(字音画数表[字音],ファイル名生成[[#This Row],[字１]],0))</f>
        <v/>
      </c>
      <c r="S437" s="50" t="str" cm="1">
        <f t="array" ref="S437">IF(ファイル名生成[[#This Row],[字２]]=0,"",INDEX(字音画数表[字音],ファイル名生成[[#This Row],[字２]],0))</f>
        <v/>
      </c>
      <c r="T437" s="50" t="str" cm="1">
        <f t="array" ref="T437">IF(ファイル名生成[[#This Row],[字３]]=0,"",INDEX(字音画数表[字音],ファイル名生成[[#This Row],[字３]],0))</f>
        <v/>
      </c>
      <c r="U437" s="50" t="str" cm="1">
        <f t="array" ref="U437">[1]!Hebon(ファイル名生成[[#This Row],[字音（手動）]],2,1)</f>
        <v/>
      </c>
      <c r="V437" s="50">
        <f>COUNTIF(既存ファイル名[ローマ字],ファイル名生成[[#This Row],[ローマ字]])</f>
        <v>2</v>
      </c>
      <c r="W437" s="50">
        <f>IF(ファイル名生成[[#This Row],[字１]]=0,0,COUNTIF(ファイル名生成[ローマ字],ファイル名生成[[#This Row],[ローマ字]]))</f>
        <v>0</v>
      </c>
      <c r="X437" s="50">
        <f>ファイル名生成[[#This Row],[既存頻度]]+ファイル名生成[[#This Row],[新頻度]]</f>
        <v>2</v>
      </c>
      <c r="Y437" s="50" t="str">
        <f>IF(ファイル名生成[[#This Row],[総頻度]]&gt;9,ファイル名生成[[#This Row],[総頻度]],_xlfn.TEXTJOIN("",TRUE,"0",ファイル名生成[[#This Row],[総頻度]]))</f>
        <v>02</v>
      </c>
    </row>
    <row r="438" spans="2:25">
      <c r="B438" s="50">
        <f t="shared" si="7"/>
        <v>436</v>
      </c>
      <c r="C438" s="90"/>
      <c r="D438" s="81"/>
      <c r="E438" s="81" t="s">
        <v>3843</v>
      </c>
      <c r="F438" s="81" t="s">
        <v>3843</v>
      </c>
      <c r="G438" s="90"/>
      <c r="H438" s="90"/>
      <c r="I438" s="50" t="str" cm="1">
        <f t="array" ref="I4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8" s="50" t="str">
        <f>_xlfn.TEXTJOIN("",1,ファイル名生成[[#This Row],[字音１]],ファイル名生成[[#This Row],[字音２]],ファイル名生成[[#This Row],[字音3]])</f>
        <v/>
      </c>
      <c r="K438" s="90"/>
      <c r="L438" s="50" t="str">
        <f>IF(ファイル名生成[[#This Row],[字１]]=0,"",_xlfn.TEXTJOIN("",TRUE,ファイル名生成[[#This Row],[ローマ字]],ファイル名生成[[#This Row],[後綴り]]))</f>
        <v/>
      </c>
      <c r="M438" s="50" t="str">
        <f>IF(COUNTIF(既存ファイル名[語釈見出し],ファイル名生成[[#This Row],[語釈見出し]])&gt;=1,"重複","")</f>
        <v/>
      </c>
      <c r="N438" s="50" t="str">
        <f>IF(COUNTIF(既存ファイル名[項目（内部）],ファイル名生成[[#This Row],[項目（内部）]])&gt;=1,"重複","")</f>
        <v/>
      </c>
      <c r="O438" s="50">
        <f>IF(LEFT(ファイル名生成[[#This Row],[項目（内部）]],1)="",0,MATCH(LEFT(ファイル名生成[[#This Row],[項目（内部）]],1),字音画数表[新字],0))</f>
        <v>0</v>
      </c>
      <c r="P438" s="50" cm="1">
        <f t="array" ref="P4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8" s="50" cm="1">
        <f t="array" ref="Q4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8" s="50" t="str" cm="1">
        <f t="array" ref="R438">IF(ファイル名生成[[#This Row],[字１]]=0,"",INDEX(字音画数表[字音],ファイル名生成[[#This Row],[字１]],0))</f>
        <v/>
      </c>
      <c r="S438" s="50" t="str" cm="1">
        <f t="array" ref="S438">IF(ファイル名生成[[#This Row],[字２]]=0,"",INDEX(字音画数表[字音],ファイル名生成[[#This Row],[字２]],0))</f>
        <v/>
      </c>
      <c r="T438" s="50" t="str" cm="1">
        <f t="array" ref="T438">IF(ファイル名生成[[#This Row],[字３]]=0,"",INDEX(字音画数表[字音],ファイル名生成[[#This Row],[字３]],0))</f>
        <v/>
      </c>
      <c r="U438" s="50" t="str" cm="1">
        <f t="array" ref="U438">[1]!Hebon(ファイル名生成[[#This Row],[字音（手動）]],2,1)</f>
        <v/>
      </c>
      <c r="V438" s="50">
        <f>COUNTIF(既存ファイル名[ローマ字],ファイル名生成[[#This Row],[ローマ字]])</f>
        <v>2</v>
      </c>
      <c r="W438" s="50">
        <f>IF(ファイル名生成[[#This Row],[字１]]=0,0,COUNTIF(ファイル名生成[ローマ字],ファイル名生成[[#This Row],[ローマ字]]))</f>
        <v>0</v>
      </c>
      <c r="X438" s="50">
        <f>ファイル名生成[[#This Row],[既存頻度]]+ファイル名生成[[#This Row],[新頻度]]</f>
        <v>2</v>
      </c>
      <c r="Y438" s="50" t="str">
        <f>IF(ファイル名生成[[#This Row],[総頻度]]&gt;9,ファイル名生成[[#This Row],[総頻度]],_xlfn.TEXTJOIN("",TRUE,"0",ファイル名生成[[#This Row],[総頻度]]))</f>
        <v>02</v>
      </c>
    </row>
    <row r="439" spans="2:25">
      <c r="B439" s="50">
        <f t="shared" si="7"/>
        <v>437</v>
      </c>
      <c r="C439" s="90"/>
      <c r="D439" s="81"/>
      <c r="E439" s="81" t="s">
        <v>3843</v>
      </c>
      <c r="F439" s="81" t="s">
        <v>3843</v>
      </c>
      <c r="G439" s="90"/>
      <c r="H439" s="90"/>
      <c r="I439" s="50" t="str" cm="1">
        <f t="array" ref="I4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39" s="50" t="str">
        <f>_xlfn.TEXTJOIN("",1,ファイル名生成[[#This Row],[字音１]],ファイル名生成[[#This Row],[字音２]],ファイル名生成[[#This Row],[字音3]])</f>
        <v/>
      </c>
      <c r="K439" s="90"/>
      <c r="L439" s="50" t="str">
        <f>IF(ファイル名生成[[#This Row],[字１]]=0,"",_xlfn.TEXTJOIN("",TRUE,ファイル名生成[[#This Row],[ローマ字]],ファイル名生成[[#This Row],[後綴り]]))</f>
        <v/>
      </c>
      <c r="M439" s="50" t="str">
        <f>IF(COUNTIF(既存ファイル名[語釈見出し],ファイル名生成[[#This Row],[語釈見出し]])&gt;=1,"重複","")</f>
        <v/>
      </c>
      <c r="N439" s="50" t="str">
        <f>IF(COUNTIF(既存ファイル名[項目（内部）],ファイル名生成[[#This Row],[項目（内部）]])&gt;=1,"重複","")</f>
        <v/>
      </c>
      <c r="O439" s="50">
        <f>IF(LEFT(ファイル名生成[[#This Row],[項目（内部）]],1)="",0,MATCH(LEFT(ファイル名生成[[#This Row],[項目（内部）]],1),字音画数表[新字],0))</f>
        <v>0</v>
      </c>
      <c r="P439" s="50" cm="1">
        <f t="array" ref="P4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39" s="50" cm="1">
        <f t="array" ref="Q4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39" s="50" t="str" cm="1">
        <f t="array" ref="R439">IF(ファイル名生成[[#This Row],[字１]]=0,"",INDEX(字音画数表[字音],ファイル名生成[[#This Row],[字１]],0))</f>
        <v/>
      </c>
      <c r="S439" s="50" t="str" cm="1">
        <f t="array" ref="S439">IF(ファイル名生成[[#This Row],[字２]]=0,"",INDEX(字音画数表[字音],ファイル名生成[[#This Row],[字２]],0))</f>
        <v/>
      </c>
      <c r="T439" s="50" t="str" cm="1">
        <f t="array" ref="T439">IF(ファイル名生成[[#This Row],[字３]]=0,"",INDEX(字音画数表[字音],ファイル名生成[[#This Row],[字３]],0))</f>
        <v/>
      </c>
      <c r="U439" s="50" t="str" cm="1">
        <f t="array" ref="U439">[1]!Hebon(ファイル名生成[[#This Row],[字音（手動）]],2,1)</f>
        <v/>
      </c>
      <c r="V439" s="50">
        <f>COUNTIF(既存ファイル名[ローマ字],ファイル名生成[[#This Row],[ローマ字]])</f>
        <v>2</v>
      </c>
      <c r="W439" s="50">
        <f>IF(ファイル名生成[[#This Row],[字１]]=0,0,COUNTIF(ファイル名生成[ローマ字],ファイル名生成[[#This Row],[ローマ字]]))</f>
        <v>0</v>
      </c>
      <c r="X439" s="50">
        <f>ファイル名生成[[#This Row],[既存頻度]]+ファイル名生成[[#This Row],[新頻度]]</f>
        <v>2</v>
      </c>
      <c r="Y439" s="50" t="str">
        <f>IF(ファイル名生成[[#This Row],[総頻度]]&gt;9,ファイル名生成[[#This Row],[総頻度]],_xlfn.TEXTJOIN("",TRUE,"0",ファイル名生成[[#This Row],[総頻度]]))</f>
        <v>02</v>
      </c>
    </row>
    <row r="440" spans="2:25">
      <c r="B440" s="50">
        <f t="shared" si="7"/>
        <v>438</v>
      </c>
      <c r="C440" s="90"/>
      <c r="D440" s="81"/>
      <c r="E440" s="81" t="s">
        <v>3843</v>
      </c>
      <c r="F440" s="81" t="s">
        <v>3843</v>
      </c>
      <c r="G440" s="90"/>
      <c r="H440" s="90"/>
      <c r="I440" s="50" t="str" cm="1">
        <f t="array" ref="I4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0" s="50" t="str">
        <f>_xlfn.TEXTJOIN("",1,ファイル名生成[[#This Row],[字音１]],ファイル名生成[[#This Row],[字音２]],ファイル名生成[[#This Row],[字音3]])</f>
        <v/>
      </c>
      <c r="K440" s="90"/>
      <c r="L440" s="50" t="str">
        <f>IF(ファイル名生成[[#This Row],[字１]]=0,"",_xlfn.TEXTJOIN("",TRUE,ファイル名生成[[#This Row],[ローマ字]],ファイル名生成[[#This Row],[後綴り]]))</f>
        <v/>
      </c>
      <c r="M440" s="50" t="str">
        <f>IF(COUNTIF(既存ファイル名[語釈見出し],ファイル名生成[[#This Row],[語釈見出し]])&gt;=1,"重複","")</f>
        <v/>
      </c>
      <c r="N440" s="50" t="str">
        <f>IF(COUNTIF(既存ファイル名[項目（内部）],ファイル名生成[[#This Row],[項目（内部）]])&gt;=1,"重複","")</f>
        <v/>
      </c>
      <c r="O440" s="50">
        <f>IF(LEFT(ファイル名生成[[#This Row],[項目（内部）]],1)="",0,MATCH(LEFT(ファイル名生成[[#This Row],[項目（内部）]],1),字音画数表[新字],0))</f>
        <v>0</v>
      </c>
      <c r="P440" s="50" cm="1">
        <f t="array" ref="P4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0" s="50" cm="1">
        <f t="array" ref="Q4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0" s="50" t="str" cm="1">
        <f t="array" ref="R440">IF(ファイル名生成[[#This Row],[字１]]=0,"",INDEX(字音画数表[字音],ファイル名生成[[#This Row],[字１]],0))</f>
        <v/>
      </c>
      <c r="S440" s="50" t="str" cm="1">
        <f t="array" ref="S440">IF(ファイル名生成[[#This Row],[字２]]=0,"",INDEX(字音画数表[字音],ファイル名生成[[#This Row],[字２]],0))</f>
        <v/>
      </c>
      <c r="T440" s="50" t="str" cm="1">
        <f t="array" ref="T440">IF(ファイル名生成[[#This Row],[字３]]=0,"",INDEX(字音画数表[字音],ファイル名生成[[#This Row],[字３]],0))</f>
        <v/>
      </c>
      <c r="U440" s="50" t="str" cm="1">
        <f t="array" ref="U440">[1]!Hebon(ファイル名生成[[#This Row],[字音（手動）]],2,1)</f>
        <v/>
      </c>
      <c r="V440" s="50">
        <f>COUNTIF(既存ファイル名[ローマ字],ファイル名生成[[#This Row],[ローマ字]])</f>
        <v>2</v>
      </c>
      <c r="W440" s="50">
        <f>IF(ファイル名生成[[#This Row],[字１]]=0,0,COUNTIF(ファイル名生成[ローマ字],ファイル名生成[[#This Row],[ローマ字]]))</f>
        <v>0</v>
      </c>
      <c r="X440" s="50">
        <f>ファイル名生成[[#This Row],[既存頻度]]+ファイル名生成[[#This Row],[新頻度]]</f>
        <v>2</v>
      </c>
      <c r="Y440" s="50" t="str">
        <f>IF(ファイル名生成[[#This Row],[総頻度]]&gt;9,ファイル名生成[[#This Row],[総頻度]],_xlfn.TEXTJOIN("",TRUE,"0",ファイル名生成[[#This Row],[総頻度]]))</f>
        <v>02</v>
      </c>
    </row>
    <row r="441" spans="2:25">
      <c r="B441" s="50">
        <f t="shared" si="7"/>
        <v>439</v>
      </c>
      <c r="C441" s="90"/>
      <c r="D441" s="81"/>
      <c r="E441" s="81" t="s">
        <v>3843</v>
      </c>
      <c r="F441" s="81" t="s">
        <v>3843</v>
      </c>
      <c r="G441" s="90"/>
      <c r="H441" s="90"/>
      <c r="I441" s="50" t="str" cm="1">
        <f t="array" ref="I4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1" s="50" t="str">
        <f>_xlfn.TEXTJOIN("",1,ファイル名生成[[#This Row],[字音１]],ファイル名生成[[#This Row],[字音２]],ファイル名生成[[#This Row],[字音3]])</f>
        <v/>
      </c>
      <c r="K441" s="90"/>
      <c r="L441" s="50" t="str">
        <f>IF(ファイル名生成[[#This Row],[字１]]=0,"",_xlfn.TEXTJOIN("",TRUE,ファイル名生成[[#This Row],[ローマ字]],ファイル名生成[[#This Row],[後綴り]]))</f>
        <v/>
      </c>
      <c r="M441" s="50" t="str">
        <f>IF(COUNTIF(既存ファイル名[語釈見出し],ファイル名生成[[#This Row],[語釈見出し]])&gt;=1,"重複","")</f>
        <v/>
      </c>
      <c r="N441" s="50" t="str">
        <f>IF(COUNTIF(既存ファイル名[項目（内部）],ファイル名生成[[#This Row],[項目（内部）]])&gt;=1,"重複","")</f>
        <v/>
      </c>
      <c r="O441" s="50">
        <f>IF(LEFT(ファイル名生成[[#This Row],[項目（内部）]],1)="",0,MATCH(LEFT(ファイル名生成[[#This Row],[項目（内部）]],1),字音画数表[新字],0))</f>
        <v>0</v>
      </c>
      <c r="P441" s="50" cm="1">
        <f t="array" ref="P4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1" s="50" cm="1">
        <f t="array" ref="Q4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1" s="50" t="str" cm="1">
        <f t="array" ref="R441">IF(ファイル名生成[[#This Row],[字１]]=0,"",INDEX(字音画数表[字音],ファイル名生成[[#This Row],[字１]],0))</f>
        <v/>
      </c>
      <c r="S441" s="50" t="str" cm="1">
        <f t="array" ref="S441">IF(ファイル名生成[[#This Row],[字２]]=0,"",INDEX(字音画数表[字音],ファイル名生成[[#This Row],[字２]],0))</f>
        <v/>
      </c>
      <c r="T441" s="50" t="str" cm="1">
        <f t="array" ref="T441">IF(ファイル名生成[[#This Row],[字３]]=0,"",INDEX(字音画数表[字音],ファイル名生成[[#This Row],[字３]],0))</f>
        <v/>
      </c>
      <c r="U441" s="50" t="str" cm="1">
        <f t="array" ref="U441">[1]!Hebon(ファイル名生成[[#This Row],[字音（手動）]],2,1)</f>
        <v/>
      </c>
      <c r="V441" s="50">
        <f>COUNTIF(既存ファイル名[ローマ字],ファイル名生成[[#This Row],[ローマ字]])</f>
        <v>2</v>
      </c>
      <c r="W441" s="50">
        <f>IF(ファイル名生成[[#This Row],[字１]]=0,0,COUNTIF(ファイル名生成[ローマ字],ファイル名生成[[#This Row],[ローマ字]]))</f>
        <v>0</v>
      </c>
      <c r="X441" s="50">
        <f>ファイル名生成[[#This Row],[既存頻度]]+ファイル名生成[[#This Row],[新頻度]]</f>
        <v>2</v>
      </c>
      <c r="Y441" s="50" t="str">
        <f>IF(ファイル名生成[[#This Row],[総頻度]]&gt;9,ファイル名生成[[#This Row],[総頻度]],_xlfn.TEXTJOIN("",TRUE,"0",ファイル名生成[[#This Row],[総頻度]]))</f>
        <v>02</v>
      </c>
    </row>
    <row r="442" spans="2:25">
      <c r="B442" s="50">
        <f t="shared" si="7"/>
        <v>440</v>
      </c>
      <c r="C442" s="90"/>
      <c r="D442" s="81"/>
      <c r="E442" s="81" t="s">
        <v>3843</v>
      </c>
      <c r="F442" s="81" t="s">
        <v>3843</v>
      </c>
      <c r="G442" s="90"/>
      <c r="H442" s="90"/>
      <c r="I442" s="50" t="str" cm="1">
        <f t="array" ref="I4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2" s="50" t="str">
        <f>_xlfn.TEXTJOIN("",1,ファイル名生成[[#This Row],[字音１]],ファイル名生成[[#This Row],[字音２]],ファイル名生成[[#This Row],[字音3]])</f>
        <v/>
      </c>
      <c r="K442" s="90"/>
      <c r="L442" s="50" t="str">
        <f>IF(ファイル名生成[[#This Row],[字１]]=0,"",_xlfn.TEXTJOIN("",TRUE,ファイル名生成[[#This Row],[ローマ字]],ファイル名生成[[#This Row],[後綴り]]))</f>
        <v/>
      </c>
      <c r="M442" s="50" t="str">
        <f>IF(COUNTIF(既存ファイル名[語釈見出し],ファイル名生成[[#This Row],[語釈見出し]])&gt;=1,"重複","")</f>
        <v/>
      </c>
      <c r="N442" s="50" t="str">
        <f>IF(COUNTIF(既存ファイル名[項目（内部）],ファイル名生成[[#This Row],[項目（内部）]])&gt;=1,"重複","")</f>
        <v/>
      </c>
      <c r="O442" s="50">
        <f>IF(LEFT(ファイル名生成[[#This Row],[項目（内部）]],1)="",0,MATCH(LEFT(ファイル名生成[[#This Row],[項目（内部）]],1),字音画数表[新字],0))</f>
        <v>0</v>
      </c>
      <c r="P442" s="50" cm="1">
        <f t="array" ref="P4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2" s="50" cm="1">
        <f t="array" ref="Q4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2" s="50" t="str" cm="1">
        <f t="array" ref="R442">IF(ファイル名生成[[#This Row],[字１]]=0,"",INDEX(字音画数表[字音],ファイル名生成[[#This Row],[字１]],0))</f>
        <v/>
      </c>
      <c r="S442" s="50" t="str" cm="1">
        <f t="array" ref="S442">IF(ファイル名生成[[#This Row],[字２]]=0,"",INDEX(字音画数表[字音],ファイル名生成[[#This Row],[字２]],0))</f>
        <v/>
      </c>
      <c r="T442" s="50" t="str" cm="1">
        <f t="array" ref="T442">IF(ファイル名生成[[#This Row],[字３]]=0,"",INDEX(字音画数表[字音],ファイル名生成[[#This Row],[字３]],0))</f>
        <v/>
      </c>
      <c r="U442" s="50" t="str" cm="1">
        <f t="array" ref="U442">[1]!Hebon(ファイル名生成[[#This Row],[字音（手動）]],2,1)</f>
        <v/>
      </c>
      <c r="V442" s="50">
        <f>COUNTIF(既存ファイル名[ローマ字],ファイル名生成[[#This Row],[ローマ字]])</f>
        <v>2</v>
      </c>
      <c r="W442" s="50">
        <f>IF(ファイル名生成[[#This Row],[字１]]=0,0,COUNTIF(ファイル名生成[ローマ字],ファイル名生成[[#This Row],[ローマ字]]))</f>
        <v>0</v>
      </c>
      <c r="X442" s="50">
        <f>ファイル名生成[[#This Row],[既存頻度]]+ファイル名生成[[#This Row],[新頻度]]</f>
        <v>2</v>
      </c>
      <c r="Y442" s="50" t="str">
        <f>IF(ファイル名生成[[#This Row],[総頻度]]&gt;9,ファイル名生成[[#This Row],[総頻度]],_xlfn.TEXTJOIN("",TRUE,"0",ファイル名生成[[#This Row],[総頻度]]))</f>
        <v>02</v>
      </c>
    </row>
    <row r="443" spans="2:25">
      <c r="B443" s="50">
        <f t="shared" si="7"/>
        <v>441</v>
      </c>
      <c r="C443" s="90"/>
      <c r="D443" s="81"/>
      <c r="E443" s="81" t="s">
        <v>3843</v>
      </c>
      <c r="F443" s="81" t="s">
        <v>3843</v>
      </c>
      <c r="G443" s="90"/>
      <c r="H443" s="90"/>
      <c r="I443" s="50" t="str" cm="1">
        <f t="array" ref="I4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3" s="50" t="str">
        <f>_xlfn.TEXTJOIN("",1,ファイル名生成[[#This Row],[字音１]],ファイル名生成[[#This Row],[字音２]],ファイル名生成[[#This Row],[字音3]])</f>
        <v/>
      </c>
      <c r="K443" s="90"/>
      <c r="L443" s="50" t="str">
        <f>IF(ファイル名生成[[#This Row],[字１]]=0,"",_xlfn.TEXTJOIN("",TRUE,ファイル名生成[[#This Row],[ローマ字]],ファイル名生成[[#This Row],[後綴り]]))</f>
        <v/>
      </c>
      <c r="M443" s="50" t="str">
        <f>IF(COUNTIF(既存ファイル名[語釈見出し],ファイル名生成[[#This Row],[語釈見出し]])&gt;=1,"重複","")</f>
        <v/>
      </c>
      <c r="N443" s="50" t="str">
        <f>IF(COUNTIF(既存ファイル名[項目（内部）],ファイル名生成[[#This Row],[項目（内部）]])&gt;=1,"重複","")</f>
        <v/>
      </c>
      <c r="O443" s="50">
        <f>IF(LEFT(ファイル名生成[[#This Row],[項目（内部）]],1)="",0,MATCH(LEFT(ファイル名生成[[#This Row],[項目（内部）]],1),字音画数表[新字],0))</f>
        <v>0</v>
      </c>
      <c r="P443" s="50" cm="1">
        <f t="array" ref="P4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3" s="50" cm="1">
        <f t="array" ref="Q4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3" s="50" t="str" cm="1">
        <f t="array" ref="R443">IF(ファイル名生成[[#This Row],[字１]]=0,"",INDEX(字音画数表[字音],ファイル名生成[[#This Row],[字１]],0))</f>
        <v/>
      </c>
      <c r="S443" s="50" t="str" cm="1">
        <f t="array" ref="S443">IF(ファイル名生成[[#This Row],[字２]]=0,"",INDEX(字音画数表[字音],ファイル名生成[[#This Row],[字２]],0))</f>
        <v/>
      </c>
      <c r="T443" s="50" t="str" cm="1">
        <f t="array" ref="T443">IF(ファイル名生成[[#This Row],[字３]]=0,"",INDEX(字音画数表[字音],ファイル名生成[[#This Row],[字３]],0))</f>
        <v/>
      </c>
      <c r="U443" s="50" t="str" cm="1">
        <f t="array" ref="U443">[1]!Hebon(ファイル名生成[[#This Row],[字音（手動）]],2,1)</f>
        <v/>
      </c>
      <c r="V443" s="50">
        <f>COUNTIF(既存ファイル名[ローマ字],ファイル名生成[[#This Row],[ローマ字]])</f>
        <v>2</v>
      </c>
      <c r="W443" s="50">
        <f>IF(ファイル名生成[[#This Row],[字１]]=0,0,COUNTIF(ファイル名生成[ローマ字],ファイル名生成[[#This Row],[ローマ字]]))</f>
        <v>0</v>
      </c>
      <c r="X443" s="50">
        <f>ファイル名生成[[#This Row],[既存頻度]]+ファイル名生成[[#This Row],[新頻度]]</f>
        <v>2</v>
      </c>
      <c r="Y443" s="50" t="str">
        <f>IF(ファイル名生成[[#This Row],[総頻度]]&gt;9,ファイル名生成[[#This Row],[総頻度]],_xlfn.TEXTJOIN("",TRUE,"0",ファイル名生成[[#This Row],[総頻度]]))</f>
        <v>02</v>
      </c>
    </row>
    <row r="444" spans="2:25">
      <c r="B444" s="50">
        <f t="shared" si="7"/>
        <v>442</v>
      </c>
      <c r="C444" s="90"/>
      <c r="D444" s="81"/>
      <c r="E444" s="81" t="s">
        <v>3843</v>
      </c>
      <c r="F444" s="81" t="s">
        <v>3843</v>
      </c>
      <c r="G444" s="90"/>
      <c r="H444" s="90"/>
      <c r="I444" s="50" t="str" cm="1">
        <f t="array" ref="I4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4" s="50" t="str">
        <f>_xlfn.TEXTJOIN("",1,ファイル名生成[[#This Row],[字音１]],ファイル名生成[[#This Row],[字音２]],ファイル名生成[[#This Row],[字音3]])</f>
        <v/>
      </c>
      <c r="K444" s="90"/>
      <c r="L444" s="50" t="str">
        <f>IF(ファイル名生成[[#This Row],[字１]]=0,"",_xlfn.TEXTJOIN("",TRUE,ファイル名生成[[#This Row],[ローマ字]],ファイル名生成[[#This Row],[後綴り]]))</f>
        <v/>
      </c>
      <c r="M444" s="50" t="str">
        <f>IF(COUNTIF(既存ファイル名[語釈見出し],ファイル名生成[[#This Row],[語釈見出し]])&gt;=1,"重複","")</f>
        <v/>
      </c>
      <c r="N444" s="50" t="str">
        <f>IF(COUNTIF(既存ファイル名[項目（内部）],ファイル名生成[[#This Row],[項目（内部）]])&gt;=1,"重複","")</f>
        <v/>
      </c>
      <c r="O444" s="50">
        <f>IF(LEFT(ファイル名生成[[#This Row],[項目（内部）]],1)="",0,MATCH(LEFT(ファイル名生成[[#This Row],[項目（内部）]],1),字音画数表[新字],0))</f>
        <v>0</v>
      </c>
      <c r="P444" s="50" cm="1">
        <f t="array" ref="P4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4" s="50" cm="1">
        <f t="array" ref="Q4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4" s="50" t="str" cm="1">
        <f t="array" ref="R444">IF(ファイル名生成[[#This Row],[字１]]=0,"",INDEX(字音画数表[字音],ファイル名生成[[#This Row],[字１]],0))</f>
        <v/>
      </c>
      <c r="S444" s="50" t="str" cm="1">
        <f t="array" ref="S444">IF(ファイル名生成[[#This Row],[字２]]=0,"",INDEX(字音画数表[字音],ファイル名生成[[#This Row],[字２]],0))</f>
        <v/>
      </c>
      <c r="T444" s="50" t="str" cm="1">
        <f t="array" ref="T444">IF(ファイル名生成[[#This Row],[字３]]=0,"",INDEX(字音画数表[字音],ファイル名生成[[#This Row],[字３]],0))</f>
        <v/>
      </c>
      <c r="U444" s="50" t="str" cm="1">
        <f t="array" ref="U444">[1]!Hebon(ファイル名生成[[#This Row],[字音（手動）]],2,1)</f>
        <v/>
      </c>
      <c r="V444" s="50">
        <f>COUNTIF(既存ファイル名[ローマ字],ファイル名生成[[#This Row],[ローマ字]])</f>
        <v>2</v>
      </c>
      <c r="W444" s="50">
        <f>IF(ファイル名生成[[#This Row],[字１]]=0,0,COUNTIF(ファイル名生成[ローマ字],ファイル名生成[[#This Row],[ローマ字]]))</f>
        <v>0</v>
      </c>
      <c r="X444" s="50">
        <f>ファイル名生成[[#This Row],[既存頻度]]+ファイル名生成[[#This Row],[新頻度]]</f>
        <v>2</v>
      </c>
      <c r="Y444" s="50" t="str">
        <f>IF(ファイル名生成[[#This Row],[総頻度]]&gt;9,ファイル名生成[[#This Row],[総頻度]],_xlfn.TEXTJOIN("",TRUE,"0",ファイル名生成[[#This Row],[総頻度]]))</f>
        <v>02</v>
      </c>
    </row>
    <row r="445" spans="2:25">
      <c r="B445" s="50">
        <f t="shared" si="7"/>
        <v>443</v>
      </c>
      <c r="C445" s="90"/>
      <c r="D445" s="81"/>
      <c r="E445" s="81" t="s">
        <v>3843</v>
      </c>
      <c r="F445" s="81" t="s">
        <v>3843</v>
      </c>
      <c r="G445" s="90"/>
      <c r="H445" s="90"/>
      <c r="I445" s="50" t="str" cm="1">
        <f t="array" ref="I4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5" s="50" t="str">
        <f>_xlfn.TEXTJOIN("",1,ファイル名生成[[#This Row],[字音１]],ファイル名生成[[#This Row],[字音２]],ファイル名生成[[#This Row],[字音3]])</f>
        <v/>
      </c>
      <c r="K445" s="90"/>
      <c r="L445" s="50" t="str">
        <f>IF(ファイル名生成[[#This Row],[字１]]=0,"",_xlfn.TEXTJOIN("",TRUE,ファイル名生成[[#This Row],[ローマ字]],ファイル名生成[[#This Row],[後綴り]]))</f>
        <v/>
      </c>
      <c r="M445" s="50" t="str">
        <f>IF(COUNTIF(既存ファイル名[語釈見出し],ファイル名生成[[#This Row],[語釈見出し]])&gt;=1,"重複","")</f>
        <v/>
      </c>
      <c r="N445" s="50" t="str">
        <f>IF(COUNTIF(既存ファイル名[項目（内部）],ファイル名生成[[#This Row],[項目（内部）]])&gt;=1,"重複","")</f>
        <v/>
      </c>
      <c r="O445" s="50">
        <f>IF(LEFT(ファイル名生成[[#This Row],[項目（内部）]],1)="",0,MATCH(LEFT(ファイル名生成[[#This Row],[項目（内部）]],1),字音画数表[新字],0))</f>
        <v>0</v>
      </c>
      <c r="P445" s="50" cm="1">
        <f t="array" ref="P4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5" s="50" cm="1">
        <f t="array" ref="Q4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5" s="50" t="str" cm="1">
        <f t="array" ref="R445">IF(ファイル名生成[[#This Row],[字１]]=0,"",INDEX(字音画数表[字音],ファイル名生成[[#This Row],[字１]],0))</f>
        <v/>
      </c>
      <c r="S445" s="50" t="str" cm="1">
        <f t="array" ref="S445">IF(ファイル名生成[[#This Row],[字２]]=0,"",INDEX(字音画数表[字音],ファイル名生成[[#This Row],[字２]],0))</f>
        <v/>
      </c>
      <c r="T445" s="50" t="str" cm="1">
        <f t="array" ref="T445">IF(ファイル名生成[[#This Row],[字３]]=0,"",INDEX(字音画数表[字音],ファイル名生成[[#This Row],[字３]],0))</f>
        <v/>
      </c>
      <c r="U445" s="50" t="str" cm="1">
        <f t="array" ref="U445">[1]!Hebon(ファイル名生成[[#This Row],[字音（手動）]],2,1)</f>
        <v/>
      </c>
      <c r="V445" s="50">
        <f>COUNTIF(既存ファイル名[ローマ字],ファイル名生成[[#This Row],[ローマ字]])</f>
        <v>2</v>
      </c>
      <c r="W445" s="50">
        <f>IF(ファイル名生成[[#This Row],[字１]]=0,0,COUNTIF(ファイル名生成[ローマ字],ファイル名生成[[#This Row],[ローマ字]]))</f>
        <v>0</v>
      </c>
      <c r="X445" s="50">
        <f>ファイル名生成[[#This Row],[既存頻度]]+ファイル名生成[[#This Row],[新頻度]]</f>
        <v>2</v>
      </c>
      <c r="Y445" s="50" t="str">
        <f>IF(ファイル名生成[[#This Row],[総頻度]]&gt;9,ファイル名生成[[#This Row],[総頻度]],_xlfn.TEXTJOIN("",TRUE,"0",ファイル名生成[[#This Row],[総頻度]]))</f>
        <v>02</v>
      </c>
    </row>
    <row r="446" spans="2:25">
      <c r="B446" s="50">
        <f t="shared" si="7"/>
        <v>444</v>
      </c>
      <c r="C446" s="90"/>
      <c r="D446" s="81"/>
      <c r="E446" s="81" t="s">
        <v>3843</v>
      </c>
      <c r="F446" s="81" t="s">
        <v>3843</v>
      </c>
      <c r="G446" s="90"/>
      <c r="H446" s="90"/>
      <c r="I446" s="50" t="str" cm="1">
        <f t="array" ref="I4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6" s="50" t="str">
        <f>_xlfn.TEXTJOIN("",1,ファイル名生成[[#This Row],[字音１]],ファイル名生成[[#This Row],[字音２]],ファイル名生成[[#This Row],[字音3]])</f>
        <v/>
      </c>
      <c r="K446" s="90"/>
      <c r="L446" s="50" t="str">
        <f>IF(ファイル名生成[[#This Row],[字１]]=0,"",_xlfn.TEXTJOIN("",TRUE,ファイル名生成[[#This Row],[ローマ字]],ファイル名生成[[#This Row],[後綴り]]))</f>
        <v/>
      </c>
      <c r="M446" s="50" t="str">
        <f>IF(COUNTIF(既存ファイル名[語釈見出し],ファイル名生成[[#This Row],[語釈見出し]])&gt;=1,"重複","")</f>
        <v/>
      </c>
      <c r="N446" s="50" t="str">
        <f>IF(COUNTIF(既存ファイル名[項目（内部）],ファイル名生成[[#This Row],[項目（内部）]])&gt;=1,"重複","")</f>
        <v/>
      </c>
      <c r="O446" s="50">
        <f>IF(LEFT(ファイル名生成[[#This Row],[項目（内部）]],1)="",0,MATCH(LEFT(ファイル名生成[[#This Row],[項目（内部）]],1),字音画数表[新字],0))</f>
        <v>0</v>
      </c>
      <c r="P446" s="50" cm="1">
        <f t="array" ref="P4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6" s="50" cm="1">
        <f t="array" ref="Q4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6" s="50" t="str" cm="1">
        <f t="array" ref="R446">IF(ファイル名生成[[#This Row],[字１]]=0,"",INDEX(字音画数表[字音],ファイル名生成[[#This Row],[字１]],0))</f>
        <v/>
      </c>
      <c r="S446" s="50" t="str" cm="1">
        <f t="array" ref="S446">IF(ファイル名生成[[#This Row],[字２]]=0,"",INDEX(字音画数表[字音],ファイル名生成[[#This Row],[字２]],0))</f>
        <v/>
      </c>
      <c r="T446" s="50" t="str" cm="1">
        <f t="array" ref="T446">IF(ファイル名生成[[#This Row],[字３]]=0,"",INDEX(字音画数表[字音],ファイル名生成[[#This Row],[字３]],0))</f>
        <v/>
      </c>
      <c r="U446" s="50" t="str" cm="1">
        <f t="array" ref="U446">[1]!Hebon(ファイル名生成[[#This Row],[字音（手動）]],2,1)</f>
        <v/>
      </c>
      <c r="V446" s="50">
        <f>COUNTIF(既存ファイル名[ローマ字],ファイル名生成[[#This Row],[ローマ字]])</f>
        <v>2</v>
      </c>
      <c r="W446" s="50">
        <f>IF(ファイル名生成[[#This Row],[字１]]=0,0,COUNTIF(ファイル名生成[ローマ字],ファイル名生成[[#This Row],[ローマ字]]))</f>
        <v>0</v>
      </c>
      <c r="X446" s="50">
        <f>ファイル名生成[[#This Row],[既存頻度]]+ファイル名生成[[#This Row],[新頻度]]</f>
        <v>2</v>
      </c>
      <c r="Y446" s="50" t="str">
        <f>IF(ファイル名生成[[#This Row],[総頻度]]&gt;9,ファイル名生成[[#This Row],[総頻度]],_xlfn.TEXTJOIN("",TRUE,"0",ファイル名生成[[#This Row],[総頻度]]))</f>
        <v>02</v>
      </c>
    </row>
    <row r="447" spans="2:25">
      <c r="B447" s="50">
        <f t="shared" si="7"/>
        <v>445</v>
      </c>
      <c r="C447" s="90"/>
      <c r="D447" s="81"/>
      <c r="E447" s="81" t="s">
        <v>3843</v>
      </c>
      <c r="F447" s="81" t="s">
        <v>3843</v>
      </c>
      <c r="G447" s="90"/>
      <c r="H447" s="90"/>
      <c r="I447" s="50" t="str" cm="1">
        <f t="array" ref="I4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7" s="50" t="str">
        <f>_xlfn.TEXTJOIN("",1,ファイル名生成[[#This Row],[字音１]],ファイル名生成[[#This Row],[字音２]],ファイル名生成[[#This Row],[字音3]])</f>
        <v/>
      </c>
      <c r="K447" s="90"/>
      <c r="L447" s="50" t="str">
        <f>IF(ファイル名生成[[#This Row],[字１]]=0,"",_xlfn.TEXTJOIN("",TRUE,ファイル名生成[[#This Row],[ローマ字]],ファイル名生成[[#This Row],[後綴り]]))</f>
        <v/>
      </c>
      <c r="M447" s="50" t="str">
        <f>IF(COUNTIF(既存ファイル名[語釈見出し],ファイル名生成[[#This Row],[語釈見出し]])&gt;=1,"重複","")</f>
        <v/>
      </c>
      <c r="N447" s="50" t="str">
        <f>IF(COUNTIF(既存ファイル名[項目（内部）],ファイル名生成[[#This Row],[項目（内部）]])&gt;=1,"重複","")</f>
        <v/>
      </c>
      <c r="O447" s="50">
        <f>IF(LEFT(ファイル名生成[[#This Row],[項目（内部）]],1)="",0,MATCH(LEFT(ファイル名生成[[#This Row],[項目（内部）]],1),字音画数表[新字],0))</f>
        <v>0</v>
      </c>
      <c r="P447" s="50" cm="1">
        <f t="array" ref="P4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7" s="50" cm="1">
        <f t="array" ref="Q4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7" s="50" t="str" cm="1">
        <f t="array" ref="R447">IF(ファイル名生成[[#This Row],[字１]]=0,"",INDEX(字音画数表[字音],ファイル名生成[[#This Row],[字１]],0))</f>
        <v/>
      </c>
      <c r="S447" s="50" t="str" cm="1">
        <f t="array" ref="S447">IF(ファイル名生成[[#This Row],[字２]]=0,"",INDEX(字音画数表[字音],ファイル名生成[[#This Row],[字２]],0))</f>
        <v/>
      </c>
      <c r="T447" s="50" t="str" cm="1">
        <f t="array" ref="T447">IF(ファイル名生成[[#This Row],[字３]]=0,"",INDEX(字音画数表[字音],ファイル名生成[[#This Row],[字３]],0))</f>
        <v/>
      </c>
      <c r="U447" s="50" t="str" cm="1">
        <f t="array" ref="U447">[1]!Hebon(ファイル名生成[[#This Row],[字音（手動）]],2,1)</f>
        <v/>
      </c>
      <c r="V447" s="50">
        <f>COUNTIF(既存ファイル名[ローマ字],ファイル名生成[[#This Row],[ローマ字]])</f>
        <v>2</v>
      </c>
      <c r="W447" s="50">
        <f>IF(ファイル名生成[[#This Row],[字１]]=0,0,COUNTIF(ファイル名生成[ローマ字],ファイル名生成[[#This Row],[ローマ字]]))</f>
        <v>0</v>
      </c>
      <c r="X447" s="50">
        <f>ファイル名生成[[#This Row],[既存頻度]]+ファイル名生成[[#This Row],[新頻度]]</f>
        <v>2</v>
      </c>
      <c r="Y447" s="50" t="str">
        <f>IF(ファイル名生成[[#This Row],[総頻度]]&gt;9,ファイル名生成[[#This Row],[総頻度]],_xlfn.TEXTJOIN("",TRUE,"0",ファイル名生成[[#This Row],[総頻度]]))</f>
        <v>02</v>
      </c>
    </row>
    <row r="448" spans="2:25">
      <c r="B448" s="50">
        <f t="shared" si="7"/>
        <v>446</v>
      </c>
      <c r="C448" s="90"/>
      <c r="D448" s="81"/>
      <c r="E448" s="81" t="s">
        <v>3843</v>
      </c>
      <c r="F448" s="81" t="s">
        <v>3843</v>
      </c>
      <c r="G448" s="90"/>
      <c r="H448" s="90"/>
      <c r="I448" s="50" t="str" cm="1">
        <f t="array" ref="I4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8" s="50" t="str">
        <f>_xlfn.TEXTJOIN("",1,ファイル名生成[[#This Row],[字音１]],ファイル名生成[[#This Row],[字音２]],ファイル名生成[[#This Row],[字音3]])</f>
        <v/>
      </c>
      <c r="K448" s="90"/>
      <c r="L448" s="50" t="str">
        <f>IF(ファイル名生成[[#This Row],[字１]]=0,"",_xlfn.TEXTJOIN("",TRUE,ファイル名生成[[#This Row],[ローマ字]],ファイル名生成[[#This Row],[後綴り]]))</f>
        <v/>
      </c>
      <c r="M448" s="50" t="str">
        <f>IF(COUNTIF(既存ファイル名[語釈見出し],ファイル名生成[[#This Row],[語釈見出し]])&gt;=1,"重複","")</f>
        <v/>
      </c>
      <c r="N448" s="50" t="str">
        <f>IF(COUNTIF(既存ファイル名[項目（内部）],ファイル名生成[[#This Row],[項目（内部）]])&gt;=1,"重複","")</f>
        <v/>
      </c>
      <c r="O448" s="50">
        <f>IF(LEFT(ファイル名生成[[#This Row],[項目（内部）]],1)="",0,MATCH(LEFT(ファイル名生成[[#This Row],[項目（内部）]],1),字音画数表[新字],0))</f>
        <v>0</v>
      </c>
      <c r="P448" s="50" cm="1">
        <f t="array" ref="P4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8" s="50" cm="1">
        <f t="array" ref="Q4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8" s="50" t="str" cm="1">
        <f t="array" ref="R448">IF(ファイル名生成[[#This Row],[字１]]=0,"",INDEX(字音画数表[字音],ファイル名生成[[#This Row],[字１]],0))</f>
        <v/>
      </c>
      <c r="S448" s="50" t="str" cm="1">
        <f t="array" ref="S448">IF(ファイル名生成[[#This Row],[字２]]=0,"",INDEX(字音画数表[字音],ファイル名生成[[#This Row],[字２]],0))</f>
        <v/>
      </c>
      <c r="T448" s="50" t="str" cm="1">
        <f t="array" ref="T448">IF(ファイル名生成[[#This Row],[字３]]=0,"",INDEX(字音画数表[字音],ファイル名生成[[#This Row],[字３]],0))</f>
        <v/>
      </c>
      <c r="U448" s="50" t="str" cm="1">
        <f t="array" ref="U448">[1]!Hebon(ファイル名生成[[#This Row],[字音（手動）]],2,1)</f>
        <v/>
      </c>
      <c r="V448" s="50">
        <f>COUNTIF(既存ファイル名[ローマ字],ファイル名生成[[#This Row],[ローマ字]])</f>
        <v>2</v>
      </c>
      <c r="W448" s="50">
        <f>IF(ファイル名生成[[#This Row],[字１]]=0,0,COUNTIF(ファイル名生成[ローマ字],ファイル名生成[[#This Row],[ローマ字]]))</f>
        <v>0</v>
      </c>
      <c r="X448" s="50">
        <f>ファイル名生成[[#This Row],[既存頻度]]+ファイル名生成[[#This Row],[新頻度]]</f>
        <v>2</v>
      </c>
      <c r="Y448" s="50" t="str">
        <f>IF(ファイル名生成[[#This Row],[総頻度]]&gt;9,ファイル名生成[[#This Row],[総頻度]],_xlfn.TEXTJOIN("",TRUE,"0",ファイル名生成[[#This Row],[総頻度]]))</f>
        <v>02</v>
      </c>
    </row>
    <row r="449" spans="2:25">
      <c r="B449" s="50">
        <f t="shared" si="7"/>
        <v>447</v>
      </c>
      <c r="C449" s="90"/>
      <c r="D449" s="81"/>
      <c r="E449" s="81" t="s">
        <v>3843</v>
      </c>
      <c r="F449" s="81" t="s">
        <v>3843</v>
      </c>
      <c r="G449" s="90"/>
      <c r="H449" s="90"/>
      <c r="I449" s="50" t="str" cm="1">
        <f t="array" ref="I4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49" s="50" t="str">
        <f>_xlfn.TEXTJOIN("",1,ファイル名生成[[#This Row],[字音１]],ファイル名生成[[#This Row],[字音２]],ファイル名生成[[#This Row],[字音3]])</f>
        <v/>
      </c>
      <c r="K449" s="90"/>
      <c r="L449" s="50" t="str">
        <f>IF(ファイル名生成[[#This Row],[字１]]=0,"",_xlfn.TEXTJOIN("",TRUE,ファイル名生成[[#This Row],[ローマ字]],ファイル名生成[[#This Row],[後綴り]]))</f>
        <v/>
      </c>
      <c r="M449" s="50" t="str">
        <f>IF(COUNTIF(既存ファイル名[語釈見出し],ファイル名生成[[#This Row],[語釈見出し]])&gt;=1,"重複","")</f>
        <v/>
      </c>
      <c r="N449" s="50" t="str">
        <f>IF(COUNTIF(既存ファイル名[項目（内部）],ファイル名生成[[#This Row],[項目（内部）]])&gt;=1,"重複","")</f>
        <v/>
      </c>
      <c r="O449" s="50">
        <f>IF(LEFT(ファイル名生成[[#This Row],[項目（内部）]],1)="",0,MATCH(LEFT(ファイル名生成[[#This Row],[項目（内部）]],1),字音画数表[新字],0))</f>
        <v>0</v>
      </c>
      <c r="P449" s="50" cm="1">
        <f t="array" ref="P4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49" s="50" cm="1">
        <f t="array" ref="Q4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49" s="50" t="str" cm="1">
        <f t="array" ref="R449">IF(ファイル名生成[[#This Row],[字１]]=0,"",INDEX(字音画数表[字音],ファイル名生成[[#This Row],[字１]],0))</f>
        <v/>
      </c>
      <c r="S449" s="50" t="str" cm="1">
        <f t="array" ref="S449">IF(ファイル名生成[[#This Row],[字２]]=0,"",INDEX(字音画数表[字音],ファイル名生成[[#This Row],[字２]],0))</f>
        <v/>
      </c>
      <c r="T449" s="50" t="str" cm="1">
        <f t="array" ref="T449">IF(ファイル名生成[[#This Row],[字３]]=0,"",INDEX(字音画数表[字音],ファイル名生成[[#This Row],[字３]],0))</f>
        <v/>
      </c>
      <c r="U449" s="50" t="str" cm="1">
        <f t="array" ref="U449">[1]!Hebon(ファイル名生成[[#This Row],[字音（手動）]],2,1)</f>
        <v/>
      </c>
      <c r="V449" s="50">
        <f>COUNTIF(既存ファイル名[ローマ字],ファイル名生成[[#This Row],[ローマ字]])</f>
        <v>2</v>
      </c>
      <c r="W449" s="50">
        <f>IF(ファイル名生成[[#This Row],[字１]]=0,0,COUNTIF(ファイル名生成[ローマ字],ファイル名生成[[#This Row],[ローマ字]]))</f>
        <v>0</v>
      </c>
      <c r="X449" s="50">
        <f>ファイル名生成[[#This Row],[既存頻度]]+ファイル名生成[[#This Row],[新頻度]]</f>
        <v>2</v>
      </c>
      <c r="Y449" s="50" t="str">
        <f>IF(ファイル名生成[[#This Row],[総頻度]]&gt;9,ファイル名生成[[#This Row],[総頻度]],_xlfn.TEXTJOIN("",TRUE,"0",ファイル名生成[[#This Row],[総頻度]]))</f>
        <v>02</v>
      </c>
    </row>
    <row r="450" spans="2:25">
      <c r="B450" s="50">
        <f t="shared" si="7"/>
        <v>448</v>
      </c>
      <c r="C450" s="90"/>
      <c r="D450" s="81"/>
      <c r="E450" s="81" t="s">
        <v>3843</v>
      </c>
      <c r="F450" s="81" t="s">
        <v>3843</v>
      </c>
      <c r="G450" s="90"/>
      <c r="H450" s="90"/>
      <c r="I450" s="50" t="str" cm="1">
        <f t="array" ref="I4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0" s="50" t="str">
        <f>_xlfn.TEXTJOIN("",1,ファイル名生成[[#This Row],[字音１]],ファイル名生成[[#This Row],[字音２]],ファイル名生成[[#This Row],[字音3]])</f>
        <v/>
      </c>
      <c r="K450" s="90"/>
      <c r="L450" s="50" t="str">
        <f>IF(ファイル名生成[[#This Row],[字１]]=0,"",_xlfn.TEXTJOIN("",TRUE,ファイル名生成[[#This Row],[ローマ字]],ファイル名生成[[#This Row],[後綴り]]))</f>
        <v/>
      </c>
      <c r="M450" s="50" t="str">
        <f>IF(COUNTIF(既存ファイル名[語釈見出し],ファイル名生成[[#This Row],[語釈見出し]])&gt;=1,"重複","")</f>
        <v/>
      </c>
      <c r="N450" s="50" t="str">
        <f>IF(COUNTIF(既存ファイル名[項目（内部）],ファイル名生成[[#This Row],[項目（内部）]])&gt;=1,"重複","")</f>
        <v/>
      </c>
      <c r="O450" s="50">
        <f>IF(LEFT(ファイル名生成[[#This Row],[項目（内部）]],1)="",0,MATCH(LEFT(ファイル名生成[[#This Row],[項目（内部）]],1),字音画数表[新字],0))</f>
        <v>0</v>
      </c>
      <c r="P450" s="50" cm="1">
        <f t="array" ref="P4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0" s="50" cm="1">
        <f t="array" ref="Q4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0" s="50" t="str" cm="1">
        <f t="array" ref="R450">IF(ファイル名生成[[#This Row],[字１]]=0,"",INDEX(字音画数表[字音],ファイル名生成[[#This Row],[字１]],0))</f>
        <v/>
      </c>
      <c r="S450" s="50" t="str" cm="1">
        <f t="array" ref="S450">IF(ファイル名生成[[#This Row],[字２]]=0,"",INDEX(字音画数表[字音],ファイル名生成[[#This Row],[字２]],0))</f>
        <v/>
      </c>
      <c r="T450" s="50" t="str" cm="1">
        <f t="array" ref="T450">IF(ファイル名生成[[#This Row],[字３]]=0,"",INDEX(字音画数表[字音],ファイル名生成[[#This Row],[字３]],0))</f>
        <v/>
      </c>
      <c r="U450" s="50" t="str" cm="1">
        <f t="array" ref="U450">[1]!Hebon(ファイル名生成[[#This Row],[字音（手動）]],2,1)</f>
        <v/>
      </c>
      <c r="V450" s="50">
        <f>COUNTIF(既存ファイル名[ローマ字],ファイル名生成[[#This Row],[ローマ字]])</f>
        <v>2</v>
      </c>
      <c r="W450" s="50">
        <f>IF(ファイル名生成[[#This Row],[字１]]=0,0,COUNTIF(ファイル名生成[ローマ字],ファイル名生成[[#This Row],[ローマ字]]))</f>
        <v>0</v>
      </c>
      <c r="X450" s="50">
        <f>ファイル名生成[[#This Row],[既存頻度]]+ファイル名生成[[#This Row],[新頻度]]</f>
        <v>2</v>
      </c>
      <c r="Y450" s="50" t="str">
        <f>IF(ファイル名生成[[#This Row],[総頻度]]&gt;9,ファイル名生成[[#This Row],[総頻度]],_xlfn.TEXTJOIN("",TRUE,"0",ファイル名生成[[#This Row],[総頻度]]))</f>
        <v>02</v>
      </c>
    </row>
    <row r="451" spans="2:25">
      <c r="B451" s="50">
        <f t="shared" si="7"/>
        <v>449</v>
      </c>
      <c r="C451" s="90"/>
      <c r="D451" s="81"/>
      <c r="E451" s="81" t="s">
        <v>3843</v>
      </c>
      <c r="F451" s="81" t="s">
        <v>3843</v>
      </c>
      <c r="G451" s="90"/>
      <c r="H451" s="90"/>
      <c r="I451" s="50" t="str" cm="1">
        <f t="array" ref="I4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1" s="50" t="str">
        <f>_xlfn.TEXTJOIN("",1,ファイル名生成[[#This Row],[字音１]],ファイル名生成[[#This Row],[字音２]],ファイル名生成[[#This Row],[字音3]])</f>
        <v/>
      </c>
      <c r="K451" s="90"/>
      <c r="L451" s="50" t="str">
        <f>IF(ファイル名生成[[#This Row],[字１]]=0,"",_xlfn.TEXTJOIN("",TRUE,ファイル名生成[[#This Row],[ローマ字]],ファイル名生成[[#This Row],[後綴り]]))</f>
        <v/>
      </c>
      <c r="M451" s="50" t="str">
        <f>IF(COUNTIF(既存ファイル名[語釈見出し],ファイル名生成[[#This Row],[語釈見出し]])&gt;=1,"重複","")</f>
        <v/>
      </c>
      <c r="N451" s="50" t="str">
        <f>IF(COUNTIF(既存ファイル名[項目（内部）],ファイル名生成[[#This Row],[項目（内部）]])&gt;=1,"重複","")</f>
        <v/>
      </c>
      <c r="O451" s="50">
        <f>IF(LEFT(ファイル名生成[[#This Row],[項目（内部）]],1)="",0,MATCH(LEFT(ファイル名生成[[#This Row],[項目（内部）]],1),字音画数表[新字],0))</f>
        <v>0</v>
      </c>
      <c r="P451" s="50" cm="1">
        <f t="array" ref="P4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1" s="50" cm="1">
        <f t="array" ref="Q4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1" s="50" t="str" cm="1">
        <f t="array" ref="R451">IF(ファイル名生成[[#This Row],[字１]]=0,"",INDEX(字音画数表[字音],ファイル名生成[[#This Row],[字１]],0))</f>
        <v/>
      </c>
      <c r="S451" s="50" t="str" cm="1">
        <f t="array" ref="S451">IF(ファイル名生成[[#This Row],[字２]]=0,"",INDEX(字音画数表[字音],ファイル名生成[[#This Row],[字２]],0))</f>
        <v/>
      </c>
      <c r="T451" s="50" t="str" cm="1">
        <f t="array" ref="T451">IF(ファイル名生成[[#This Row],[字３]]=0,"",INDEX(字音画数表[字音],ファイル名生成[[#This Row],[字３]],0))</f>
        <v/>
      </c>
      <c r="U451" s="50" t="str" cm="1">
        <f t="array" ref="U451">[1]!Hebon(ファイル名生成[[#This Row],[字音（手動）]],2,1)</f>
        <v/>
      </c>
      <c r="V451" s="50">
        <f>COUNTIF(既存ファイル名[ローマ字],ファイル名生成[[#This Row],[ローマ字]])</f>
        <v>2</v>
      </c>
      <c r="W451" s="50">
        <f>IF(ファイル名生成[[#This Row],[字１]]=0,0,COUNTIF(ファイル名生成[ローマ字],ファイル名生成[[#This Row],[ローマ字]]))</f>
        <v>0</v>
      </c>
      <c r="X451" s="50">
        <f>ファイル名生成[[#This Row],[既存頻度]]+ファイル名生成[[#This Row],[新頻度]]</f>
        <v>2</v>
      </c>
      <c r="Y451" s="50" t="str">
        <f>IF(ファイル名生成[[#This Row],[総頻度]]&gt;9,ファイル名生成[[#This Row],[総頻度]],_xlfn.TEXTJOIN("",TRUE,"0",ファイル名生成[[#This Row],[総頻度]]))</f>
        <v>02</v>
      </c>
    </row>
    <row r="452" spans="2:25">
      <c r="B452" s="50">
        <f t="shared" si="7"/>
        <v>450</v>
      </c>
      <c r="C452" s="90"/>
      <c r="D452" s="81"/>
      <c r="E452" s="81" t="s">
        <v>3843</v>
      </c>
      <c r="F452" s="81" t="s">
        <v>3843</v>
      </c>
      <c r="G452" s="90"/>
      <c r="H452" s="90"/>
      <c r="I452" s="50" t="str" cm="1">
        <f t="array" ref="I4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2" s="50" t="str">
        <f>_xlfn.TEXTJOIN("",1,ファイル名生成[[#This Row],[字音１]],ファイル名生成[[#This Row],[字音２]],ファイル名生成[[#This Row],[字音3]])</f>
        <v/>
      </c>
      <c r="K452" s="90"/>
      <c r="L452" s="50" t="str">
        <f>IF(ファイル名生成[[#This Row],[字１]]=0,"",_xlfn.TEXTJOIN("",TRUE,ファイル名生成[[#This Row],[ローマ字]],ファイル名生成[[#This Row],[後綴り]]))</f>
        <v/>
      </c>
      <c r="M452" s="50" t="str">
        <f>IF(COUNTIF(既存ファイル名[語釈見出し],ファイル名生成[[#This Row],[語釈見出し]])&gt;=1,"重複","")</f>
        <v/>
      </c>
      <c r="N452" s="50" t="str">
        <f>IF(COUNTIF(既存ファイル名[項目（内部）],ファイル名生成[[#This Row],[項目（内部）]])&gt;=1,"重複","")</f>
        <v/>
      </c>
      <c r="O452" s="50">
        <f>IF(LEFT(ファイル名生成[[#This Row],[項目（内部）]],1)="",0,MATCH(LEFT(ファイル名生成[[#This Row],[項目（内部）]],1),字音画数表[新字],0))</f>
        <v>0</v>
      </c>
      <c r="P452" s="50" cm="1">
        <f t="array" ref="P4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2" s="50" cm="1">
        <f t="array" ref="Q4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2" s="50" t="str" cm="1">
        <f t="array" ref="R452">IF(ファイル名生成[[#This Row],[字１]]=0,"",INDEX(字音画数表[字音],ファイル名生成[[#This Row],[字１]],0))</f>
        <v/>
      </c>
      <c r="S452" s="50" t="str" cm="1">
        <f t="array" ref="S452">IF(ファイル名生成[[#This Row],[字２]]=0,"",INDEX(字音画数表[字音],ファイル名生成[[#This Row],[字２]],0))</f>
        <v/>
      </c>
      <c r="T452" s="50" t="str" cm="1">
        <f t="array" ref="T452">IF(ファイル名生成[[#This Row],[字３]]=0,"",INDEX(字音画数表[字音],ファイル名生成[[#This Row],[字３]],0))</f>
        <v/>
      </c>
      <c r="U452" s="50" t="str" cm="1">
        <f t="array" ref="U452">[1]!Hebon(ファイル名生成[[#This Row],[字音（手動）]],2,1)</f>
        <v/>
      </c>
      <c r="V452" s="50">
        <f>COUNTIF(既存ファイル名[ローマ字],ファイル名生成[[#This Row],[ローマ字]])</f>
        <v>2</v>
      </c>
      <c r="W452" s="50">
        <f>IF(ファイル名生成[[#This Row],[字１]]=0,0,COUNTIF(ファイル名生成[ローマ字],ファイル名生成[[#This Row],[ローマ字]]))</f>
        <v>0</v>
      </c>
      <c r="X452" s="50">
        <f>ファイル名生成[[#This Row],[既存頻度]]+ファイル名生成[[#This Row],[新頻度]]</f>
        <v>2</v>
      </c>
      <c r="Y452" s="50" t="str">
        <f>IF(ファイル名生成[[#This Row],[総頻度]]&gt;9,ファイル名生成[[#This Row],[総頻度]],_xlfn.TEXTJOIN("",TRUE,"0",ファイル名生成[[#This Row],[総頻度]]))</f>
        <v>02</v>
      </c>
    </row>
    <row r="453" spans="2:25">
      <c r="B453" s="50">
        <f t="shared" si="7"/>
        <v>451</v>
      </c>
      <c r="C453" s="90"/>
      <c r="D453" s="81"/>
      <c r="E453" s="81" t="s">
        <v>3843</v>
      </c>
      <c r="F453" s="81" t="s">
        <v>3843</v>
      </c>
      <c r="G453" s="90"/>
      <c r="H453" s="90"/>
      <c r="I453" s="50" t="str" cm="1">
        <f t="array" ref="I4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3" s="50" t="str">
        <f>_xlfn.TEXTJOIN("",1,ファイル名生成[[#This Row],[字音１]],ファイル名生成[[#This Row],[字音２]],ファイル名生成[[#This Row],[字音3]])</f>
        <v/>
      </c>
      <c r="K453" s="90"/>
      <c r="L453" s="50" t="str">
        <f>IF(ファイル名生成[[#This Row],[字１]]=0,"",_xlfn.TEXTJOIN("",TRUE,ファイル名生成[[#This Row],[ローマ字]],ファイル名生成[[#This Row],[後綴り]]))</f>
        <v/>
      </c>
      <c r="M453" s="50" t="str">
        <f>IF(COUNTIF(既存ファイル名[語釈見出し],ファイル名生成[[#This Row],[語釈見出し]])&gt;=1,"重複","")</f>
        <v/>
      </c>
      <c r="N453" s="50" t="str">
        <f>IF(COUNTIF(既存ファイル名[項目（内部）],ファイル名生成[[#This Row],[項目（内部）]])&gt;=1,"重複","")</f>
        <v/>
      </c>
      <c r="O453" s="50">
        <f>IF(LEFT(ファイル名生成[[#This Row],[項目（内部）]],1)="",0,MATCH(LEFT(ファイル名生成[[#This Row],[項目（内部）]],1),字音画数表[新字],0))</f>
        <v>0</v>
      </c>
      <c r="P453" s="50" cm="1">
        <f t="array" ref="P4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3" s="50" cm="1">
        <f t="array" ref="Q4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3" s="50" t="str" cm="1">
        <f t="array" ref="R453">IF(ファイル名生成[[#This Row],[字１]]=0,"",INDEX(字音画数表[字音],ファイル名生成[[#This Row],[字１]],0))</f>
        <v/>
      </c>
      <c r="S453" s="50" t="str" cm="1">
        <f t="array" ref="S453">IF(ファイル名生成[[#This Row],[字２]]=0,"",INDEX(字音画数表[字音],ファイル名生成[[#This Row],[字２]],0))</f>
        <v/>
      </c>
      <c r="T453" s="50" t="str" cm="1">
        <f t="array" ref="T453">IF(ファイル名生成[[#This Row],[字３]]=0,"",INDEX(字音画数表[字音],ファイル名生成[[#This Row],[字３]],0))</f>
        <v/>
      </c>
      <c r="U453" s="50" t="str" cm="1">
        <f t="array" ref="U453">[1]!Hebon(ファイル名生成[[#This Row],[字音（手動）]],2,1)</f>
        <v/>
      </c>
      <c r="V453" s="50">
        <f>COUNTIF(既存ファイル名[ローマ字],ファイル名生成[[#This Row],[ローマ字]])</f>
        <v>2</v>
      </c>
      <c r="W453" s="50">
        <f>IF(ファイル名生成[[#This Row],[字１]]=0,0,COUNTIF(ファイル名生成[ローマ字],ファイル名生成[[#This Row],[ローマ字]]))</f>
        <v>0</v>
      </c>
      <c r="X453" s="50">
        <f>ファイル名生成[[#This Row],[既存頻度]]+ファイル名生成[[#This Row],[新頻度]]</f>
        <v>2</v>
      </c>
      <c r="Y453" s="50" t="str">
        <f>IF(ファイル名生成[[#This Row],[総頻度]]&gt;9,ファイル名生成[[#This Row],[総頻度]],_xlfn.TEXTJOIN("",TRUE,"0",ファイル名生成[[#This Row],[総頻度]]))</f>
        <v>02</v>
      </c>
    </row>
    <row r="454" spans="2:25">
      <c r="B454" s="50">
        <f t="shared" si="7"/>
        <v>452</v>
      </c>
      <c r="C454" s="90"/>
      <c r="D454" s="81"/>
      <c r="E454" s="81" t="s">
        <v>3843</v>
      </c>
      <c r="F454" s="81" t="s">
        <v>3843</v>
      </c>
      <c r="G454" s="90"/>
      <c r="H454" s="90"/>
      <c r="I454" s="50" t="str" cm="1">
        <f t="array" ref="I4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4" s="50" t="str">
        <f>_xlfn.TEXTJOIN("",1,ファイル名生成[[#This Row],[字音１]],ファイル名生成[[#This Row],[字音２]],ファイル名生成[[#This Row],[字音3]])</f>
        <v/>
      </c>
      <c r="K454" s="90"/>
      <c r="L454" s="50" t="str">
        <f>IF(ファイル名生成[[#This Row],[字１]]=0,"",_xlfn.TEXTJOIN("",TRUE,ファイル名生成[[#This Row],[ローマ字]],ファイル名生成[[#This Row],[後綴り]]))</f>
        <v/>
      </c>
      <c r="M454" s="50" t="str">
        <f>IF(COUNTIF(既存ファイル名[語釈見出し],ファイル名生成[[#This Row],[語釈見出し]])&gt;=1,"重複","")</f>
        <v/>
      </c>
      <c r="N454" s="50" t="str">
        <f>IF(COUNTIF(既存ファイル名[項目（内部）],ファイル名生成[[#This Row],[項目（内部）]])&gt;=1,"重複","")</f>
        <v/>
      </c>
      <c r="O454" s="50">
        <f>IF(LEFT(ファイル名生成[[#This Row],[項目（内部）]],1)="",0,MATCH(LEFT(ファイル名生成[[#This Row],[項目（内部）]],1),字音画数表[新字],0))</f>
        <v>0</v>
      </c>
      <c r="P454" s="50" cm="1">
        <f t="array" ref="P4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4" s="50" cm="1">
        <f t="array" ref="Q4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4" s="50" t="str" cm="1">
        <f t="array" ref="R454">IF(ファイル名生成[[#This Row],[字１]]=0,"",INDEX(字音画数表[字音],ファイル名生成[[#This Row],[字１]],0))</f>
        <v/>
      </c>
      <c r="S454" s="50" t="str" cm="1">
        <f t="array" ref="S454">IF(ファイル名生成[[#This Row],[字２]]=0,"",INDEX(字音画数表[字音],ファイル名生成[[#This Row],[字２]],0))</f>
        <v/>
      </c>
      <c r="T454" s="50" t="str" cm="1">
        <f t="array" ref="T454">IF(ファイル名生成[[#This Row],[字３]]=0,"",INDEX(字音画数表[字音],ファイル名生成[[#This Row],[字３]],0))</f>
        <v/>
      </c>
      <c r="U454" s="50" t="str" cm="1">
        <f t="array" ref="U454">[1]!Hebon(ファイル名生成[[#This Row],[字音（手動）]],2,1)</f>
        <v/>
      </c>
      <c r="V454" s="50">
        <f>COUNTIF(既存ファイル名[ローマ字],ファイル名生成[[#This Row],[ローマ字]])</f>
        <v>2</v>
      </c>
      <c r="W454" s="50">
        <f>IF(ファイル名生成[[#This Row],[字１]]=0,0,COUNTIF(ファイル名生成[ローマ字],ファイル名生成[[#This Row],[ローマ字]]))</f>
        <v>0</v>
      </c>
      <c r="X454" s="50">
        <f>ファイル名生成[[#This Row],[既存頻度]]+ファイル名生成[[#This Row],[新頻度]]</f>
        <v>2</v>
      </c>
      <c r="Y454" s="50" t="str">
        <f>IF(ファイル名生成[[#This Row],[総頻度]]&gt;9,ファイル名生成[[#This Row],[総頻度]],_xlfn.TEXTJOIN("",TRUE,"0",ファイル名生成[[#This Row],[総頻度]]))</f>
        <v>02</v>
      </c>
    </row>
    <row r="455" spans="2:25">
      <c r="B455" s="50">
        <f t="shared" si="7"/>
        <v>453</v>
      </c>
      <c r="C455" s="90"/>
      <c r="D455" s="81"/>
      <c r="E455" s="81" t="s">
        <v>3843</v>
      </c>
      <c r="F455" s="81" t="s">
        <v>3843</v>
      </c>
      <c r="G455" s="90"/>
      <c r="H455" s="90"/>
      <c r="I455" s="50" t="str" cm="1">
        <f t="array" ref="I4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5" s="50" t="str">
        <f>_xlfn.TEXTJOIN("",1,ファイル名生成[[#This Row],[字音１]],ファイル名生成[[#This Row],[字音２]],ファイル名生成[[#This Row],[字音3]])</f>
        <v/>
      </c>
      <c r="K455" s="90"/>
      <c r="L455" s="50" t="str">
        <f>IF(ファイル名生成[[#This Row],[字１]]=0,"",_xlfn.TEXTJOIN("",TRUE,ファイル名生成[[#This Row],[ローマ字]],ファイル名生成[[#This Row],[後綴り]]))</f>
        <v/>
      </c>
      <c r="M455" s="50" t="str">
        <f>IF(COUNTIF(既存ファイル名[語釈見出し],ファイル名生成[[#This Row],[語釈見出し]])&gt;=1,"重複","")</f>
        <v/>
      </c>
      <c r="N455" s="50" t="str">
        <f>IF(COUNTIF(既存ファイル名[項目（内部）],ファイル名生成[[#This Row],[項目（内部）]])&gt;=1,"重複","")</f>
        <v/>
      </c>
      <c r="O455" s="50">
        <f>IF(LEFT(ファイル名生成[[#This Row],[項目（内部）]],1)="",0,MATCH(LEFT(ファイル名生成[[#This Row],[項目（内部）]],1),字音画数表[新字],0))</f>
        <v>0</v>
      </c>
      <c r="P455" s="50" cm="1">
        <f t="array" ref="P4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5" s="50" cm="1">
        <f t="array" ref="Q4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5" s="50" t="str" cm="1">
        <f t="array" ref="R455">IF(ファイル名生成[[#This Row],[字１]]=0,"",INDEX(字音画数表[字音],ファイル名生成[[#This Row],[字１]],0))</f>
        <v/>
      </c>
      <c r="S455" s="50" t="str" cm="1">
        <f t="array" ref="S455">IF(ファイル名生成[[#This Row],[字２]]=0,"",INDEX(字音画数表[字音],ファイル名生成[[#This Row],[字２]],0))</f>
        <v/>
      </c>
      <c r="T455" s="50" t="str" cm="1">
        <f t="array" ref="T455">IF(ファイル名生成[[#This Row],[字３]]=0,"",INDEX(字音画数表[字音],ファイル名生成[[#This Row],[字３]],0))</f>
        <v/>
      </c>
      <c r="U455" s="50" t="str" cm="1">
        <f t="array" ref="U455">[1]!Hebon(ファイル名生成[[#This Row],[字音（手動）]],2,1)</f>
        <v/>
      </c>
      <c r="V455" s="50">
        <f>COUNTIF(既存ファイル名[ローマ字],ファイル名生成[[#This Row],[ローマ字]])</f>
        <v>2</v>
      </c>
      <c r="W455" s="50">
        <f>IF(ファイル名生成[[#This Row],[字１]]=0,0,COUNTIF(ファイル名生成[ローマ字],ファイル名生成[[#This Row],[ローマ字]]))</f>
        <v>0</v>
      </c>
      <c r="X455" s="50">
        <f>ファイル名生成[[#This Row],[既存頻度]]+ファイル名生成[[#This Row],[新頻度]]</f>
        <v>2</v>
      </c>
      <c r="Y455" s="50" t="str">
        <f>IF(ファイル名生成[[#This Row],[総頻度]]&gt;9,ファイル名生成[[#This Row],[総頻度]],_xlfn.TEXTJOIN("",TRUE,"0",ファイル名生成[[#This Row],[総頻度]]))</f>
        <v>02</v>
      </c>
    </row>
    <row r="456" spans="2:25">
      <c r="B456" s="50">
        <f t="shared" si="7"/>
        <v>454</v>
      </c>
      <c r="C456" s="90"/>
      <c r="D456" s="81"/>
      <c r="E456" s="81" t="s">
        <v>3843</v>
      </c>
      <c r="F456" s="81" t="s">
        <v>3843</v>
      </c>
      <c r="G456" s="90"/>
      <c r="H456" s="90"/>
      <c r="I456" s="50" t="str" cm="1">
        <f t="array" ref="I4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6" s="50" t="str">
        <f>_xlfn.TEXTJOIN("",1,ファイル名生成[[#This Row],[字音１]],ファイル名生成[[#This Row],[字音２]],ファイル名生成[[#This Row],[字音3]])</f>
        <v/>
      </c>
      <c r="K456" s="90"/>
      <c r="L456" s="50" t="str">
        <f>IF(ファイル名生成[[#This Row],[字１]]=0,"",_xlfn.TEXTJOIN("",TRUE,ファイル名生成[[#This Row],[ローマ字]],ファイル名生成[[#This Row],[後綴り]]))</f>
        <v/>
      </c>
      <c r="M456" s="50" t="str">
        <f>IF(COUNTIF(既存ファイル名[語釈見出し],ファイル名生成[[#This Row],[語釈見出し]])&gt;=1,"重複","")</f>
        <v/>
      </c>
      <c r="N456" s="50" t="str">
        <f>IF(COUNTIF(既存ファイル名[項目（内部）],ファイル名生成[[#This Row],[項目（内部）]])&gt;=1,"重複","")</f>
        <v/>
      </c>
      <c r="O456" s="50">
        <f>IF(LEFT(ファイル名生成[[#This Row],[項目（内部）]],1)="",0,MATCH(LEFT(ファイル名生成[[#This Row],[項目（内部）]],1),字音画数表[新字],0))</f>
        <v>0</v>
      </c>
      <c r="P456" s="50" cm="1">
        <f t="array" ref="P4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6" s="50" cm="1">
        <f t="array" ref="Q4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6" s="50" t="str" cm="1">
        <f t="array" ref="R456">IF(ファイル名生成[[#This Row],[字１]]=0,"",INDEX(字音画数表[字音],ファイル名生成[[#This Row],[字１]],0))</f>
        <v/>
      </c>
      <c r="S456" s="50" t="str" cm="1">
        <f t="array" ref="S456">IF(ファイル名生成[[#This Row],[字２]]=0,"",INDEX(字音画数表[字音],ファイル名生成[[#This Row],[字２]],0))</f>
        <v/>
      </c>
      <c r="T456" s="50" t="str" cm="1">
        <f t="array" ref="T456">IF(ファイル名生成[[#This Row],[字３]]=0,"",INDEX(字音画数表[字音],ファイル名生成[[#This Row],[字３]],0))</f>
        <v/>
      </c>
      <c r="U456" s="50" t="str" cm="1">
        <f t="array" ref="U456">[1]!Hebon(ファイル名生成[[#This Row],[字音（手動）]],2,1)</f>
        <v/>
      </c>
      <c r="V456" s="50">
        <f>COUNTIF(既存ファイル名[ローマ字],ファイル名生成[[#This Row],[ローマ字]])</f>
        <v>2</v>
      </c>
      <c r="W456" s="50">
        <f>IF(ファイル名生成[[#This Row],[字１]]=0,0,COUNTIF(ファイル名生成[ローマ字],ファイル名生成[[#This Row],[ローマ字]]))</f>
        <v>0</v>
      </c>
      <c r="X456" s="50">
        <f>ファイル名生成[[#This Row],[既存頻度]]+ファイル名生成[[#This Row],[新頻度]]</f>
        <v>2</v>
      </c>
      <c r="Y456" s="50" t="str">
        <f>IF(ファイル名生成[[#This Row],[総頻度]]&gt;9,ファイル名生成[[#This Row],[総頻度]],_xlfn.TEXTJOIN("",TRUE,"0",ファイル名生成[[#This Row],[総頻度]]))</f>
        <v>02</v>
      </c>
    </row>
    <row r="457" spans="2:25">
      <c r="B457" s="50">
        <f t="shared" si="7"/>
        <v>455</v>
      </c>
      <c r="C457" s="90"/>
      <c r="D457" s="81"/>
      <c r="E457" s="81" t="s">
        <v>3843</v>
      </c>
      <c r="F457" s="81" t="s">
        <v>3843</v>
      </c>
      <c r="G457" s="90"/>
      <c r="H457" s="90"/>
      <c r="I457" s="50" t="str" cm="1">
        <f t="array" ref="I4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7" s="50" t="str">
        <f>_xlfn.TEXTJOIN("",1,ファイル名生成[[#This Row],[字音１]],ファイル名生成[[#This Row],[字音２]],ファイル名生成[[#This Row],[字音3]])</f>
        <v/>
      </c>
      <c r="K457" s="90"/>
      <c r="L457" s="50" t="str">
        <f>IF(ファイル名生成[[#This Row],[字１]]=0,"",_xlfn.TEXTJOIN("",TRUE,ファイル名生成[[#This Row],[ローマ字]],ファイル名生成[[#This Row],[後綴り]]))</f>
        <v/>
      </c>
      <c r="M457" s="50" t="str">
        <f>IF(COUNTIF(既存ファイル名[語釈見出し],ファイル名生成[[#This Row],[語釈見出し]])&gt;=1,"重複","")</f>
        <v/>
      </c>
      <c r="N457" s="50" t="str">
        <f>IF(COUNTIF(既存ファイル名[項目（内部）],ファイル名生成[[#This Row],[項目（内部）]])&gt;=1,"重複","")</f>
        <v/>
      </c>
      <c r="O457" s="50">
        <f>IF(LEFT(ファイル名生成[[#This Row],[項目（内部）]],1)="",0,MATCH(LEFT(ファイル名生成[[#This Row],[項目（内部）]],1),字音画数表[新字],0))</f>
        <v>0</v>
      </c>
      <c r="P457" s="50" cm="1">
        <f t="array" ref="P4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7" s="50" cm="1">
        <f t="array" ref="Q4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7" s="50" t="str" cm="1">
        <f t="array" ref="R457">IF(ファイル名生成[[#This Row],[字１]]=0,"",INDEX(字音画数表[字音],ファイル名生成[[#This Row],[字１]],0))</f>
        <v/>
      </c>
      <c r="S457" s="50" t="str" cm="1">
        <f t="array" ref="S457">IF(ファイル名生成[[#This Row],[字２]]=0,"",INDEX(字音画数表[字音],ファイル名生成[[#This Row],[字２]],0))</f>
        <v/>
      </c>
      <c r="T457" s="50" t="str" cm="1">
        <f t="array" ref="T457">IF(ファイル名生成[[#This Row],[字３]]=0,"",INDEX(字音画数表[字音],ファイル名生成[[#This Row],[字３]],0))</f>
        <v/>
      </c>
      <c r="U457" s="50" t="str" cm="1">
        <f t="array" ref="U457">[1]!Hebon(ファイル名生成[[#This Row],[字音（手動）]],2,1)</f>
        <v/>
      </c>
      <c r="V457" s="50">
        <f>COUNTIF(既存ファイル名[ローマ字],ファイル名生成[[#This Row],[ローマ字]])</f>
        <v>2</v>
      </c>
      <c r="W457" s="50">
        <f>IF(ファイル名生成[[#This Row],[字１]]=0,0,COUNTIF(ファイル名生成[ローマ字],ファイル名生成[[#This Row],[ローマ字]]))</f>
        <v>0</v>
      </c>
      <c r="X457" s="50">
        <f>ファイル名生成[[#This Row],[既存頻度]]+ファイル名生成[[#This Row],[新頻度]]</f>
        <v>2</v>
      </c>
      <c r="Y457" s="50" t="str">
        <f>IF(ファイル名生成[[#This Row],[総頻度]]&gt;9,ファイル名生成[[#This Row],[総頻度]],_xlfn.TEXTJOIN("",TRUE,"0",ファイル名生成[[#This Row],[総頻度]]))</f>
        <v>02</v>
      </c>
    </row>
    <row r="458" spans="2:25">
      <c r="B458" s="50">
        <f t="shared" si="7"/>
        <v>456</v>
      </c>
      <c r="C458" s="90"/>
      <c r="D458" s="81"/>
      <c r="E458" s="81" t="s">
        <v>3843</v>
      </c>
      <c r="F458" s="81" t="s">
        <v>3843</v>
      </c>
      <c r="G458" s="90"/>
      <c r="H458" s="90"/>
      <c r="I458" s="50" t="str" cm="1">
        <f t="array" ref="I4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8" s="50" t="str">
        <f>_xlfn.TEXTJOIN("",1,ファイル名生成[[#This Row],[字音１]],ファイル名生成[[#This Row],[字音２]],ファイル名生成[[#This Row],[字音3]])</f>
        <v/>
      </c>
      <c r="K458" s="90"/>
      <c r="L458" s="50" t="str">
        <f>IF(ファイル名生成[[#This Row],[字１]]=0,"",_xlfn.TEXTJOIN("",TRUE,ファイル名生成[[#This Row],[ローマ字]],ファイル名生成[[#This Row],[後綴り]]))</f>
        <v/>
      </c>
      <c r="M458" s="50" t="str">
        <f>IF(COUNTIF(既存ファイル名[語釈見出し],ファイル名生成[[#This Row],[語釈見出し]])&gt;=1,"重複","")</f>
        <v/>
      </c>
      <c r="N458" s="50" t="str">
        <f>IF(COUNTIF(既存ファイル名[項目（内部）],ファイル名生成[[#This Row],[項目（内部）]])&gt;=1,"重複","")</f>
        <v/>
      </c>
      <c r="O458" s="50">
        <f>IF(LEFT(ファイル名生成[[#This Row],[項目（内部）]],1)="",0,MATCH(LEFT(ファイル名生成[[#This Row],[項目（内部）]],1),字音画数表[新字],0))</f>
        <v>0</v>
      </c>
      <c r="P458" s="50" cm="1">
        <f t="array" ref="P4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8" s="50" cm="1">
        <f t="array" ref="Q4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8" s="50" t="str" cm="1">
        <f t="array" ref="R458">IF(ファイル名生成[[#This Row],[字１]]=0,"",INDEX(字音画数表[字音],ファイル名生成[[#This Row],[字１]],0))</f>
        <v/>
      </c>
      <c r="S458" s="50" t="str" cm="1">
        <f t="array" ref="S458">IF(ファイル名生成[[#This Row],[字２]]=0,"",INDEX(字音画数表[字音],ファイル名生成[[#This Row],[字２]],0))</f>
        <v/>
      </c>
      <c r="T458" s="50" t="str" cm="1">
        <f t="array" ref="T458">IF(ファイル名生成[[#This Row],[字３]]=0,"",INDEX(字音画数表[字音],ファイル名生成[[#This Row],[字３]],0))</f>
        <v/>
      </c>
      <c r="U458" s="50" t="str" cm="1">
        <f t="array" ref="U458">[1]!Hebon(ファイル名生成[[#This Row],[字音（手動）]],2,1)</f>
        <v/>
      </c>
      <c r="V458" s="50">
        <f>COUNTIF(既存ファイル名[ローマ字],ファイル名生成[[#This Row],[ローマ字]])</f>
        <v>2</v>
      </c>
      <c r="W458" s="50">
        <f>IF(ファイル名生成[[#This Row],[字１]]=0,0,COUNTIF(ファイル名生成[ローマ字],ファイル名生成[[#This Row],[ローマ字]]))</f>
        <v>0</v>
      </c>
      <c r="X458" s="50">
        <f>ファイル名生成[[#This Row],[既存頻度]]+ファイル名生成[[#This Row],[新頻度]]</f>
        <v>2</v>
      </c>
      <c r="Y458" s="50" t="str">
        <f>IF(ファイル名生成[[#This Row],[総頻度]]&gt;9,ファイル名生成[[#This Row],[総頻度]],_xlfn.TEXTJOIN("",TRUE,"0",ファイル名生成[[#This Row],[総頻度]]))</f>
        <v>02</v>
      </c>
    </row>
    <row r="459" spans="2:25">
      <c r="B459" s="50">
        <f t="shared" si="7"/>
        <v>457</v>
      </c>
      <c r="C459" s="90"/>
      <c r="D459" s="81"/>
      <c r="E459" s="81" t="s">
        <v>3843</v>
      </c>
      <c r="F459" s="81" t="s">
        <v>3843</v>
      </c>
      <c r="G459" s="90"/>
      <c r="H459" s="90"/>
      <c r="I459" s="50" t="str" cm="1">
        <f t="array" ref="I4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59" s="50" t="str">
        <f>_xlfn.TEXTJOIN("",1,ファイル名生成[[#This Row],[字音１]],ファイル名生成[[#This Row],[字音２]],ファイル名生成[[#This Row],[字音3]])</f>
        <v/>
      </c>
      <c r="K459" s="90"/>
      <c r="L459" s="50" t="str">
        <f>IF(ファイル名生成[[#This Row],[字１]]=0,"",_xlfn.TEXTJOIN("",TRUE,ファイル名生成[[#This Row],[ローマ字]],ファイル名生成[[#This Row],[後綴り]]))</f>
        <v/>
      </c>
      <c r="M459" s="50" t="str">
        <f>IF(COUNTIF(既存ファイル名[語釈見出し],ファイル名生成[[#This Row],[語釈見出し]])&gt;=1,"重複","")</f>
        <v/>
      </c>
      <c r="N459" s="50" t="str">
        <f>IF(COUNTIF(既存ファイル名[項目（内部）],ファイル名生成[[#This Row],[項目（内部）]])&gt;=1,"重複","")</f>
        <v/>
      </c>
      <c r="O459" s="50">
        <f>IF(LEFT(ファイル名生成[[#This Row],[項目（内部）]],1)="",0,MATCH(LEFT(ファイル名生成[[#This Row],[項目（内部）]],1),字音画数表[新字],0))</f>
        <v>0</v>
      </c>
      <c r="P459" s="50" cm="1">
        <f t="array" ref="P4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59" s="50" cm="1">
        <f t="array" ref="Q4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59" s="50" t="str" cm="1">
        <f t="array" ref="R459">IF(ファイル名生成[[#This Row],[字１]]=0,"",INDEX(字音画数表[字音],ファイル名生成[[#This Row],[字１]],0))</f>
        <v/>
      </c>
      <c r="S459" s="50" t="str" cm="1">
        <f t="array" ref="S459">IF(ファイル名生成[[#This Row],[字２]]=0,"",INDEX(字音画数表[字音],ファイル名生成[[#This Row],[字２]],0))</f>
        <v/>
      </c>
      <c r="T459" s="50" t="str" cm="1">
        <f t="array" ref="T459">IF(ファイル名生成[[#This Row],[字３]]=0,"",INDEX(字音画数表[字音],ファイル名生成[[#This Row],[字３]],0))</f>
        <v/>
      </c>
      <c r="U459" s="50" t="str" cm="1">
        <f t="array" ref="U459">[1]!Hebon(ファイル名生成[[#This Row],[字音（手動）]],2,1)</f>
        <v/>
      </c>
      <c r="V459" s="50">
        <f>COUNTIF(既存ファイル名[ローマ字],ファイル名生成[[#This Row],[ローマ字]])</f>
        <v>2</v>
      </c>
      <c r="W459" s="50">
        <f>IF(ファイル名生成[[#This Row],[字１]]=0,0,COUNTIF(ファイル名生成[ローマ字],ファイル名生成[[#This Row],[ローマ字]]))</f>
        <v>0</v>
      </c>
      <c r="X459" s="50">
        <f>ファイル名生成[[#This Row],[既存頻度]]+ファイル名生成[[#This Row],[新頻度]]</f>
        <v>2</v>
      </c>
      <c r="Y459" s="50" t="str">
        <f>IF(ファイル名生成[[#This Row],[総頻度]]&gt;9,ファイル名生成[[#This Row],[総頻度]],_xlfn.TEXTJOIN("",TRUE,"0",ファイル名生成[[#This Row],[総頻度]]))</f>
        <v>02</v>
      </c>
    </row>
    <row r="460" spans="2:25">
      <c r="B460" s="50">
        <f t="shared" si="7"/>
        <v>458</v>
      </c>
      <c r="C460" s="90"/>
      <c r="D460" s="81"/>
      <c r="E460" s="81" t="s">
        <v>3843</v>
      </c>
      <c r="F460" s="81" t="s">
        <v>3843</v>
      </c>
      <c r="G460" s="90"/>
      <c r="H460" s="90"/>
      <c r="I460" s="50" t="str" cm="1">
        <f t="array" ref="I4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0" s="50" t="str">
        <f>_xlfn.TEXTJOIN("",1,ファイル名生成[[#This Row],[字音１]],ファイル名生成[[#This Row],[字音２]],ファイル名生成[[#This Row],[字音3]])</f>
        <v/>
      </c>
      <c r="K460" s="90"/>
      <c r="L460" s="50" t="str">
        <f>IF(ファイル名生成[[#This Row],[字１]]=0,"",_xlfn.TEXTJOIN("",TRUE,ファイル名生成[[#This Row],[ローマ字]],ファイル名生成[[#This Row],[後綴り]]))</f>
        <v/>
      </c>
      <c r="M460" s="50" t="str">
        <f>IF(COUNTIF(既存ファイル名[語釈見出し],ファイル名生成[[#This Row],[語釈見出し]])&gt;=1,"重複","")</f>
        <v/>
      </c>
      <c r="N460" s="50" t="str">
        <f>IF(COUNTIF(既存ファイル名[項目（内部）],ファイル名生成[[#This Row],[項目（内部）]])&gt;=1,"重複","")</f>
        <v/>
      </c>
      <c r="O460" s="50">
        <f>IF(LEFT(ファイル名生成[[#This Row],[項目（内部）]],1)="",0,MATCH(LEFT(ファイル名生成[[#This Row],[項目（内部）]],1),字音画数表[新字],0))</f>
        <v>0</v>
      </c>
      <c r="P460" s="50" cm="1">
        <f t="array" ref="P4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0" s="50" cm="1">
        <f t="array" ref="Q4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0" s="50" t="str" cm="1">
        <f t="array" ref="R460">IF(ファイル名生成[[#This Row],[字１]]=0,"",INDEX(字音画数表[字音],ファイル名生成[[#This Row],[字１]],0))</f>
        <v/>
      </c>
      <c r="S460" s="50" t="str" cm="1">
        <f t="array" ref="S460">IF(ファイル名生成[[#This Row],[字２]]=0,"",INDEX(字音画数表[字音],ファイル名生成[[#This Row],[字２]],0))</f>
        <v/>
      </c>
      <c r="T460" s="50" t="str" cm="1">
        <f t="array" ref="T460">IF(ファイル名生成[[#This Row],[字３]]=0,"",INDEX(字音画数表[字音],ファイル名生成[[#This Row],[字３]],0))</f>
        <v/>
      </c>
      <c r="U460" s="50" t="str" cm="1">
        <f t="array" ref="U460">[1]!Hebon(ファイル名生成[[#This Row],[字音（手動）]],2,1)</f>
        <v/>
      </c>
      <c r="V460" s="50">
        <f>COUNTIF(既存ファイル名[ローマ字],ファイル名生成[[#This Row],[ローマ字]])</f>
        <v>2</v>
      </c>
      <c r="W460" s="50">
        <f>IF(ファイル名生成[[#This Row],[字１]]=0,0,COUNTIF(ファイル名生成[ローマ字],ファイル名生成[[#This Row],[ローマ字]]))</f>
        <v>0</v>
      </c>
      <c r="X460" s="50">
        <f>ファイル名生成[[#This Row],[既存頻度]]+ファイル名生成[[#This Row],[新頻度]]</f>
        <v>2</v>
      </c>
      <c r="Y460" s="50" t="str">
        <f>IF(ファイル名生成[[#This Row],[総頻度]]&gt;9,ファイル名生成[[#This Row],[総頻度]],_xlfn.TEXTJOIN("",TRUE,"0",ファイル名生成[[#This Row],[総頻度]]))</f>
        <v>02</v>
      </c>
    </row>
    <row r="461" spans="2:25">
      <c r="B461" s="50">
        <f t="shared" si="7"/>
        <v>459</v>
      </c>
      <c r="C461" s="90"/>
      <c r="D461" s="81"/>
      <c r="E461" s="81" t="s">
        <v>3843</v>
      </c>
      <c r="F461" s="81" t="s">
        <v>3843</v>
      </c>
      <c r="G461" s="90"/>
      <c r="H461" s="90"/>
      <c r="I461" s="50" t="str" cm="1">
        <f t="array" ref="I4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1" s="50" t="str">
        <f>_xlfn.TEXTJOIN("",1,ファイル名生成[[#This Row],[字音１]],ファイル名生成[[#This Row],[字音２]],ファイル名生成[[#This Row],[字音3]])</f>
        <v/>
      </c>
      <c r="K461" s="90"/>
      <c r="L461" s="50" t="str">
        <f>IF(ファイル名生成[[#This Row],[字１]]=0,"",_xlfn.TEXTJOIN("",TRUE,ファイル名生成[[#This Row],[ローマ字]],ファイル名生成[[#This Row],[後綴り]]))</f>
        <v/>
      </c>
      <c r="M461" s="50" t="str">
        <f>IF(COUNTIF(既存ファイル名[語釈見出し],ファイル名生成[[#This Row],[語釈見出し]])&gt;=1,"重複","")</f>
        <v/>
      </c>
      <c r="N461" s="50" t="str">
        <f>IF(COUNTIF(既存ファイル名[項目（内部）],ファイル名生成[[#This Row],[項目（内部）]])&gt;=1,"重複","")</f>
        <v/>
      </c>
      <c r="O461" s="50">
        <f>IF(LEFT(ファイル名生成[[#This Row],[項目（内部）]],1)="",0,MATCH(LEFT(ファイル名生成[[#This Row],[項目（内部）]],1),字音画数表[新字],0))</f>
        <v>0</v>
      </c>
      <c r="P461" s="50" cm="1">
        <f t="array" ref="P4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1" s="50" cm="1">
        <f t="array" ref="Q4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1" s="50" t="str" cm="1">
        <f t="array" ref="R461">IF(ファイル名生成[[#This Row],[字１]]=0,"",INDEX(字音画数表[字音],ファイル名生成[[#This Row],[字１]],0))</f>
        <v/>
      </c>
      <c r="S461" s="50" t="str" cm="1">
        <f t="array" ref="S461">IF(ファイル名生成[[#This Row],[字２]]=0,"",INDEX(字音画数表[字音],ファイル名生成[[#This Row],[字２]],0))</f>
        <v/>
      </c>
      <c r="T461" s="50" t="str" cm="1">
        <f t="array" ref="T461">IF(ファイル名生成[[#This Row],[字３]]=0,"",INDEX(字音画数表[字音],ファイル名生成[[#This Row],[字３]],0))</f>
        <v/>
      </c>
      <c r="U461" s="50" t="str" cm="1">
        <f t="array" ref="U461">[1]!Hebon(ファイル名生成[[#This Row],[字音（手動）]],2,1)</f>
        <v/>
      </c>
      <c r="V461" s="50">
        <f>COUNTIF(既存ファイル名[ローマ字],ファイル名生成[[#This Row],[ローマ字]])</f>
        <v>2</v>
      </c>
      <c r="W461" s="50">
        <f>IF(ファイル名生成[[#This Row],[字１]]=0,0,COUNTIF(ファイル名生成[ローマ字],ファイル名生成[[#This Row],[ローマ字]]))</f>
        <v>0</v>
      </c>
      <c r="X461" s="50">
        <f>ファイル名生成[[#This Row],[既存頻度]]+ファイル名生成[[#This Row],[新頻度]]</f>
        <v>2</v>
      </c>
      <c r="Y461" s="50" t="str">
        <f>IF(ファイル名生成[[#This Row],[総頻度]]&gt;9,ファイル名生成[[#This Row],[総頻度]],_xlfn.TEXTJOIN("",TRUE,"0",ファイル名生成[[#This Row],[総頻度]]))</f>
        <v>02</v>
      </c>
    </row>
    <row r="462" spans="2:25">
      <c r="B462" s="50">
        <f t="shared" si="7"/>
        <v>460</v>
      </c>
      <c r="C462" s="90"/>
      <c r="D462" s="81"/>
      <c r="E462" s="81" t="s">
        <v>3843</v>
      </c>
      <c r="F462" s="81" t="s">
        <v>3843</v>
      </c>
      <c r="G462" s="90"/>
      <c r="H462" s="90"/>
      <c r="I462" s="50" t="str" cm="1">
        <f t="array" ref="I4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2" s="50" t="str">
        <f>_xlfn.TEXTJOIN("",1,ファイル名生成[[#This Row],[字音１]],ファイル名生成[[#This Row],[字音２]],ファイル名生成[[#This Row],[字音3]])</f>
        <v/>
      </c>
      <c r="K462" s="90"/>
      <c r="L462" s="50" t="str">
        <f>IF(ファイル名生成[[#This Row],[字１]]=0,"",_xlfn.TEXTJOIN("",TRUE,ファイル名生成[[#This Row],[ローマ字]],ファイル名生成[[#This Row],[後綴り]]))</f>
        <v/>
      </c>
      <c r="M462" s="50" t="str">
        <f>IF(COUNTIF(既存ファイル名[語釈見出し],ファイル名生成[[#This Row],[語釈見出し]])&gt;=1,"重複","")</f>
        <v/>
      </c>
      <c r="N462" s="50" t="str">
        <f>IF(COUNTIF(既存ファイル名[項目（内部）],ファイル名生成[[#This Row],[項目（内部）]])&gt;=1,"重複","")</f>
        <v/>
      </c>
      <c r="O462" s="50">
        <f>IF(LEFT(ファイル名生成[[#This Row],[項目（内部）]],1)="",0,MATCH(LEFT(ファイル名生成[[#This Row],[項目（内部）]],1),字音画数表[新字],0))</f>
        <v>0</v>
      </c>
      <c r="P462" s="50" cm="1">
        <f t="array" ref="P4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2" s="50" cm="1">
        <f t="array" ref="Q4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2" s="50" t="str" cm="1">
        <f t="array" ref="R462">IF(ファイル名生成[[#This Row],[字１]]=0,"",INDEX(字音画数表[字音],ファイル名生成[[#This Row],[字１]],0))</f>
        <v/>
      </c>
      <c r="S462" s="50" t="str" cm="1">
        <f t="array" ref="S462">IF(ファイル名生成[[#This Row],[字２]]=0,"",INDEX(字音画数表[字音],ファイル名生成[[#This Row],[字２]],0))</f>
        <v/>
      </c>
      <c r="T462" s="50" t="str" cm="1">
        <f t="array" ref="T462">IF(ファイル名生成[[#This Row],[字３]]=0,"",INDEX(字音画数表[字音],ファイル名生成[[#This Row],[字３]],0))</f>
        <v/>
      </c>
      <c r="U462" s="50" t="str" cm="1">
        <f t="array" ref="U462">[1]!Hebon(ファイル名生成[[#This Row],[字音（手動）]],2,1)</f>
        <v/>
      </c>
      <c r="V462" s="50">
        <f>COUNTIF(既存ファイル名[ローマ字],ファイル名生成[[#This Row],[ローマ字]])</f>
        <v>2</v>
      </c>
      <c r="W462" s="50">
        <f>IF(ファイル名生成[[#This Row],[字１]]=0,0,COUNTIF(ファイル名生成[ローマ字],ファイル名生成[[#This Row],[ローマ字]]))</f>
        <v>0</v>
      </c>
      <c r="X462" s="50">
        <f>ファイル名生成[[#This Row],[既存頻度]]+ファイル名生成[[#This Row],[新頻度]]</f>
        <v>2</v>
      </c>
      <c r="Y462" s="50" t="str">
        <f>IF(ファイル名生成[[#This Row],[総頻度]]&gt;9,ファイル名生成[[#This Row],[総頻度]],_xlfn.TEXTJOIN("",TRUE,"0",ファイル名生成[[#This Row],[総頻度]]))</f>
        <v>02</v>
      </c>
    </row>
    <row r="463" spans="2:25">
      <c r="B463" s="50">
        <f t="shared" si="7"/>
        <v>461</v>
      </c>
      <c r="C463" s="90"/>
      <c r="D463" s="81"/>
      <c r="E463" s="81" t="s">
        <v>3843</v>
      </c>
      <c r="F463" s="81" t="s">
        <v>3843</v>
      </c>
      <c r="G463" s="90"/>
      <c r="H463" s="90"/>
      <c r="I463" s="50" t="str" cm="1">
        <f t="array" ref="I4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3" s="50" t="str">
        <f>_xlfn.TEXTJOIN("",1,ファイル名生成[[#This Row],[字音１]],ファイル名生成[[#This Row],[字音２]],ファイル名生成[[#This Row],[字音3]])</f>
        <v/>
      </c>
      <c r="K463" s="90"/>
      <c r="L463" s="50" t="str">
        <f>IF(ファイル名生成[[#This Row],[字１]]=0,"",_xlfn.TEXTJOIN("",TRUE,ファイル名生成[[#This Row],[ローマ字]],ファイル名生成[[#This Row],[後綴り]]))</f>
        <v/>
      </c>
      <c r="M463" s="50" t="str">
        <f>IF(COUNTIF(既存ファイル名[語釈見出し],ファイル名生成[[#This Row],[語釈見出し]])&gt;=1,"重複","")</f>
        <v/>
      </c>
      <c r="N463" s="50" t="str">
        <f>IF(COUNTIF(既存ファイル名[項目（内部）],ファイル名生成[[#This Row],[項目（内部）]])&gt;=1,"重複","")</f>
        <v/>
      </c>
      <c r="O463" s="50">
        <f>IF(LEFT(ファイル名生成[[#This Row],[項目（内部）]],1)="",0,MATCH(LEFT(ファイル名生成[[#This Row],[項目（内部）]],1),字音画数表[新字],0))</f>
        <v>0</v>
      </c>
      <c r="P463" s="50" cm="1">
        <f t="array" ref="P4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3" s="50" cm="1">
        <f t="array" ref="Q4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3" s="50" t="str" cm="1">
        <f t="array" ref="R463">IF(ファイル名生成[[#This Row],[字１]]=0,"",INDEX(字音画数表[字音],ファイル名生成[[#This Row],[字１]],0))</f>
        <v/>
      </c>
      <c r="S463" s="50" t="str" cm="1">
        <f t="array" ref="S463">IF(ファイル名生成[[#This Row],[字２]]=0,"",INDEX(字音画数表[字音],ファイル名生成[[#This Row],[字２]],0))</f>
        <v/>
      </c>
      <c r="T463" s="50" t="str" cm="1">
        <f t="array" ref="T463">IF(ファイル名生成[[#This Row],[字３]]=0,"",INDEX(字音画数表[字音],ファイル名生成[[#This Row],[字３]],0))</f>
        <v/>
      </c>
      <c r="U463" s="50" t="str" cm="1">
        <f t="array" ref="U463">[1]!Hebon(ファイル名生成[[#This Row],[字音（手動）]],2,1)</f>
        <v/>
      </c>
      <c r="V463" s="50">
        <f>COUNTIF(既存ファイル名[ローマ字],ファイル名生成[[#This Row],[ローマ字]])</f>
        <v>2</v>
      </c>
      <c r="W463" s="50">
        <f>IF(ファイル名生成[[#This Row],[字１]]=0,0,COUNTIF(ファイル名生成[ローマ字],ファイル名生成[[#This Row],[ローマ字]]))</f>
        <v>0</v>
      </c>
      <c r="X463" s="50">
        <f>ファイル名生成[[#This Row],[既存頻度]]+ファイル名生成[[#This Row],[新頻度]]</f>
        <v>2</v>
      </c>
      <c r="Y463" s="50" t="str">
        <f>IF(ファイル名生成[[#This Row],[総頻度]]&gt;9,ファイル名生成[[#This Row],[総頻度]],_xlfn.TEXTJOIN("",TRUE,"0",ファイル名生成[[#This Row],[総頻度]]))</f>
        <v>02</v>
      </c>
    </row>
    <row r="464" spans="2:25">
      <c r="B464" s="50">
        <f t="shared" si="7"/>
        <v>462</v>
      </c>
      <c r="C464" s="90"/>
      <c r="D464" s="81"/>
      <c r="E464" s="81" t="s">
        <v>3843</v>
      </c>
      <c r="F464" s="81" t="s">
        <v>3843</v>
      </c>
      <c r="G464" s="90"/>
      <c r="H464" s="90"/>
      <c r="I464" s="50" t="str" cm="1">
        <f t="array" ref="I4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4" s="50" t="str">
        <f>_xlfn.TEXTJOIN("",1,ファイル名生成[[#This Row],[字音１]],ファイル名生成[[#This Row],[字音２]],ファイル名生成[[#This Row],[字音3]])</f>
        <v/>
      </c>
      <c r="K464" s="90"/>
      <c r="L464" s="50" t="str">
        <f>IF(ファイル名生成[[#This Row],[字１]]=0,"",_xlfn.TEXTJOIN("",TRUE,ファイル名生成[[#This Row],[ローマ字]],ファイル名生成[[#This Row],[後綴り]]))</f>
        <v/>
      </c>
      <c r="M464" s="50" t="str">
        <f>IF(COUNTIF(既存ファイル名[語釈見出し],ファイル名生成[[#This Row],[語釈見出し]])&gt;=1,"重複","")</f>
        <v/>
      </c>
      <c r="N464" s="50" t="str">
        <f>IF(COUNTIF(既存ファイル名[項目（内部）],ファイル名生成[[#This Row],[項目（内部）]])&gt;=1,"重複","")</f>
        <v/>
      </c>
      <c r="O464" s="50">
        <f>IF(LEFT(ファイル名生成[[#This Row],[項目（内部）]],1)="",0,MATCH(LEFT(ファイル名生成[[#This Row],[項目（内部）]],1),字音画数表[新字],0))</f>
        <v>0</v>
      </c>
      <c r="P464" s="50" cm="1">
        <f t="array" ref="P4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4" s="50" cm="1">
        <f t="array" ref="Q4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4" s="50" t="str" cm="1">
        <f t="array" ref="R464">IF(ファイル名生成[[#This Row],[字１]]=0,"",INDEX(字音画数表[字音],ファイル名生成[[#This Row],[字１]],0))</f>
        <v/>
      </c>
      <c r="S464" s="50" t="str" cm="1">
        <f t="array" ref="S464">IF(ファイル名生成[[#This Row],[字２]]=0,"",INDEX(字音画数表[字音],ファイル名生成[[#This Row],[字２]],0))</f>
        <v/>
      </c>
      <c r="T464" s="50" t="str" cm="1">
        <f t="array" ref="T464">IF(ファイル名生成[[#This Row],[字３]]=0,"",INDEX(字音画数表[字音],ファイル名生成[[#This Row],[字３]],0))</f>
        <v/>
      </c>
      <c r="U464" s="50" t="str" cm="1">
        <f t="array" ref="U464">[1]!Hebon(ファイル名生成[[#This Row],[字音（手動）]],2,1)</f>
        <v/>
      </c>
      <c r="V464" s="50">
        <f>COUNTIF(既存ファイル名[ローマ字],ファイル名生成[[#This Row],[ローマ字]])</f>
        <v>2</v>
      </c>
      <c r="W464" s="50">
        <f>IF(ファイル名生成[[#This Row],[字１]]=0,0,COUNTIF(ファイル名生成[ローマ字],ファイル名生成[[#This Row],[ローマ字]]))</f>
        <v>0</v>
      </c>
      <c r="X464" s="50">
        <f>ファイル名生成[[#This Row],[既存頻度]]+ファイル名生成[[#This Row],[新頻度]]</f>
        <v>2</v>
      </c>
      <c r="Y464" s="50" t="str">
        <f>IF(ファイル名生成[[#This Row],[総頻度]]&gt;9,ファイル名生成[[#This Row],[総頻度]],_xlfn.TEXTJOIN("",TRUE,"0",ファイル名生成[[#This Row],[総頻度]]))</f>
        <v>02</v>
      </c>
    </row>
    <row r="465" spans="2:25">
      <c r="B465" s="50">
        <f t="shared" si="7"/>
        <v>463</v>
      </c>
      <c r="C465" s="90"/>
      <c r="D465" s="81"/>
      <c r="E465" s="81" t="s">
        <v>3843</v>
      </c>
      <c r="F465" s="81" t="s">
        <v>3843</v>
      </c>
      <c r="G465" s="90"/>
      <c r="H465" s="90"/>
      <c r="I465" s="50" t="str" cm="1">
        <f t="array" ref="I4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5" s="50" t="str">
        <f>_xlfn.TEXTJOIN("",1,ファイル名生成[[#This Row],[字音１]],ファイル名生成[[#This Row],[字音２]],ファイル名生成[[#This Row],[字音3]])</f>
        <v/>
      </c>
      <c r="K465" s="90"/>
      <c r="L465" s="50" t="str">
        <f>IF(ファイル名生成[[#This Row],[字１]]=0,"",_xlfn.TEXTJOIN("",TRUE,ファイル名生成[[#This Row],[ローマ字]],ファイル名生成[[#This Row],[後綴り]]))</f>
        <v/>
      </c>
      <c r="M465" s="50" t="str">
        <f>IF(COUNTIF(既存ファイル名[語釈見出し],ファイル名生成[[#This Row],[語釈見出し]])&gt;=1,"重複","")</f>
        <v/>
      </c>
      <c r="N465" s="50" t="str">
        <f>IF(COUNTIF(既存ファイル名[項目（内部）],ファイル名生成[[#This Row],[項目（内部）]])&gt;=1,"重複","")</f>
        <v/>
      </c>
      <c r="O465" s="50">
        <f>IF(LEFT(ファイル名生成[[#This Row],[項目（内部）]],1)="",0,MATCH(LEFT(ファイル名生成[[#This Row],[項目（内部）]],1),字音画数表[新字],0))</f>
        <v>0</v>
      </c>
      <c r="P465" s="50" cm="1">
        <f t="array" ref="P4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5" s="50" cm="1">
        <f t="array" ref="Q4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5" s="50" t="str" cm="1">
        <f t="array" ref="R465">IF(ファイル名生成[[#This Row],[字１]]=0,"",INDEX(字音画数表[字音],ファイル名生成[[#This Row],[字１]],0))</f>
        <v/>
      </c>
      <c r="S465" s="50" t="str" cm="1">
        <f t="array" ref="S465">IF(ファイル名生成[[#This Row],[字２]]=0,"",INDEX(字音画数表[字音],ファイル名生成[[#This Row],[字２]],0))</f>
        <v/>
      </c>
      <c r="T465" s="50" t="str" cm="1">
        <f t="array" ref="T465">IF(ファイル名生成[[#This Row],[字３]]=0,"",INDEX(字音画数表[字音],ファイル名生成[[#This Row],[字３]],0))</f>
        <v/>
      </c>
      <c r="U465" s="50" t="str" cm="1">
        <f t="array" ref="U465">[1]!Hebon(ファイル名生成[[#This Row],[字音（手動）]],2,1)</f>
        <v/>
      </c>
      <c r="V465" s="50">
        <f>COUNTIF(既存ファイル名[ローマ字],ファイル名生成[[#This Row],[ローマ字]])</f>
        <v>2</v>
      </c>
      <c r="W465" s="50">
        <f>IF(ファイル名生成[[#This Row],[字１]]=0,0,COUNTIF(ファイル名生成[ローマ字],ファイル名生成[[#This Row],[ローマ字]]))</f>
        <v>0</v>
      </c>
      <c r="X465" s="50">
        <f>ファイル名生成[[#This Row],[既存頻度]]+ファイル名生成[[#This Row],[新頻度]]</f>
        <v>2</v>
      </c>
      <c r="Y465" s="50" t="str">
        <f>IF(ファイル名生成[[#This Row],[総頻度]]&gt;9,ファイル名生成[[#This Row],[総頻度]],_xlfn.TEXTJOIN("",TRUE,"0",ファイル名生成[[#This Row],[総頻度]]))</f>
        <v>02</v>
      </c>
    </row>
    <row r="466" spans="2:25">
      <c r="B466" s="50">
        <f t="shared" si="7"/>
        <v>464</v>
      </c>
      <c r="C466" s="90"/>
      <c r="D466" s="81"/>
      <c r="E466" s="81" t="s">
        <v>3843</v>
      </c>
      <c r="F466" s="81" t="s">
        <v>3843</v>
      </c>
      <c r="G466" s="90"/>
      <c r="H466" s="90"/>
      <c r="I466" s="50" t="str" cm="1">
        <f t="array" ref="I4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6" s="50" t="str">
        <f>_xlfn.TEXTJOIN("",1,ファイル名生成[[#This Row],[字音１]],ファイル名生成[[#This Row],[字音２]],ファイル名生成[[#This Row],[字音3]])</f>
        <v/>
      </c>
      <c r="K466" s="90"/>
      <c r="L466" s="50" t="str">
        <f>IF(ファイル名生成[[#This Row],[字１]]=0,"",_xlfn.TEXTJOIN("",TRUE,ファイル名生成[[#This Row],[ローマ字]],ファイル名生成[[#This Row],[後綴り]]))</f>
        <v/>
      </c>
      <c r="M466" s="50" t="str">
        <f>IF(COUNTIF(既存ファイル名[語釈見出し],ファイル名生成[[#This Row],[語釈見出し]])&gt;=1,"重複","")</f>
        <v/>
      </c>
      <c r="N466" s="50" t="str">
        <f>IF(COUNTIF(既存ファイル名[項目（内部）],ファイル名生成[[#This Row],[項目（内部）]])&gt;=1,"重複","")</f>
        <v/>
      </c>
      <c r="O466" s="50">
        <f>IF(LEFT(ファイル名生成[[#This Row],[項目（内部）]],1)="",0,MATCH(LEFT(ファイル名生成[[#This Row],[項目（内部）]],1),字音画数表[新字],0))</f>
        <v>0</v>
      </c>
      <c r="P466" s="50" cm="1">
        <f t="array" ref="P4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6" s="50" cm="1">
        <f t="array" ref="Q4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6" s="50" t="str" cm="1">
        <f t="array" ref="R466">IF(ファイル名生成[[#This Row],[字１]]=0,"",INDEX(字音画数表[字音],ファイル名生成[[#This Row],[字１]],0))</f>
        <v/>
      </c>
      <c r="S466" s="50" t="str" cm="1">
        <f t="array" ref="S466">IF(ファイル名生成[[#This Row],[字２]]=0,"",INDEX(字音画数表[字音],ファイル名生成[[#This Row],[字２]],0))</f>
        <v/>
      </c>
      <c r="T466" s="50" t="str" cm="1">
        <f t="array" ref="T466">IF(ファイル名生成[[#This Row],[字３]]=0,"",INDEX(字音画数表[字音],ファイル名生成[[#This Row],[字３]],0))</f>
        <v/>
      </c>
      <c r="U466" s="50" t="str" cm="1">
        <f t="array" ref="U466">[1]!Hebon(ファイル名生成[[#This Row],[字音（手動）]],2,1)</f>
        <v/>
      </c>
      <c r="V466" s="50">
        <f>COUNTIF(既存ファイル名[ローマ字],ファイル名生成[[#This Row],[ローマ字]])</f>
        <v>2</v>
      </c>
      <c r="W466" s="50">
        <f>IF(ファイル名生成[[#This Row],[字１]]=0,0,COUNTIF(ファイル名生成[ローマ字],ファイル名生成[[#This Row],[ローマ字]]))</f>
        <v>0</v>
      </c>
      <c r="X466" s="50">
        <f>ファイル名生成[[#This Row],[既存頻度]]+ファイル名生成[[#This Row],[新頻度]]</f>
        <v>2</v>
      </c>
      <c r="Y466" s="50" t="str">
        <f>IF(ファイル名生成[[#This Row],[総頻度]]&gt;9,ファイル名生成[[#This Row],[総頻度]],_xlfn.TEXTJOIN("",TRUE,"0",ファイル名生成[[#This Row],[総頻度]]))</f>
        <v>02</v>
      </c>
    </row>
    <row r="467" spans="2:25">
      <c r="B467" s="50">
        <f t="shared" si="7"/>
        <v>465</v>
      </c>
      <c r="C467" s="90"/>
      <c r="D467" s="81"/>
      <c r="E467" s="81" t="s">
        <v>3843</v>
      </c>
      <c r="F467" s="81" t="s">
        <v>3843</v>
      </c>
      <c r="G467" s="90"/>
      <c r="H467" s="90"/>
      <c r="I467" s="50" t="str" cm="1">
        <f t="array" ref="I4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7" s="50" t="str">
        <f>_xlfn.TEXTJOIN("",1,ファイル名生成[[#This Row],[字音１]],ファイル名生成[[#This Row],[字音２]],ファイル名生成[[#This Row],[字音3]])</f>
        <v/>
      </c>
      <c r="K467" s="90"/>
      <c r="L467" s="50" t="str">
        <f>IF(ファイル名生成[[#This Row],[字１]]=0,"",_xlfn.TEXTJOIN("",TRUE,ファイル名生成[[#This Row],[ローマ字]],ファイル名生成[[#This Row],[後綴り]]))</f>
        <v/>
      </c>
      <c r="M467" s="50" t="str">
        <f>IF(COUNTIF(既存ファイル名[語釈見出し],ファイル名生成[[#This Row],[語釈見出し]])&gt;=1,"重複","")</f>
        <v/>
      </c>
      <c r="N467" s="50" t="str">
        <f>IF(COUNTIF(既存ファイル名[項目（内部）],ファイル名生成[[#This Row],[項目（内部）]])&gt;=1,"重複","")</f>
        <v/>
      </c>
      <c r="O467" s="50">
        <f>IF(LEFT(ファイル名生成[[#This Row],[項目（内部）]],1)="",0,MATCH(LEFT(ファイル名生成[[#This Row],[項目（内部）]],1),字音画数表[新字],0))</f>
        <v>0</v>
      </c>
      <c r="P467" s="50" cm="1">
        <f t="array" ref="P4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7" s="50" cm="1">
        <f t="array" ref="Q4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7" s="50" t="str" cm="1">
        <f t="array" ref="R467">IF(ファイル名生成[[#This Row],[字１]]=0,"",INDEX(字音画数表[字音],ファイル名生成[[#This Row],[字１]],0))</f>
        <v/>
      </c>
      <c r="S467" s="50" t="str" cm="1">
        <f t="array" ref="S467">IF(ファイル名生成[[#This Row],[字２]]=0,"",INDEX(字音画数表[字音],ファイル名生成[[#This Row],[字２]],0))</f>
        <v/>
      </c>
      <c r="T467" s="50" t="str" cm="1">
        <f t="array" ref="T467">IF(ファイル名生成[[#This Row],[字３]]=0,"",INDEX(字音画数表[字音],ファイル名生成[[#This Row],[字３]],0))</f>
        <v/>
      </c>
      <c r="U467" s="50" t="str" cm="1">
        <f t="array" ref="U467">[1]!Hebon(ファイル名生成[[#This Row],[字音（手動）]],2,1)</f>
        <v/>
      </c>
      <c r="V467" s="50">
        <f>COUNTIF(既存ファイル名[ローマ字],ファイル名生成[[#This Row],[ローマ字]])</f>
        <v>2</v>
      </c>
      <c r="W467" s="50">
        <f>IF(ファイル名生成[[#This Row],[字１]]=0,0,COUNTIF(ファイル名生成[ローマ字],ファイル名生成[[#This Row],[ローマ字]]))</f>
        <v>0</v>
      </c>
      <c r="X467" s="50">
        <f>ファイル名生成[[#This Row],[既存頻度]]+ファイル名生成[[#This Row],[新頻度]]</f>
        <v>2</v>
      </c>
      <c r="Y467" s="50" t="str">
        <f>IF(ファイル名生成[[#This Row],[総頻度]]&gt;9,ファイル名生成[[#This Row],[総頻度]],_xlfn.TEXTJOIN("",TRUE,"0",ファイル名生成[[#This Row],[総頻度]]))</f>
        <v>02</v>
      </c>
    </row>
    <row r="468" spans="2:25">
      <c r="B468" s="50">
        <f t="shared" si="7"/>
        <v>466</v>
      </c>
      <c r="C468" s="90"/>
      <c r="D468" s="81"/>
      <c r="E468" s="81" t="s">
        <v>3843</v>
      </c>
      <c r="F468" s="81" t="s">
        <v>3843</v>
      </c>
      <c r="G468" s="90"/>
      <c r="H468" s="90"/>
      <c r="I468" s="50" t="str" cm="1">
        <f t="array" ref="I4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8" s="50" t="str">
        <f>_xlfn.TEXTJOIN("",1,ファイル名生成[[#This Row],[字音１]],ファイル名生成[[#This Row],[字音２]],ファイル名生成[[#This Row],[字音3]])</f>
        <v/>
      </c>
      <c r="K468" s="90"/>
      <c r="L468" s="50" t="str">
        <f>IF(ファイル名生成[[#This Row],[字１]]=0,"",_xlfn.TEXTJOIN("",TRUE,ファイル名生成[[#This Row],[ローマ字]],ファイル名生成[[#This Row],[後綴り]]))</f>
        <v/>
      </c>
      <c r="M468" s="50" t="str">
        <f>IF(COUNTIF(既存ファイル名[語釈見出し],ファイル名生成[[#This Row],[語釈見出し]])&gt;=1,"重複","")</f>
        <v/>
      </c>
      <c r="N468" s="50" t="str">
        <f>IF(COUNTIF(既存ファイル名[項目（内部）],ファイル名生成[[#This Row],[項目（内部）]])&gt;=1,"重複","")</f>
        <v/>
      </c>
      <c r="O468" s="50">
        <f>IF(LEFT(ファイル名生成[[#This Row],[項目（内部）]],1)="",0,MATCH(LEFT(ファイル名生成[[#This Row],[項目（内部）]],1),字音画数表[新字],0))</f>
        <v>0</v>
      </c>
      <c r="P468" s="50" cm="1">
        <f t="array" ref="P4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8" s="50" cm="1">
        <f t="array" ref="Q4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8" s="50" t="str" cm="1">
        <f t="array" ref="R468">IF(ファイル名生成[[#This Row],[字１]]=0,"",INDEX(字音画数表[字音],ファイル名生成[[#This Row],[字１]],0))</f>
        <v/>
      </c>
      <c r="S468" s="50" t="str" cm="1">
        <f t="array" ref="S468">IF(ファイル名生成[[#This Row],[字２]]=0,"",INDEX(字音画数表[字音],ファイル名生成[[#This Row],[字２]],0))</f>
        <v/>
      </c>
      <c r="T468" s="50" t="str" cm="1">
        <f t="array" ref="T468">IF(ファイル名生成[[#This Row],[字３]]=0,"",INDEX(字音画数表[字音],ファイル名生成[[#This Row],[字３]],0))</f>
        <v/>
      </c>
      <c r="U468" s="50" t="str" cm="1">
        <f t="array" ref="U468">[1]!Hebon(ファイル名生成[[#This Row],[字音（手動）]],2,1)</f>
        <v/>
      </c>
      <c r="V468" s="50">
        <f>COUNTIF(既存ファイル名[ローマ字],ファイル名生成[[#This Row],[ローマ字]])</f>
        <v>2</v>
      </c>
      <c r="W468" s="50">
        <f>IF(ファイル名生成[[#This Row],[字１]]=0,0,COUNTIF(ファイル名生成[ローマ字],ファイル名生成[[#This Row],[ローマ字]]))</f>
        <v>0</v>
      </c>
      <c r="X468" s="50">
        <f>ファイル名生成[[#This Row],[既存頻度]]+ファイル名生成[[#This Row],[新頻度]]</f>
        <v>2</v>
      </c>
      <c r="Y468" s="50" t="str">
        <f>IF(ファイル名生成[[#This Row],[総頻度]]&gt;9,ファイル名生成[[#This Row],[総頻度]],_xlfn.TEXTJOIN("",TRUE,"0",ファイル名生成[[#This Row],[総頻度]]))</f>
        <v>02</v>
      </c>
    </row>
    <row r="469" spans="2:25">
      <c r="B469" s="50">
        <f t="shared" si="7"/>
        <v>467</v>
      </c>
      <c r="C469" s="90"/>
      <c r="D469" s="81"/>
      <c r="E469" s="81" t="s">
        <v>3843</v>
      </c>
      <c r="F469" s="81" t="s">
        <v>3843</v>
      </c>
      <c r="G469" s="90"/>
      <c r="H469" s="90"/>
      <c r="I469" s="50" t="str" cm="1">
        <f t="array" ref="I4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69" s="50" t="str">
        <f>_xlfn.TEXTJOIN("",1,ファイル名生成[[#This Row],[字音１]],ファイル名生成[[#This Row],[字音２]],ファイル名生成[[#This Row],[字音3]])</f>
        <v/>
      </c>
      <c r="K469" s="90"/>
      <c r="L469" s="50" t="str">
        <f>IF(ファイル名生成[[#This Row],[字１]]=0,"",_xlfn.TEXTJOIN("",TRUE,ファイル名生成[[#This Row],[ローマ字]],ファイル名生成[[#This Row],[後綴り]]))</f>
        <v/>
      </c>
      <c r="M469" s="50" t="str">
        <f>IF(COUNTIF(既存ファイル名[語釈見出し],ファイル名生成[[#This Row],[語釈見出し]])&gt;=1,"重複","")</f>
        <v/>
      </c>
      <c r="N469" s="50" t="str">
        <f>IF(COUNTIF(既存ファイル名[項目（内部）],ファイル名生成[[#This Row],[項目（内部）]])&gt;=1,"重複","")</f>
        <v/>
      </c>
      <c r="O469" s="50">
        <f>IF(LEFT(ファイル名生成[[#This Row],[項目（内部）]],1)="",0,MATCH(LEFT(ファイル名生成[[#This Row],[項目（内部）]],1),字音画数表[新字],0))</f>
        <v>0</v>
      </c>
      <c r="P469" s="50" cm="1">
        <f t="array" ref="P4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69" s="50" cm="1">
        <f t="array" ref="Q4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69" s="50" t="str" cm="1">
        <f t="array" ref="R469">IF(ファイル名生成[[#This Row],[字１]]=0,"",INDEX(字音画数表[字音],ファイル名生成[[#This Row],[字１]],0))</f>
        <v/>
      </c>
      <c r="S469" s="50" t="str" cm="1">
        <f t="array" ref="S469">IF(ファイル名生成[[#This Row],[字２]]=0,"",INDEX(字音画数表[字音],ファイル名生成[[#This Row],[字２]],0))</f>
        <v/>
      </c>
      <c r="T469" s="50" t="str" cm="1">
        <f t="array" ref="T469">IF(ファイル名生成[[#This Row],[字３]]=0,"",INDEX(字音画数表[字音],ファイル名生成[[#This Row],[字３]],0))</f>
        <v/>
      </c>
      <c r="U469" s="50" t="str" cm="1">
        <f t="array" ref="U469">[1]!Hebon(ファイル名生成[[#This Row],[字音（手動）]],2,1)</f>
        <v/>
      </c>
      <c r="V469" s="50">
        <f>COUNTIF(既存ファイル名[ローマ字],ファイル名生成[[#This Row],[ローマ字]])</f>
        <v>2</v>
      </c>
      <c r="W469" s="50">
        <f>IF(ファイル名生成[[#This Row],[字１]]=0,0,COUNTIF(ファイル名生成[ローマ字],ファイル名生成[[#This Row],[ローマ字]]))</f>
        <v>0</v>
      </c>
      <c r="X469" s="50">
        <f>ファイル名生成[[#This Row],[既存頻度]]+ファイル名生成[[#This Row],[新頻度]]</f>
        <v>2</v>
      </c>
      <c r="Y469" s="50" t="str">
        <f>IF(ファイル名生成[[#This Row],[総頻度]]&gt;9,ファイル名生成[[#This Row],[総頻度]],_xlfn.TEXTJOIN("",TRUE,"0",ファイル名生成[[#This Row],[総頻度]]))</f>
        <v>02</v>
      </c>
    </row>
    <row r="470" spans="2:25">
      <c r="B470" s="50">
        <f t="shared" si="7"/>
        <v>468</v>
      </c>
      <c r="C470" s="90"/>
      <c r="D470" s="81"/>
      <c r="E470" s="81" t="s">
        <v>3843</v>
      </c>
      <c r="F470" s="81" t="s">
        <v>3843</v>
      </c>
      <c r="G470" s="90"/>
      <c r="H470" s="90"/>
      <c r="I470" s="50" t="str" cm="1">
        <f t="array" ref="I4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0" s="50" t="str">
        <f>_xlfn.TEXTJOIN("",1,ファイル名生成[[#This Row],[字音１]],ファイル名生成[[#This Row],[字音２]],ファイル名生成[[#This Row],[字音3]])</f>
        <v/>
      </c>
      <c r="K470" s="90"/>
      <c r="L470" s="50" t="str">
        <f>IF(ファイル名生成[[#This Row],[字１]]=0,"",_xlfn.TEXTJOIN("",TRUE,ファイル名生成[[#This Row],[ローマ字]],ファイル名生成[[#This Row],[後綴り]]))</f>
        <v/>
      </c>
      <c r="M470" s="50" t="str">
        <f>IF(COUNTIF(既存ファイル名[語釈見出し],ファイル名生成[[#This Row],[語釈見出し]])&gt;=1,"重複","")</f>
        <v/>
      </c>
      <c r="N470" s="50" t="str">
        <f>IF(COUNTIF(既存ファイル名[項目（内部）],ファイル名生成[[#This Row],[項目（内部）]])&gt;=1,"重複","")</f>
        <v/>
      </c>
      <c r="O470" s="50">
        <f>IF(LEFT(ファイル名生成[[#This Row],[項目（内部）]],1)="",0,MATCH(LEFT(ファイル名生成[[#This Row],[項目（内部）]],1),字音画数表[新字],0))</f>
        <v>0</v>
      </c>
      <c r="P470" s="50" cm="1">
        <f t="array" ref="P4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0" s="50" cm="1">
        <f t="array" ref="Q4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0" s="50" t="str" cm="1">
        <f t="array" ref="R470">IF(ファイル名生成[[#This Row],[字１]]=0,"",INDEX(字音画数表[字音],ファイル名生成[[#This Row],[字１]],0))</f>
        <v/>
      </c>
      <c r="S470" s="50" t="str" cm="1">
        <f t="array" ref="S470">IF(ファイル名生成[[#This Row],[字２]]=0,"",INDEX(字音画数表[字音],ファイル名生成[[#This Row],[字２]],0))</f>
        <v/>
      </c>
      <c r="T470" s="50" t="str" cm="1">
        <f t="array" ref="T470">IF(ファイル名生成[[#This Row],[字３]]=0,"",INDEX(字音画数表[字音],ファイル名生成[[#This Row],[字３]],0))</f>
        <v/>
      </c>
      <c r="U470" s="50" t="str" cm="1">
        <f t="array" ref="U470">[1]!Hebon(ファイル名生成[[#This Row],[字音（手動）]],2,1)</f>
        <v/>
      </c>
      <c r="V470" s="50">
        <f>COUNTIF(既存ファイル名[ローマ字],ファイル名生成[[#This Row],[ローマ字]])</f>
        <v>2</v>
      </c>
      <c r="W470" s="50">
        <f>IF(ファイル名生成[[#This Row],[字１]]=0,0,COUNTIF(ファイル名生成[ローマ字],ファイル名生成[[#This Row],[ローマ字]]))</f>
        <v>0</v>
      </c>
      <c r="X470" s="50">
        <f>ファイル名生成[[#This Row],[既存頻度]]+ファイル名生成[[#This Row],[新頻度]]</f>
        <v>2</v>
      </c>
      <c r="Y470" s="50" t="str">
        <f>IF(ファイル名生成[[#This Row],[総頻度]]&gt;9,ファイル名生成[[#This Row],[総頻度]],_xlfn.TEXTJOIN("",TRUE,"0",ファイル名生成[[#This Row],[総頻度]]))</f>
        <v>02</v>
      </c>
    </row>
    <row r="471" spans="2:25">
      <c r="B471" s="50">
        <f t="shared" si="7"/>
        <v>469</v>
      </c>
      <c r="C471" s="90"/>
      <c r="D471" s="81"/>
      <c r="E471" s="81" t="s">
        <v>3843</v>
      </c>
      <c r="F471" s="81" t="s">
        <v>3843</v>
      </c>
      <c r="G471" s="90"/>
      <c r="H471" s="90"/>
      <c r="I471" s="50" t="str" cm="1">
        <f t="array" ref="I4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1" s="50" t="str">
        <f>_xlfn.TEXTJOIN("",1,ファイル名生成[[#This Row],[字音１]],ファイル名生成[[#This Row],[字音２]],ファイル名生成[[#This Row],[字音3]])</f>
        <v/>
      </c>
      <c r="K471" s="90"/>
      <c r="L471" s="50" t="str">
        <f>IF(ファイル名生成[[#This Row],[字１]]=0,"",_xlfn.TEXTJOIN("",TRUE,ファイル名生成[[#This Row],[ローマ字]],ファイル名生成[[#This Row],[後綴り]]))</f>
        <v/>
      </c>
      <c r="M471" s="50" t="str">
        <f>IF(COUNTIF(既存ファイル名[語釈見出し],ファイル名生成[[#This Row],[語釈見出し]])&gt;=1,"重複","")</f>
        <v/>
      </c>
      <c r="N471" s="50" t="str">
        <f>IF(COUNTIF(既存ファイル名[項目（内部）],ファイル名生成[[#This Row],[項目（内部）]])&gt;=1,"重複","")</f>
        <v/>
      </c>
      <c r="O471" s="50">
        <f>IF(LEFT(ファイル名生成[[#This Row],[項目（内部）]],1)="",0,MATCH(LEFT(ファイル名生成[[#This Row],[項目（内部）]],1),字音画数表[新字],0))</f>
        <v>0</v>
      </c>
      <c r="P471" s="50" cm="1">
        <f t="array" ref="P4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1" s="50" cm="1">
        <f t="array" ref="Q4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1" s="50" t="str" cm="1">
        <f t="array" ref="R471">IF(ファイル名生成[[#This Row],[字１]]=0,"",INDEX(字音画数表[字音],ファイル名生成[[#This Row],[字１]],0))</f>
        <v/>
      </c>
      <c r="S471" s="50" t="str" cm="1">
        <f t="array" ref="S471">IF(ファイル名生成[[#This Row],[字２]]=0,"",INDEX(字音画数表[字音],ファイル名生成[[#This Row],[字２]],0))</f>
        <v/>
      </c>
      <c r="T471" s="50" t="str" cm="1">
        <f t="array" ref="T471">IF(ファイル名生成[[#This Row],[字３]]=0,"",INDEX(字音画数表[字音],ファイル名生成[[#This Row],[字３]],0))</f>
        <v/>
      </c>
      <c r="U471" s="50" t="str" cm="1">
        <f t="array" ref="U471">[1]!Hebon(ファイル名生成[[#This Row],[字音（手動）]],2,1)</f>
        <v/>
      </c>
      <c r="V471" s="50">
        <f>COUNTIF(既存ファイル名[ローマ字],ファイル名生成[[#This Row],[ローマ字]])</f>
        <v>2</v>
      </c>
      <c r="W471" s="50">
        <f>IF(ファイル名生成[[#This Row],[字１]]=0,0,COUNTIF(ファイル名生成[ローマ字],ファイル名生成[[#This Row],[ローマ字]]))</f>
        <v>0</v>
      </c>
      <c r="X471" s="50">
        <f>ファイル名生成[[#This Row],[既存頻度]]+ファイル名生成[[#This Row],[新頻度]]</f>
        <v>2</v>
      </c>
      <c r="Y471" s="50" t="str">
        <f>IF(ファイル名生成[[#This Row],[総頻度]]&gt;9,ファイル名生成[[#This Row],[総頻度]],_xlfn.TEXTJOIN("",TRUE,"0",ファイル名生成[[#This Row],[総頻度]]))</f>
        <v>02</v>
      </c>
    </row>
    <row r="472" spans="2:25">
      <c r="B472" s="50">
        <f t="shared" si="7"/>
        <v>470</v>
      </c>
      <c r="C472" s="90"/>
      <c r="D472" s="81"/>
      <c r="E472" s="81" t="s">
        <v>3843</v>
      </c>
      <c r="F472" s="81" t="s">
        <v>3843</v>
      </c>
      <c r="G472" s="90"/>
      <c r="H472" s="90"/>
      <c r="I472" s="50" t="str" cm="1">
        <f t="array" ref="I4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2" s="50" t="str">
        <f>_xlfn.TEXTJOIN("",1,ファイル名生成[[#This Row],[字音１]],ファイル名生成[[#This Row],[字音２]],ファイル名生成[[#This Row],[字音3]])</f>
        <v/>
      </c>
      <c r="K472" s="90"/>
      <c r="L472" s="50" t="str">
        <f>IF(ファイル名生成[[#This Row],[字１]]=0,"",_xlfn.TEXTJOIN("",TRUE,ファイル名生成[[#This Row],[ローマ字]],ファイル名生成[[#This Row],[後綴り]]))</f>
        <v/>
      </c>
      <c r="M472" s="50" t="str">
        <f>IF(COUNTIF(既存ファイル名[語釈見出し],ファイル名生成[[#This Row],[語釈見出し]])&gt;=1,"重複","")</f>
        <v/>
      </c>
      <c r="N472" s="50" t="str">
        <f>IF(COUNTIF(既存ファイル名[項目（内部）],ファイル名生成[[#This Row],[項目（内部）]])&gt;=1,"重複","")</f>
        <v/>
      </c>
      <c r="O472" s="50">
        <f>IF(LEFT(ファイル名生成[[#This Row],[項目（内部）]],1)="",0,MATCH(LEFT(ファイル名生成[[#This Row],[項目（内部）]],1),字音画数表[新字],0))</f>
        <v>0</v>
      </c>
      <c r="P472" s="50" cm="1">
        <f t="array" ref="P4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2" s="50" cm="1">
        <f t="array" ref="Q4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2" s="50" t="str" cm="1">
        <f t="array" ref="R472">IF(ファイル名生成[[#This Row],[字１]]=0,"",INDEX(字音画数表[字音],ファイル名生成[[#This Row],[字１]],0))</f>
        <v/>
      </c>
      <c r="S472" s="50" t="str" cm="1">
        <f t="array" ref="S472">IF(ファイル名生成[[#This Row],[字２]]=0,"",INDEX(字音画数表[字音],ファイル名生成[[#This Row],[字２]],0))</f>
        <v/>
      </c>
      <c r="T472" s="50" t="str" cm="1">
        <f t="array" ref="T472">IF(ファイル名生成[[#This Row],[字３]]=0,"",INDEX(字音画数表[字音],ファイル名生成[[#This Row],[字３]],0))</f>
        <v/>
      </c>
      <c r="U472" s="50" t="str" cm="1">
        <f t="array" ref="U472">[1]!Hebon(ファイル名生成[[#This Row],[字音（手動）]],2,1)</f>
        <v/>
      </c>
      <c r="V472" s="50">
        <f>COUNTIF(既存ファイル名[ローマ字],ファイル名生成[[#This Row],[ローマ字]])</f>
        <v>2</v>
      </c>
      <c r="W472" s="50">
        <f>IF(ファイル名生成[[#This Row],[字１]]=0,0,COUNTIF(ファイル名生成[ローマ字],ファイル名生成[[#This Row],[ローマ字]]))</f>
        <v>0</v>
      </c>
      <c r="X472" s="50">
        <f>ファイル名生成[[#This Row],[既存頻度]]+ファイル名生成[[#This Row],[新頻度]]</f>
        <v>2</v>
      </c>
      <c r="Y472" s="50" t="str">
        <f>IF(ファイル名生成[[#This Row],[総頻度]]&gt;9,ファイル名生成[[#This Row],[総頻度]],_xlfn.TEXTJOIN("",TRUE,"0",ファイル名生成[[#This Row],[総頻度]]))</f>
        <v>02</v>
      </c>
    </row>
    <row r="473" spans="2:25">
      <c r="B473" s="50">
        <f t="shared" si="7"/>
        <v>471</v>
      </c>
      <c r="C473" s="90"/>
      <c r="D473" s="81"/>
      <c r="E473" s="81" t="s">
        <v>3843</v>
      </c>
      <c r="F473" s="81" t="s">
        <v>3843</v>
      </c>
      <c r="G473" s="90"/>
      <c r="H473" s="90"/>
      <c r="I473" s="50" t="str" cm="1">
        <f t="array" ref="I4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3" s="50" t="str">
        <f>_xlfn.TEXTJOIN("",1,ファイル名生成[[#This Row],[字音１]],ファイル名生成[[#This Row],[字音２]],ファイル名生成[[#This Row],[字音3]])</f>
        <v/>
      </c>
      <c r="K473" s="90"/>
      <c r="L473" s="50" t="str">
        <f>IF(ファイル名生成[[#This Row],[字１]]=0,"",_xlfn.TEXTJOIN("",TRUE,ファイル名生成[[#This Row],[ローマ字]],ファイル名生成[[#This Row],[後綴り]]))</f>
        <v/>
      </c>
      <c r="M473" s="50" t="str">
        <f>IF(COUNTIF(既存ファイル名[語釈見出し],ファイル名生成[[#This Row],[語釈見出し]])&gt;=1,"重複","")</f>
        <v/>
      </c>
      <c r="N473" s="50" t="str">
        <f>IF(COUNTIF(既存ファイル名[項目（内部）],ファイル名生成[[#This Row],[項目（内部）]])&gt;=1,"重複","")</f>
        <v/>
      </c>
      <c r="O473" s="50">
        <f>IF(LEFT(ファイル名生成[[#This Row],[項目（内部）]],1)="",0,MATCH(LEFT(ファイル名生成[[#This Row],[項目（内部）]],1),字音画数表[新字],0))</f>
        <v>0</v>
      </c>
      <c r="P473" s="50" cm="1">
        <f t="array" ref="P4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3" s="50" cm="1">
        <f t="array" ref="Q4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3" s="50" t="str" cm="1">
        <f t="array" ref="R473">IF(ファイル名生成[[#This Row],[字１]]=0,"",INDEX(字音画数表[字音],ファイル名生成[[#This Row],[字１]],0))</f>
        <v/>
      </c>
      <c r="S473" s="50" t="str" cm="1">
        <f t="array" ref="S473">IF(ファイル名生成[[#This Row],[字２]]=0,"",INDEX(字音画数表[字音],ファイル名生成[[#This Row],[字２]],0))</f>
        <v/>
      </c>
      <c r="T473" s="50" t="str" cm="1">
        <f t="array" ref="T473">IF(ファイル名生成[[#This Row],[字３]]=0,"",INDEX(字音画数表[字音],ファイル名生成[[#This Row],[字３]],0))</f>
        <v/>
      </c>
      <c r="U473" s="50" t="str" cm="1">
        <f t="array" ref="U473">[1]!Hebon(ファイル名生成[[#This Row],[字音（手動）]],2,1)</f>
        <v/>
      </c>
      <c r="V473" s="50">
        <f>COUNTIF(既存ファイル名[ローマ字],ファイル名生成[[#This Row],[ローマ字]])</f>
        <v>2</v>
      </c>
      <c r="W473" s="50">
        <f>IF(ファイル名生成[[#This Row],[字１]]=0,0,COUNTIF(ファイル名生成[ローマ字],ファイル名生成[[#This Row],[ローマ字]]))</f>
        <v>0</v>
      </c>
      <c r="X473" s="50">
        <f>ファイル名生成[[#This Row],[既存頻度]]+ファイル名生成[[#This Row],[新頻度]]</f>
        <v>2</v>
      </c>
      <c r="Y473" s="50" t="str">
        <f>IF(ファイル名生成[[#This Row],[総頻度]]&gt;9,ファイル名生成[[#This Row],[総頻度]],_xlfn.TEXTJOIN("",TRUE,"0",ファイル名生成[[#This Row],[総頻度]]))</f>
        <v>02</v>
      </c>
    </row>
    <row r="474" spans="2:25">
      <c r="B474" s="50">
        <f t="shared" si="7"/>
        <v>472</v>
      </c>
      <c r="C474" s="90"/>
      <c r="D474" s="81"/>
      <c r="E474" s="81" t="s">
        <v>3843</v>
      </c>
      <c r="F474" s="81" t="s">
        <v>3843</v>
      </c>
      <c r="G474" s="90"/>
      <c r="H474" s="90"/>
      <c r="I474" s="50" t="str" cm="1">
        <f t="array" ref="I4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4" s="50" t="str">
        <f>_xlfn.TEXTJOIN("",1,ファイル名生成[[#This Row],[字音１]],ファイル名生成[[#This Row],[字音２]],ファイル名生成[[#This Row],[字音3]])</f>
        <v/>
      </c>
      <c r="K474" s="90"/>
      <c r="L474" s="50" t="str">
        <f>IF(ファイル名生成[[#This Row],[字１]]=0,"",_xlfn.TEXTJOIN("",TRUE,ファイル名生成[[#This Row],[ローマ字]],ファイル名生成[[#This Row],[後綴り]]))</f>
        <v/>
      </c>
      <c r="M474" s="50" t="str">
        <f>IF(COUNTIF(既存ファイル名[語釈見出し],ファイル名生成[[#This Row],[語釈見出し]])&gt;=1,"重複","")</f>
        <v/>
      </c>
      <c r="N474" s="50" t="str">
        <f>IF(COUNTIF(既存ファイル名[項目（内部）],ファイル名生成[[#This Row],[項目（内部）]])&gt;=1,"重複","")</f>
        <v/>
      </c>
      <c r="O474" s="50">
        <f>IF(LEFT(ファイル名生成[[#This Row],[項目（内部）]],1)="",0,MATCH(LEFT(ファイル名生成[[#This Row],[項目（内部）]],1),字音画数表[新字],0))</f>
        <v>0</v>
      </c>
      <c r="P474" s="50" cm="1">
        <f t="array" ref="P4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4" s="50" cm="1">
        <f t="array" ref="Q4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4" s="50" t="str" cm="1">
        <f t="array" ref="R474">IF(ファイル名生成[[#This Row],[字１]]=0,"",INDEX(字音画数表[字音],ファイル名生成[[#This Row],[字１]],0))</f>
        <v/>
      </c>
      <c r="S474" s="50" t="str" cm="1">
        <f t="array" ref="S474">IF(ファイル名生成[[#This Row],[字２]]=0,"",INDEX(字音画数表[字音],ファイル名生成[[#This Row],[字２]],0))</f>
        <v/>
      </c>
      <c r="T474" s="50" t="str" cm="1">
        <f t="array" ref="T474">IF(ファイル名生成[[#This Row],[字３]]=0,"",INDEX(字音画数表[字音],ファイル名生成[[#This Row],[字３]],0))</f>
        <v/>
      </c>
      <c r="U474" s="50" t="str" cm="1">
        <f t="array" ref="U474">[1]!Hebon(ファイル名生成[[#This Row],[字音（手動）]],2,1)</f>
        <v/>
      </c>
      <c r="V474" s="50">
        <f>COUNTIF(既存ファイル名[ローマ字],ファイル名生成[[#This Row],[ローマ字]])</f>
        <v>2</v>
      </c>
      <c r="W474" s="50">
        <f>IF(ファイル名生成[[#This Row],[字１]]=0,0,COUNTIF(ファイル名生成[ローマ字],ファイル名生成[[#This Row],[ローマ字]]))</f>
        <v>0</v>
      </c>
      <c r="X474" s="50">
        <f>ファイル名生成[[#This Row],[既存頻度]]+ファイル名生成[[#This Row],[新頻度]]</f>
        <v>2</v>
      </c>
      <c r="Y474" s="50" t="str">
        <f>IF(ファイル名生成[[#This Row],[総頻度]]&gt;9,ファイル名生成[[#This Row],[総頻度]],_xlfn.TEXTJOIN("",TRUE,"0",ファイル名生成[[#This Row],[総頻度]]))</f>
        <v>02</v>
      </c>
    </row>
    <row r="475" spans="2:25">
      <c r="B475" s="50">
        <f t="shared" si="7"/>
        <v>473</v>
      </c>
      <c r="C475" s="90"/>
      <c r="D475" s="81"/>
      <c r="E475" s="81" t="s">
        <v>3843</v>
      </c>
      <c r="F475" s="81" t="s">
        <v>3843</v>
      </c>
      <c r="G475" s="90"/>
      <c r="H475" s="90"/>
      <c r="I475" s="50" t="str" cm="1">
        <f t="array" ref="I4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5" s="50" t="str">
        <f>_xlfn.TEXTJOIN("",1,ファイル名生成[[#This Row],[字音１]],ファイル名生成[[#This Row],[字音２]],ファイル名生成[[#This Row],[字音3]])</f>
        <v/>
      </c>
      <c r="K475" s="90"/>
      <c r="L475" s="50" t="str">
        <f>IF(ファイル名生成[[#This Row],[字１]]=0,"",_xlfn.TEXTJOIN("",TRUE,ファイル名生成[[#This Row],[ローマ字]],ファイル名生成[[#This Row],[後綴り]]))</f>
        <v/>
      </c>
      <c r="M475" s="50" t="str">
        <f>IF(COUNTIF(既存ファイル名[語釈見出し],ファイル名生成[[#This Row],[語釈見出し]])&gt;=1,"重複","")</f>
        <v/>
      </c>
      <c r="N475" s="50" t="str">
        <f>IF(COUNTIF(既存ファイル名[項目（内部）],ファイル名生成[[#This Row],[項目（内部）]])&gt;=1,"重複","")</f>
        <v/>
      </c>
      <c r="O475" s="50">
        <f>IF(LEFT(ファイル名生成[[#This Row],[項目（内部）]],1)="",0,MATCH(LEFT(ファイル名生成[[#This Row],[項目（内部）]],1),字音画数表[新字],0))</f>
        <v>0</v>
      </c>
      <c r="P475" s="50" cm="1">
        <f t="array" ref="P4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5" s="50" cm="1">
        <f t="array" ref="Q4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5" s="50" t="str" cm="1">
        <f t="array" ref="R475">IF(ファイル名生成[[#This Row],[字１]]=0,"",INDEX(字音画数表[字音],ファイル名生成[[#This Row],[字１]],0))</f>
        <v/>
      </c>
      <c r="S475" s="50" t="str" cm="1">
        <f t="array" ref="S475">IF(ファイル名生成[[#This Row],[字２]]=0,"",INDEX(字音画数表[字音],ファイル名生成[[#This Row],[字２]],0))</f>
        <v/>
      </c>
      <c r="T475" s="50" t="str" cm="1">
        <f t="array" ref="T475">IF(ファイル名生成[[#This Row],[字３]]=0,"",INDEX(字音画数表[字音],ファイル名生成[[#This Row],[字３]],0))</f>
        <v/>
      </c>
      <c r="U475" s="50" t="str" cm="1">
        <f t="array" ref="U475">[1]!Hebon(ファイル名生成[[#This Row],[字音（手動）]],2,1)</f>
        <v/>
      </c>
      <c r="V475" s="50">
        <f>COUNTIF(既存ファイル名[ローマ字],ファイル名生成[[#This Row],[ローマ字]])</f>
        <v>2</v>
      </c>
      <c r="W475" s="50">
        <f>IF(ファイル名生成[[#This Row],[字１]]=0,0,COUNTIF(ファイル名生成[ローマ字],ファイル名生成[[#This Row],[ローマ字]]))</f>
        <v>0</v>
      </c>
      <c r="X475" s="50">
        <f>ファイル名生成[[#This Row],[既存頻度]]+ファイル名生成[[#This Row],[新頻度]]</f>
        <v>2</v>
      </c>
      <c r="Y475" s="50" t="str">
        <f>IF(ファイル名生成[[#This Row],[総頻度]]&gt;9,ファイル名生成[[#This Row],[総頻度]],_xlfn.TEXTJOIN("",TRUE,"0",ファイル名生成[[#This Row],[総頻度]]))</f>
        <v>02</v>
      </c>
    </row>
    <row r="476" spans="2:25">
      <c r="B476" s="50">
        <f t="shared" si="7"/>
        <v>474</v>
      </c>
      <c r="C476" s="90"/>
      <c r="D476" s="81"/>
      <c r="E476" s="81" t="s">
        <v>3843</v>
      </c>
      <c r="F476" s="81" t="s">
        <v>3843</v>
      </c>
      <c r="G476" s="90"/>
      <c r="H476" s="90"/>
      <c r="I476" s="50" t="str" cm="1">
        <f t="array" ref="I4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6" s="50" t="str">
        <f>_xlfn.TEXTJOIN("",1,ファイル名生成[[#This Row],[字音１]],ファイル名生成[[#This Row],[字音２]],ファイル名生成[[#This Row],[字音3]])</f>
        <v/>
      </c>
      <c r="K476" s="90"/>
      <c r="L476" s="50" t="str">
        <f>IF(ファイル名生成[[#This Row],[字１]]=0,"",_xlfn.TEXTJOIN("",TRUE,ファイル名生成[[#This Row],[ローマ字]],ファイル名生成[[#This Row],[後綴り]]))</f>
        <v/>
      </c>
      <c r="M476" s="50" t="str">
        <f>IF(COUNTIF(既存ファイル名[語釈見出し],ファイル名生成[[#This Row],[語釈見出し]])&gt;=1,"重複","")</f>
        <v/>
      </c>
      <c r="N476" s="50" t="str">
        <f>IF(COUNTIF(既存ファイル名[項目（内部）],ファイル名生成[[#This Row],[項目（内部）]])&gt;=1,"重複","")</f>
        <v/>
      </c>
      <c r="O476" s="50">
        <f>IF(LEFT(ファイル名生成[[#This Row],[項目（内部）]],1)="",0,MATCH(LEFT(ファイル名生成[[#This Row],[項目（内部）]],1),字音画数表[新字],0))</f>
        <v>0</v>
      </c>
      <c r="P476" s="50" cm="1">
        <f t="array" ref="P4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6" s="50" cm="1">
        <f t="array" ref="Q4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6" s="50" t="str" cm="1">
        <f t="array" ref="R476">IF(ファイル名生成[[#This Row],[字１]]=0,"",INDEX(字音画数表[字音],ファイル名生成[[#This Row],[字１]],0))</f>
        <v/>
      </c>
      <c r="S476" s="50" t="str" cm="1">
        <f t="array" ref="S476">IF(ファイル名生成[[#This Row],[字２]]=0,"",INDEX(字音画数表[字音],ファイル名生成[[#This Row],[字２]],0))</f>
        <v/>
      </c>
      <c r="T476" s="50" t="str" cm="1">
        <f t="array" ref="T476">IF(ファイル名生成[[#This Row],[字３]]=0,"",INDEX(字音画数表[字音],ファイル名生成[[#This Row],[字３]],0))</f>
        <v/>
      </c>
      <c r="U476" s="50" t="str" cm="1">
        <f t="array" ref="U476">[1]!Hebon(ファイル名生成[[#This Row],[字音（手動）]],2,1)</f>
        <v/>
      </c>
      <c r="V476" s="50">
        <f>COUNTIF(既存ファイル名[ローマ字],ファイル名生成[[#This Row],[ローマ字]])</f>
        <v>2</v>
      </c>
      <c r="W476" s="50">
        <f>IF(ファイル名生成[[#This Row],[字１]]=0,0,COUNTIF(ファイル名生成[ローマ字],ファイル名生成[[#This Row],[ローマ字]]))</f>
        <v>0</v>
      </c>
      <c r="X476" s="50">
        <f>ファイル名生成[[#This Row],[既存頻度]]+ファイル名生成[[#This Row],[新頻度]]</f>
        <v>2</v>
      </c>
      <c r="Y476" s="50" t="str">
        <f>IF(ファイル名生成[[#This Row],[総頻度]]&gt;9,ファイル名生成[[#This Row],[総頻度]],_xlfn.TEXTJOIN("",TRUE,"0",ファイル名生成[[#This Row],[総頻度]]))</f>
        <v>02</v>
      </c>
    </row>
    <row r="477" spans="2:25">
      <c r="B477" s="50">
        <f t="shared" si="7"/>
        <v>475</v>
      </c>
      <c r="C477" s="90"/>
      <c r="D477" s="81"/>
      <c r="E477" s="81" t="s">
        <v>3843</v>
      </c>
      <c r="F477" s="81" t="s">
        <v>3843</v>
      </c>
      <c r="G477" s="90"/>
      <c r="H477" s="90"/>
      <c r="I477" s="50" t="str" cm="1">
        <f t="array" ref="I4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7" s="50" t="str">
        <f>_xlfn.TEXTJOIN("",1,ファイル名生成[[#This Row],[字音１]],ファイル名生成[[#This Row],[字音２]],ファイル名生成[[#This Row],[字音3]])</f>
        <v/>
      </c>
      <c r="K477" s="90"/>
      <c r="L477" s="50" t="str">
        <f>IF(ファイル名生成[[#This Row],[字１]]=0,"",_xlfn.TEXTJOIN("",TRUE,ファイル名生成[[#This Row],[ローマ字]],ファイル名生成[[#This Row],[後綴り]]))</f>
        <v/>
      </c>
      <c r="M477" s="50" t="str">
        <f>IF(COUNTIF(既存ファイル名[語釈見出し],ファイル名生成[[#This Row],[語釈見出し]])&gt;=1,"重複","")</f>
        <v/>
      </c>
      <c r="N477" s="50" t="str">
        <f>IF(COUNTIF(既存ファイル名[項目（内部）],ファイル名生成[[#This Row],[項目（内部）]])&gt;=1,"重複","")</f>
        <v/>
      </c>
      <c r="O477" s="50">
        <f>IF(LEFT(ファイル名生成[[#This Row],[項目（内部）]],1)="",0,MATCH(LEFT(ファイル名生成[[#This Row],[項目（内部）]],1),字音画数表[新字],0))</f>
        <v>0</v>
      </c>
      <c r="P477" s="50" cm="1">
        <f t="array" ref="P4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7" s="50" cm="1">
        <f t="array" ref="Q4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7" s="50" t="str" cm="1">
        <f t="array" ref="R477">IF(ファイル名生成[[#This Row],[字１]]=0,"",INDEX(字音画数表[字音],ファイル名生成[[#This Row],[字１]],0))</f>
        <v/>
      </c>
      <c r="S477" s="50" t="str" cm="1">
        <f t="array" ref="S477">IF(ファイル名生成[[#This Row],[字２]]=0,"",INDEX(字音画数表[字音],ファイル名生成[[#This Row],[字２]],0))</f>
        <v/>
      </c>
      <c r="T477" s="50" t="str" cm="1">
        <f t="array" ref="T477">IF(ファイル名生成[[#This Row],[字３]]=0,"",INDEX(字音画数表[字音],ファイル名生成[[#This Row],[字３]],0))</f>
        <v/>
      </c>
      <c r="U477" s="50" t="str" cm="1">
        <f t="array" ref="U477">[1]!Hebon(ファイル名生成[[#This Row],[字音（手動）]],2,1)</f>
        <v/>
      </c>
      <c r="V477" s="50">
        <f>COUNTIF(既存ファイル名[ローマ字],ファイル名生成[[#This Row],[ローマ字]])</f>
        <v>2</v>
      </c>
      <c r="W477" s="50">
        <f>IF(ファイル名生成[[#This Row],[字１]]=0,0,COUNTIF(ファイル名生成[ローマ字],ファイル名生成[[#This Row],[ローマ字]]))</f>
        <v>0</v>
      </c>
      <c r="X477" s="50">
        <f>ファイル名生成[[#This Row],[既存頻度]]+ファイル名生成[[#This Row],[新頻度]]</f>
        <v>2</v>
      </c>
      <c r="Y477" s="50" t="str">
        <f>IF(ファイル名生成[[#This Row],[総頻度]]&gt;9,ファイル名生成[[#This Row],[総頻度]],_xlfn.TEXTJOIN("",TRUE,"0",ファイル名生成[[#This Row],[総頻度]]))</f>
        <v>02</v>
      </c>
    </row>
    <row r="478" spans="2:25">
      <c r="B478" s="50">
        <f t="shared" si="7"/>
        <v>476</v>
      </c>
      <c r="C478" s="90"/>
      <c r="D478" s="81"/>
      <c r="E478" s="81" t="s">
        <v>3843</v>
      </c>
      <c r="F478" s="81" t="s">
        <v>3843</v>
      </c>
      <c r="G478" s="90"/>
      <c r="H478" s="90"/>
      <c r="I478" s="50" t="str" cm="1">
        <f t="array" ref="I4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8" s="50" t="str">
        <f>_xlfn.TEXTJOIN("",1,ファイル名生成[[#This Row],[字音１]],ファイル名生成[[#This Row],[字音２]],ファイル名生成[[#This Row],[字音3]])</f>
        <v/>
      </c>
      <c r="K478" s="90"/>
      <c r="L478" s="50" t="str">
        <f>IF(ファイル名生成[[#This Row],[字１]]=0,"",_xlfn.TEXTJOIN("",TRUE,ファイル名生成[[#This Row],[ローマ字]],ファイル名生成[[#This Row],[後綴り]]))</f>
        <v/>
      </c>
      <c r="M478" s="50" t="str">
        <f>IF(COUNTIF(既存ファイル名[語釈見出し],ファイル名生成[[#This Row],[語釈見出し]])&gt;=1,"重複","")</f>
        <v/>
      </c>
      <c r="N478" s="50" t="str">
        <f>IF(COUNTIF(既存ファイル名[項目（内部）],ファイル名生成[[#This Row],[項目（内部）]])&gt;=1,"重複","")</f>
        <v/>
      </c>
      <c r="O478" s="50">
        <f>IF(LEFT(ファイル名生成[[#This Row],[項目（内部）]],1)="",0,MATCH(LEFT(ファイル名生成[[#This Row],[項目（内部）]],1),字音画数表[新字],0))</f>
        <v>0</v>
      </c>
      <c r="P478" s="50" cm="1">
        <f t="array" ref="P4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8" s="50" cm="1">
        <f t="array" ref="Q4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8" s="50" t="str" cm="1">
        <f t="array" ref="R478">IF(ファイル名生成[[#This Row],[字１]]=0,"",INDEX(字音画数表[字音],ファイル名生成[[#This Row],[字１]],0))</f>
        <v/>
      </c>
      <c r="S478" s="50" t="str" cm="1">
        <f t="array" ref="S478">IF(ファイル名生成[[#This Row],[字２]]=0,"",INDEX(字音画数表[字音],ファイル名生成[[#This Row],[字２]],0))</f>
        <v/>
      </c>
      <c r="T478" s="50" t="str" cm="1">
        <f t="array" ref="T478">IF(ファイル名生成[[#This Row],[字３]]=0,"",INDEX(字音画数表[字音],ファイル名生成[[#This Row],[字３]],0))</f>
        <v/>
      </c>
      <c r="U478" s="50" t="str" cm="1">
        <f t="array" ref="U478">[1]!Hebon(ファイル名生成[[#This Row],[字音（手動）]],2,1)</f>
        <v/>
      </c>
      <c r="V478" s="50">
        <f>COUNTIF(既存ファイル名[ローマ字],ファイル名生成[[#This Row],[ローマ字]])</f>
        <v>2</v>
      </c>
      <c r="W478" s="50">
        <f>IF(ファイル名生成[[#This Row],[字１]]=0,0,COUNTIF(ファイル名生成[ローマ字],ファイル名生成[[#This Row],[ローマ字]]))</f>
        <v>0</v>
      </c>
      <c r="X478" s="50">
        <f>ファイル名生成[[#This Row],[既存頻度]]+ファイル名生成[[#This Row],[新頻度]]</f>
        <v>2</v>
      </c>
      <c r="Y478" s="50" t="str">
        <f>IF(ファイル名生成[[#This Row],[総頻度]]&gt;9,ファイル名生成[[#This Row],[総頻度]],_xlfn.TEXTJOIN("",TRUE,"0",ファイル名生成[[#This Row],[総頻度]]))</f>
        <v>02</v>
      </c>
    </row>
    <row r="479" spans="2:25">
      <c r="B479" s="50">
        <f t="shared" si="7"/>
        <v>477</v>
      </c>
      <c r="C479" s="90"/>
      <c r="D479" s="81"/>
      <c r="E479" s="81" t="s">
        <v>3843</v>
      </c>
      <c r="F479" s="81" t="s">
        <v>3843</v>
      </c>
      <c r="G479" s="90"/>
      <c r="H479" s="90"/>
      <c r="I479" s="50" t="str" cm="1">
        <f t="array" ref="I4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79" s="50" t="str">
        <f>_xlfn.TEXTJOIN("",1,ファイル名生成[[#This Row],[字音１]],ファイル名生成[[#This Row],[字音２]],ファイル名生成[[#This Row],[字音3]])</f>
        <v/>
      </c>
      <c r="K479" s="90"/>
      <c r="L479" s="50" t="str">
        <f>IF(ファイル名生成[[#This Row],[字１]]=0,"",_xlfn.TEXTJOIN("",TRUE,ファイル名生成[[#This Row],[ローマ字]],ファイル名生成[[#This Row],[後綴り]]))</f>
        <v/>
      </c>
      <c r="M479" s="50" t="str">
        <f>IF(COUNTIF(既存ファイル名[語釈見出し],ファイル名生成[[#This Row],[語釈見出し]])&gt;=1,"重複","")</f>
        <v/>
      </c>
      <c r="N479" s="50" t="str">
        <f>IF(COUNTIF(既存ファイル名[項目（内部）],ファイル名生成[[#This Row],[項目（内部）]])&gt;=1,"重複","")</f>
        <v/>
      </c>
      <c r="O479" s="50">
        <f>IF(LEFT(ファイル名生成[[#This Row],[項目（内部）]],1)="",0,MATCH(LEFT(ファイル名生成[[#This Row],[項目（内部）]],1),字音画数表[新字],0))</f>
        <v>0</v>
      </c>
      <c r="P479" s="50" cm="1">
        <f t="array" ref="P4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79" s="50" cm="1">
        <f t="array" ref="Q4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79" s="50" t="str" cm="1">
        <f t="array" ref="R479">IF(ファイル名生成[[#This Row],[字１]]=0,"",INDEX(字音画数表[字音],ファイル名生成[[#This Row],[字１]],0))</f>
        <v/>
      </c>
      <c r="S479" s="50" t="str" cm="1">
        <f t="array" ref="S479">IF(ファイル名生成[[#This Row],[字２]]=0,"",INDEX(字音画数表[字音],ファイル名生成[[#This Row],[字２]],0))</f>
        <v/>
      </c>
      <c r="T479" s="50" t="str" cm="1">
        <f t="array" ref="T479">IF(ファイル名生成[[#This Row],[字３]]=0,"",INDEX(字音画数表[字音],ファイル名生成[[#This Row],[字３]],0))</f>
        <v/>
      </c>
      <c r="U479" s="50" t="str" cm="1">
        <f t="array" ref="U479">[1]!Hebon(ファイル名生成[[#This Row],[字音（手動）]],2,1)</f>
        <v/>
      </c>
      <c r="V479" s="50">
        <f>COUNTIF(既存ファイル名[ローマ字],ファイル名生成[[#This Row],[ローマ字]])</f>
        <v>2</v>
      </c>
      <c r="W479" s="50">
        <f>IF(ファイル名生成[[#This Row],[字１]]=0,0,COUNTIF(ファイル名生成[ローマ字],ファイル名生成[[#This Row],[ローマ字]]))</f>
        <v>0</v>
      </c>
      <c r="X479" s="50">
        <f>ファイル名生成[[#This Row],[既存頻度]]+ファイル名生成[[#This Row],[新頻度]]</f>
        <v>2</v>
      </c>
      <c r="Y479" s="50" t="str">
        <f>IF(ファイル名生成[[#This Row],[総頻度]]&gt;9,ファイル名生成[[#This Row],[総頻度]],_xlfn.TEXTJOIN("",TRUE,"0",ファイル名生成[[#This Row],[総頻度]]))</f>
        <v>02</v>
      </c>
    </row>
    <row r="480" spans="2:25">
      <c r="B480" s="50">
        <f t="shared" si="7"/>
        <v>478</v>
      </c>
      <c r="C480" s="90"/>
      <c r="D480" s="81"/>
      <c r="E480" s="81" t="s">
        <v>3843</v>
      </c>
      <c r="F480" s="81" t="s">
        <v>3843</v>
      </c>
      <c r="G480" s="90"/>
      <c r="H480" s="90"/>
      <c r="I480" s="50" t="str" cm="1">
        <f t="array" ref="I4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0" s="50" t="str">
        <f>_xlfn.TEXTJOIN("",1,ファイル名生成[[#This Row],[字音１]],ファイル名生成[[#This Row],[字音２]],ファイル名生成[[#This Row],[字音3]])</f>
        <v/>
      </c>
      <c r="K480" s="90"/>
      <c r="L480" s="50" t="str">
        <f>IF(ファイル名生成[[#This Row],[字１]]=0,"",_xlfn.TEXTJOIN("",TRUE,ファイル名生成[[#This Row],[ローマ字]],ファイル名生成[[#This Row],[後綴り]]))</f>
        <v/>
      </c>
      <c r="M480" s="50" t="str">
        <f>IF(COUNTIF(既存ファイル名[語釈見出し],ファイル名生成[[#This Row],[語釈見出し]])&gt;=1,"重複","")</f>
        <v/>
      </c>
      <c r="N480" s="50" t="str">
        <f>IF(COUNTIF(既存ファイル名[項目（内部）],ファイル名生成[[#This Row],[項目（内部）]])&gt;=1,"重複","")</f>
        <v/>
      </c>
      <c r="O480" s="50">
        <f>IF(LEFT(ファイル名生成[[#This Row],[項目（内部）]],1)="",0,MATCH(LEFT(ファイル名生成[[#This Row],[項目（内部）]],1),字音画数表[新字],0))</f>
        <v>0</v>
      </c>
      <c r="P480" s="50" cm="1">
        <f t="array" ref="P4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0" s="50" cm="1">
        <f t="array" ref="Q4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0" s="50" t="str" cm="1">
        <f t="array" ref="R480">IF(ファイル名生成[[#This Row],[字１]]=0,"",INDEX(字音画数表[字音],ファイル名生成[[#This Row],[字１]],0))</f>
        <v/>
      </c>
      <c r="S480" s="50" t="str" cm="1">
        <f t="array" ref="S480">IF(ファイル名生成[[#This Row],[字２]]=0,"",INDEX(字音画数表[字音],ファイル名生成[[#This Row],[字２]],0))</f>
        <v/>
      </c>
      <c r="T480" s="50" t="str" cm="1">
        <f t="array" ref="T480">IF(ファイル名生成[[#This Row],[字３]]=0,"",INDEX(字音画数表[字音],ファイル名生成[[#This Row],[字３]],0))</f>
        <v/>
      </c>
      <c r="U480" s="50" t="str" cm="1">
        <f t="array" ref="U480">[1]!Hebon(ファイル名生成[[#This Row],[字音（手動）]],2,1)</f>
        <v/>
      </c>
      <c r="V480" s="50">
        <f>COUNTIF(既存ファイル名[ローマ字],ファイル名生成[[#This Row],[ローマ字]])</f>
        <v>2</v>
      </c>
      <c r="W480" s="50">
        <f>IF(ファイル名生成[[#This Row],[字１]]=0,0,COUNTIF(ファイル名生成[ローマ字],ファイル名生成[[#This Row],[ローマ字]]))</f>
        <v>0</v>
      </c>
      <c r="X480" s="50">
        <f>ファイル名生成[[#This Row],[既存頻度]]+ファイル名生成[[#This Row],[新頻度]]</f>
        <v>2</v>
      </c>
      <c r="Y480" s="50" t="str">
        <f>IF(ファイル名生成[[#This Row],[総頻度]]&gt;9,ファイル名生成[[#This Row],[総頻度]],_xlfn.TEXTJOIN("",TRUE,"0",ファイル名生成[[#This Row],[総頻度]]))</f>
        <v>02</v>
      </c>
    </row>
    <row r="481" spans="2:25">
      <c r="B481" s="50">
        <f t="shared" si="7"/>
        <v>479</v>
      </c>
      <c r="C481" s="90"/>
      <c r="D481" s="81"/>
      <c r="E481" s="81" t="s">
        <v>3843</v>
      </c>
      <c r="F481" s="81" t="s">
        <v>3843</v>
      </c>
      <c r="G481" s="90"/>
      <c r="H481" s="90"/>
      <c r="I481" s="50" t="str" cm="1">
        <f t="array" ref="I4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1" s="50" t="str">
        <f>_xlfn.TEXTJOIN("",1,ファイル名生成[[#This Row],[字音１]],ファイル名生成[[#This Row],[字音２]],ファイル名生成[[#This Row],[字音3]])</f>
        <v/>
      </c>
      <c r="K481" s="90"/>
      <c r="L481" s="50" t="str">
        <f>IF(ファイル名生成[[#This Row],[字１]]=0,"",_xlfn.TEXTJOIN("",TRUE,ファイル名生成[[#This Row],[ローマ字]],ファイル名生成[[#This Row],[後綴り]]))</f>
        <v/>
      </c>
      <c r="M481" s="50" t="str">
        <f>IF(COUNTIF(既存ファイル名[語釈見出し],ファイル名生成[[#This Row],[語釈見出し]])&gt;=1,"重複","")</f>
        <v/>
      </c>
      <c r="N481" s="50" t="str">
        <f>IF(COUNTIF(既存ファイル名[項目（内部）],ファイル名生成[[#This Row],[項目（内部）]])&gt;=1,"重複","")</f>
        <v/>
      </c>
      <c r="O481" s="50">
        <f>IF(LEFT(ファイル名生成[[#This Row],[項目（内部）]],1)="",0,MATCH(LEFT(ファイル名生成[[#This Row],[項目（内部）]],1),字音画数表[新字],0))</f>
        <v>0</v>
      </c>
      <c r="P481" s="50" cm="1">
        <f t="array" ref="P4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1" s="50" cm="1">
        <f t="array" ref="Q4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1" s="50" t="str" cm="1">
        <f t="array" ref="R481">IF(ファイル名生成[[#This Row],[字１]]=0,"",INDEX(字音画数表[字音],ファイル名生成[[#This Row],[字１]],0))</f>
        <v/>
      </c>
      <c r="S481" s="50" t="str" cm="1">
        <f t="array" ref="S481">IF(ファイル名生成[[#This Row],[字２]]=0,"",INDEX(字音画数表[字音],ファイル名生成[[#This Row],[字２]],0))</f>
        <v/>
      </c>
      <c r="T481" s="50" t="str" cm="1">
        <f t="array" ref="T481">IF(ファイル名生成[[#This Row],[字３]]=0,"",INDEX(字音画数表[字音],ファイル名生成[[#This Row],[字３]],0))</f>
        <v/>
      </c>
      <c r="U481" s="50" t="str" cm="1">
        <f t="array" ref="U481">[1]!Hebon(ファイル名生成[[#This Row],[字音（手動）]],2,1)</f>
        <v/>
      </c>
      <c r="V481" s="50">
        <f>COUNTIF(既存ファイル名[ローマ字],ファイル名生成[[#This Row],[ローマ字]])</f>
        <v>2</v>
      </c>
      <c r="W481" s="50">
        <f>IF(ファイル名生成[[#This Row],[字１]]=0,0,COUNTIF(ファイル名生成[ローマ字],ファイル名生成[[#This Row],[ローマ字]]))</f>
        <v>0</v>
      </c>
      <c r="X481" s="50">
        <f>ファイル名生成[[#This Row],[既存頻度]]+ファイル名生成[[#This Row],[新頻度]]</f>
        <v>2</v>
      </c>
      <c r="Y481" s="50" t="str">
        <f>IF(ファイル名生成[[#This Row],[総頻度]]&gt;9,ファイル名生成[[#This Row],[総頻度]],_xlfn.TEXTJOIN("",TRUE,"0",ファイル名生成[[#This Row],[総頻度]]))</f>
        <v>02</v>
      </c>
    </row>
    <row r="482" spans="2:25">
      <c r="B482" s="50">
        <f t="shared" si="7"/>
        <v>480</v>
      </c>
      <c r="C482" s="90"/>
      <c r="D482" s="81"/>
      <c r="E482" s="81" t="s">
        <v>3843</v>
      </c>
      <c r="F482" s="81" t="s">
        <v>3843</v>
      </c>
      <c r="G482" s="90"/>
      <c r="H482" s="90"/>
      <c r="I482" s="50" t="str" cm="1">
        <f t="array" ref="I4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2" s="50" t="str">
        <f>_xlfn.TEXTJOIN("",1,ファイル名生成[[#This Row],[字音１]],ファイル名生成[[#This Row],[字音２]],ファイル名生成[[#This Row],[字音3]])</f>
        <v/>
      </c>
      <c r="K482" s="90"/>
      <c r="L482" s="50" t="str">
        <f>IF(ファイル名生成[[#This Row],[字１]]=0,"",_xlfn.TEXTJOIN("",TRUE,ファイル名生成[[#This Row],[ローマ字]],ファイル名生成[[#This Row],[後綴り]]))</f>
        <v/>
      </c>
      <c r="M482" s="50" t="str">
        <f>IF(COUNTIF(既存ファイル名[語釈見出し],ファイル名生成[[#This Row],[語釈見出し]])&gt;=1,"重複","")</f>
        <v/>
      </c>
      <c r="N482" s="50" t="str">
        <f>IF(COUNTIF(既存ファイル名[項目（内部）],ファイル名生成[[#This Row],[項目（内部）]])&gt;=1,"重複","")</f>
        <v/>
      </c>
      <c r="O482" s="50">
        <f>IF(LEFT(ファイル名生成[[#This Row],[項目（内部）]],1)="",0,MATCH(LEFT(ファイル名生成[[#This Row],[項目（内部）]],1),字音画数表[新字],0))</f>
        <v>0</v>
      </c>
      <c r="P482" s="50" cm="1">
        <f t="array" ref="P4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2" s="50" cm="1">
        <f t="array" ref="Q4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2" s="50" t="str" cm="1">
        <f t="array" ref="R482">IF(ファイル名生成[[#This Row],[字１]]=0,"",INDEX(字音画数表[字音],ファイル名生成[[#This Row],[字１]],0))</f>
        <v/>
      </c>
      <c r="S482" s="50" t="str" cm="1">
        <f t="array" ref="S482">IF(ファイル名生成[[#This Row],[字２]]=0,"",INDEX(字音画数表[字音],ファイル名生成[[#This Row],[字２]],0))</f>
        <v/>
      </c>
      <c r="T482" s="50" t="str" cm="1">
        <f t="array" ref="T482">IF(ファイル名生成[[#This Row],[字３]]=0,"",INDEX(字音画数表[字音],ファイル名生成[[#This Row],[字３]],0))</f>
        <v/>
      </c>
      <c r="U482" s="50" t="str" cm="1">
        <f t="array" ref="U482">[1]!Hebon(ファイル名生成[[#This Row],[字音（手動）]],2,1)</f>
        <v/>
      </c>
      <c r="V482" s="50">
        <f>COUNTIF(既存ファイル名[ローマ字],ファイル名生成[[#This Row],[ローマ字]])</f>
        <v>2</v>
      </c>
      <c r="W482" s="50">
        <f>IF(ファイル名生成[[#This Row],[字１]]=0,0,COUNTIF(ファイル名生成[ローマ字],ファイル名生成[[#This Row],[ローマ字]]))</f>
        <v>0</v>
      </c>
      <c r="X482" s="50">
        <f>ファイル名生成[[#This Row],[既存頻度]]+ファイル名生成[[#This Row],[新頻度]]</f>
        <v>2</v>
      </c>
      <c r="Y482" s="50" t="str">
        <f>IF(ファイル名生成[[#This Row],[総頻度]]&gt;9,ファイル名生成[[#This Row],[総頻度]],_xlfn.TEXTJOIN("",TRUE,"0",ファイル名生成[[#This Row],[総頻度]]))</f>
        <v>02</v>
      </c>
    </row>
    <row r="483" spans="2:25">
      <c r="B483" s="50">
        <f t="shared" si="7"/>
        <v>481</v>
      </c>
      <c r="C483" s="90"/>
      <c r="D483" s="81"/>
      <c r="E483" s="81" t="s">
        <v>3843</v>
      </c>
      <c r="F483" s="81" t="s">
        <v>3843</v>
      </c>
      <c r="G483" s="90"/>
      <c r="H483" s="90"/>
      <c r="I483" s="50" t="str" cm="1">
        <f t="array" ref="I48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3" s="50" t="str">
        <f>_xlfn.TEXTJOIN("",1,ファイル名生成[[#This Row],[字音１]],ファイル名生成[[#This Row],[字音２]],ファイル名生成[[#This Row],[字音3]])</f>
        <v/>
      </c>
      <c r="K483" s="90"/>
      <c r="L483" s="50" t="str">
        <f>IF(ファイル名生成[[#This Row],[字１]]=0,"",_xlfn.TEXTJOIN("",TRUE,ファイル名生成[[#This Row],[ローマ字]],ファイル名生成[[#This Row],[後綴り]]))</f>
        <v/>
      </c>
      <c r="M483" s="50" t="str">
        <f>IF(COUNTIF(既存ファイル名[語釈見出し],ファイル名生成[[#This Row],[語釈見出し]])&gt;=1,"重複","")</f>
        <v/>
      </c>
      <c r="N483" s="50" t="str">
        <f>IF(COUNTIF(既存ファイル名[項目（内部）],ファイル名生成[[#This Row],[項目（内部）]])&gt;=1,"重複","")</f>
        <v/>
      </c>
      <c r="O483" s="50">
        <f>IF(LEFT(ファイル名生成[[#This Row],[項目（内部）]],1)="",0,MATCH(LEFT(ファイル名生成[[#This Row],[項目（内部）]],1),字音画数表[新字],0))</f>
        <v>0</v>
      </c>
      <c r="P483" s="50" cm="1">
        <f t="array" ref="P48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3" s="50" cm="1">
        <f t="array" ref="Q48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3" s="50" t="str" cm="1">
        <f t="array" ref="R483">IF(ファイル名生成[[#This Row],[字１]]=0,"",INDEX(字音画数表[字音],ファイル名生成[[#This Row],[字１]],0))</f>
        <v/>
      </c>
      <c r="S483" s="50" t="str" cm="1">
        <f t="array" ref="S483">IF(ファイル名生成[[#This Row],[字２]]=0,"",INDEX(字音画数表[字音],ファイル名生成[[#This Row],[字２]],0))</f>
        <v/>
      </c>
      <c r="T483" s="50" t="str" cm="1">
        <f t="array" ref="T483">IF(ファイル名生成[[#This Row],[字３]]=0,"",INDEX(字音画数表[字音],ファイル名生成[[#This Row],[字３]],0))</f>
        <v/>
      </c>
      <c r="U483" s="50" t="str" cm="1">
        <f t="array" ref="U483">[1]!Hebon(ファイル名生成[[#This Row],[字音（手動）]],2,1)</f>
        <v/>
      </c>
      <c r="V483" s="50">
        <f>COUNTIF(既存ファイル名[ローマ字],ファイル名生成[[#This Row],[ローマ字]])</f>
        <v>2</v>
      </c>
      <c r="W483" s="50">
        <f>IF(ファイル名生成[[#This Row],[字１]]=0,0,COUNTIF(ファイル名生成[ローマ字],ファイル名生成[[#This Row],[ローマ字]]))</f>
        <v>0</v>
      </c>
      <c r="X483" s="50">
        <f>ファイル名生成[[#This Row],[既存頻度]]+ファイル名生成[[#This Row],[新頻度]]</f>
        <v>2</v>
      </c>
      <c r="Y483" s="50" t="str">
        <f>IF(ファイル名生成[[#This Row],[総頻度]]&gt;9,ファイル名生成[[#This Row],[総頻度]],_xlfn.TEXTJOIN("",TRUE,"0",ファイル名生成[[#This Row],[総頻度]]))</f>
        <v>02</v>
      </c>
    </row>
    <row r="484" spans="2:25">
      <c r="B484" s="50">
        <f t="shared" si="7"/>
        <v>482</v>
      </c>
      <c r="C484" s="90"/>
      <c r="D484" s="81"/>
      <c r="E484" s="81" t="s">
        <v>3843</v>
      </c>
      <c r="F484" s="81" t="s">
        <v>3843</v>
      </c>
      <c r="G484" s="90"/>
      <c r="H484" s="90"/>
      <c r="I484" s="50" t="str" cm="1">
        <f t="array" ref="I48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4" s="50" t="str">
        <f>_xlfn.TEXTJOIN("",1,ファイル名生成[[#This Row],[字音１]],ファイル名生成[[#This Row],[字音２]],ファイル名生成[[#This Row],[字音3]])</f>
        <v/>
      </c>
      <c r="K484" s="90"/>
      <c r="L484" s="50" t="str">
        <f>IF(ファイル名生成[[#This Row],[字１]]=0,"",_xlfn.TEXTJOIN("",TRUE,ファイル名生成[[#This Row],[ローマ字]],ファイル名生成[[#This Row],[後綴り]]))</f>
        <v/>
      </c>
      <c r="M484" s="50" t="str">
        <f>IF(COUNTIF(既存ファイル名[語釈見出し],ファイル名生成[[#This Row],[語釈見出し]])&gt;=1,"重複","")</f>
        <v/>
      </c>
      <c r="N484" s="50" t="str">
        <f>IF(COUNTIF(既存ファイル名[項目（内部）],ファイル名生成[[#This Row],[項目（内部）]])&gt;=1,"重複","")</f>
        <v/>
      </c>
      <c r="O484" s="50">
        <f>IF(LEFT(ファイル名生成[[#This Row],[項目（内部）]],1)="",0,MATCH(LEFT(ファイル名生成[[#This Row],[項目（内部）]],1),字音画数表[新字],0))</f>
        <v>0</v>
      </c>
      <c r="P484" s="50" cm="1">
        <f t="array" ref="P48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4" s="50" cm="1">
        <f t="array" ref="Q48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4" s="50" t="str" cm="1">
        <f t="array" ref="R484">IF(ファイル名生成[[#This Row],[字１]]=0,"",INDEX(字音画数表[字音],ファイル名生成[[#This Row],[字１]],0))</f>
        <v/>
      </c>
      <c r="S484" s="50" t="str" cm="1">
        <f t="array" ref="S484">IF(ファイル名生成[[#This Row],[字２]]=0,"",INDEX(字音画数表[字音],ファイル名生成[[#This Row],[字２]],0))</f>
        <v/>
      </c>
      <c r="T484" s="50" t="str" cm="1">
        <f t="array" ref="T484">IF(ファイル名生成[[#This Row],[字３]]=0,"",INDEX(字音画数表[字音],ファイル名生成[[#This Row],[字３]],0))</f>
        <v/>
      </c>
      <c r="U484" s="50" t="str" cm="1">
        <f t="array" ref="U484">[1]!Hebon(ファイル名生成[[#This Row],[字音（手動）]],2,1)</f>
        <v/>
      </c>
      <c r="V484" s="50">
        <f>COUNTIF(既存ファイル名[ローマ字],ファイル名生成[[#This Row],[ローマ字]])</f>
        <v>2</v>
      </c>
      <c r="W484" s="50">
        <f>IF(ファイル名生成[[#This Row],[字１]]=0,0,COUNTIF(ファイル名生成[ローマ字],ファイル名生成[[#This Row],[ローマ字]]))</f>
        <v>0</v>
      </c>
      <c r="X484" s="50">
        <f>ファイル名生成[[#This Row],[既存頻度]]+ファイル名生成[[#This Row],[新頻度]]</f>
        <v>2</v>
      </c>
      <c r="Y484" s="50" t="str">
        <f>IF(ファイル名生成[[#This Row],[総頻度]]&gt;9,ファイル名生成[[#This Row],[総頻度]],_xlfn.TEXTJOIN("",TRUE,"0",ファイル名生成[[#This Row],[総頻度]]))</f>
        <v>02</v>
      </c>
    </row>
    <row r="485" spans="2:25">
      <c r="B485" s="50">
        <f t="shared" si="7"/>
        <v>483</v>
      </c>
      <c r="C485" s="90"/>
      <c r="D485" s="81"/>
      <c r="E485" s="81" t="s">
        <v>3843</v>
      </c>
      <c r="F485" s="81" t="s">
        <v>3843</v>
      </c>
      <c r="G485" s="90"/>
      <c r="H485" s="90"/>
      <c r="I485" s="50" t="str" cm="1">
        <f t="array" ref="I48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5" s="50" t="str">
        <f>_xlfn.TEXTJOIN("",1,ファイル名生成[[#This Row],[字音１]],ファイル名生成[[#This Row],[字音２]],ファイル名生成[[#This Row],[字音3]])</f>
        <v/>
      </c>
      <c r="K485" s="90"/>
      <c r="L485" s="50" t="str">
        <f>IF(ファイル名生成[[#This Row],[字１]]=0,"",_xlfn.TEXTJOIN("",TRUE,ファイル名生成[[#This Row],[ローマ字]],ファイル名生成[[#This Row],[後綴り]]))</f>
        <v/>
      </c>
      <c r="M485" s="50" t="str">
        <f>IF(COUNTIF(既存ファイル名[語釈見出し],ファイル名生成[[#This Row],[語釈見出し]])&gt;=1,"重複","")</f>
        <v/>
      </c>
      <c r="N485" s="50" t="str">
        <f>IF(COUNTIF(既存ファイル名[項目（内部）],ファイル名生成[[#This Row],[項目（内部）]])&gt;=1,"重複","")</f>
        <v/>
      </c>
      <c r="O485" s="50">
        <f>IF(LEFT(ファイル名生成[[#This Row],[項目（内部）]],1)="",0,MATCH(LEFT(ファイル名生成[[#This Row],[項目（内部）]],1),字音画数表[新字],0))</f>
        <v>0</v>
      </c>
      <c r="P485" s="50" cm="1">
        <f t="array" ref="P48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5" s="50" cm="1">
        <f t="array" ref="Q48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5" s="50" t="str" cm="1">
        <f t="array" ref="R485">IF(ファイル名生成[[#This Row],[字１]]=0,"",INDEX(字音画数表[字音],ファイル名生成[[#This Row],[字１]],0))</f>
        <v/>
      </c>
      <c r="S485" s="50" t="str" cm="1">
        <f t="array" ref="S485">IF(ファイル名生成[[#This Row],[字２]]=0,"",INDEX(字音画数表[字音],ファイル名生成[[#This Row],[字２]],0))</f>
        <v/>
      </c>
      <c r="T485" s="50" t="str" cm="1">
        <f t="array" ref="T485">IF(ファイル名生成[[#This Row],[字３]]=0,"",INDEX(字音画数表[字音],ファイル名生成[[#This Row],[字３]],0))</f>
        <v/>
      </c>
      <c r="U485" s="50" t="str" cm="1">
        <f t="array" ref="U485">[1]!Hebon(ファイル名生成[[#This Row],[字音（手動）]],2,1)</f>
        <v/>
      </c>
      <c r="V485" s="50">
        <f>COUNTIF(既存ファイル名[ローマ字],ファイル名生成[[#This Row],[ローマ字]])</f>
        <v>2</v>
      </c>
      <c r="W485" s="50">
        <f>IF(ファイル名生成[[#This Row],[字１]]=0,0,COUNTIF(ファイル名生成[ローマ字],ファイル名生成[[#This Row],[ローマ字]]))</f>
        <v>0</v>
      </c>
      <c r="X485" s="50">
        <f>ファイル名生成[[#This Row],[既存頻度]]+ファイル名生成[[#This Row],[新頻度]]</f>
        <v>2</v>
      </c>
      <c r="Y485" s="50" t="str">
        <f>IF(ファイル名生成[[#This Row],[総頻度]]&gt;9,ファイル名生成[[#This Row],[総頻度]],_xlfn.TEXTJOIN("",TRUE,"0",ファイル名生成[[#This Row],[総頻度]]))</f>
        <v>02</v>
      </c>
    </row>
    <row r="486" spans="2:25">
      <c r="B486" s="50">
        <f t="shared" si="7"/>
        <v>484</v>
      </c>
      <c r="C486" s="90"/>
      <c r="D486" s="81"/>
      <c r="E486" s="81" t="s">
        <v>3843</v>
      </c>
      <c r="F486" s="81" t="s">
        <v>3843</v>
      </c>
      <c r="G486" s="90"/>
      <c r="H486" s="90"/>
      <c r="I486" s="50" t="str" cm="1">
        <f t="array" ref="I48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6" s="50" t="str">
        <f>_xlfn.TEXTJOIN("",1,ファイル名生成[[#This Row],[字音１]],ファイル名生成[[#This Row],[字音２]],ファイル名生成[[#This Row],[字音3]])</f>
        <v/>
      </c>
      <c r="K486" s="90"/>
      <c r="L486" s="50" t="str">
        <f>IF(ファイル名生成[[#This Row],[字１]]=0,"",_xlfn.TEXTJOIN("",TRUE,ファイル名生成[[#This Row],[ローマ字]],ファイル名生成[[#This Row],[後綴り]]))</f>
        <v/>
      </c>
      <c r="M486" s="50" t="str">
        <f>IF(COUNTIF(既存ファイル名[語釈見出し],ファイル名生成[[#This Row],[語釈見出し]])&gt;=1,"重複","")</f>
        <v/>
      </c>
      <c r="N486" s="50" t="str">
        <f>IF(COUNTIF(既存ファイル名[項目（内部）],ファイル名生成[[#This Row],[項目（内部）]])&gt;=1,"重複","")</f>
        <v/>
      </c>
      <c r="O486" s="50">
        <f>IF(LEFT(ファイル名生成[[#This Row],[項目（内部）]],1)="",0,MATCH(LEFT(ファイル名生成[[#This Row],[項目（内部）]],1),字音画数表[新字],0))</f>
        <v>0</v>
      </c>
      <c r="P486" s="50" cm="1">
        <f t="array" ref="P48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6" s="50" cm="1">
        <f t="array" ref="Q48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6" s="50" t="str" cm="1">
        <f t="array" ref="R486">IF(ファイル名生成[[#This Row],[字１]]=0,"",INDEX(字音画数表[字音],ファイル名生成[[#This Row],[字１]],0))</f>
        <v/>
      </c>
      <c r="S486" s="50" t="str" cm="1">
        <f t="array" ref="S486">IF(ファイル名生成[[#This Row],[字２]]=0,"",INDEX(字音画数表[字音],ファイル名生成[[#This Row],[字２]],0))</f>
        <v/>
      </c>
      <c r="T486" s="50" t="str" cm="1">
        <f t="array" ref="T486">IF(ファイル名生成[[#This Row],[字３]]=0,"",INDEX(字音画数表[字音],ファイル名生成[[#This Row],[字３]],0))</f>
        <v/>
      </c>
      <c r="U486" s="50" t="str" cm="1">
        <f t="array" ref="U486">[1]!Hebon(ファイル名生成[[#This Row],[字音（手動）]],2,1)</f>
        <v/>
      </c>
      <c r="V486" s="50">
        <f>COUNTIF(既存ファイル名[ローマ字],ファイル名生成[[#This Row],[ローマ字]])</f>
        <v>2</v>
      </c>
      <c r="W486" s="50">
        <f>IF(ファイル名生成[[#This Row],[字１]]=0,0,COUNTIF(ファイル名生成[ローマ字],ファイル名生成[[#This Row],[ローマ字]]))</f>
        <v>0</v>
      </c>
      <c r="X486" s="50">
        <f>ファイル名生成[[#This Row],[既存頻度]]+ファイル名生成[[#This Row],[新頻度]]</f>
        <v>2</v>
      </c>
      <c r="Y486" s="50" t="str">
        <f>IF(ファイル名生成[[#This Row],[総頻度]]&gt;9,ファイル名生成[[#This Row],[総頻度]],_xlfn.TEXTJOIN("",TRUE,"0",ファイル名生成[[#This Row],[総頻度]]))</f>
        <v>02</v>
      </c>
    </row>
    <row r="487" spans="2:25">
      <c r="B487" s="50">
        <f t="shared" si="7"/>
        <v>485</v>
      </c>
      <c r="C487" s="90"/>
      <c r="D487" s="81"/>
      <c r="E487" s="81" t="s">
        <v>3843</v>
      </c>
      <c r="F487" s="81" t="s">
        <v>3843</v>
      </c>
      <c r="G487" s="90"/>
      <c r="H487" s="90"/>
      <c r="I487" s="50" t="str" cm="1">
        <f t="array" ref="I48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7" s="50" t="str">
        <f>_xlfn.TEXTJOIN("",1,ファイル名生成[[#This Row],[字音１]],ファイル名生成[[#This Row],[字音２]],ファイル名生成[[#This Row],[字音3]])</f>
        <v/>
      </c>
      <c r="K487" s="90"/>
      <c r="L487" s="50" t="str">
        <f>IF(ファイル名生成[[#This Row],[字１]]=0,"",_xlfn.TEXTJOIN("",TRUE,ファイル名生成[[#This Row],[ローマ字]],ファイル名生成[[#This Row],[後綴り]]))</f>
        <v/>
      </c>
      <c r="M487" s="50" t="str">
        <f>IF(COUNTIF(既存ファイル名[語釈見出し],ファイル名生成[[#This Row],[語釈見出し]])&gt;=1,"重複","")</f>
        <v/>
      </c>
      <c r="N487" s="50" t="str">
        <f>IF(COUNTIF(既存ファイル名[項目（内部）],ファイル名生成[[#This Row],[項目（内部）]])&gt;=1,"重複","")</f>
        <v/>
      </c>
      <c r="O487" s="50">
        <f>IF(LEFT(ファイル名生成[[#This Row],[項目（内部）]],1)="",0,MATCH(LEFT(ファイル名生成[[#This Row],[項目（内部）]],1),字音画数表[新字],0))</f>
        <v>0</v>
      </c>
      <c r="P487" s="50" cm="1">
        <f t="array" ref="P48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7" s="50" cm="1">
        <f t="array" ref="Q48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7" s="50" t="str" cm="1">
        <f t="array" ref="R487">IF(ファイル名生成[[#This Row],[字１]]=0,"",INDEX(字音画数表[字音],ファイル名生成[[#This Row],[字１]],0))</f>
        <v/>
      </c>
      <c r="S487" s="50" t="str" cm="1">
        <f t="array" ref="S487">IF(ファイル名生成[[#This Row],[字２]]=0,"",INDEX(字音画数表[字音],ファイル名生成[[#This Row],[字２]],0))</f>
        <v/>
      </c>
      <c r="T487" s="50" t="str" cm="1">
        <f t="array" ref="T487">IF(ファイル名生成[[#This Row],[字３]]=0,"",INDEX(字音画数表[字音],ファイル名生成[[#This Row],[字３]],0))</f>
        <v/>
      </c>
      <c r="U487" s="50" t="str" cm="1">
        <f t="array" ref="U487">[1]!Hebon(ファイル名生成[[#This Row],[字音（手動）]],2,1)</f>
        <v/>
      </c>
      <c r="V487" s="50">
        <f>COUNTIF(既存ファイル名[ローマ字],ファイル名生成[[#This Row],[ローマ字]])</f>
        <v>2</v>
      </c>
      <c r="W487" s="50">
        <f>IF(ファイル名生成[[#This Row],[字１]]=0,0,COUNTIF(ファイル名生成[ローマ字],ファイル名生成[[#This Row],[ローマ字]]))</f>
        <v>0</v>
      </c>
      <c r="X487" s="50">
        <f>ファイル名生成[[#This Row],[既存頻度]]+ファイル名生成[[#This Row],[新頻度]]</f>
        <v>2</v>
      </c>
      <c r="Y487" s="50" t="str">
        <f>IF(ファイル名生成[[#This Row],[総頻度]]&gt;9,ファイル名生成[[#This Row],[総頻度]],_xlfn.TEXTJOIN("",TRUE,"0",ファイル名生成[[#This Row],[総頻度]]))</f>
        <v>02</v>
      </c>
    </row>
    <row r="488" spans="2:25">
      <c r="B488" s="50">
        <f t="shared" si="7"/>
        <v>486</v>
      </c>
      <c r="C488" s="90"/>
      <c r="D488" s="81"/>
      <c r="E488" s="81" t="s">
        <v>3843</v>
      </c>
      <c r="F488" s="81" t="s">
        <v>3843</v>
      </c>
      <c r="G488" s="90"/>
      <c r="H488" s="90"/>
      <c r="I488" s="50" t="str" cm="1">
        <f t="array" ref="I48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8" s="50" t="str">
        <f>_xlfn.TEXTJOIN("",1,ファイル名生成[[#This Row],[字音１]],ファイル名生成[[#This Row],[字音２]],ファイル名生成[[#This Row],[字音3]])</f>
        <v/>
      </c>
      <c r="K488" s="90"/>
      <c r="L488" s="50" t="str">
        <f>IF(ファイル名生成[[#This Row],[字１]]=0,"",_xlfn.TEXTJOIN("",TRUE,ファイル名生成[[#This Row],[ローマ字]],ファイル名生成[[#This Row],[後綴り]]))</f>
        <v/>
      </c>
      <c r="M488" s="50" t="str">
        <f>IF(COUNTIF(既存ファイル名[語釈見出し],ファイル名生成[[#This Row],[語釈見出し]])&gt;=1,"重複","")</f>
        <v/>
      </c>
      <c r="N488" s="50" t="str">
        <f>IF(COUNTIF(既存ファイル名[項目（内部）],ファイル名生成[[#This Row],[項目（内部）]])&gt;=1,"重複","")</f>
        <v/>
      </c>
      <c r="O488" s="50">
        <f>IF(LEFT(ファイル名生成[[#This Row],[項目（内部）]],1)="",0,MATCH(LEFT(ファイル名生成[[#This Row],[項目（内部）]],1),字音画数表[新字],0))</f>
        <v>0</v>
      </c>
      <c r="P488" s="50" cm="1">
        <f t="array" ref="P48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8" s="50" cm="1">
        <f t="array" ref="Q48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8" s="50" t="str" cm="1">
        <f t="array" ref="R488">IF(ファイル名生成[[#This Row],[字１]]=0,"",INDEX(字音画数表[字音],ファイル名生成[[#This Row],[字１]],0))</f>
        <v/>
      </c>
      <c r="S488" s="50" t="str" cm="1">
        <f t="array" ref="S488">IF(ファイル名生成[[#This Row],[字２]]=0,"",INDEX(字音画数表[字音],ファイル名生成[[#This Row],[字２]],0))</f>
        <v/>
      </c>
      <c r="T488" s="50" t="str" cm="1">
        <f t="array" ref="T488">IF(ファイル名生成[[#This Row],[字３]]=0,"",INDEX(字音画数表[字音],ファイル名生成[[#This Row],[字３]],0))</f>
        <v/>
      </c>
      <c r="U488" s="50" t="str" cm="1">
        <f t="array" ref="U488">[1]!Hebon(ファイル名生成[[#This Row],[字音（手動）]],2,1)</f>
        <v/>
      </c>
      <c r="V488" s="50">
        <f>COUNTIF(既存ファイル名[ローマ字],ファイル名生成[[#This Row],[ローマ字]])</f>
        <v>2</v>
      </c>
      <c r="W488" s="50">
        <f>IF(ファイル名生成[[#This Row],[字１]]=0,0,COUNTIF(ファイル名生成[ローマ字],ファイル名生成[[#This Row],[ローマ字]]))</f>
        <v>0</v>
      </c>
      <c r="X488" s="50">
        <f>ファイル名生成[[#This Row],[既存頻度]]+ファイル名生成[[#This Row],[新頻度]]</f>
        <v>2</v>
      </c>
      <c r="Y488" s="50" t="str">
        <f>IF(ファイル名生成[[#This Row],[総頻度]]&gt;9,ファイル名生成[[#This Row],[総頻度]],_xlfn.TEXTJOIN("",TRUE,"0",ファイル名生成[[#This Row],[総頻度]]))</f>
        <v>02</v>
      </c>
    </row>
    <row r="489" spans="2:25">
      <c r="B489" s="50">
        <f t="shared" si="7"/>
        <v>487</v>
      </c>
      <c r="C489" s="90"/>
      <c r="D489" s="81"/>
      <c r="E489" s="81" t="s">
        <v>3843</v>
      </c>
      <c r="F489" s="81" t="s">
        <v>3843</v>
      </c>
      <c r="G489" s="90"/>
      <c r="H489" s="90"/>
      <c r="I489" s="50" t="str" cm="1">
        <f t="array" ref="I48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89" s="50" t="str">
        <f>_xlfn.TEXTJOIN("",1,ファイル名生成[[#This Row],[字音１]],ファイル名生成[[#This Row],[字音２]],ファイル名生成[[#This Row],[字音3]])</f>
        <v/>
      </c>
      <c r="K489" s="90"/>
      <c r="L489" s="50" t="str">
        <f>IF(ファイル名生成[[#This Row],[字１]]=0,"",_xlfn.TEXTJOIN("",TRUE,ファイル名生成[[#This Row],[ローマ字]],ファイル名生成[[#This Row],[後綴り]]))</f>
        <v/>
      </c>
      <c r="M489" s="50" t="str">
        <f>IF(COUNTIF(既存ファイル名[語釈見出し],ファイル名生成[[#This Row],[語釈見出し]])&gt;=1,"重複","")</f>
        <v/>
      </c>
      <c r="N489" s="50" t="str">
        <f>IF(COUNTIF(既存ファイル名[項目（内部）],ファイル名生成[[#This Row],[項目（内部）]])&gt;=1,"重複","")</f>
        <v/>
      </c>
      <c r="O489" s="50">
        <f>IF(LEFT(ファイル名生成[[#This Row],[項目（内部）]],1)="",0,MATCH(LEFT(ファイル名生成[[#This Row],[項目（内部）]],1),字音画数表[新字],0))</f>
        <v>0</v>
      </c>
      <c r="P489" s="50" cm="1">
        <f t="array" ref="P48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89" s="50" cm="1">
        <f t="array" ref="Q48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89" s="50" t="str" cm="1">
        <f t="array" ref="R489">IF(ファイル名生成[[#This Row],[字１]]=0,"",INDEX(字音画数表[字音],ファイル名生成[[#This Row],[字１]],0))</f>
        <v/>
      </c>
      <c r="S489" s="50" t="str" cm="1">
        <f t="array" ref="S489">IF(ファイル名生成[[#This Row],[字２]]=0,"",INDEX(字音画数表[字音],ファイル名生成[[#This Row],[字２]],0))</f>
        <v/>
      </c>
      <c r="T489" s="50" t="str" cm="1">
        <f t="array" ref="T489">IF(ファイル名生成[[#This Row],[字３]]=0,"",INDEX(字音画数表[字音],ファイル名生成[[#This Row],[字３]],0))</f>
        <v/>
      </c>
      <c r="U489" s="50" t="str" cm="1">
        <f t="array" ref="U489">[1]!Hebon(ファイル名生成[[#This Row],[字音（手動）]],2,1)</f>
        <v/>
      </c>
      <c r="V489" s="50">
        <f>COUNTIF(既存ファイル名[ローマ字],ファイル名生成[[#This Row],[ローマ字]])</f>
        <v>2</v>
      </c>
      <c r="W489" s="50">
        <f>IF(ファイル名生成[[#This Row],[字１]]=0,0,COUNTIF(ファイル名生成[ローマ字],ファイル名生成[[#This Row],[ローマ字]]))</f>
        <v>0</v>
      </c>
      <c r="X489" s="50">
        <f>ファイル名生成[[#This Row],[既存頻度]]+ファイル名生成[[#This Row],[新頻度]]</f>
        <v>2</v>
      </c>
      <c r="Y489" s="50" t="str">
        <f>IF(ファイル名生成[[#This Row],[総頻度]]&gt;9,ファイル名生成[[#This Row],[総頻度]],_xlfn.TEXTJOIN("",TRUE,"0",ファイル名生成[[#This Row],[総頻度]]))</f>
        <v>02</v>
      </c>
    </row>
    <row r="490" spans="2:25">
      <c r="B490" s="50">
        <f t="shared" si="7"/>
        <v>488</v>
      </c>
      <c r="C490" s="90"/>
      <c r="D490" s="81"/>
      <c r="E490" s="81" t="s">
        <v>3843</v>
      </c>
      <c r="F490" s="81" t="s">
        <v>3843</v>
      </c>
      <c r="G490" s="90"/>
      <c r="H490" s="90"/>
      <c r="I490" s="50" t="str" cm="1">
        <f t="array" ref="I49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0" s="50" t="str">
        <f>_xlfn.TEXTJOIN("",1,ファイル名生成[[#This Row],[字音１]],ファイル名生成[[#This Row],[字音２]],ファイル名生成[[#This Row],[字音3]])</f>
        <v/>
      </c>
      <c r="K490" s="90"/>
      <c r="L490" s="50" t="str">
        <f>IF(ファイル名生成[[#This Row],[字１]]=0,"",_xlfn.TEXTJOIN("",TRUE,ファイル名生成[[#This Row],[ローマ字]],ファイル名生成[[#This Row],[後綴り]]))</f>
        <v/>
      </c>
      <c r="M490" s="50" t="str">
        <f>IF(COUNTIF(既存ファイル名[語釈見出し],ファイル名生成[[#This Row],[語釈見出し]])&gt;=1,"重複","")</f>
        <v/>
      </c>
      <c r="N490" s="50" t="str">
        <f>IF(COUNTIF(既存ファイル名[項目（内部）],ファイル名生成[[#This Row],[項目（内部）]])&gt;=1,"重複","")</f>
        <v/>
      </c>
      <c r="O490" s="50">
        <f>IF(LEFT(ファイル名生成[[#This Row],[項目（内部）]],1)="",0,MATCH(LEFT(ファイル名生成[[#This Row],[項目（内部）]],1),字音画数表[新字],0))</f>
        <v>0</v>
      </c>
      <c r="P490" s="50" cm="1">
        <f t="array" ref="P49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0" s="50" cm="1">
        <f t="array" ref="Q49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0" s="50" t="str" cm="1">
        <f t="array" ref="R490">IF(ファイル名生成[[#This Row],[字１]]=0,"",INDEX(字音画数表[字音],ファイル名生成[[#This Row],[字１]],0))</f>
        <v/>
      </c>
      <c r="S490" s="50" t="str" cm="1">
        <f t="array" ref="S490">IF(ファイル名生成[[#This Row],[字２]]=0,"",INDEX(字音画数表[字音],ファイル名生成[[#This Row],[字２]],0))</f>
        <v/>
      </c>
      <c r="T490" s="50" t="str" cm="1">
        <f t="array" ref="T490">IF(ファイル名生成[[#This Row],[字３]]=0,"",INDEX(字音画数表[字音],ファイル名生成[[#This Row],[字３]],0))</f>
        <v/>
      </c>
      <c r="U490" s="50" t="str" cm="1">
        <f t="array" ref="U490">[1]!Hebon(ファイル名生成[[#This Row],[字音（手動）]],2,1)</f>
        <v/>
      </c>
      <c r="V490" s="50">
        <f>COUNTIF(既存ファイル名[ローマ字],ファイル名生成[[#This Row],[ローマ字]])</f>
        <v>2</v>
      </c>
      <c r="W490" s="50">
        <f>IF(ファイル名生成[[#This Row],[字１]]=0,0,COUNTIF(ファイル名生成[ローマ字],ファイル名生成[[#This Row],[ローマ字]]))</f>
        <v>0</v>
      </c>
      <c r="X490" s="50">
        <f>ファイル名生成[[#This Row],[既存頻度]]+ファイル名生成[[#This Row],[新頻度]]</f>
        <v>2</v>
      </c>
      <c r="Y490" s="50" t="str">
        <f>IF(ファイル名生成[[#This Row],[総頻度]]&gt;9,ファイル名生成[[#This Row],[総頻度]],_xlfn.TEXTJOIN("",TRUE,"0",ファイル名生成[[#This Row],[総頻度]]))</f>
        <v>02</v>
      </c>
    </row>
    <row r="491" spans="2:25">
      <c r="B491" s="50">
        <f t="shared" si="7"/>
        <v>489</v>
      </c>
      <c r="C491" s="90"/>
      <c r="D491" s="81"/>
      <c r="E491" s="81" t="s">
        <v>3843</v>
      </c>
      <c r="F491" s="81" t="s">
        <v>3843</v>
      </c>
      <c r="G491" s="90"/>
      <c r="H491" s="90"/>
      <c r="I491" s="50" t="str" cm="1">
        <f t="array" ref="I49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1" s="50" t="str">
        <f>_xlfn.TEXTJOIN("",1,ファイル名生成[[#This Row],[字音１]],ファイル名生成[[#This Row],[字音２]],ファイル名生成[[#This Row],[字音3]])</f>
        <v/>
      </c>
      <c r="K491" s="90"/>
      <c r="L491" s="50" t="str">
        <f>IF(ファイル名生成[[#This Row],[字１]]=0,"",_xlfn.TEXTJOIN("",TRUE,ファイル名生成[[#This Row],[ローマ字]],ファイル名生成[[#This Row],[後綴り]]))</f>
        <v/>
      </c>
      <c r="M491" s="50" t="str">
        <f>IF(COUNTIF(既存ファイル名[語釈見出し],ファイル名生成[[#This Row],[語釈見出し]])&gt;=1,"重複","")</f>
        <v/>
      </c>
      <c r="N491" s="50" t="str">
        <f>IF(COUNTIF(既存ファイル名[項目（内部）],ファイル名生成[[#This Row],[項目（内部）]])&gt;=1,"重複","")</f>
        <v/>
      </c>
      <c r="O491" s="50">
        <f>IF(LEFT(ファイル名生成[[#This Row],[項目（内部）]],1)="",0,MATCH(LEFT(ファイル名生成[[#This Row],[項目（内部）]],1),字音画数表[新字],0))</f>
        <v>0</v>
      </c>
      <c r="P491" s="50" cm="1">
        <f t="array" ref="P49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1" s="50" cm="1">
        <f t="array" ref="Q49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1" s="50" t="str" cm="1">
        <f t="array" ref="R491">IF(ファイル名生成[[#This Row],[字１]]=0,"",INDEX(字音画数表[字音],ファイル名生成[[#This Row],[字１]],0))</f>
        <v/>
      </c>
      <c r="S491" s="50" t="str" cm="1">
        <f t="array" ref="S491">IF(ファイル名生成[[#This Row],[字２]]=0,"",INDEX(字音画数表[字音],ファイル名生成[[#This Row],[字２]],0))</f>
        <v/>
      </c>
      <c r="T491" s="50" t="str" cm="1">
        <f t="array" ref="T491">IF(ファイル名生成[[#This Row],[字３]]=0,"",INDEX(字音画数表[字音],ファイル名生成[[#This Row],[字３]],0))</f>
        <v/>
      </c>
      <c r="U491" s="50" t="str" cm="1">
        <f t="array" ref="U491">[1]!Hebon(ファイル名生成[[#This Row],[字音（手動）]],2,1)</f>
        <v/>
      </c>
      <c r="V491" s="50">
        <f>COUNTIF(既存ファイル名[ローマ字],ファイル名生成[[#This Row],[ローマ字]])</f>
        <v>2</v>
      </c>
      <c r="W491" s="50">
        <f>IF(ファイル名生成[[#This Row],[字１]]=0,0,COUNTIF(ファイル名生成[ローマ字],ファイル名生成[[#This Row],[ローマ字]]))</f>
        <v>0</v>
      </c>
      <c r="X491" s="50">
        <f>ファイル名生成[[#This Row],[既存頻度]]+ファイル名生成[[#This Row],[新頻度]]</f>
        <v>2</v>
      </c>
      <c r="Y491" s="50" t="str">
        <f>IF(ファイル名生成[[#This Row],[総頻度]]&gt;9,ファイル名生成[[#This Row],[総頻度]],_xlfn.TEXTJOIN("",TRUE,"0",ファイル名生成[[#This Row],[総頻度]]))</f>
        <v>02</v>
      </c>
    </row>
    <row r="492" spans="2:25">
      <c r="B492" s="50">
        <f t="shared" si="7"/>
        <v>490</v>
      </c>
      <c r="C492" s="90"/>
      <c r="D492" s="81"/>
      <c r="E492" s="81" t="s">
        <v>3843</v>
      </c>
      <c r="F492" s="81" t="s">
        <v>3843</v>
      </c>
      <c r="G492" s="90"/>
      <c r="H492" s="90"/>
      <c r="I492" s="50" t="str" cm="1">
        <f t="array" ref="I49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2" s="50" t="str">
        <f>_xlfn.TEXTJOIN("",1,ファイル名生成[[#This Row],[字音１]],ファイル名生成[[#This Row],[字音２]],ファイル名生成[[#This Row],[字音3]])</f>
        <v/>
      </c>
      <c r="K492" s="90"/>
      <c r="L492" s="50" t="str">
        <f>IF(ファイル名生成[[#This Row],[字１]]=0,"",_xlfn.TEXTJOIN("",TRUE,ファイル名生成[[#This Row],[ローマ字]],ファイル名生成[[#This Row],[後綴り]]))</f>
        <v/>
      </c>
      <c r="M492" s="50" t="str">
        <f>IF(COUNTIF(既存ファイル名[語釈見出し],ファイル名生成[[#This Row],[語釈見出し]])&gt;=1,"重複","")</f>
        <v/>
      </c>
      <c r="N492" s="50" t="str">
        <f>IF(COUNTIF(既存ファイル名[項目（内部）],ファイル名生成[[#This Row],[項目（内部）]])&gt;=1,"重複","")</f>
        <v/>
      </c>
      <c r="O492" s="50">
        <f>IF(LEFT(ファイル名生成[[#This Row],[項目（内部）]],1)="",0,MATCH(LEFT(ファイル名生成[[#This Row],[項目（内部）]],1),字音画数表[新字],0))</f>
        <v>0</v>
      </c>
      <c r="P492" s="50" cm="1">
        <f t="array" ref="P49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2" s="50" cm="1">
        <f t="array" ref="Q49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2" s="50" t="str" cm="1">
        <f t="array" ref="R492">IF(ファイル名生成[[#This Row],[字１]]=0,"",INDEX(字音画数表[字音],ファイル名生成[[#This Row],[字１]],0))</f>
        <v/>
      </c>
      <c r="S492" s="50" t="str" cm="1">
        <f t="array" ref="S492">IF(ファイル名生成[[#This Row],[字２]]=0,"",INDEX(字音画数表[字音],ファイル名生成[[#This Row],[字２]],0))</f>
        <v/>
      </c>
      <c r="T492" s="50" t="str" cm="1">
        <f t="array" ref="T492">IF(ファイル名生成[[#This Row],[字３]]=0,"",INDEX(字音画数表[字音],ファイル名生成[[#This Row],[字３]],0))</f>
        <v/>
      </c>
      <c r="U492" s="50" t="str" cm="1">
        <f t="array" ref="U492">[1]!Hebon(ファイル名生成[[#This Row],[字音（手動）]],2,1)</f>
        <v/>
      </c>
      <c r="V492" s="50">
        <f>COUNTIF(既存ファイル名[ローマ字],ファイル名生成[[#This Row],[ローマ字]])</f>
        <v>2</v>
      </c>
      <c r="W492" s="50">
        <f>IF(ファイル名生成[[#This Row],[字１]]=0,0,COUNTIF(ファイル名生成[ローマ字],ファイル名生成[[#This Row],[ローマ字]]))</f>
        <v>0</v>
      </c>
      <c r="X492" s="50">
        <f>ファイル名生成[[#This Row],[既存頻度]]+ファイル名生成[[#This Row],[新頻度]]</f>
        <v>2</v>
      </c>
      <c r="Y492" s="50" t="str">
        <f>IF(ファイル名生成[[#This Row],[総頻度]]&gt;9,ファイル名生成[[#This Row],[総頻度]],_xlfn.TEXTJOIN("",TRUE,"0",ファイル名生成[[#This Row],[総頻度]]))</f>
        <v>02</v>
      </c>
    </row>
    <row r="493" spans="2:25">
      <c r="B493" s="50">
        <f t="shared" si="7"/>
        <v>491</v>
      </c>
      <c r="C493" s="90"/>
      <c r="D493" s="81"/>
      <c r="E493" s="81" t="s">
        <v>3843</v>
      </c>
      <c r="F493" s="81" t="s">
        <v>3843</v>
      </c>
      <c r="G493" s="90"/>
      <c r="H493" s="90"/>
      <c r="I493" s="50" t="str" cm="1">
        <f t="array" ref="I49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3" s="50" t="str">
        <f>_xlfn.TEXTJOIN("",1,ファイル名生成[[#This Row],[字音１]],ファイル名生成[[#This Row],[字音２]],ファイル名生成[[#This Row],[字音3]])</f>
        <v/>
      </c>
      <c r="K493" s="90"/>
      <c r="L493" s="50" t="str">
        <f>IF(ファイル名生成[[#This Row],[字１]]=0,"",_xlfn.TEXTJOIN("",TRUE,ファイル名生成[[#This Row],[ローマ字]],ファイル名生成[[#This Row],[後綴り]]))</f>
        <v/>
      </c>
      <c r="M493" s="50" t="str">
        <f>IF(COUNTIF(既存ファイル名[語釈見出し],ファイル名生成[[#This Row],[語釈見出し]])&gt;=1,"重複","")</f>
        <v/>
      </c>
      <c r="N493" s="50" t="str">
        <f>IF(COUNTIF(既存ファイル名[項目（内部）],ファイル名生成[[#This Row],[項目（内部）]])&gt;=1,"重複","")</f>
        <v/>
      </c>
      <c r="O493" s="50">
        <f>IF(LEFT(ファイル名生成[[#This Row],[項目（内部）]],1)="",0,MATCH(LEFT(ファイル名生成[[#This Row],[項目（内部）]],1),字音画数表[新字],0))</f>
        <v>0</v>
      </c>
      <c r="P493" s="50" cm="1">
        <f t="array" ref="P49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3" s="50" cm="1">
        <f t="array" ref="Q49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3" s="50" t="str" cm="1">
        <f t="array" ref="R493">IF(ファイル名生成[[#This Row],[字１]]=0,"",INDEX(字音画数表[字音],ファイル名生成[[#This Row],[字１]],0))</f>
        <v/>
      </c>
      <c r="S493" s="50" t="str" cm="1">
        <f t="array" ref="S493">IF(ファイル名生成[[#This Row],[字２]]=0,"",INDEX(字音画数表[字音],ファイル名生成[[#This Row],[字２]],0))</f>
        <v/>
      </c>
      <c r="T493" s="50" t="str" cm="1">
        <f t="array" ref="T493">IF(ファイル名生成[[#This Row],[字３]]=0,"",INDEX(字音画数表[字音],ファイル名生成[[#This Row],[字３]],0))</f>
        <v/>
      </c>
      <c r="U493" s="50" t="str" cm="1">
        <f t="array" ref="U493">[1]!Hebon(ファイル名生成[[#This Row],[字音（手動）]],2,1)</f>
        <v/>
      </c>
      <c r="V493" s="50">
        <f>COUNTIF(既存ファイル名[ローマ字],ファイル名生成[[#This Row],[ローマ字]])</f>
        <v>2</v>
      </c>
      <c r="W493" s="50">
        <f>IF(ファイル名生成[[#This Row],[字１]]=0,0,COUNTIF(ファイル名生成[ローマ字],ファイル名生成[[#This Row],[ローマ字]]))</f>
        <v>0</v>
      </c>
      <c r="X493" s="50">
        <f>ファイル名生成[[#This Row],[既存頻度]]+ファイル名生成[[#This Row],[新頻度]]</f>
        <v>2</v>
      </c>
      <c r="Y493" s="50" t="str">
        <f>IF(ファイル名生成[[#This Row],[総頻度]]&gt;9,ファイル名生成[[#This Row],[総頻度]],_xlfn.TEXTJOIN("",TRUE,"0",ファイル名生成[[#This Row],[総頻度]]))</f>
        <v>02</v>
      </c>
    </row>
    <row r="494" spans="2:25">
      <c r="B494" s="50">
        <f t="shared" si="7"/>
        <v>492</v>
      </c>
      <c r="C494" s="90"/>
      <c r="D494" s="81"/>
      <c r="E494" s="81" t="s">
        <v>3843</v>
      </c>
      <c r="F494" s="81" t="s">
        <v>3843</v>
      </c>
      <c r="G494" s="90"/>
      <c r="H494" s="90"/>
      <c r="I494" s="50" t="str" cm="1">
        <f t="array" ref="I49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4" s="50" t="str">
        <f>_xlfn.TEXTJOIN("",1,ファイル名生成[[#This Row],[字音１]],ファイル名生成[[#This Row],[字音２]],ファイル名生成[[#This Row],[字音3]])</f>
        <v/>
      </c>
      <c r="K494" s="90"/>
      <c r="L494" s="50" t="str">
        <f>IF(ファイル名生成[[#This Row],[字１]]=0,"",_xlfn.TEXTJOIN("",TRUE,ファイル名生成[[#This Row],[ローマ字]],ファイル名生成[[#This Row],[後綴り]]))</f>
        <v/>
      </c>
      <c r="M494" s="50" t="str">
        <f>IF(COUNTIF(既存ファイル名[語釈見出し],ファイル名生成[[#This Row],[語釈見出し]])&gt;=1,"重複","")</f>
        <v/>
      </c>
      <c r="N494" s="50" t="str">
        <f>IF(COUNTIF(既存ファイル名[項目（内部）],ファイル名生成[[#This Row],[項目（内部）]])&gt;=1,"重複","")</f>
        <v/>
      </c>
      <c r="O494" s="50">
        <f>IF(LEFT(ファイル名生成[[#This Row],[項目（内部）]],1)="",0,MATCH(LEFT(ファイル名生成[[#This Row],[項目（内部）]],1),字音画数表[新字],0))</f>
        <v>0</v>
      </c>
      <c r="P494" s="50" cm="1">
        <f t="array" ref="P49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4" s="50" cm="1">
        <f t="array" ref="Q49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4" s="50" t="str" cm="1">
        <f t="array" ref="R494">IF(ファイル名生成[[#This Row],[字１]]=0,"",INDEX(字音画数表[字音],ファイル名生成[[#This Row],[字１]],0))</f>
        <v/>
      </c>
      <c r="S494" s="50" t="str" cm="1">
        <f t="array" ref="S494">IF(ファイル名生成[[#This Row],[字２]]=0,"",INDEX(字音画数表[字音],ファイル名生成[[#This Row],[字２]],0))</f>
        <v/>
      </c>
      <c r="T494" s="50" t="str" cm="1">
        <f t="array" ref="T494">IF(ファイル名生成[[#This Row],[字３]]=0,"",INDEX(字音画数表[字音],ファイル名生成[[#This Row],[字３]],0))</f>
        <v/>
      </c>
      <c r="U494" s="50" t="str" cm="1">
        <f t="array" ref="U494">[1]!Hebon(ファイル名生成[[#This Row],[字音（手動）]],2,1)</f>
        <v/>
      </c>
      <c r="V494" s="50">
        <f>COUNTIF(既存ファイル名[ローマ字],ファイル名生成[[#This Row],[ローマ字]])</f>
        <v>2</v>
      </c>
      <c r="W494" s="50">
        <f>IF(ファイル名生成[[#This Row],[字１]]=0,0,COUNTIF(ファイル名生成[ローマ字],ファイル名生成[[#This Row],[ローマ字]]))</f>
        <v>0</v>
      </c>
      <c r="X494" s="50">
        <f>ファイル名生成[[#This Row],[既存頻度]]+ファイル名生成[[#This Row],[新頻度]]</f>
        <v>2</v>
      </c>
      <c r="Y494" s="50" t="str">
        <f>IF(ファイル名生成[[#This Row],[総頻度]]&gt;9,ファイル名生成[[#This Row],[総頻度]],_xlfn.TEXTJOIN("",TRUE,"0",ファイル名生成[[#This Row],[総頻度]]))</f>
        <v>02</v>
      </c>
    </row>
    <row r="495" spans="2:25">
      <c r="B495" s="50">
        <f t="shared" si="7"/>
        <v>493</v>
      </c>
      <c r="C495" s="90"/>
      <c r="D495" s="81"/>
      <c r="E495" s="81" t="s">
        <v>3843</v>
      </c>
      <c r="F495" s="81" t="s">
        <v>3843</v>
      </c>
      <c r="G495" s="90"/>
      <c r="H495" s="90"/>
      <c r="I495" s="50" t="str" cm="1">
        <f t="array" ref="I49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5" s="50" t="str">
        <f>_xlfn.TEXTJOIN("",1,ファイル名生成[[#This Row],[字音１]],ファイル名生成[[#This Row],[字音２]],ファイル名生成[[#This Row],[字音3]])</f>
        <v/>
      </c>
      <c r="K495" s="90"/>
      <c r="L495" s="50" t="str">
        <f>IF(ファイル名生成[[#This Row],[字１]]=0,"",_xlfn.TEXTJOIN("",TRUE,ファイル名生成[[#This Row],[ローマ字]],ファイル名生成[[#This Row],[後綴り]]))</f>
        <v/>
      </c>
      <c r="M495" s="50" t="str">
        <f>IF(COUNTIF(既存ファイル名[語釈見出し],ファイル名生成[[#This Row],[語釈見出し]])&gt;=1,"重複","")</f>
        <v/>
      </c>
      <c r="N495" s="50" t="str">
        <f>IF(COUNTIF(既存ファイル名[項目（内部）],ファイル名生成[[#This Row],[項目（内部）]])&gt;=1,"重複","")</f>
        <v/>
      </c>
      <c r="O495" s="50">
        <f>IF(LEFT(ファイル名生成[[#This Row],[項目（内部）]],1)="",0,MATCH(LEFT(ファイル名生成[[#This Row],[項目（内部）]],1),字音画数表[新字],0))</f>
        <v>0</v>
      </c>
      <c r="P495" s="50" cm="1">
        <f t="array" ref="P49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5" s="50" cm="1">
        <f t="array" ref="Q49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5" s="50" t="str" cm="1">
        <f t="array" ref="R495">IF(ファイル名生成[[#This Row],[字１]]=0,"",INDEX(字音画数表[字音],ファイル名生成[[#This Row],[字１]],0))</f>
        <v/>
      </c>
      <c r="S495" s="50" t="str" cm="1">
        <f t="array" ref="S495">IF(ファイル名生成[[#This Row],[字２]]=0,"",INDEX(字音画数表[字音],ファイル名生成[[#This Row],[字２]],0))</f>
        <v/>
      </c>
      <c r="T495" s="50" t="str" cm="1">
        <f t="array" ref="T495">IF(ファイル名生成[[#This Row],[字３]]=0,"",INDEX(字音画数表[字音],ファイル名生成[[#This Row],[字３]],0))</f>
        <v/>
      </c>
      <c r="U495" s="50" t="str" cm="1">
        <f t="array" ref="U495">[1]!Hebon(ファイル名生成[[#This Row],[字音（手動）]],2,1)</f>
        <v/>
      </c>
      <c r="V495" s="50">
        <f>COUNTIF(既存ファイル名[ローマ字],ファイル名生成[[#This Row],[ローマ字]])</f>
        <v>2</v>
      </c>
      <c r="W495" s="50">
        <f>IF(ファイル名生成[[#This Row],[字１]]=0,0,COUNTIF(ファイル名生成[ローマ字],ファイル名生成[[#This Row],[ローマ字]]))</f>
        <v>0</v>
      </c>
      <c r="X495" s="50">
        <f>ファイル名生成[[#This Row],[既存頻度]]+ファイル名生成[[#This Row],[新頻度]]</f>
        <v>2</v>
      </c>
      <c r="Y495" s="50" t="str">
        <f>IF(ファイル名生成[[#This Row],[総頻度]]&gt;9,ファイル名生成[[#This Row],[総頻度]],_xlfn.TEXTJOIN("",TRUE,"0",ファイル名生成[[#This Row],[総頻度]]))</f>
        <v>02</v>
      </c>
    </row>
    <row r="496" spans="2:25">
      <c r="B496" s="50">
        <f t="shared" si="7"/>
        <v>494</v>
      </c>
      <c r="C496" s="90"/>
      <c r="D496" s="81"/>
      <c r="E496" s="81" t="s">
        <v>3843</v>
      </c>
      <c r="F496" s="81" t="s">
        <v>3843</v>
      </c>
      <c r="G496" s="90"/>
      <c r="H496" s="90"/>
      <c r="I496" s="50" t="str" cm="1">
        <f t="array" ref="I49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6" s="50" t="str">
        <f>_xlfn.TEXTJOIN("",1,ファイル名生成[[#This Row],[字音１]],ファイル名生成[[#This Row],[字音２]],ファイル名生成[[#This Row],[字音3]])</f>
        <v/>
      </c>
      <c r="K496" s="90"/>
      <c r="L496" s="50" t="str">
        <f>IF(ファイル名生成[[#This Row],[字１]]=0,"",_xlfn.TEXTJOIN("",TRUE,ファイル名生成[[#This Row],[ローマ字]],ファイル名生成[[#This Row],[後綴り]]))</f>
        <v/>
      </c>
      <c r="M496" s="50" t="str">
        <f>IF(COUNTIF(既存ファイル名[語釈見出し],ファイル名生成[[#This Row],[語釈見出し]])&gt;=1,"重複","")</f>
        <v/>
      </c>
      <c r="N496" s="50" t="str">
        <f>IF(COUNTIF(既存ファイル名[項目（内部）],ファイル名生成[[#This Row],[項目（内部）]])&gt;=1,"重複","")</f>
        <v/>
      </c>
      <c r="O496" s="50">
        <f>IF(LEFT(ファイル名生成[[#This Row],[項目（内部）]],1)="",0,MATCH(LEFT(ファイル名生成[[#This Row],[項目（内部）]],1),字音画数表[新字],0))</f>
        <v>0</v>
      </c>
      <c r="P496" s="50" cm="1">
        <f t="array" ref="P49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6" s="50" cm="1">
        <f t="array" ref="Q49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6" s="50" t="str" cm="1">
        <f t="array" ref="R496">IF(ファイル名生成[[#This Row],[字１]]=0,"",INDEX(字音画数表[字音],ファイル名生成[[#This Row],[字１]],0))</f>
        <v/>
      </c>
      <c r="S496" s="50" t="str" cm="1">
        <f t="array" ref="S496">IF(ファイル名生成[[#This Row],[字２]]=0,"",INDEX(字音画数表[字音],ファイル名生成[[#This Row],[字２]],0))</f>
        <v/>
      </c>
      <c r="T496" s="50" t="str" cm="1">
        <f t="array" ref="T496">IF(ファイル名生成[[#This Row],[字３]]=0,"",INDEX(字音画数表[字音],ファイル名生成[[#This Row],[字３]],0))</f>
        <v/>
      </c>
      <c r="U496" s="50" t="str" cm="1">
        <f t="array" ref="U496">[1]!Hebon(ファイル名生成[[#This Row],[字音（手動）]],2,1)</f>
        <v/>
      </c>
      <c r="V496" s="50">
        <f>COUNTIF(既存ファイル名[ローマ字],ファイル名生成[[#This Row],[ローマ字]])</f>
        <v>2</v>
      </c>
      <c r="W496" s="50">
        <f>IF(ファイル名生成[[#This Row],[字１]]=0,0,COUNTIF(ファイル名生成[ローマ字],ファイル名生成[[#This Row],[ローマ字]]))</f>
        <v>0</v>
      </c>
      <c r="X496" s="50">
        <f>ファイル名生成[[#This Row],[既存頻度]]+ファイル名生成[[#This Row],[新頻度]]</f>
        <v>2</v>
      </c>
      <c r="Y496" s="50" t="str">
        <f>IF(ファイル名生成[[#This Row],[総頻度]]&gt;9,ファイル名生成[[#This Row],[総頻度]],_xlfn.TEXTJOIN("",TRUE,"0",ファイル名生成[[#This Row],[総頻度]]))</f>
        <v>02</v>
      </c>
    </row>
    <row r="497" spans="2:25">
      <c r="B497" s="50">
        <f t="shared" si="7"/>
        <v>495</v>
      </c>
      <c r="C497" s="90"/>
      <c r="D497" s="81"/>
      <c r="E497" s="81" t="s">
        <v>3843</v>
      </c>
      <c r="F497" s="81" t="s">
        <v>3843</v>
      </c>
      <c r="G497" s="90"/>
      <c r="H497" s="90"/>
      <c r="I497" s="50" t="str" cm="1">
        <f t="array" ref="I49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7" s="50" t="str">
        <f>_xlfn.TEXTJOIN("",1,ファイル名生成[[#This Row],[字音１]],ファイル名生成[[#This Row],[字音２]],ファイル名生成[[#This Row],[字音3]])</f>
        <v/>
      </c>
      <c r="K497" s="90"/>
      <c r="L497" s="50" t="str">
        <f>IF(ファイル名生成[[#This Row],[字１]]=0,"",_xlfn.TEXTJOIN("",TRUE,ファイル名生成[[#This Row],[ローマ字]],ファイル名生成[[#This Row],[後綴り]]))</f>
        <v/>
      </c>
      <c r="M497" s="50" t="str">
        <f>IF(COUNTIF(既存ファイル名[語釈見出し],ファイル名生成[[#This Row],[語釈見出し]])&gt;=1,"重複","")</f>
        <v/>
      </c>
      <c r="N497" s="50" t="str">
        <f>IF(COUNTIF(既存ファイル名[項目（内部）],ファイル名生成[[#This Row],[項目（内部）]])&gt;=1,"重複","")</f>
        <v/>
      </c>
      <c r="O497" s="50">
        <f>IF(LEFT(ファイル名生成[[#This Row],[項目（内部）]],1)="",0,MATCH(LEFT(ファイル名生成[[#This Row],[項目（内部）]],1),字音画数表[新字],0))</f>
        <v>0</v>
      </c>
      <c r="P497" s="50" cm="1">
        <f t="array" ref="P49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7" s="50" cm="1">
        <f t="array" ref="Q49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7" s="50" t="str" cm="1">
        <f t="array" ref="R497">IF(ファイル名生成[[#This Row],[字１]]=0,"",INDEX(字音画数表[字音],ファイル名生成[[#This Row],[字１]],0))</f>
        <v/>
      </c>
      <c r="S497" s="50" t="str" cm="1">
        <f t="array" ref="S497">IF(ファイル名生成[[#This Row],[字２]]=0,"",INDEX(字音画数表[字音],ファイル名生成[[#This Row],[字２]],0))</f>
        <v/>
      </c>
      <c r="T497" s="50" t="str" cm="1">
        <f t="array" ref="T497">IF(ファイル名生成[[#This Row],[字３]]=0,"",INDEX(字音画数表[字音],ファイル名生成[[#This Row],[字３]],0))</f>
        <v/>
      </c>
      <c r="U497" s="50" t="str" cm="1">
        <f t="array" ref="U497">[1]!Hebon(ファイル名生成[[#This Row],[字音（手動）]],2,1)</f>
        <v/>
      </c>
      <c r="V497" s="50">
        <f>COUNTIF(既存ファイル名[ローマ字],ファイル名生成[[#This Row],[ローマ字]])</f>
        <v>2</v>
      </c>
      <c r="W497" s="50">
        <f>IF(ファイル名生成[[#This Row],[字１]]=0,0,COUNTIF(ファイル名生成[ローマ字],ファイル名生成[[#This Row],[ローマ字]]))</f>
        <v>0</v>
      </c>
      <c r="X497" s="50">
        <f>ファイル名生成[[#This Row],[既存頻度]]+ファイル名生成[[#This Row],[新頻度]]</f>
        <v>2</v>
      </c>
      <c r="Y497" s="50" t="str">
        <f>IF(ファイル名生成[[#This Row],[総頻度]]&gt;9,ファイル名生成[[#This Row],[総頻度]],_xlfn.TEXTJOIN("",TRUE,"0",ファイル名生成[[#This Row],[総頻度]]))</f>
        <v>02</v>
      </c>
    </row>
    <row r="498" spans="2:25">
      <c r="B498" s="50">
        <f t="shared" si="7"/>
        <v>496</v>
      </c>
      <c r="C498" s="90"/>
      <c r="D498" s="81"/>
      <c r="E498" s="81" t="s">
        <v>3843</v>
      </c>
      <c r="F498" s="81" t="s">
        <v>3843</v>
      </c>
      <c r="G498" s="90"/>
      <c r="H498" s="90"/>
      <c r="I498" s="50" t="str" cm="1">
        <f t="array" ref="I49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8" s="50" t="str">
        <f>_xlfn.TEXTJOIN("",1,ファイル名生成[[#This Row],[字音１]],ファイル名生成[[#This Row],[字音２]],ファイル名生成[[#This Row],[字音3]])</f>
        <v/>
      </c>
      <c r="K498" s="90"/>
      <c r="L498" s="50" t="str">
        <f>IF(ファイル名生成[[#This Row],[字１]]=0,"",_xlfn.TEXTJOIN("",TRUE,ファイル名生成[[#This Row],[ローマ字]],ファイル名生成[[#This Row],[後綴り]]))</f>
        <v/>
      </c>
      <c r="M498" s="50" t="str">
        <f>IF(COUNTIF(既存ファイル名[語釈見出し],ファイル名生成[[#This Row],[語釈見出し]])&gt;=1,"重複","")</f>
        <v/>
      </c>
      <c r="N498" s="50" t="str">
        <f>IF(COUNTIF(既存ファイル名[項目（内部）],ファイル名生成[[#This Row],[項目（内部）]])&gt;=1,"重複","")</f>
        <v/>
      </c>
      <c r="O498" s="50">
        <f>IF(LEFT(ファイル名生成[[#This Row],[項目（内部）]],1)="",0,MATCH(LEFT(ファイル名生成[[#This Row],[項目（内部）]],1),字音画数表[新字],0))</f>
        <v>0</v>
      </c>
      <c r="P498" s="50" cm="1">
        <f t="array" ref="P49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8" s="50" cm="1">
        <f t="array" ref="Q49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8" s="50" t="str" cm="1">
        <f t="array" ref="R498">IF(ファイル名生成[[#This Row],[字１]]=0,"",INDEX(字音画数表[字音],ファイル名生成[[#This Row],[字１]],0))</f>
        <v/>
      </c>
      <c r="S498" s="50" t="str" cm="1">
        <f t="array" ref="S498">IF(ファイル名生成[[#This Row],[字２]]=0,"",INDEX(字音画数表[字音],ファイル名生成[[#This Row],[字２]],0))</f>
        <v/>
      </c>
      <c r="T498" s="50" t="str" cm="1">
        <f t="array" ref="T498">IF(ファイル名生成[[#This Row],[字３]]=0,"",INDEX(字音画数表[字音],ファイル名生成[[#This Row],[字３]],0))</f>
        <v/>
      </c>
      <c r="U498" s="50" t="str" cm="1">
        <f t="array" ref="U498">[1]!Hebon(ファイル名生成[[#This Row],[字音（手動）]],2,1)</f>
        <v/>
      </c>
      <c r="V498" s="50">
        <f>COUNTIF(既存ファイル名[ローマ字],ファイル名生成[[#This Row],[ローマ字]])</f>
        <v>2</v>
      </c>
      <c r="W498" s="50">
        <f>IF(ファイル名生成[[#This Row],[字１]]=0,0,COUNTIF(ファイル名生成[ローマ字],ファイル名生成[[#This Row],[ローマ字]]))</f>
        <v>0</v>
      </c>
      <c r="X498" s="50">
        <f>ファイル名生成[[#This Row],[既存頻度]]+ファイル名生成[[#This Row],[新頻度]]</f>
        <v>2</v>
      </c>
      <c r="Y498" s="50" t="str">
        <f>IF(ファイル名生成[[#This Row],[総頻度]]&gt;9,ファイル名生成[[#This Row],[総頻度]],_xlfn.TEXTJOIN("",TRUE,"0",ファイル名生成[[#This Row],[総頻度]]))</f>
        <v>02</v>
      </c>
    </row>
    <row r="499" spans="2:25">
      <c r="B499" s="50">
        <f t="shared" si="7"/>
        <v>497</v>
      </c>
      <c r="C499" s="90"/>
      <c r="D499" s="81"/>
      <c r="E499" s="81" t="s">
        <v>3843</v>
      </c>
      <c r="F499" s="81" t="s">
        <v>3843</v>
      </c>
      <c r="G499" s="90"/>
      <c r="H499" s="90"/>
      <c r="I499" s="50" t="str" cm="1">
        <f t="array" ref="I49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499" s="50" t="str">
        <f>_xlfn.TEXTJOIN("",1,ファイル名生成[[#This Row],[字音１]],ファイル名生成[[#This Row],[字音２]],ファイル名生成[[#This Row],[字音3]])</f>
        <v/>
      </c>
      <c r="K499" s="90"/>
      <c r="L499" s="50" t="str">
        <f>IF(ファイル名生成[[#This Row],[字１]]=0,"",_xlfn.TEXTJOIN("",TRUE,ファイル名生成[[#This Row],[ローマ字]],ファイル名生成[[#This Row],[後綴り]]))</f>
        <v/>
      </c>
      <c r="M499" s="50" t="str">
        <f>IF(COUNTIF(既存ファイル名[語釈見出し],ファイル名生成[[#This Row],[語釈見出し]])&gt;=1,"重複","")</f>
        <v/>
      </c>
      <c r="N499" s="50" t="str">
        <f>IF(COUNTIF(既存ファイル名[項目（内部）],ファイル名生成[[#This Row],[項目（内部）]])&gt;=1,"重複","")</f>
        <v/>
      </c>
      <c r="O499" s="50">
        <f>IF(LEFT(ファイル名生成[[#This Row],[項目（内部）]],1)="",0,MATCH(LEFT(ファイル名生成[[#This Row],[項目（内部）]],1),字音画数表[新字],0))</f>
        <v>0</v>
      </c>
      <c r="P499" s="50" cm="1">
        <f t="array" ref="P49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499" s="50" cm="1">
        <f t="array" ref="Q49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499" s="50" t="str" cm="1">
        <f t="array" ref="R499">IF(ファイル名生成[[#This Row],[字１]]=0,"",INDEX(字音画数表[字音],ファイル名生成[[#This Row],[字１]],0))</f>
        <v/>
      </c>
      <c r="S499" s="50" t="str" cm="1">
        <f t="array" ref="S499">IF(ファイル名生成[[#This Row],[字２]]=0,"",INDEX(字音画数表[字音],ファイル名生成[[#This Row],[字２]],0))</f>
        <v/>
      </c>
      <c r="T499" s="50" t="str" cm="1">
        <f t="array" ref="T499">IF(ファイル名生成[[#This Row],[字３]]=0,"",INDEX(字音画数表[字音],ファイル名生成[[#This Row],[字３]],0))</f>
        <v/>
      </c>
      <c r="U499" s="50" t="str" cm="1">
        <f t="array" ref="U499">[1]!Hebon(ファイル名生成[[#This Row],[字音（手動）]],2,1)</f>
        <v/>
      </c>
      <c r="V499" s="50">
        <f>COUNTIF(既存ファイル名[ローマ字],ファイル名生成[[#This Row],[ローマ字]])</f>
        <v>2</v>
      </c>
      <c r="W499" s="50">
        <f>IF(ファイル名生成[[#This Row],[字１]]=0,0,COUNTIF(ファイル名生成[ローマ字],ファイル名生成[[#This Row],[ローマ字]]))</f>
        <v>0</v>
      </c>
      <c r="X499" s="50">
        <f>ファイル名生成[[#This Row],[既存頻度]]+ファイル名生成[[#This Row],[新頻度]]</f>
        <v>2</v>
      </c>
      <c r="Y499" s="50" t="str">
        <f>IF(ファイル名生成[[#This Row],[総頻度]]&gt;9,ファイル名生成[[#This Row],[総頻度]],_xlfn.TEXTJOIN("",TRUE,"0",ファイル名生成[[#This Row],[総頻度]]))</f>
        <v>02</v>
      </c>
    </row>
    <row r="500" spans="2:25">
      <c r="B500" s="50">
        <f t="shared" si="7"/>
        <v>498</v>
      </c>
      <c r="C500" s="90"/>
      <c r="D500" s="81"/>
      <c r="E500" s="81" t="s">
        <v>3843</v>
      </c>
      <c r="F500" s="81" t="s">
        <v>3843</v>
      </c>
      <c r="G500" s="90"/>
      <c r="H500" s="90"/>
      <c r="I500" s="50" t="str" cm="1">
        <f t="array" ref="I50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0" s="50" t="str">
        <f>_xlfn.TEXTJOIN("",1,ファイル名生成[[#This Row],[字音１]],ファイル名生成[[#This Row],[字音２]],ファイル名生成[[#This Row],[字音3]])</f>
        <v/>
      </c>
      <c r="K500" s="90"/>
      <c r="L500" s="50" t="str">
        <f>IF(ファイル名生成[[#This Row],[字１]]=0,"",_xlfn.TEXTJOIN("",TRUE,ファイル名生成[[#This Row],[ローマ字]],ファイル名生成[[#This Row],[後綴り]]))</f>
        <v/>
      </c>
      <c r="M500" s="50" t="str">
        <f>IF(COUNTIF(既存ファイル名[語釈見出し],ファイル名生成[[#This Row],[語釈見出し]])&gt;=1,"重複","")</f>
        <v/>
      </c>
      <c r="N500" s="50" t="str">
        <f>IF(COUNTIF(既存ファイル名[項目（内部）],ファイル名生成[[#This Row],[項目（内部）]])&gt;=1,"重複","")</f>
        <v/>
      </c>
      <c r="O500" s="50">
        <f>IF(LEFT(ファイル名生成[[#This Row],[項目（内部）]],1)="",0,MATCH(LEFT(ファイル名生成[[#This Row],[項目（内部）]],1),字音画数表[新字],0))</f>
        <v>0</v>
      </c>
      <c r="P500" s="50" cm="1">
        <f t="array" ref="P50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0" s="50" cm="1">
        <f t="array" ref="Q50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0" s="50" t="str" cm="1">
        <f t="array" ref="R500">IF(ファイル名生成[[#This Row],[字１]]=0,"",INDEX(字音画数表[字音],ファイル名生成[[#This Row],[字１]],0))</f>
        <v/>
      </c>
      <c r="S500" s="50" t="str" cm="1">
        <f t="array" ref="S500">IF(ファイル名生成[[#This Row],[字２]]=0,"",INDEX(字音画数表[字音],ファイル名生成[[#This Row],[字２]],0))</f>
        <v/>
      </c>
      <c r="T500" s="50" t="str" cm="1">
        <f t="array" ref="T500">IF(ファイル名生成[[#This Row],[字３]]=0,"",INDEX(字音画数表[字音],ファイル名生成[[#This Row],[字３]],0))</f>
        <v/>
      </c>
      <c r="U500" s="50" t="str" cm="1">
        <f t="array" ref="U500">[1]!Hebon(ファイル名生成[[#This Row],[字音（手動）]],2,1)</f>
        <v/>
      </c>
      <c r="V500" s="50">
        <f>COUNTIF(既存ファイル名[ローマ字],ファイル名生成[[#This Row],[ローマ字]])</f>
        <v>2</v>
      </c>
      <c r="W500" s="50">
        <f>IF(ファイル名生成[[#This Row],[字１]]=0,0,COUNTIF(ファイル名生成[ローマ字],ファイル名生成[[#This Row],[ローマ字]]))</f>
        <v>0</v>
      </c>
      <c r="X500" s="50">
        <f>ファイル名生成[[#This Row],[既存頻度]]+ファイル名生成[[#This Row],[新頻度]]</f>
        <v>2</v>
      </c>
      <c r="Y500" s="50" t="str">
        <f>IF(ファイル名生成[[#This Row],[総頻度]]&gt;9,ファイル名生成[[#This Row],[総頻度]],_xlfn.TEXTJOIN("",TRUE,"0",ファイル名生成[[#This Row],[総頻度]]))</f>
        <v>02</v>
      </c>
    </row>
    <row r="501" spans="2:25">
      <c r="B501" s="50">
        <f t="shared" ref="B501:B564" si="8">ROW()-2</f>
        <v>499</v>
      </c>
      <c r="C501" s="90"/>
      <c r="D501" s="81"/>
      <c r="E501" s="81" t="s">
        <v>3843</v>
      </c>
      <c r="F501" s="81" t="s">
        <v>3843</v>
      </c>
      <c r="G501" s="90"/>
      <c r="H501" s="90"/>
      <c r="I501" s="50" t="str" cm="1">
        <f t="array" ref="I50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1" s="50" t="str">
        <f>_xlfn.TEXTJOIN("",1,ファイル名生成[[#This Row],[字音１]],ファイル名生成[[#This Row],[字音２]],ファイル名生成[[#This Row],[字音3]])</f>
        <v/>
      </c>
      <c r="K501" s="90"/>
      <c r="L501" s="50" t="str">
        <f>IF(ファイル名生成[[#This Row],[字１]]=0,"",_xlfn.TEXTJOIN("",TRUE,ファイル名生成[[#This Row],[ローマ字]],ファイル名生成[[#This Row],[後綴り]]))</f>
        <v/>
      </c>
      <c r="M501" s="50" t="str">
        <f>IF(COUNTIF(既存ファイル名[語釈見出し],ファイル名生成[[#This Row],[語釈見出し]])&gt;=1,"重複","")</f>
        <v/>
      </c>
      <c r="N501" s="50" t="str">
        <f>IF(COUNTIF(既存ファイル名[項目（内部）],ファイル名生成[[#This Row],[項目（内部）]])&gt;=1,"重複","")</f>
        <v/>
      </c>
      <c r="O501" s="50">
        <f>IF(LEFT(ファイル名生成[[#This Row],[項目（内部）]],1)="",0,MATCH(LEFT(ファイル名生成[[#This Row],[項目（内部）]],1),字音画数表[新字],0))</f>
        <v>0</v>
      </c>
      <c r="P501" s="50" cm="1">
        <f t="array" ref="P50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1" s="50" cm="1">
        <f t="array" ref="Q50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1" s="50" t="str" cm="1">
        <f t="array" ref="R501">IF(ファイル名生成[[#This Row],[字１]]=0,"",INDEX(字音画数表[字音],ファイル名生成[[#This Row],[字１]],0))</f>
        <v/>
      </c>
      <c r="S501" s="50" t="str" cm="1">
        <f t="array" ref="S501">IF(ファイル名生成[[#This Row],[字２]]=0,"",INDEX(字音画数表[字音],ファイル名生成[[#This Row],[字２]],0))</f>
        <v/>
      </c>
      <c r="T501" s="50" t="str" cm="1">
        <f t="array" ref="T501">IF(ファイル名生成[[#This Row],[字３]]=0,"",INDEX(字音画数表[字音],ファイル名生成[[#This Row],[字３]],0))</f>
        <v/>
      </c>
      <c r="U501" s="50" t="str" cm="1">
        <f t="array" ref="U501">[1]!Hebon(ファイル名生成[[#This Row],[字音（手動）]],2,1)</f>
        <v/>
      </c>
      <c r="V501" s="50">
        <f>COUNTIF(既存ファイル名[ローマ字],ファイル名生成[[#This Row],[ローマ字]])</f>
        <v>2</v>
      </c>
      <c r="W501" s="50">
        <f>IF(ファイル名生成[[#This Row],[字１]]=0,0,COUNTIF(ファイル名生成[ローマ字],ファイル名生成[[#This Row],[ローマ字]]))</f>
        <v>0</v>
      </c>
      <c r="X501" s="50">
        <f>ファイル名生成[[#This Row],[既存頻度]]+ファイル名生成[[#This Row],[新頻度]]</f>
        <v>2</v>
      </c>
      <c r="Y501" s="50" t="str">
        <f>IF(ファイル名生成[[#This Row],[総頻度]]&gt;9,ファイル名生成[[#This Row],[総頻度]],_xlfn.TEXTJOIN("",TRUE,"0",ファイル名生成[[#This Row],[総頻度]]))</f>
        <v>02</v>
      </c>
    </row>
    <row r="502" spans="2:25">
      <c r="B502" s="50">
        <f t="shared" si="8"/>
        <v>500</v>
      </c>
      <c r="C502" s="90"/>
      <c r="D502" s="81"/>
      <c r="E502" s="81" t="s">
        <v>3843</v>
      </c>
      <c r="F502" s="81" t="s">
        <v>3843</v>
      </c>
      <c r="G502" s="90"/>
      <c r="H502" s="90"/>
      <c r="I502" s="50" t="str" cm="1">
        <f t="array" ref="I50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2" s="50" t="str">
        <f>_xlfn.TEXTJOIN("",1,ファイル名生成[[#This Row],[字音１]],ファイル名生成[[#This Row],[字音２]],ファイル名生成[[#This Row],[字音3]])</f>
        <v/>
      </c>
      <c r="K502" s="90"/>
      <c r="L502" s="50" t="str">
        <f>IF(ファイル名生成[[#This Row],[字１]]=0,"",_xlfn.TEXTJOIN("",TRUE,ファイル名生成[[#This Row],[ローマ字]],ファイル名生成[[#This Row],[後綴り]]))</f>
        <v/>
      </c>
      <c r="M502" s="50" t="str">
        <f>IF(COUNTIF(既存ファイル名[語釈見出し],ファイル名生成[[#This Row],[語釈見出し]])&gt;=1,"重複","")</f>
        <v/>
      </c>
      <c r="N502" s="50" t="str">
        <f>IF(COUNTIF(既存ファイル名[項目（内部）],ファイル名生成[[#This Row],[項目（内部）]])&gt;=1,"重複","")</f>
        <v/>
      </c>
      <c r="O502" s="50">
        <f>IF(LEFT(ファイル名生成[[#This Row],[項目（内部）]],1)="",0,MATCH(LEFT(ファイル名生成[[#This Row],[項目（内部）]],1),字音画数表[新字],0))</f>
        <v>0</v>
      </c>
      <c r="P502" s="50" cm="1">
        <f t="array" ref="P50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2" s="50" cm="1">
        <f t="array" ref="Q50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2" s="50" t="str" cm="1">
        <f t="array" ref="R502">IF(ファイル名生成[[#This Row],[字１]]=0,"",INDEX(字音画数表[字音],ファイル名生成[[#This Row],[字１]],0))</f>
        <v/>
      </c>
      <c r="S502" s="50" t="str" cm="1">
        <f t="array" ref="S502">IF(ファイル名生成[[#This Row],[字２]]=0,"",INDEX(字音画数表[字音],ファイル名生成[[#This Row],[字２]],0))</f>
        <v/>
      </c>
      <c r="T502" s="50" t="str" cm="1">
        <f t="array" ref="T502">IF(ファイル名生成[[#This Row],[字３]]=0,"",INDEX(字音画数表[字音],ファイル名生成[[#This Row],[字３]],0))</f>
        <v/>
      </c>
      <c r="U502" s="50" t="str" cm="1">
        <f t="array" ref="U502">[1]!Hebon(ファイル名生成[[#This Row],[字音（手動）]],2,1)</f>
        <v/>
      </c>
      <c r="V502" s="50">
        <f>COUNTIF(既存ファイル名[ローマ字],ファイル名生成[[#This Row],[ローマ字]])</f>
        <v>2</v>
      </c>
      <c r="W502" s="50">
        <f>IF(ファイル名生成[[#This Row],[字１]]=0,0,COUNTIF(ファイル名生成[ローマ字],ファイル名生成[[#This Row],[ローマ字]]))</f>
        <v>0</v>
      </c>
      <c r="X502" s="50">
        <f>ファイル名生成[[#This Row],[既存頻度]]+ファイル名生成[[#This Row],[新頻度]]</f>
        <v>2</v>
      </c>
      <c r="Y502" s="50" t="str">
        <f>IF(ファイル名生成[[#This Row],[総頻度]]&gt;9,ファイル名生成[[#This Row],[総頻度]],_xlfn.TEXTJOIN("",TRUE,"0",ファイル名生成[[#This Row],[総頻度]]))</f>
        <v>02</v>
      </c>
    </row>
    <row r="503" spans="2:25">
      <c r="B503" s="50">
        <f t="shared" si="8"/>
        <v>501</v>
      </c>
      <c r="C503" s="90"/>
      <c r="D503" s="81"/>
      <c r="E503" s="81" t="s">
        <v>3843</v>
      </c>
      <c r="F503" s="81" t="s">
        <v>3843</v>
      </c>
      <c r="G503" s="90"/>
      <c r="H503" s="90"/>
      <c r="I503" s="50" t="str" cm="1">
        <f t="array" ref="I50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3" s="50" t="str">
        <f>_xlfn.TEXTJOIN("",1,ファイル名生成[[#This Row],[字音１]],ファイル名生成[[#This Row],[字音２]],ファイル名生成[[#This Row],[字音3]])</f>
        <v/>
      </c>
      <c r="K503" s="90"/>
      <c r="L503" s="50" t="str">
        <f>IF(ファイル名生成[[#This Row],[字１]]=0,"",_xlfn.TEXTJOIN("",TRUE,ファイル名生成[[#This Row],[ローマ字]],ファイル名生成[[#This Row],[後綴り]]))</f>
        <v/>
      </c>
      <c r="M503" s="50" t="str">
        <f>IF(COUNTIF(既存ファイル名[語釈見出し],ファイル名生成[[#This Row],[語釈見出し]])&gt;=1,"重複","")</f>
        <v/>
      </c>
      <c r="N503" s="50" t="str">
        <f>IF(COUNTIF(既存ファイル名[項目（内部）],ファイル名生成[[#This Row],[項目（内部）]])&gt;=1,"重複","")</f>
        <v/>
      </c>
      <c r="O503" s="50">
        <f>IF(LEFT(ファイル名生成[[#This Row],[項目（内部）]],1)="",0,MATCH(LEFT(ファイル名生成[[#This Row],[項目（内部）]],1),字音画数表[新字],0))</f>
        <v>0</v>
      </c>
      <c r="P503" s="50" cm="1">
        <f t="array" ref="P50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3" s="50" cm="1">
        <f t="array" ref="Q50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3" s="50" t="str" cm="1">
        <f t="array" ref="R503">IF(ファイル名生成[[#This Row],[字１]]=0,"",INDEX(字音画数表[字音],ファイル名生成[[#This Row],[字１]],0))</f>
        <v/>
      </c>
      <c r="S503" s="50" t="str" cm="1">
        <f t="array" ref="S503">IF(ファイル名生成[[#This Row],[字２]]=0,"",INDEX(字音画数表[字音],ファイル名生成[[#This Row],[字２]],0))</f>
        <v/>
      </c>
      <c r="T503" s="50" t="str" cm="1">
        <f t="array" ref="T503">IF(ファイル名生成[[#This Row],[字３]]=0,"",INDEX(字音画数表[字音],ファイル名生成[[#This Row],[字３]],0))</f>
        <v/>
      </c>
      <c r="U503" s="50" t="str" cm="1">
        <f t="array" ref="U503">[1]!Hebon(ファイル名生成[[#This Row],[字音（手動）]],2,1)</f>
        <v/>
      </c>
      <c r="V503" s="50">
        <f>COUNTIF(既存ファイル名[ローマ字],ファイル名生成[[#This Row],[ローマ字]])</f>
        <v>2</v>
      </c>
      <c r="W503" s="50">
        <f>IF(ファイル名生成[[#This Row],[字１]]=0,0,COUNTIF(ファイル名生成[ローマ字],ファイル名生成[[#This Row],[ローマ字]]))</f>
        <v>0</v>
      </c>
      <c r="X503" s="50">
        <f>ファイル名生成[[#This Row],[既存頻度]]+ファイル名生成[[#This Row],[新頻度]]</f>
        <v>2</v>
      </c>
      <c r="Y503" s="50" t="str">
        <f>IF(ファイル名生成[[#This Row],[総頻度]]&gt;9,ファイル名生成[[#This Row],[総頻度]],_xlfn.TEXTJOIN("",TRUE,"0",ファイル名生成[[#This Row],[総頻度]]))</f>
        <v>02</v>
      </c>
    </row>
    <row r="504" spans="2:25">
      <c r="B504" s="50">
        <f t="shared" si="8"/>
        <v>502</v>
      </c>
      <c r="C504" s="90"/>
      <c r="D504" s="81"/>
      <c r="E504" s="81" t="s">
        <v>3843</v>
      </c>
      <c r="F504" s="81" t="s">
        <v>3843</v>
      </c>
      <c r="G504" s="90"/>
      <c r="H504" s="90"/>
      <c r="I504" s="50" t="str" cm="1">
        <f t="array" ref="I50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4" s="50" t="str">
        <f>_xlfn.TEXTJOIN("",1,ファイル名生成[[#This Row],[字音１]],ファイル名生成[[#This Row],[字音２]],ファイル名生成[[#This Row],[字音3]])</f>
        <v/>
      </c>
      <c r="K504" s="90"/>
      <c r="L504" s="50" t="str">
        <f>IF(ファイル名生成[[#This Row],[字１]]=0,"",_xlfn.TEXTJOIN("",TRUE,ファイル名生成[[#This Row],[ローマ字]],ファイル名生成[[#This Row],[後綴り]]))</f>
        <v/>
      </c>
      <c r="M504" s="50" t="str">
        <f>IF(COUNTIF(既存ファイル名[語釈見出し],ファイル名生成[[#This Row],[語釈見出し]])&gt;=1,"重複","")</f>
        <v/>
      </c>
      <c r="N504" s="50" t="str">
        <f>IF(COUNTIF(既存ファイル名[項目（内部）],ファイル名生成[[#This Row],[項目（内部）]])&gt;=1,"重複","")</f>
        <v/>
      </c>
      <c r="O504" s="50">
        <f>IF(LEFT(ファイル名生成[[#This Row],[項目（内部）]],1)="",0,MATCH(LEFT(ファイル名生成[[#This Row],[項目（内部）]],1),字音画数表[新字],0))</f>
        <v>0</v>
      </c>
      <c r="P504" s="50" cm="1">
        <f t="array" ref="P50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4" s="50" cm="1">
        <f t="array" ref="Q50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4" s="50" t="str" cm="1">
        <f t="array" ref="R504">IF(ファイル名生成[[#This Row],[字１]]=0,"",INDEX(字音画数表[字音],ファイル名生成[[#This Row],[字１]],0))</f>
        <v/>
      </c>
      <c r="S504" s="50" t="str" cm="1">
        <f t="array" ref="S504">IF(ファイル名生成[[#This Row],[字２]]=0,"",INDEX(字音画数表[字音],ファイル名生成[[#This Row],[字２]],0))</f>
        <v/>
      </c>
      <c r="T504" s="50" t="str" cm="1">
        <f t="array" ref="T504">IF(ファイル名生成[[#This Row],[字３]]=0,"",INDEX(字音画数表[字音],ファイル名生成[[#This Row],[字３]],0))</f>
        <v/>
      </c>
      <c r="U504" s="50" t="str" cm="1">
        <f t="array" ref="U504">[1]!Hebon(ファイル名生成[[#This Row],[字音（手動）]],2,1)</f>
        <v/>
      </c>
      <c r="V504" s="50">
        <f>COUNTIF(既存ファイル名[ローマ字],ファイル名生成[[#This Row],[ローマ字]])</f>
        <v>2</v>
      </c>
      <c r="W504" s="50">
        <f>IF(ファイル名生成[[#This Row],[字１]]=0,0,COUNTIF(ファイル名生成[ローマ字],ファイル名生成[[#This Row],[ローマ字]]))</f>
        <v>0</v>
      </c>
      <c r="X504" s="50">
        <f>ファイル名生成[[#This Row],[既存頻度]]+ファイル名生成[[#This Row],[新頻度]]</f>
        <v>2</v>
      </c>
      <c r="Y504" s="50" t="str">
        <f>IF(ファイル名生成[[#This Row],[総頻度]]&gt;9,ファイル名生成[[#This Row],[総頻度]],_xlfn.TEXTJOIN("",TRUE,"0",ファイル名生成[[#This Row],[総頻度]]))</f>
        <v>02</v>
      </c>
    </row>
    <row r="505" spans="2:25">
      <c r="B505" s="50">
        <f t="shared" si="8"/>
        <v>503</v>
      </c>
      <c r="C505" s="90"/>
      <c r="D505" s="81"/>
      <c r="E505" s="81" t="s">
        <v>3843</v>
      </c>
      <c r="F505" s="81" t="s">
        <v>3843</v>
      </c>
      <c r="G505" s="90"/>
      <c r="H505" s="90"/>
      <c r="I505" s="50" t="str" cm="1">
        <f t="array" ref="I50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5" s="50" t="str">
        <f>_xlfn.TEXTJOIN("",1,ファイル名生成[[#This Row],[字音１]],ファイル名生成[[#This Row],[字音２]],ファイル名生成[[#This Row],[字音3]])</f>
        <v/>
      </c>
      <c r="K505" s="90"/>
      <c r="L505" s="50" t="str">
        <f>IF(ファイル名生成[[#This Row],[字１]]=0,"",_xlfn.TEXTJOIN("",TRUE,ファイル名生成[[#This Row],[ローマ字]],ファイル名生成[[#This Row],[後綴り]]))</f>
        <v/>
      </c>
      <c r="M505" s="50" t="str">
        <f>IF(COUNTIF(既存ファイル名[語釈見出し],ファイル名生成[[#This Row],[語釈見出し]])&gt;=1,"重複","")</f>
        <v/>
      </c>
      <c r="N505" s="50" t="str">
        <f>IF(COUNTIF(既存ファイル名[項目（内部）],ファイル名生成[[#This Row],[項目（内部）]])&gt;=1,"重複","")</f>
        <v/>
      </c>
      <c r="O505" s="50">
        <f>IF(LEFT(ファイル名生成[[#This Row],[項目（内部）]],1)="",0,MATCH(LEFT(ファイル名生成[[#This Row],[項目（内部）]],1),字音画数表[新字],0))</f>
        <v>0</v>
      </c>
      <c r="P505" s="50" cm="1">
        <f t="array" ref="P50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5" s="50" cm="1">
        <f t="array" ref="Q50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5" s="50" t="str" cm="1">
        <f t="array" ref="R505">IF(ファイル名生成[[#This Row],[字１]]=0,"",INDEX(字音画数表[字音],ファイル名生成[[#This Row],[字１]],0))</f>
        <v/>
      </c>
      <c r="S505" s="50" t="str" cm="1">
        <f t="array" ref="S505">IF(ファイル名生成[[#This Row],[字２]]=0,"",INDEX(字音画数表[字音],ファイル名生成[[#This Row],[字２]],0))</f>
        <v/>
      </c>
      <c r="T505" s="50" t="str" cm="1">
        <f t="array" ref="T505">IF(ファイル名生成[[#This Row],[字３]]=0,"",INDEX(字音画数表[字音],ファイル名生成[[#This Row],[字３]],0))</f>
        <v/>
      </c>
      <c r="U505" s="50" t="str" cm="1">
        <f t="array" ref="U505">[1]!Hebon(ファイル名生成[[#This Row],[字音（手動）]],2,1)</f>
        <v/>
      </c>
      <c r="V505" s="50">
        <f>COUNTIF(既存ファイル名[ローマ字],ファイル名生成[[#This Row],[ローマ字]])</f>
        <v>2</v>
      </c>
      <c r="W505" s="50">
        <f>IF(ファイル名生成[[#This Row],[字１]]=0,0,COUNTIF(ファイル名生成[ローマ字],ファイル名生成[[#This Row],[ローマ字]]))</f>
        <v>0</v>
      </c>
      <c r="X505" s="50">
        <f>ファイル名生成[[#This Row],[既存頻度]]+ファイル名生成[[#This Row],[新頻度]]</f>
        <v>2</v>
      </c>
      <c r="Y505" s="50" t="str">
        <f>IF(ファイル名生成[[#This Row],[総頻度]]&gt;9,ファイル名生成[[#This Row],[総頻度]],_xlfn.TEXTJOIN("",TRUE,"0",ファイル名生成[[#This Row],[総頻度]]))</f>
        <v>02</v>
      </c>
    </row>
    <row r="506" spans="2:25">
      <c r="B506" s="50">
        <f t="shared" si="8"/>
        <v>504</v>
      </c>
      <c r="C506" s="90"/>
      <c r="D506" s="81"/>
      <c r="E506" s="81" t="s">
        <v>3843</v>
      </c>
      <c r="F506" s="81" t="s">
        <v>3843</v>
      </c>
      <c r="G506" s="90"/>
      <c r="H506" s="90"/>
      <c r="I506" s="50" t="str" cm="1">
        <f t="array" ref="I50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6" s="50" t="str">
        <f>_xlfn.TEXTJOIN("",1,ファイル名生成[[#This Row],[字音１]],ファイル名生成[[#This Row],[字音２]],ファイル名生成[[#This Row],[字音3]])</f>
        <v/>
      </c>
      <c r="K506" s="90"/>
      <c r="L506" s="50" t="str">
        <f>IF(ファイル名生成[[#This Row],[字１]]=0,"",_xlfn.TEXTJOIN("",TRUE,ファイル名生成[[#This Row],[ローマ字]],ファイル名生成[[#This Row],[後綴り]]))</f>
        <v/>
      </c>
      <c r="M506" s="50" t="str">
        <f>IF(COUNTIF(既存ファイル名[語釈見出し],ファイル名生成[[#This Row],[語釈見出し]])&gt;=1,"重複","")</f>
        <v/>
      </c>
      <c r="N506" s="50" t="str">
        <f>IF(COUNTIF(既存ファイル名[項目（内部）],ファイル名生成[[#This Row],[項目（内部）]])&gt;=1,"重複","")</f>
        <v/>
      </c>
      <c r="O506" s="50">
        <f>IF(LEFT(ファイル名生成[[#This Row],[項目（内部）]],1)="",0,MATCH(LEFT(ファイル名生成[[#This Row],[項目（内部）]],1),字音画数表[新字],0))</f>
        <v>0</v>
      </c>
      <c r="P506" s="50" cm="1">
        <f t="array" ref="P50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6" s="50" cm="1">
        <f t="array" ref="Q50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6" s="50" t="str" cm="1">
        <f t="array" ref="R506">IF(ファイル名生成[[#This Row],[字１]]=0,"",INDEX(字音画数表[字音],ファイル名生成[[#This Row],[字１]],0))</f>
        <v/>
      </c>
      <c r="S506" s="50" t="str" cm="1">
        <f t="array" ref="S506">IF(ファイル名生成[[#This Row],[字２]]=0,"",INDEX(字音画数表[字音],ファイル名生成[[#This Row],[字２]],0))</f>
        <v/>
      </c>
      <c r="T506" s="50" t="str" cm="1">
        <f t="array" ref="T506">IF(ファイル名生成[[#This Row],[字３]]=0,"",INDEX(字音画数表[字音],ファイル名生成[[#This Row],[字３]],0))</f>
        <v/>
      </c>
      <c r="U506" s="50" t="str" cm="1">
        <f t="array" ref="U506">[1]!Hebon(ファイル名生成[[#This Row],[字音（手動）]],2,1)</f>
        <v/>
      </c>
      <c r="V506" s="50">
        <f>COUNTIF(既存ファイル名[ローマ字],ファイル名生成[[#This Row],[ローマ字]])</f>
        <v>2</v>
      </c>
      <c r="W506" s="50">
        <f>IF(ファイル名生成[[#This Row],[字１]]=0,0,COUNTIF(ファイル名生成[ローマ字],ファイル名生成[[#This Row],[ローマ字]]))</f>
        <v>0</v>
      </c>
      <c r="X506" s="50">
        <f>ファイル名生成[[#This Row],[既存頻度]]+ファイル名生成[[#This Row],[新頻度]]</f>
        <v>2</v>
      </c>
      <c r="Y506" s="50" t="str">
        <f>IF(ファイル名生成[[#This Row],[総頻度]]&gt;9,ファイル名生成[[#This Row],[総頻度]],_xlfn.TEXTJOIN("",TRUE,"0",ファイル名生成[[#This Row],[総頻度]]))</f>
        <v>02</v>
      </c>
    </row>
    <row r="507" spans="2:25">
      <c r="B507" s="50">
        <f t="shared" si="8"/>
        <v>505</v>
      </c>
      <c r="C507" s="90"/>
      <c r="D507" s="81"/>
      <c r="E507" s="81" t="s">
        <v>3843</v>
      </c>
      <c r="F507" s="81" t="s">
        <v>3843</v>
      </c>
      <c r="G507" s="90"/>
      <c r="H507" s="90"/>
      <c r="I507" s="50" t="str" cm="1">
        <f t="array" ref="I50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7" s="50" t="str">
        <f>_xlfn.TEXTJOIN("",1,ファイル名生成[[#This Row],[字音１]],ファイル名生成[[#This Row],[字音２]],ファイル名生成[[#This Row],[字音3]])</f>
        <v/>
      </c>
      <c r="K507" s="90"/>
      <c r="L507" s="50" t="str">
        <f>IF(ファイル名生成[[#This Row],[字１]]=0,"",_xlfn.TEXTJOIN("",TRUE,ファイル名生成[[#This Row],[ローマ字]],ファイル名生成[[#This Row],[後綴り]]))</f>
        <v/>
      </c>
      <c r="M507" s="50" t="str">
        <f>IF(COUNTIF(既存ファイル名[語釈見出し],ファイル名生成[[#This Row],[語釈見出し]])&gt;=1,"重複","")</f>
        <v/>
      </c>
      <c r="N507" s="50" t="str">
        <f>IF(COUNTIF(既存ファイル名[項目（内部）],ファイル名生成[[#This Row],[項目（内部）]])&gt;=1,"重複","")</f>
        <v/>
      </c>
      <c r="O507" s="50">
        <f>IF(LEFT(ファイル名生成[[#This Row],[項目（内部）]],1)="",0,MATCH(LEFT(ファイル名生成[[#This Row],[項目（内部）]],1),字音画数表[新字],0))</f>
        <v>0</v>
      </c>
      <c r="P507" s="50" cm="1">
        <f t="array" ref="P50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7" s="50" cm="1">
        <f t="array" ref="Q50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7" s="50" t="str" cm="1">
        <f t="array" ref="R507">IF(ファイル名生成[[#This Row],[字１]]=0,"",INDEX(字音画数表[字音],ファイル名生成[[#This Row],[字１]],0))</f>
        <v/>
      </c>
      <c r="S507" s="50" t="str" cm="1">
        <f t="array" ref="S507">IF(ファイル名生成[[#This Row],[字２]]=0,"",INDEX(字音画数表[字音],ファイル名生成[[#This Row],[字２]],0))</f>
        <v/>
      </c>
      <c r="T507" s="50" t="str" cm="1">
        <f t="array" ref="T507">IF(ファイル名生成[[#This Row],[字３]]=0,"",INDEX(字音画数表[字音],ファイル名生成[[#This Row],[字３]],0))</f>
        <v/>
      </c>
      <c r="U507" s="50" t="str" cm="1">
        <f t="array" ref="U507">[1]!Hebon(ファイル名生成[[#This Row],[字音（手動）]],2,1)</f>
        <v/>
      </c>
      <c r="V507" s="50">
        <f>COUNTIF(既存ファイル名[ローマ字],ファイル名生成[[#This Row],[ローマ字]])</f>
        <v>2</v>
      </c>
      <c r="W507" s="50">
        <f>IF(ファイル名生成[[#This Row],[字１]]=0,0,COUNTIF(ファイル名生成[ローマ字],ファイル名生成[[#This Row],[ローマ字]]))</f>
        <v>0</v>
      </c>
      <c r="X507" s="50">
        <f>ファイル名生成[[#This Row],[既存頻度]]+ファイル名生成[[#This Row],[新頻度]]</f>
        <v>2</v>
      </c>
      <c r="Y507" s="50" t="str">
        <f>IF(ファイル名生成[[#This Row],[総頻度]]&gt;9,ファイル名生成[[#This Row],[総頻度]],_xlfn.TEXTJOIN("",TRUE,"0",ファイル名生成[[#This Row],[総頻度]]))</f>
        <v>02</v>
      </c>
    </row>
    <row r="508" spans="2:25">
      <c r="B508" s="50">
        <f t="shared" si="8"/>
        <v>506</v>
      </c>
      <c r="C508" s="90"/>
      <c r="D508" s="81"/>
      <c r="E508" s="81" t="s">
        <v>3843</v>
      </c>
      <c r="F508" s="81" t="s">
        <v>3843</v>
      </c>
      <c r="G508" s="90"/>
      <c r="H508" s="90"/>
      <c r="I508" s="50" t="str" cm="1">
        <f t="array" ref="I50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8" s="50" t="str">
        <f>_xlfn.TEXTJOIN("",1,ファイル名生成[[#This Row],[字音１]],ファイル名生成[[#This Row],[字音２]],ファイル名生成[[#This Row],[字音3]])</f>
        <v/>
      </c>
      <c r="K508" s="90"/>
      <c r="L508" s="50" t="str">
        <f>IF(ファイル名生成[[#This Row],[字１]]=0,"",_xlfn.TEXTJOIN("",TRUE,ファイル名生成[[#This Row],[ローマ字]],ファイル名生成[[#This Row],[後綴り]]))</f>
        <v/>
      </c>
      <c r="M508" s="50" t="str">
        <f>IF(COUNTIF(既存ファイル名[語釈見出し],ファイル名生成[[#This Row],[語釈見出し]])&gt;=1,"重複","")</f>
        <v/>
      </c>
      <c r="N508" s="50" t="str">
        <f>IF(COUNTIF(既存ファイル名[項目（内部）],ファイル名生成[[#This Row],[項目（内部）]])&gt;=1,"重複","")</f>
        <v/>
      </c>
      <c r="O508" s="50">
        <f>IF(LEFT(ファイル名生成[[#This Row],[項目（内部）]],1)="",0,MATCH(LEFT(ファイル名生成[[#This Row],[項目（内部）]],1),字音画数表[新字],0))</f>
        <v>0</v>
      </c>
      <c r="P508" s="50" cm="1">
        <f t="array" ref="P50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8" s="50" cm="1">
        <f t="array" ref="Q50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8" s="50" t="str" cm="1">
        <f t="array" ref="R508">IF(ファイル名生成[[#This Row],[字１]]=0,"",INDEX(字音画数表[字音],ファイル名生成[[#This Row],[字１]],0))</f>
        <v/>
      </c>
      <c r="S508" s="50" t="str" cm="1">
        <f t="array" ref="S508">IF(ファイル名生成[[#This Row],[字２]]=0,"",INDEX(字音画数表[字音],ファイル名生成[[#This Row],[字２]],0))</f>
        <v/>
      </c>
      <c r="T508" s="50" t="str" cm="1">
        <f t="array" ref="T508">IF(ファイル名生成[[#This Row],[字３]]=0,"",INDEX(字音画数表[字音],ファイル名生成[[#This Row],[字３]],0))</f>
        <v/>
      </c>
      <c r="U508" s="50" t="str" cm="1">
        <f t="array" ref="U508">[1]!Hebon(ファイル名生成[[#This Row],[字音（手動）]],2,1)</f>
        <v/>
      </c>
      <c r="V508" s="50">
        <f>COUNTIF(既存ファイル名[ローマ字],ファイル名生成[[#This Row],[ローマ字]])</f>
        <v>2</v>
      </c>
      <c r="W508" s="50">
        <f>IF(ファイル名生成[[#This Row],[字１]]=0,0,COUNTIF(ファイル名生成[ローマ字],ファイル名生成[[#This Row],[ローマ字]]))</f>
        <v>0</v>
      </c>
      <c r="X508" s="50">
        <f>ファイル名生成[[#This Row],[既存頻度]]+ファイル名生成[[#This Row],[新頻度]]</f>
        <v>2</v>
      </c>
      <c r="Y508" s="50" t="str">
        <f>IF(ファイル名生成[[#This Row],[総頻度]]&gt;9,ファイル名生成[[#This Row],[総頻度]],_xlfn.TEXTJOIN("",TRUE,"0",ファイル名生成[[#This Row],[総頻度]]))</f>
        <v>02</v>
      </c>
    </row>
    <row r="509" spans="2:25">
      <c r="B509" s="50">
        <f t="shared" si="8"/>
        <v>507</v>
      </c>
      <c r="C509" s="90"/>
      <c r="D509" s="81"/>
      <c r="E509" s="81" t="s">
        <v>3843</v>
      </c>
      <c r="F509" s="81" t="s">
        <v>3843</v>
      </c>
      <c r="G509" s="90"/>
      <c r="H509" s="90"/>
      <c r="I509" s="50" t="str" cm="1">
        <f t="array" ref="I50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09" s="50" t="str">
        <f>_xlfn.TEXTJOIN("",1,ファイル名生成[[#This Row],[字音１]],ファイル名生成[[#This Row],[字音２]],ファイル名生成[[#This Row],[字音3]])</f>
        <v/>
      </c>
      <c r="K509" s="90"/>
      <c r="L509" s="50" t="str">
        <f>IF(ファイル名生成[[#This Row],[字１]]=0,"",_xlfn.TEXTJOIN("",TRUE,ファイル名生成[[#This Row],[ローマ字]],ファイル名生成[[#This Row],[後綴り]]))</f>
        <v/>
      </c>
      <c r="M509" s="50" t="str">
        <f>IF(COUNTIF(既存ファイル名[語釈見出し],ファイル名生成[[#This Row],[語釈見出し]])&gt;=1,"重複","")</f>
        <v/>
      </c>
      <c r="N509" s="50" t="str">
        <f>IF(COUNTIF(既存ファイル名[項目（内部）],ファイル名生成[[#This Row],[項目（内部）]])&gt;=1,"重複","")</f>
        <v/>
      </c>
      <c r="O509" s="50">
        <f>IF(LEFT(ファイル名生成[[#This Row],[項目（内部）]],1)="",0,MATCH(LEFT(ファイル名生成[[#This Row],[項目（内部）]],1),字音画数表[新字],0))</f>
        <v>0</v>
      </c>
      <c r="P509" s="50" cm="1">
        <f t="array" ref="P50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09" s="50" cm="1">
        <f t="array" ref="Q50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09" s="50" t="str" cm="1">
        <f t="array" ref="R509">IF(ファイル名生成[[#This Row],[字１]]=0,"",INDEX(字音画数表[字音],ファイル名生成[[#This Row],[字１]],0))</f>
        <v/>
      </c>
      <c r="S509" s="50" t="str" cm="1">
        <f t="array" ref="S509">IF(ファイル名生成[[#This Row],[字２]]=0,"",INDEX(字音画数表[字音],ファイル名生成[[#This Row],[字２]],0))</f>
        <v/>
      </c>
      <c r="T509" s="50" t="str" cm="1">
        <f t="array" ref="T509">IF(ファイル名生成[[#This Row],[字３]]=0,"",INDEX(字音画数表[字音],ファイル名生成[[#This Row],[字３]],0))</f>
        <v/>
      </c>
      <c r="U509" s="50" t="str" cm="1">
        <f t="array" ref="U509">[1]!Hebon(ファイル名生成[[#This Row],[字音（手動）]],2,1)</f>
        <v/>
      </c>
      <c r="V509" s="50">
        <f>COUNTIF(既存ファイル名[ローマ字],ファイル名生成[[#This Row],[ローマ字]])</f>
        <v>2</v>
      </c>
      <c r="W509" s="50">
        <f>IF(ファイル名生成[[#This Row],[字１]]=0,0,COUNTIF(ファイル名生成[ローマ字],ファイル名生成[[#This Row],[ローマ字]]))</f>
        <v>0</v>
      </c>
      <c r="X509" s="50">
        <f>ファイル名生成[[#This Row],[既存頻度]]+ファイル名生成[[#This Row],[新頻度]]</f>
        <v>2</v>
      </c>
      <c r="Y509" s="50" t="str">
        <f>IF(ファイル名生成[[#This Row],[総頻度]]&gt;9,ファイル名生成[[#This Row],[総頻度]],_xlfn.TEXTJOIN("",TRUE,"0",ファイル名生成[[#This Row],[総頻度]]))</f>
        <v>02</v>
      </c>
    </row>
    <row r="510" spans="2:25">
      <c r="B510" s="50">
        <f t="shared" si="8"/>
        <v>508</v>
      </c>
      <c r="C510" s="90"/>
      <c r="D510" s="81"/>
      <c r="E510" s="81" t="s">
        <v>3843</v>
      </c>
      <c r="F510" s="81" t="s">
        <v>3843</v>
      </c>
      <c r="G510" s="90"/>
      <c r="H510" s="90"/>
      <c r="I510" s="50" t="str" cm="1">
        <f t="array" ref="I51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0" s="50" t="str">
        <f>_xlfn.TEXTJOIN("",1,ファイル名生成[[#This Row],[字音１]],ファイル名生成[[#This Row],[字音２]],ファイル名生成[[#This Row],[字音3]])</f>
        <v/>
      </c>
      <c r="K510" s="90"/>
      <c r="L510" s="50" t="str">
        <f>IF(ファイル名生成[[#This Row],[字１]]=0,"",_xlfn.TEXTJOIN("",TRUE,ファイル名生成[[#This Row],[ローマ字]],ファイル名生成[[#This Row],[後綴り]]))</f>
        <v/>
      </c>
      <c r="M510" s="50" t="str">
        <f>IF(COUNTIF(既存ファイル名[語釈見出し],ファイル名生成[[#This Row],[語釈見出し]])&gt;=1,"重複","")</f>
        <v/>
      </c>
      <c r="N510" s="50" t="str">
        <f>IF(COUNTIF(既存ファイル名[項目（内部）],ファイル名生成[[#This Row],[項目（内部）]])&gt;=1,"重複","")</f>
        <v/>
      </c>
      <c r="O510" s="50">
        <f>IF(LEFT(ファイル名生成[[#This Row],[項目（内部）]],1)="",0,MATCH(LEFT(ファイル名生成[[#This Row],[項目（内部）]],1),字音画数表[新字],0))</f>
        <v>0</v>
      </c>
      <c r="P510" s="50" cm="1">
        <f t="array" ref="P51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0" s="50" cm="1">
        <f t="array" ref="Q51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0" s="50" t="str" cm="1">
        <f t="array" ref="R510">IF(ファイル名生成[[#This Row],[字１]]=0,"",INDEX(字音画数表[字音],ファイル名生成[[#This Row],[字１]],0))</f>
        <v/>
      </c>
      <c r="S510" s="50" t="str" cm="1">
        <f t="array" ref="S510">IF(ファイル名生成[[#This Row],[字２]]=0,"",INDEX(字音画数表[字音],ファイル名生成[[#This Row],[字２]],0))</f>
        <v/>
      </c>
      <c r="T510" s="50" t="str" cm="1">
        <f t="array" ref="T510">IF(ファイル名生成[[#This Row],[字３]]=0,"",INDEX(字音画数表[字音],ファイル名生成[[#This Row],[字３]],0))</f>
        <v/>
      </c>
      <c r="U510" s="50" t="str" cm="1">
        <f t="array" ref="U510">[1]!Hebon(ファイル名生成[[#This Row],[字音（手動）]],2,1)</f>
        <v/>
      </c>
      <c r="V510" s="50">
        <f>COUNTIF(既存ファイル名[ローマ字],ファイル名生成[[#This Row],[ローマ字]])</f>
        <v>2</v>
      </c>
      <c r="W510" s="50">
        <f>IF(ファイル名生成[[#This Row],[字１]]=0,0,COUNTIF(ファイル名生成[ローマ字],ファイル名生成[[#This Row],[ローマ字]]))</f>
        <v>0</v>
      </c>
      <c r="X510" s="50">
        <f>ファイル名生成[[#This Row],[既存頻度]]+ファイル名生成[[#This Row],[新頻度]]</f>
        <v>2</v>
      </c>
      <c r="Y510" s="50" t="str">
        <f>IF(ファイル名生成[[#This Row],[総頻度]]&gt;9,ファイル名生成[[#This Row],[総頻度]],_xlfn.TEXTJOIN("",TRUE,"0",ファイル名生成[[#This Row],[総頻度]]))</f>
        <v>02</v>
      </c>
    </row>
    <row r="511" spans="2:25">
      <c r="B511" s="50">
        <f t="shared" si="8"/>
        <v>509</v>
      </c>
      <c r="C511" s="90"/>
      <c r="D511" s="81"/>
      <c r="E511" s="81" t="s">
        <v>3843</v>
      </c>
      <c r="F511" s="81" t="s">
        <v>3843</v>
      </c>
      <c r="G511" s="90"/>
      <c r="H511" s="90"/>
      <c r="I511" s="50" t="str" cm="1">
        <f t="array" ref="I51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1" s="50" t="str">
        <f>_xlfn.TEXTJOIN("",1,ファイル名生成[[#This Row],[字音１]],ファイル名生成[[#This Row],[字音２]],ファイル名生成[[#This Row],[字音3]])</f>
        <v/>
      </c>
      <c r="K511" s="90"/>
      <c r="L511" s="50" t="str">
        <f>IF(ファイル名生成[[#This Row],[字１]]=0,"",_xlfn.TEXTJOIN("",TRUE,ファイル名生成[[#This Row],[ローマ字]],ファイル名生成[[#This Row],[後綴り]]))</f>
        <v/>
      </c>
      <c r="M511" s="50" t="str">
        <f>IF(COUNTIF(既存ファイル名[語釈見出し],ファイル名生成[[#This Row],[語釈見出し]])&gt;=1,"重複","")</f>
        <v/>
      </c>
      <c r="N511" s="50" t="str">
        <f>IF(COUNTIF(既存ファイル名[項目（内部）],ファイル名生成[[#This Row],[項目（内部）]])&gt;=1,"重複","")</f>
        <v/>
      </c>
      <c r="O511" s="50">
        <f>IF(LEFT(ファイル名生成[[#This Row],[項目（内部）]],1)="",0,MATCH(LEFT(ファイル名生成[[#This Row],[項目（内部）]],1),字音画数表[新字],0))</f>
        <v>0</v>
      </c>
      <c r="P511" s="50" cm="1">
        <f t="array" ref="P51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1" s="50" cm="1">
        <f t="array" ref="Q51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1" s="50" t="str" cm="1">
        <f t="array" ref="R511">IF(ファイル名生成[[#This Row],[字１]]=0,"",INDEX(字音画数表[字音],ファイル名生成[[#This Row],[字１]],0))</f>
        <v/>
      </c>
      <c r="S511" s="50" t="str" cm="1">
        <f t="array" ref="S511">IF(ファイル名生成[[#This Row],[字２]]=0,"",INDEX(字音画数表[字音],ファイル名生成[[#This Row],[字２]],0))</f>
        <v/>
      </c>
      <c r="T511" s="50" t="str" cm="1">
        <f t="array" ref="T511">IF(ファイル名生成[[#This Row],[字３]]=0,"",INDEX(字音画数表[字音],ファイル名生成[[#This Row],[字３]],0))</f>
        <v/>
      </c>
      <c r="U511" s="50" t="str" cm="1">
        <f t="array" ref="U511">[1]!Hebon(ファイル名生成[[#This Row],[字音（手動）]],2,1)</f>
        <v/>
      </c>
      <c r="V511" s="50">
        <f>COUNTIF(既存ファイル名[ローマ字],ファイル名生成[[#This Row],[ローマ字]])</f>
        <v>2</v>
      </c>
      <c r="W511" s="50">
        <f>IF(ファイル名生成[[#This Row],[字１]]=0,0,COUNTIF(ファイル名生成[ローマ字],ファイル名生成[[#This Row],[ローマ字]]))</f>
        <v>0</v>
      </c>
      <c r="X511" s="50">
        <f>ファイル名生成[[#This Row],[既存頻度]]+ファイル名生成[[#This Row],[新頻度]]</f>
        <v>2</v>
      </c>
      <c r="Y511" s="50" t="str">
        <f>IF(ファイル名生成[[#This Row],[総頻度]]&gt;9,ファイル名生成[[#This Row],[総頻度]],_xlfn.TEXTJOIN("",TRUE,"0",ファイル名生成[[#This Row],[総頻度]]))</f>
        <v>02</v>
      </c>
    </row>
    <row r="512" spans="2:25">
      <c r="B512" s="50">
        <f t="shared" si="8"/>
        <v>510</v>
      </c>
      <c r="C512" s="90"/>
      <c r="D512" s="81"/>
      <c r="E512" s="81" t="s">
        <v>3843</v>
      </c>
      <c r="F512" s="81" t="s">
        <v>3843</v>
      </c>
      <c r="G512" s="90"/>
      <c r="H512" s="90"/>
      <c r="I512" s="50" t="str" cm="1">
        <f t="array" ref="I51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2" s="50" t="str">
        <f>_xlfn.TEXTJOIN("",1,ファイル名生成[[#This Row],[字音１]],ファイル名生成[[#This Row],[字音２]],ファイル名生成[[#This Row],[字音3]])</f>
        <v/>
      </c>
      <c r="K512" s="90"/>
      <c r="L512" s="50" t="str">
        <f>IF(ファイル名生成[[#This Row],[字１]]=0,"",_xlfn.TEXTJOIN("",TRUE,ファイル名生成[[#This Row],[ローマ字]],ファイル名生成[[#This Row],[後綴り]]))</f>
        <v/>
      </c>
      <c r="M512" s="50" t="str">
        <f>IF(COUNTIF(既存ファイル名[語釈見出し],ファイル名生成[[#This Row],[語釈見出し]])&gt;=1,"重複","")</f>
        <v/>
      </c>
      <c r="N512" s="50" t="str">
        <f>IF(COUNTIF(既存ファイル名[項目（内部）],ファイル名生成[[#This Row],[項目（内部）]])&gt;=1,"重複","")</f>
        <v/>
      </c>
      <c r="O512" s="50">
        <f>IF(LEFT(ファイル名生成[[#This Row],[項目（内部）]],1)="",0,MATCH(LEFT(ファイル名生成[[#This Row],[項目（内部）]],1),字音画数表[新字],0))</f>
        <v>0</v>
      </c>
      <c r="P512" s="50" cm="1">
        <f t="array" ref="P51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2" s="50" cm="1">
        <f t="array" ref="Q51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2" s="50" t="str" cm="1">
        <f t="array" ref="R512">IF(ファイル名生成[[#This Row],[字１]]=0,"",INDEX(字音画数表[字音],ファイル名生成[[#This Row],[字１]],0))</f>
        <v/>
      </c>
      <c r="S512" s="50" t="str" cm="1">
        <f t="array" ref="S512">IF(ファイル名生成[[#This Row],[字２]]=0,"",INDEX(字音画数表[字音],ファイル名生成[[#This Row],[字２]],0))</f>
        <v/>
      </c>
      <c r="T512" s="50" t="str" cm="1">
        <f t="array" ref="T512">IF(ファイル名生成[[#This Row],[字３]]=0,"",INDEX(字音画数表[字音],ファイル名生成[[#This Row],[字３]],0))</f>
        <v/>
      </c>
      <c r="U512" s="50" t="str" cm="1">
        <f t="array" ref="U512">[1]!Hebon(ファイル名生成[[#This Row],[字音（手動）]],2,1)</f>
        <v/>
      </c>
      <c r="V512" s="50">
        <f>COUNTIF(既存ファイル名[ローマ字],ファイル名生成[[#This Row],[ローマ字]])</f>
        <v>2</v>
      </c>
      <c r="W512" s="50">
        <f>IF(ファイル名生成[[#This Row],[字１]]=0,0,COUNTIF(ファイル名生成[ローマ字],ファイル名生成[[#This Row],[ローマ字]]))</f>
        <v>0</v>
      </c>
      <c r="X512" s="50">
        <f>ファイル名生成[[#This Row],[既存頻度]]+ファイル名生成[[#This Row],[新頻度]]</f>
        <v>2</v>
      </c>
      <c r="Y512" s="50" t="str">
        <f>IF(ファイル名生成[[#This Row],[総頻度]]&gt;9,ファイル名生成[[#This Row],[総頻度]],_xlfn.TEXTJOIN("",TRUE,"0",ファイル名生成[[#This Row],[総頻度]]))</f>
        <v>02</v>
      </c>
    </row>
    <row r="513" spans="2:25">
      <c r="B513" s="50">
        <f t="shared" si="8"/>
        <v>511</v>
      </c>
      <c r="C513" s="90"/>
      <c r="D513" s="81"/>
      <c r="E513" s="81" t="s">
        <v>3843</v>
      </c>
      <c r="F513" s="81" t="s">
        <v>3843</v>
      </c>
      <c r="G513" s="90"/>
      <c r="H513" s="90"/>
      <c r="I513" s="50" t="str" cm="1">
        <f t="array" ref="I51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3" s="50" t="str">
        <f>_xlfn.TEXTJOIN("",1,ファイル名生成[[#This Row],[字音１]],ファイル名生成[[#This Row],[字音２]],ファイル名生成[[#This Row],[字音3]])</f>
        <v/>
      </c>
      <c r="K513" s="90"/>
      <c r="L513" s="50" t="str">
        <f>IF(ファイル名生成[[#This Row],[字１]]=0,"",_xlfn.TEXTJOIN("",TRUE,ファイル名生成[[#This Row],[ローマ字]],ファイル名生成[[#This Row],[後綴り]]))</f>
        <v/>
      </c>
      <c r="M513" s="50" t="str">
        <f>IF(COUNTIF(既存ファイル名[語釈見出し],ファイル名生成[[#This Row],[語釈見出し]])&gt;=1,"重複","")</f>
        <v/>
      </c>
      <c r="N513" s="50" t="str">
        <f>IF(COUNTIF(既存ファイル名[項目（内部）],ファイル名生成[[#This Row],[項目（内部）]])&gt;=1,"重複","")</f>
        <v/>
      </c>
      <c r="O513" s="50">
        <f>IF(LEFT(ファイル名生成[[#This Row],[項目（内部）]],1)="",0,MATCH(LEFT(ファイル名生成[[#This Row],[項目（内部）]],1),字音画数表[新字],0))</f>
        <v>0</v>
      </c>
      <c r="P513" s="50" cm="1">
        <f t="array" ref="P51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3" s="50" cm="1">
        <f t="array" ref="Q51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3" s="50" t="str" cm="1">
        <f t="array" ref="R513">IF(ファイル名生成[[#This Row],[字１]]=0,"",INDEX(字音画数表[字音],ファイル名生成[[#This Row],[字１]],0))</f>
        <v/>
      </c>
      <c r="S513" s="50" t="str" cm="1">
        <f t="array" ref="S513">IF(ファイル名生成[[#This Row],[字２]]=0,"",INDEX(字音画数表[字音],ファイル名生成[[#This Row],[字２]],0))</f>
        <v/>
      </c>
      <c r="T513" s="50" t="str" cm="1">
        <f t="array" ref="T513">IF(ファイル名生成[[#This Row],[字３]]=0,"",INDEX(字音画数表[字音],ファイル名生成[[#This Row],[字３]],0))</f>
        <v/>
      </c>
      <c r="U513" s="50" t="str" cm="1">
        <f t="array" ref="U513">[1]!Hebon(ファイル名生成[[#This Row],[字音（手動）]],2,1)</f>
        <v/>
      </c>
      <c r="V513" s="50">
        <f>COUNTIF(既存ファイル名[ローマ字],ファイル名生成[[#This Row],[ローマ字]])</f>
        <v>2</v>
      </c>
      <c r="W513" s="50">
        <f>IF(ファイル名生成[[#This Row],[字１]]=0,0,COUNTIF(ファイル名生成[ローマ字],ファイル名生成[[#This Row],[ローマ字]]))</f>
        <v>0</v>
      </c>
      <c r="X513" s="50">
        <f>ファイル名生成[[#This Row],[既存頻度]]+ファイル名生成[[#This Row],[新頻度]]</f>
        <v>2</v>
      </c>
      <c r="Y513" s="50" t="str">
        <f>IF(ファイル名生成[[#This Row],[総頻度]]&gt;9,ファイル名生成[[#This Row],[総頻度]],_xlfn.TEXTJOIN("",TRUE,"0",ファイル名生成[[#This Row],[総頻度]]))</f>
        <v>02</v>
      </c>
    </row>
    <row r="514" spans="2:25">
      <c r="B514" s="50">
        <f t="shared" si="8"/>
        <v>512</v>
      </c>
      <c r="C514" s="90"/>
      <c r="D514" s="81"/>
      <c r="E514" s="81" t="s">
        <v>3843</v>
      </c>
      <c r="F514" s="81" t="s">
        <v>3843</v>
      </c>
      <c r="G514" s="90"/>
      <c r="H514" s="90"/>
      <c r="I514" s="50" t="str" cm="1">
        <f t="array" ref="I51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4" s="50" t="str">
        <f>_xlfn.TEXTJOIN("",1,ファイル名生成[[#This Row],[字音１]],ファイル名生成[[#This Row],[字音２]],ファイル名生成[[#This Row],[字音3]])</f>
        <v/>
      </c>
      <c r="K514" s="90"/>
      <c r="L514" s="50" t="str">
        <f>IF(ファイル名生成[[#This Row],[字１]]=0,"",_xlfn.TEXTJOIN("",TRUE,ファイル名生成[[#This Row],[ローマ字]],ファイル名生成[[#This Row],[後綴り]]))</f>
        <v/>
      </c>
      <c r="M514" s="50" t="str">
        <f>IF(COUNTIF(既存ファイル名[語釈見出し],ファイル名生成[[#This Row],[語釈見出し]])&gt;=1,"重複","")</f>
        <v/>
      </c>
      <c r="N514" s="50" t="str">
        <f>IF(COUNTIF(既存ファイル名[項目（内部）],ファイル名生成[[#This Row],[項目（内部）]])&gt;=1,"重複","")</f>
        <v/>
      </c>
      <c r="O514" s="50">
        <f>IF(LEFT(ファイル名生成[[#This Row],[項目（内部）]],1)="",0,MATCH(LEFT(ファイル名生成[[#This Row],[項目（内部）]],1),字音画数表[新字],0))</f>
        <v>0</v>
      </c>
      <c r="P514" s="50" cm="1">
        <f t="array" ref="P51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4" s="50" cm="1">
        <f t="array" ref="Q51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4" s="50" t="str" cm="1">
        <f t="array" ref="R514">IF(ファイル名生成[[#This Row],[字１]]=0,"",INDEX(字音画数表[字音],ファイル名生成[[#This Row],[字１]],0))</f>
        <v/>
      </c>
      <c r="S514" s="50" t="str" cm="1">
        <f t="array" ref="S514">IF(ファイル名生成[[#This Row],[字２]]=0,"",INDEX(字音画数表[字音],ファイル名生成[[#This Row],[字２]],0))</f>
        <v/>
      </c>
      <c r="T514" s="50" t="str" cm="1">
        <f t="array" ref="T514">IF(ファイル名生成[[#This Row],[字３]]=0,"",INDEX(字音画数表[字音],ファイル名生成[[#This Row],[字３]],0))</f>
        <v/>
      </c>
      <c r="U514" s="50" t="str" cm="1">
        <f t="array" ref="U514">[1]!Hebon(ファイル名生成[[#This Row],[字音（手動）]],2,1)</f>
        <v/>
      </c>
      <c r="V514" s="50">
        <f>COUNTIF(既存ファイル名[ローマ字],ファイル名生成[[#This Row],[ローマ字]])</f>
        <v>2</v>
      </c>
      <c r="W514" s="50">
        <f>IF(ファイル名生成[[#This Row],[字１]]=0,0,COUNTIF(ファイル名生成[ローマ字],ファイル名生成[[#This Row],[ローマ字]]))</f>
        <v>0</v>
      </c>
      <c r="X514" s="50">
        <f>ファイル名生成[[#This Row],[既存頻度]]+ファイル名生成[[#This Row],[新頻度]]</f>
        <v>2</v>
      </c>
      <c r="Y514" s="50" t="str">
        <f>IF(ファイル名生成[[#This Row],[総頻度]]&gt;9,ファイル名生成[[#This Row],[総頻度]],_xlfn.TEXTJOIN("",TRUE,"0",ファイル名生成[[#This Row],[総頻度]]))</f>
        <v>02</v>
      </c>
    </row>
    <row r="515" spans="2:25">
      <c r="B515" s="50">
        <f t="shared" si="8"/>
        <v>513</v>
      </c>
      <c r="C515" s="90"/>
      <c r="D515" s="81"/>
      <c r="E515" s="81" t="s">
        <v>3843</v>
      </c>
      <c r="F515" s="81" t="s">
        <v>3843</v>
      </c>
      <c r="G515" s="90"/>
      <c r="H515" s="90"/>
      <c r="I515" s="50" t="str" cm="1">
        <f t="array" ref="I51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5" s="50" t="str">
        <f>_xlfn.TEXTJOIN("",1,ファイル名生成[[#This Row],[字音１]],ファイル名生成[[#This Row],[字音２]],ファイル名生成[[#This Row],[字音3]])</f>
        <v/>
      </c>
      <c r="K515" s="90"/>
      <c r="L515" s="50" t="str">
        <f>IF(ファイル名生成[[#This Row],[字１]]=0,"",_xlfn.TEXTJOIN("",TRUE,ファイル名生成[[#This Row],[ローマ字]],ファイル名生成[[#This Row],[後綴り]]))</f>
        <v/>
      </c>
      <c r="M515" s="50" t="str">
        <f>IF(COUNTIF(既存ファイル名[語釈見出し],ファイル名生成[[#This Row],[語釈見出し]])&gt;=1,"重複","")</f>
        <v/>
      </c>
      <c r="N515" s="50" t="str">
        <f>IF(COUNTIF(既存ファイル名[項目（内部）],ファイル名生成[[#This Row],[項目（内部）]])&gt;=1,"重複","")</f>
        <v/>
      </c>
      <c r="O515" s="50">
        <f>IF(LEFT(ファイル名生成[[#This Row],[項目（内部）]],1)="",0,MATCH(LEFT(ファイル名生成[[#This Row],[項目（内部）]],1),字音画数表[新字],0))</f>
        <v>0</v>
      </c>
      <c r="P515" s="50" cm="1">
        <f t="array" ref="P51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5" s="50" cm="1">
        <f t="array" ref="Q51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5" s="50" t="str" cm="1">
        <f t="array" ref="R515">IF(ファイル名生成[[#This Row],[字１]]=0,"",INDEX(字音画数表[字音],ファイル名生成[[#This Row],[字１]],0))</f>
        <v/>
      </c>
      <c r="S515" s="50" t="str" cm="1">
        <f t="array" ref="S515">IF(ファイル名生成[[#This Row],[字２]]=0,"",INDEX(字音画数表[字音],ファイル名生成[[#This Row],[字２]],0))</f>
        <v/>
      </c>
      <c r="T515" s="50" t="str" cm="1">
        <f t="array" ref="T515">IF(ファイル名生成[[#This Row],[字３]]=0,"",INDEX(字音画数表[字音],ファイル名生成[[#This Row],[字３]],0))</f>
        <v/>
      </c>
      <c r="U515" s="50" t="str" cm="1">
        <f t="array" ref="U515">[1]!Hebon(ファイル名生成[[#This Row],[字音（手動）]],2,1)</f>
        <v/>
      </c>
      <c r="V515" s="50">
        <f>COUNTIF(既存ファイル名[ローマ字],ファイル名生成[[#This Row],[ローマ字]])</f>
        <v>2</v>
      </c>
      <c r="W515" s="50">
        <f>IF(ファイル名生成[[#This Row],[字１]]=0,0,COUNTIF(ファイル名生成[ローマ字],ファイル名生成[[#This Row],[ローマ字]]))</f>
        <v>0</v>
      </c>
      <c r="X515" s="50">
        <f>ファイル名生成[[#This Row],[既存頻度]]+ファイル名生成[[#This Row],[新頻度]]</f>
        <v>2</v>
      </c>
      <c r="Y515" s="50" t="str">
        <f>IF(ファイル名生成[[#This Row],[総頻度]]&gt;9,ファイル名生成[[#This Row],[総頻度]],_xlfn.TEXTJOIN("",TRUE,"0",ファイル名生成[[#This Row],[総頻度]]))</f>
        <v>02</v>
      </c>
    </row>
    <row r="516" spans="2:25">
      <c r="B516" s="50">
        <f t="shared" si="8"/>
        <v>514</v>
      </c>
      <c r="C516" s="90"/>
      <c r="D516" s="81"/>
      <c r="E516" s="81" t="s">
        <v>3843</v>
      </c>
      <c r="F516" s="81" t="s">
        <v>3843</v>
      </c>
      <c r="G516" s="90"/>
      <c r="H516" s="90"/>
      <c r="I516" s="50" t="str" cm="1">
        <f t="array" ref="I51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6" s="50" t="str">
        <f>_xlfn.TEXTJOIN("",1,ファイル名生成[[#This Row],[字音１]],ファイル名生成[[#This Row],[字音２]],ファイル名生成[[#This Row],[字音3]])</f>
        <v/>
      </c>
      <c r="K516" s="90"/>
      <c r="L516" s="50" t="str">
        <f>IF(ファイル名生成[[#This Row],[字１]]=0,"",_xlfn.TEXTJOIN("",TRUE,ファイル名生成[[#This Row],[ローマ字]],ファイル名生成[[#This Row],[後綴り]]))</f>
        <v/>
      </c>
      <c r="M516" s="50" t="str">
        <f>IF(COUNTIF(既存ファイル名[語釈見出し],ファイル名生成[[#This Row],[語釈見出し]])&gt;=1,"重複","")</f>
        <v/>
      </c>
      <c r="N516" s="50" t="str">
        <f>IF(COUNTIF(既存ファイル名[項目（内部）],ファイル名生成[[#This Row],[項目（内部）]])&gt;=1,"重複","")</f>
        <v/>
      </c>
      <c r="O516" s="50">
        <f>IF(LEFT(ファイル名生成[[#This Row],[項目（内部）]],1)="",0,MATCH(LEFT(ファイル名生成[[#This Row],[項目（内部）]],1),字音画数表[新字],0))</f>
        <v>0</v>
      </c>
      <c r="P516" s="50" cm="1">
        <f t="array" ref="P51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6" s="50" cm="1">
        <f t="array" ref="Q51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6" s="50" t="str" cm="1">
        <f t="array" ref="R516">IF(ファイル名生成[[#This Row],[字１]]=0,"",INDEX(字音画数表[字音],ファイル名生成[[#This Row],[字１]],0))</f>
        <v/>
      </c>
      <c r="S516" s="50" t="str" cm="1">
        <f t="array" ref="S516">IF(ファイル名生成[[#This Row],[字２]]=0,"",INDEX(字音画数表[字音],ファイル名生成[[#This Row],[字２]],0))</f>
        <v/>
      </c>
      <c r="T516" s="50" t="str" cm="1">
        <f t="array" ref="T516">IF(ファイル名生成[[#This Row],[字３]]=0,"",INDEX(字音画数表[字音],ファイル名生成[[#This Row],[字３]],0))</f>
        <v/>
      </c>
      <c r="U516" s="50" t="str" cm="1">
        <f t="array" ref="U516">[1]!Hebon(ファイル名生成[[#This Row],[字音（手動）]],2,1)</f>
        <v/>
      </c>
      <c r="V516" s="50">
        <f>COUNTIF(既存ファイル名[ローマ字],ファイル名生成[[#This Row],[ローマ字]])</f>
        <v>2</v>
      </c>
      <c r="W516" s="50">
        <f>IF(ファイル名生成[[#This Row],[字１]]=0,0,COUNTIF(ファイル名生成[ローマ字],ファイル名生成[[#This Row],[ローマ字]]))</f>
        <v>0</v>
      </c>
      <c r="X516" s="50">
        <f>ファイル名生成[[#This Row],[既存頻度]]+ファイル名生成[[#This Row],[新頻度]]</f>
        <v>2</v>
      </c>
      <c r="Y516" s="50" t="str">
        <f>IF(ファイル名生成[[#This Row],[総頻度]]&gt;9,ファイル名生成[[#This Row],[総頻度]],_xlfn.TEXTJOIN("",TRUE,"0",ファイル名生成[[#This Row],[総頻度]]))</f>
        <v>02</v>
      </c>
    </row>
    <row r="517" spans="2:25">
      <c r="B517" s="50">
        <f t="shared" si="8"/>
        <v>515</v>
      </c>
      <c r="C517" s="90"/>
      <c r="D517" s="81"/>
      <c r="E517" s="81" t="s">
        <v>3843</v>
      </c>
      <c r="F517" s="81" t="s">
        <v>3843</v>
      </c>
      <c r="G517" s="90"/>
      <c r="H517" s="90"/>
      <c r="I517" s="50" t="str" cm="1">
        <f t="array" ref="I51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7" s="50" t="str">
        <f>_xlfn.TEXTJOIN("",1,ファイル名生成[[#This Row],[字音１]],ファイル名生成[[#This Row],[字音２]],ファイル名生成[[#This Row],[字音3]])</f>
        <v/>
      </c>
      <c r="K517" s="90"/>
      <c r="L517" s="50" t="str">
        <f>IF(ファイル名生成[[#This Row],[字１]]=0,"",_xlfn.TEXTJOIN("",TRUE,ファイル名生成[[#This Row],[ローマ字]],ファイル名生成[[#This Row],[後綴り]]))</f>
        <v/>
      </c>
      <c r="M517" s="50" t="str">
        <f>IF(COUNTIF(既存ファイル名[語釈見出し],ファイル名生成[[#This Row],[語釈見出し]])&gt;=1,"重複","")</f>
        <v/>
      </c>
      <c r="N517" s="50" t="str">
        <f>IF(COUNTIF(既存ファイル名[項目（内部）],ファイル名生成[[#This Row],[項目（内部）]])&gt;=1,"重複","")</f>
        <v/>
      </c>
      <c r="O517" s="50">
        <f>IF(LEFT(ファイル名生成[[#This Row],[項目（内部）]],1)="",0,MATCH(LEFT(ファイル名生成[[#This Row],[項目（内部）]],1),字音画数表[新字],0))</f>
        <v>0</v>
      </c>
      <c r="P517" s="50" cm="1">
        <f t="array" ref="P51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7" s="50" cm="1">
        <f t="array" ref="Q51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7" s="50" t="str" cm="1">
        <f t="array" ref="R517">IF(ファイル名生成[[#This Row],[字１]]=0,"",INDEX(字音画数表[字音],ファイル名生成[[#This Row],[字１]],0))</f>
        <v/>
      </c>
      <c r="S517" s="50" t="str" cm="1">
        <f t="array" ref="S517">IF(ファイル名生成[[#This Row],[字２]]=0,"",INDEX(字音画数表[字音],ファイル名生成[[#This Row],[字２]],0))</f>
        <v/>
      </c>
      <c r="T517" s="50" t="str" cm="1">
        <f t="array" ref="T517">IF(ファイル名生成[[#This Row],[字３]]=0,"",INDEX(字音画数表[字音],ファイル名生成[[#This Row],[字３]],0))</f>
        <v/>
      </c>
      <c r="U517" s="50" t="str" cm="1">
        <f t="array" ref="U517">[1]!Hebon(ファイル名生成[[#This Row],[字音（手動）]],2,1)</f>
        <v/>
      </c>
      <c r="V517" s="50">
        <f>COUNTIF(既存ファイル名[ローマ字],ファイル名生成[[#This Row],[ローマ字]])</f>
        <v>2</v>
      </c>
      <c r="W517" s="50">
        <f>IF(ファイル名生成[[#This Row],[字１]]=0,0,COUNTIF(ファイル名生成[ローマ字],ファイル名生成[[#This Row],[ローマ字]]))</f>
        <v>0</v>
      </c>
      <c r="X517" s="50">
        <f>ファイル名生成[[#This Row],[既存頻度]]+ファイル名生成[[#This Row],[新頻度]]</f>
        <v>2</v>
      </c>
      <c r="Y517" s="50" t="str">
        <f>IF(ファイル名生成[[#This Row],[総頻度]]&gt;9,ファイル名生成[[#This Row],[総頻度]],_xlfn.TEXTJOIN("",TRUE,"0",ファイル名生成[[#This Row],[総頻度]]))</f>
        <v>02</v>
      </c>
    </row>
    <row r="518" spans="2:25">
      <c r="B518" s="50">
        <f t="shared" si="8"/>
        <v>516</v>
      </c>
      <c r="C518" s="90"/>
      <c r="D518" s="81"/>
      <c r="E518" s="81" t="s">
        <v>3843</v>
      </c>
      <c r="F518" s="81" t="s">
        <v>3843</v>
      </c>
      <c r="G518" s="90"/>
      <c r="H518" s="90"/>
      <c r="I518" s="50" t="str" cm="1">
        <f t="array" ref="I51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8" s="50" t="str">
        <f>_xlfn.TEXTJOIN("",1,ファイル名生成[[#This Row],[字音１]],ファイル名生成[[#This Row],[字音２]],ファイル名生成[[#This Row],[字音3]])</f>
        <v/>
      </c>
      <c r="K518" s="90"/>
      <c r="L518" s="50" t="str">
        <f>IF(ファイル名生成[[#This Row],[字１]]=0,"",_xlfn.TEXTJOIN("",TRUE,ファイル名生成[[#This Row],[ローマ字]],ファイル名生成[[#This Row],[後綴り]]))</f>
        <v/>
      </c>
      <c r="M518" s="50" t="str">
        <f>IF(COUNTIF(既存ファイル名[語釈見出し],ファイル名生成[[#This Row],[語釈見出し]])&gt;=1,"重複","")</f>
        <v/>
      </c>
      <c r="N518" s="50" t="str">
        <f>IF(COUNTIF(既存ファイル名[項目（内部）],ファイル名生成[[#This Row],[項目（内部）]])&gt;=1,"重複","")</f>
        <v/>
      </c>
      <c r="O518" s="50">
        <f>IF(LEFT(ファイル名生成[[#This Row],[項目（内部）]],1)="",0,MATCH(LEFT(ファイル名生成[[#This Row],[項目（内部）]],1),字音画数表[新字],0))</f>
        <v>0</v>
      </c>
      <c r="P518" s="50" cm="1">
        <f t="array" ref="P51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8" s="50" cm="1">
        <f t="array" ref="Q51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8" s="50" t="str" cm="1">
        <f t="array" ref="R518">IF(ファイル名生成[[#This Row],[字１]]=0,"",INDEX(字音画数表[字音],ファイル名生成[[#This Row],[字１]],0))</f>
        <v/>
      </c>
      <c r="S518" s="50" t="str" cm="1">
        <f t="array" ref="S518">IF(ファイル名生成[[#This Row],[字２]]=0,"",INDEX(字音画数表[字音],ファイル名生成[[#This Row],[字２]],0))</f>
        <v/>
      </c>
      <c r="T518" s="50" t="str" cm="1">
        <f t="array" ref="T518">IF(ファイル名生成[[#This Row],[字３]]=0,"",INDEX(字音画数表[字音],ファイル名生成[[#This Row],[字３]],0))</f>
        <v/>
      </c>
      <c r="U518" s="50" t="str" cm="1">
        <f t="array" ref="U518">[1]!Hebon(ファイル名生成[[#This Row],[字音（手動）]],2,1)</f>
        <v/>
      </c>
      <c r="V518" s="50">
        <f>COUNTIF(既存ファイル名[ローマ字],ファイル名生成[[#This Row],[ローマ字]])</f>
        <v>2</v>
      </c>
      <c r="W518" s="50">
        <f>IF(ファイル名生成[[#This Row],[字１]]=0,0,COUNTIF(ファイル名生成[ローマ字],ファイル名生成[[#This Row],[ローマ字]]))</f>
        <v>0</v>
      </c>
      <c r="X518" s="50">
        <f>ファイル名生成[[#This Row],[既存頻度]]+ファイル名生成[[#This Row],[新頻度]]</f>
        <v>2</v>
      </c>
      <c r="Y518" s="50" t="str">
        <f>IF(ファイル名生成[[#This Row],[総頻度]]&gt;9,ファイル名生成[[#This Row],[総頻度]],_xlfn.TEXTJOIN("",TRUE,"0",ファイル名生成[[#This Row],[総頻度]]))</f>
        <v>02</v>
      </c>
    </row>
    <row r="519" spans="2:25">
      <c r="B519" s="50">
        <f t="shared" si="8"/>
        <v>517</v>
      </c>
      <c r="C519" s="90"/>
      <c r="D519" s="81"/>
      <c r="E519" s="81" t="s">
        <v>3843</v>
      </c>
      <c r="F519" s="81" t="s">
        <v>3843</v>
      </c>
      <c r="G519" s="90"/>
      <c r="H519" s="90"/>
      <c r="I519" s="50" t="str" cm="1">
        <f t="array" ref="I51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19" s="50" t="str">
        <f>_xlfn.TEXTJOIN("",1,ファイル名生成[[#This Row],[字音１]],ファイル名生成[[#This Row],[字音２]],ファイル名生成[[#This Row],[字音3]])</f>
        <v/>
      </c>
      <c r="K519" s="90"/>
      <c r="L519" s="50" t="str">
        <f>IF(ファイル名生成[[#This Row],[字１]]=0,"",_xlfn.TEXTJOIN("",TRUE,ファイル名生成[[#This Row],[ローマ字]],ファイル名生成[[#This Row],[後綴り]]))</f>
        <v/>
      </c>
      <c r="M519" s="50" t="str">
        <f>IF(COUNTIF(既存ファイル名[語釈見出し],ファイル名生成[[#This Row],[語釈見出し]])&gt;=1,"重複","")</f>
        <v/>
      </c>
      <c r="N519" s="50" t="str">
        <f>IF(COUNTIF(既存ファイル名[項目（内部）],ファイル名生成[[#This Row],[項目（内部）]])&gt;=1,"重複","")</f>
        <v/>
      </c>
      <c r="O519" s="50">
        <f>IF(LEFT(ファイル名生成[[#This Row],[項目（内部）]],1)="",0,MATCH(LEFT(ファイル名生成[[#This Row],[項目（内部）]],1),字音画数表[新字],0))</f>
        <v>0</v>
      </c>
      <c r="P519" s="50" cm="1">
        <f t="array" ref="P51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19" s="50" cm="1">
        <f t="array" ref="Q51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19" s="50" t="str" cm="1">
        <f t="array" ref="R519">IF(ファイル名生成[[#This Row],[字１]]=0,"",INDEX(字音画数表[字音],ファイル名生成[[#This Row],[字１]],0))</f>
        <v/>
      </c>
      <c r="S519" s="50" t="str" cm="1">
        <f t="array" ref="S519">IF(ファイル名生成[[#This Row],[字２]]=0,"",INDEX(字音画数表[字音],ファイル名生成[[#This Row],[字２]],0))</f>
        <v/>
      </c>
      <c r="T519" s="50" t="str" cm="1">
        <f t="array" ref="T519">IF(ファイル名生成[[#This Row],[字３]]=0,"",INDEX(字音画数表[字音],ファイル名生成[[#This Row],[字３]],0))</f>
        <v/>
      </c>
      <c r="U519" s="50" t="str" cm="1">
        <f t="array" ref="U519">[1]!Hebon(ファイル名生成[[#This Row],[字音（手動）]],2,1)</f>
        <v/>
      </c>
      <c r="V519" s="50">
        <f>COUNTIF(既存ファイル名[ローマ字],ファイル名生成[[#This Row],[ローマ字]])</f>
        <v>2</v>
      </c>
      <c r="W519" s="50">
        <f>IF(ファイル名生成[[#This Row],[字１]]=0,0,COUNTIF(ファイル名生成[ローマ字],ファイル名生成[[#This Row],[ローマ字]]))</f>
        <v>0</v>
      </c>
      <c r="X519" s="50">
        <f>ファイル名生成[[#This Row],[既存頻度]]+ファイル名生成[[#This Row],[新頻度]]</f>
        <v>2</v>
      </c>
      <c r="Y519" s="50" t="str">
        <f>IF(ファイル名生成[[#This Row],[総頻度]]&gt;9,ファイル名生成[[#This Row],[総頻度]],_xlfn.TEXTJOIN("",TRUE,"0",ファイル名生成[[#This Row],[総頻度]]))</f>
        <v>02</v>
      </c>
    </row>
    <row r="520" spans="2:25">
      <c r="B520" s="50">
        <f t="shared" si="8"/>
        <v>518</v>
      </c>
      <c r="C520" s="90"/>
      <c r="D520" s="81"/>
      <c r="E520" s="81" t="s">
        <v>3843</v>
      </c>
      <c r="F520" s="81" t="s">
        <v>3843</v>
      </c>
      <c r="G520" s="90"/>
      <c r="H520" s="90"/>
      <c r="I520" s="50" t="str" cm="1">
        <f t="array" ref="I52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0" s="50" t="str">
        <f>_xlfn.TEXTJOIN("",1,ファイル名生成[[#This Row],[字音１]],ファイル名生成[[#This Row],[字音２]],ファイル名生成[[#This Row],[字音3]])</f>
        <v/>
      </c>
      <c r="K520" s="90"/>
      <c r="L520" s="50" t="str">
        <f>IF(ファイル名生成[[#This Row],[字１]]=0,"",_xlfn.TEXTJOIN("",TRUE,ファイル名生成[[#This Row],[ローマ字]],ファイル名生成[[#This Row],[後綴り]]))</f>
        <v/>
      </c>
      <c r="M520" s="50" t="str">
        <f>IF(COUNTIF(既存ファイル名[語釈見出し],ファイル名生成[[#This Row],[語釈見出し]])&gt;=1,"重複","")</f>
        <v/>
      </c>
      <c r="N520" s="50" t="str">
        <f>IF(COUNTIF(既存ファイル名[項目（内部）],ファイル名生成[[#This Row],[項目（内部）]])&gt;=1,"重複","")</f>
        <v/>
      </c>
      <c r="O520" s="50">
        <f>IF(LEFT(ファイル名生成[[#This Row],[項目（内部）]],1)="",0,MATCH(LEFT(ファイル名生成[[#This Row],[項目（内部）]],1),字音画数表[新字],0))</f>
        <v>0</v>
      </c>
      <c r="P520" s="50" cm="1">
        <f t="array" ref="P52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0" s="50" cm="1">
        <f t="array" ref="Q52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0" s="50" t="str" cm="1">
        <f t="array" ref="R520">IF(ファイル名生成[[#This Row],[字１]]=0,"",INDEX(字音画数表[字音],ファイル名生成[[#This Row],[字１]],0))</f>
        <v/>
      </c>
      <c r="S520" s="50" t="str" cm="1">
        <f t="array" ref="S520">IF(ファイル名生成[[#This Row],[字２]]=0,"",INDEX(字音画数表[字音],ファイル名生成[[#This Row],[字２]],0))</f>
        <v/>
      </c>
      <c r="T520" s="50" t="str" cm="1">
        <f t="array" ref="T520">IF(ファイル名生成[[#This Row],[字３]]=0,"",INDEX(字音画数表[字音],ファイル名生成[[#This Row],[字３]],0))</f>
        <v/>
      </c>
      <c r="U520" s="50" t="str" cm="1">
        <f t="array" ref="U520">[1]!Hebon(ファイル名生成[[#This Row],[字音（手動）]],2,1)</f>
        <v/>
      </c>
      <c r="V520" s="50">
        <f>COUNTIF(既存ファイル名[ローマ字],ファイル名生成[[#This Row],[ローマ字]])</f>
        <v>2</v>
      </c>
      <c r="W520" s="50">
        <f>IF(ファイル名生成[[#This Row],[字１]]=0,0,COUNTIF(ファイル名生成[ローマ字],ファイル名生成[[#This Row],[ローマ字]]))</f>
        <v>0</v>
      </c>
      <c r="X520" s="50">
        <f>ファイル名生成[[#This Row],[既存頻度]]+ファイル名生成[[#This Row],[新頻度]]</f>
        <v>2</v>
      </c>
      <c r="Y520" s="50" t="str">
        <f>IF(ファイル名生成[[#This Row],[総頻度]]&gt;9,ファイル名生成[[#This Row],[総頻度]],_xlfn.TEXTJOIN("",TRUE,"0",ファイル名生成[[#This Row],[総頻度]]))</f>
        <v>02</v>
      </c>
    </row>
    <row r="521" spans="2:25">
      <c r="B521" s="50">
        <f t="shared" si="8"/>
        <v>519</v>
      </c>
      <c r="C521" s="90"/>
      <c r="D521" s="81"/>
      <c r="E521" s="81" t="s">
        <v>3843</v>
      </c>
      <c r="F521" s="81" t="s">
        <v>3843</v>
      </c>
      <c r="G521" s="90"/>
      <c r="H521" s="90"/>
      <c r="I521" s="50" t="str" cm="1">
        <f t="array" ref="I52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1" s="50" t="str">
        <f>_xlfn.TEXTJOIN("",1,ファイル名生成[[#This Row],[字音１]],ファイル名生成[[#This Row],[字音２]],ファイル名生成[[#This Row],[字音3]])</f>
        <v/>
      </c>
      <c r="K521" s="90"/>
      <c r="L521" s="50" t="str">
        <f>IF(ファイル名生成[[#This Row],[字１]]=0,"",_xlfn.TEXTJOIN("",TRUE,ファイル名生成[[#This Row],[ローマ字]],ファイル名生成[[#This Row],[後綴り]]))</f>
        <v/>
      </c>
      <c r="M521" s="50" t="str">
        <f>IF(COUNTIF(既存ファイル名[語釈見出し],ファイル名生成[[#This Row],[語釈見出し]])&gt;=1,"重複","")</f>
        <v/>
      </c>
      <c r="N521" s="50" t="str">
        <f>IF(COUNTIF(既存ファイル名[項目（内部）],ファイル名生成[[#This Row],[項目（内部）]])&gt;=1,"重複","")</f>
        <v/>
      </c>
      <c r="O521" s="50">
        <f>IF(LEFT(ファイル名生成[[#This Row],[項目（内部）]],1)="",0,MATCH(LEFT(ファイル名生成[[#This Row],[項目（内部）]],1),字音画数表[新字],0))</f>
        <v>0</v>
      </c>
      <c r="P521" s="50" cm="1">
        <f t="array" ref="P52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1" s="50" cm="1">
        <f t="array" ref="Q52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1" s="50" t="str" cm="1">
        <f t="array" ref="R521">IF(ファイル名生成[[#This Row],[字１]]=0,"",INDEX(字音画数表[字音],ファイル名生成[[#This Row],[字１]],0))</f>
        <v/>
      </c>
      <c r="S521" s="50" t="str" cm="1">
        <f t="array" ref="S521">IF(ファイル名生成[[#This Row],[字２]]=0,"",INDEX(字音画数表[字音],ファイル名生成[[#This Row],[字２]],0))</f>
        <v/>
      </c>
      <c r="T521" s="50" t="str" cm="1">
        <f t="array" ref="T521">IF(ファイル名生成[[#This Row],[字３]]=0,"",INDEX(字音画数表[字音],ファイル名生成[[#This Row],[字３]],0))</f>
        <v/>
      </c>
      <c r="U521" s="50" t="str" cm="1">
        <f t="array" ref="U521">[1]!Hebon(ファイル名生成[[#This Row],[字音（手動）]],2,1)</f>
        <v/>
      </c>
      <c r="V521" s="50">
        <f>COUNTIF(既存ファイル名[ローマ字],ファイル名生成[[#This Row],[ローマ字]])</f>
        <v>2</v>
      </c>
      <c r="W521" s="50">
        <f>IF(ファイル名生成[[#This Row],[字１]]=0,0,COUNTIF(ファイル名生成[ローマ字],ファイル名生成[[#This Row],[ローマ字]]))</f>
        <v>0</v>
      </c>
      <c r="X521" s="50">
        <f>ファイル名生成[[#This Row],[既存頻度]]+ファイル名生成[[#This Row],[新頻度]]</f>
        <v>2</v>
      </c>
      <c r="Y521" s="50" t="str">
        <f>IF(ファイル名生成[[#This Row],[総頻度]]&gt;9,ファイル名生成[[#This Row],[総頻度]],_xlfn.TEXTJOIN("",TRUE,"0",ファイル名生成[[#This Row],[総頻度]]))</f>
        <v>02</v>
      </c>
    </row>
    <row r="522" spans="2:25">
      <c r="B522" s="50">
        <f t="shared" si="8"/>
        <v>520</v>
      </c>
      <c r="C522" s="90"/>
      <c r="D522" s="81"/>
      <c r="E522" s="81" t="s">
        <v>3843</v>
      </c>
      <c r="F522" s="81" t="s">
        <v>3843</v>
      </c>
      <c r="G522" s="90"/>
      <c r="H522" s="90"/>
      <c r="I522" s="50" t="str" cm="1">
        <f t="array" ref="I52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2" s="50" t="str">
        <f>_xlfn.TEXTJOIN("",1,ファイル名生成[[#This Row],[字音１]],ファイル名生成[[#This Row],[字音２]],ファイル名生成[[#This Row],[字音3]])</f>
        <v/>
      </c>
      <c r="K522" s="90"/>
      <c r="L522" s="50" t="str">
        <f>IF(ファイル名生成[[#This Row],[字１]]=0,"",_xlfn.TEXTJOIN("",TRUE,ファイル名生成[[#This Row],[ローマ字]],ファイル名生成[[#This Row],[後綴り]]))</f>
        <v/>
      </c>
      <c r="M522" s="50" t="str">
        <f>IF(COUNTIF(既存ファイル名[語釈見出し],ファイル名生成[[#This Row],[語釈見出し]])&gt;=1,"重複","")</f>
        <v/>
      </c>
      <c r="N522" s="50" t="str">
        <f>IF(COUNTIF(既存ファイル名[項目（内部）],ファイル名生成[[#This Row],[項目（内部）]])&gt;=1,"重複","")</f>
        <v/>
      </c>
      <c r="O522" s="50">
        <f>IF(LEFT(ファイル名生成[[#This Row],[項目（内部）]],1)="",0,MATCH(LEFT(ファイル名生成[[#This Row],[項目（内部）]],1),字音画数表[新字],0))</f>
        <v>0</v>
      </c>
      <c r="P522" s="50" cm="1">
        <f t="array" ref="P52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2" s="50" cm="1">
        <f t="array" ref="Q52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2" s="50" t="str" cm="1">
        <f t="array" ref="R522">IF(ファイル名生成[[#This Row],[字１]]=0,"",INDEX(字音画数表[字音],ファイル名生成[[#This Row],[字１]],0))</f>
        <v/>
      </c>
      <c r="S522" s="50" t="str" cm="1">
        <f t="array" ref="S522">IF(ファイル名生成[[#This Row],[字２]]=0,"",INDEX(字音画数表[字音],ファイル名生成[[#This Row],[字２]],0))</f>
        <v/>
      </c>
      <c r="T522" s="50" t="str" cm="1">
        <f t="array" ref="T522">IF(ファイル名生成[[#This Row],[字３]]=0,"",INDEX(字音画数表[字音],ファイル名生成[[#This Row],[字３]],0))</f>
        <v/>
      </c>
      <c r="U522" s="50" t="str" cm="1">
        <f t="array" ref="U522">[1]!Hebon(ファイル名生成[[#This Row],[字音（手動）]],2,1)</f>
        <v/>
      </c>
      <c r="V522" s="50">
        <f>COUNTIF(既存ファイル名[ローマ字],ファイル名生成[[#This Row],[ローマ字]])</f>
        <v>2</v>
      </c>
      <c r="W522" s="50">
        <f>IF(ファイル名生成[[#This Row],[字１]]=0,0,COUNTIF(ファイル名生成[ローマ字],ファイル名生成[[#This Row],[ローマ字]]))</f>
        <v>0</v>
      </c>
      <c r="X522" s="50">
        <f>ファイル名生成[[#This Row],[既存頻度]]+ファイル名生成[[#This Row],[新頻度]]</f>
        <v>2</v>
      </c>
      <c r="Y522" s="50" t="str">
        <f>IF(ファイル名生成[[#This Row],[総頻度]]&gt;9,ファイル名生成[[#This Row],[総頻度]],_xlfn.TEXTJOIN("",TRUE,"0",ファイル名生成[[#This Row],[総頻度]]))</f>
        <v>02</v>
      </c>
    </row>
    <row r="523" spans="2:25">
      <c r="B523" s="50">
        <f t="shared" si="8"/>
        <v>521</v>
      </c>
      <c r="C523" s="90"/>
      <c r="D523" s="81"/>
      <c r="E523" s="81" t="s">
        <v>3843</v>
      </c>
      <c r="F523" s="81" t="s">
        <v>3843</v>
      </c>
      <c r="G523" s="90"/>
      <c r="H523" s="90"/>
      <c r="I523" s="50" t="str" cm="1">
        <f t="array" ref="I52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3" s="50" t="str">
        <f>_xlfn.TEXTJOIN("",1,ファイル名生成[[#This Row],[字音１]],ファイル名生成[[#This Row],[字音２]],ファイル名生成[[#This Row],[字音3]])</f>
        <v/>
      </c>
      <c r="K523" s="90"/>
      <c r="L523" s="50" t="str">
        <f>IF(ファイル名生成[[#This Row],[字１]]=0,"",_xlfn.TEXTJOIN("",TRUE,ファイル名生成[[#This Row],[ローマ字]],ファイル名生成[[#This Row],[後綴り]]))</f>
        <v/>
      </c>
      <c r="M523" s="50" t="str">
        <f>IF(COUNTIF(既存ファイル名[語釈見出し],ファイル名生成[[#This Row],[語釈見出し]])&gt;=1,"重複","")</f>
        <v/>
      </c>
      <c r="N523" s="50" t="str">
        <f>IF(COUNTIF(既存ファイル名[項目（内部）],ファイル名生成[[#This Row],[項目（内部）]])&gt;=1,"重複","")</f>
        <v/>
      </c>
      <c r="O523" s="50">
        <f>IF(LEFT(ファイル名生成[[#This Row],[項目（内部）]],1)="",0,MATCH(LEFT(ファイル名生成[[#This Row],[項目（内部）]],1),字音画数表[新字],0))</f>
        <v>0</v>
      </c>
      <c r="P523" s="50" cm="1">
        <f t="array" ref="P52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3" s="50" cm="1">
        <f t="array" ref="Q52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3" s="50" t="str" cm="1">
        <f t="array" ref="R523">IF(ファイル名生成[[#This Row],[字１]]=0,"",INDEX(字音画数表[字音],ファイル名生成[[#This Row],[字１]],0))</f>
        <v/>
      </c>
      <c r="S523" s="50" t="str" cm="1">
        <f t="array" ref="S523">IF(ファイル名生成[[#This Row],[字２]]=0,"",INDEX(字音画数表[字音],ファイル名生成[[#This Row],[字２]],0))</f>
        <v/>
      </c>
      <c r="T523" s="50" t="str" cm="1">
        <f t="array" ref="T523">IF(ファイル名生成[[#This Row],[字３]]=0,"",INDEX(字音画数表[字音],ファイル名生成[[#This Row],[字３]],0))</f>
        <v/>
      </c>
      <c r="U523" s="50" t="str" cm="1">
        <f t="array" ref="U523">[1]!Hebon(ファイル名生成[[#This Row],[字音（手動）]],2,1)</f>
        <v/>
      </c>
      <c r="V523" s="50">
        <f>COUNTIF(既存ファイル名[ローマ字],ファイル名生成[[#This Row],[ローマ字]])</f>
        <v>2</v>
      </c>
      <c r="W523" s="50">
        <f>IF(ファイル名生成[[#This Row],[字１]]=0,0,COUNTIF(ファイル名生成[ローマ字],ファイル名生成[[#This Row],[ローマ字]]))</f>
        <v>0</v>
      </c>
      <c r="X523" s="50">
        <f>ファイル名生成[[#This Row],[既存頻度]]+ファイル名生成[[#This Row],[新頻度]]</f>
        <v>2</v>
      </c>
      <c r="Y523" s="50" t="str">
        <f>IF(ファイル名生成[[#This Row],[総頻度]]&gt;9,ファイル名生成[[#This Row],[総頻度]],_xlfn.TEXTJOIN("",TRUE,"0",ファイル名生成[[#This Row],[総頻度]]))</f>
        <v>02</v>
      </c>
    </row>
    <row r="524" spans="2:25">
      <c r="B524" s="50">
        <f t="shared" si="8"/>
        <v>522</v>
      </c>
      <c r="C524" s="90"/>
      <c r="D524" s="81"/>
      <c r="E524" s="81" t="s">
        <v>3843</v>
      </c>
      <c r="F524" s="81" t="s">
        <v>3843</v>
      </c>
      <c r="G524" s="90"/>
      <c r="H524" s="90"/>
      <c r="I524" s="50" t="str" cm="1">
        <f t="array" ref="I52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4" s="50" t="str">
        <f>_xlfn.TEXTJOIN("",1,ファイル名生成[[#This Row],[字音１]],ファイル名生成[[#This Row],[字音２]],ファイル名生成[[#This Row],[字音3]])</f>
        <v/>
      </c>
      <c r="K524" s="90"/>
      <c r="L524" s="50" t="str">
        <f>IF(ファイル名生成[[#This Row],[字１]]=0,"",_xlfn.TEXTJOIN("",TRUE,ファイル名生成[[#This Row],[ローマ字]],ファイル名生成[[#This Row],[後綴り]]))</f>
        <v/>
      </c>
      <c r="M524" s="50" t="str">
        <f>IF(COUNTIF(既存ファイル名[語釈見出し],ファイル名生成[[#This Row],[語釈見出し]])&gt;=1,"重複","")</f>
        <v/>
      </c>
      <c r="N524" s="50" t="str">
        <f>IF(COUNTIF(既存ファイル名[項目（内部）],ファイル名生成[[#This Row],[項目（内部）]])&gt;=1,"重複","")</f>
        <v/>
      </c>
      <c r="O524" s="50">
        <f>IF(LEFT(ファイル名生成[[#This Row],[項目（内部）]],1)="",0,MATCH(LEFT(ファイル名生成[[#This Row],[項目（内部）]],1),字音画数表[新字],0))</f>
        <v>0</v>
      </c>
      <c r="P524" s="50" cm="1">
        <f t="array" ref="P52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4" s="50" cm="1">
        <f t="array" ref="Q52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4" s="50" t="str" cm="1">
        <f t="array" ref="R524">IF(ファイル名生成[[#This Row],[字１]]=0,"",INDEX(字音画数表[字音],ファイル名生成[[#This Row],[字１]],0))</f>
        <v/>
      </c>
      <c r="S524" s="50" t="str" cm="1">
        <f t="array" ref="S524">IF(ファイル名生成[[#This Row],[字２]]=0,"",INDEX(字音画数表[字音],ファイル名生成[[#This Row],[字２]],0))</f>
        <v/>
      </c>
      <c r="T524" s="50" t="str" cm="1">
        <f t="array" ref="T524">IF(ファイル名生成[[#This Row],[字３]]=0,"",INDEX(字音画数表[字音],ファイル名生成[[#This Row],[字３]],0))</f>
        <v/>
      </c>
      <c r="U524" s="50" t="str" cm="1">
        <f t="array" ref="U524">[1]!Hebon(ファイル名生成[[#This Row],[字音（手動）]],2,1)</f>
        <v/>
      </c>
      <c r="V524" s="50">
        <f>COUNTIF(既存ファイル名[ローマ字],ファイル名生成[[#This Row],[ローマ字]])</f>
        <v>2</v>
      </c>
      <c r="W524" s="50">
        <f>IF(ファイル名生成[[#This Row],[字１]]=0,0,COUNTIF(ファイル名生成[ローマ字],ファイル名生成[[#This Row],[ローマ字]]))</f>
        <v>0</v>
      </c>
      <c r="X524" s="50">
        <f>ファイル名生成[[#This Row],[既存頻度]]+ファイル名生成[[#This Row],[新頻度]]</f>
        <v>2</v>
      </c>
      <c r="Y524" s="50" t="str">
        <f>IF(ファイル名生成[[#This Row],[総頻度]]&gt;9,ファイル名生成[[#This Row],[総頻度]],_xlfn.TEXTJOIN("",TRUE,"0",ファイル名生成[[#This Row],[総頻度]]))</f>
        <v>02</v>
      </c>
    </row>
    <row r="525" spans="2:25">
      <c r="B525" s="50">
        <f t="shared" si="8"/>
        <v>523</v>
      </c>
      <c r="C525" s="90"/>
      <c r="D525" s="81"/>
      <c r="E525" s="81" t="s">
        <v>3843</v>
      </c>
      <c r="F525" s="81" t="s">
        <v>3843</v>
      </c>
      <c r="G525" s="90"/>
      <c r="H525" s="90"/>
      <c r="I525" s="50" t="str" cm="1">
        <f t="array" ref="I52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5" s="50" t="str">
        <f>_xlfn.TEXTJOIN("",1,ファイル名生成[[#This Row],[字音１]],ファイル名生成[[#This Row],[字音２]],ファイル名生成[[#This Row],[字音3]])</f>
        <v/>
      </c>
      <c r="K525" s="90"/>
      <c r="L525" s="50" t="str">
        <f>IF(ファイル名生成[[#This Row],[字１]]=0,"",_xlfn.TEXTJOIN("",TRUE,ファイル名生成[[#This Row],[ローマ字]],ファイル名生成[[#This Row],[後綴り]]))</f>
        <v/>
      </c>
      <c r="M525" s="50" t="str">
        <f>IF(COUNTIF(既存ファイル名[語釈見出し],ファイル名生成[[#This Row],[語釈見出し]])&gt;=1,"重複","")</f>
        <v/>
      </c>
      <c r="N525" s="50" t="str">
        <f>IF(COUNTIF(既存ファイル名[項目（内部）],ファイル名生成[[#This Row],[項目（内部）]])&gt;=1,"重複","")</f>
        <v/>
      </c>
      <c r="O525" s="50">
        <f>IF(LEFT(ファイル名生成[[#This Row],[項目（内部）]],1)="",0,MATCH(LEFT(ファイル名生成[[#This Row],[項目（内部）]],1),字音画数表[新字],0))</f>
        <v>0</v>
      </c>
      <c r="P525" s="50" cm="1">
        <f t="array" ref="P52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5" s="50" cm="1">
        <f t="array" ref="Q52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5" s="50" t="str" cm="1">
        <f t="array" ref="R525">IF(ファイル名生成[[#This Row],[字１]]=0,"",INDEX(字音画数表[字音],ファイル名生成[[#This Row],[字１]],0))</f>
        <v/>
      </c>
      <c r="S525" s="50" t="str" cm="1">
        <f t="array" ref="S525">IF(ファイル名生成[[#This Row],[字２]]=0,"",INDEX(字音画数表[字音],ファイル名生成[[#This Row],[字２]],0))</f>
        <v/>
      </c>
      <c r="T525" s="50" t="str" cm="1">
        <f t="array" ref="T525">IF(ファイル名生成[[#This Row],[字３]]=0,"",INDEX(字音画数表[字音],ファイル名生成[[#This Row],[字３]],0))</f>
        <v/>
      </c>
      <c r="U525" s="50" t="str" cm="1">
        <f t="array" ref="U525">[1]!Hebon(ファイル名生成[[#This Row],[字音（手動）]],2,1)</f>
        <v/>
      </c>
      <c r="V525" s="50">
        <f>COUNTIF(既存ファイル名[ローマ字],ファイル名生成[[#This Row],[ローマ字]])</f>
        <v>2</v>
      </c>
      <c r="W525" s="50">
        <f>IF(ファイル名生成[[#This Row],[字１]]=0,0,COUNTIF(ファイル名生成[ローマ字],ファイル名生成[[#This Row],[ローマ字]]))</f>
        <v>0</v>
      </c>
      <c r="X525" s="50">
        <f>ファイル名生成[[#This Row],[既存頻度]]+ファイル名生成[[#This Row],[新頻度]]</f>
        <v>2</v>
      </c>
      <c r="Y525" s="50" t="str">
        <f>IF(ファイル名生成[[#This Row],[総頻度]]&gt;9,ファイル名生成[[#This Row],[総頻度]],_xlfn.TEXTJOIN("",TRUE,"0",ファイル名生成[[#This Row],[総頻度]]))</f>
        <v>02</v>
      </c>
    </row>
    <row r="526" spans="2:25">
      <c r="B526" s="50">
        <f t="shared" si="8"/>
        <v>524</v>
      </c>
      <c r="C526" s="90"/>
      <c r="D526" s="81"/>
      <c r="E526" s="81" t="s">
        <v>3843</v>
      </c>
      <c r="F526" s="81" t="s">
        <v>3843</v>
      </c>
      <c r="G526" s="90"/>
      <c r="H526" s="90"/>
      <c r="I526" s="50" t="str" cm="1">
        <f t="array" ref="I52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6" s="50" t="str">
        <f>_xlfn.TEXTJOIN("",1,ファイル名生成[[#This Row],[字音１]],ファイル名生成[[#This Row],[字音２]],ファイル名生成[[#This Row],[字音3]])</f>
        <v/>
      </c>
      <c r="K526" s="90"/>
      <c r="L526" s="50" t="str">
        <f>IF(ファイル名生成[[#This Row],[字１]]=0,"",_xlfn.TEXTJOIN("",TRUE,ファイル名生成[[#This Row],[ローマ字]],ファイル名生成[[#This Row],[後綴り]]))</f>
        <v/>
      </c>
      <c r="M526" s="50" t="str">
        <f>IF(COUNTIF(既存ファイル名[語釈見出し],ファイル名生成[[#This Row],[語釈見出し]])&gt;=1,"重複","")</f>
        <v/>
      </c>
      <c r="N526" s="50" t="str">
        <f>IF(COUNTIF(既存ファイル名[項目（内部）],ファイル名生成[[#This Row],[項目（内部）]])&gt;=1,"重複","")</f>
        <v/>
      </c>
      <c r="O526" s="50">
        <f>IF(LEFT(ファイル名生成[[#This Row],[項目（内部）]],1)="",0,MATCH(LEFT(ファイル名生成[[#This Row],[項目（内部）]],1),字音画数表[新字],0))</f>
        <v>0</v>
      </c>
      <c r="P526" s="50" cm="1">
        <f t="array" ref="P52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6" s="50" cm="1">
        <f t="array" ref="Q52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6" s="50" t="str" cm="1">
        <f t="array" ref="R526">IF(ファイル名生成[[#This Row],[字１]]=0,"",INDEX(字音画数表[字音],ファイル名生成[[#This Row],[字１]],0))</f>
        <v/>
      </c>
      <c r="S526" s="50" t="str" cm="1">
        <f t="array" ref="S526">IF(ファイル名生成[[#This Row],[字２]]=0,"",INDEX(字音画数表[字音],ファイル名生成[[#This Row],[字２]],0))</f>
        <v/>
      </c>
      <c r="T526" s="50" t="str" cm="1">
        <f t="array" ref="T526">IF(ファイル名生成[[#This Row],[字３]]=0,"",INDEX(字音画数表[字音],ファイル名生成[[#This Row],[字３]],0))</f>
        <v/>
      </c>
      <c r="U526" s="50" t="str" cm="1">
        <f t="array" ref="U526">[1]!Hebon(ファイル名生成[[#This Row],[字音（手動）]],2,1)</f>
        <v/>
      </c>
      <c r="V526" s="50">
        <f>COUNTIF(既存ファイル名[ローマ字],ファイル名生成[[#This Row],[ローマ字]])</f>
        <v>2</v>
      </c>
      <c r="W526" s="50">
        <f>IF(ファイル名生成[[#This Row],[字１]]=0,0,COUNTIF(ファイル名生成[ローマ字],ファイル名生成[[#This Row],[ローマ字]]))</f>
        <v>0</v>
      </c>
      <c r="X526" s="50">
        <f>ファイル名生成[[#This Row],[既存頻度]]+ファイル名生成[[#This Row],[新頻度]]</f>
        <v>2</v>
      </c>
      <c r="Y526" s="50" t="str">
        <f>IF(ファイル名生成[[#This Row],[総頻度]]&gt;9,ファイル名生成[[#This Row],[総頻度]],_xlfn.TEXTJOIN("",TRUE,"0",ファイル名生成[[#This Row],[総頻度]]))</f>
        <v>02</v>
      </c>
    </row>
    <row r="527" spans="2:25">
      <c r="B527" s="50">
        <f t="shared" si="8"/>
        <v>525</v>
      </c>
      <c r="C527" s="90"/>
      <c r="D527" s="81"/>
      <c r="E527" s="81" t="s">
        <v>3843</v>
      </c>
      <c r="F527" s="81" t="s">
        <v>3843</v>
      </c>
      <c r="G527" s="90"/>
      <c r="H527" s="90"/>
      <c r="I527" s="50" t="str" cm="1">
        <f t="array" ref="I52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7" s="50" t="str">
        <f>_xlfn.TEXTJOIN("",1,ファイル名生成[[#This Row],[字音１]],ファイル名生成[[#This Row],[字音２]],ファイル名生成[[#This Row],[字音3]])</f>
        <v/>
      </c>
      <c r="K527" s="90"/>
      <c r="L527" s="50" t="str">
        <f>IF(ファイル名生成[[#This Row],[字１]]=0,"",_xlfn.TEXTJOIN("",TRUE,ファイル名生成[[#This Row],[ローマ字]],ファイル名生成[[#This Row],[後綴り]]))</f>
        <v/>
      </c>
      <c r="M527" s="50" t="str">
        <f>IF(COUNTIF(既存ファイル名[語釈見出し],ファイル名生成[[#This Row],[語釈見出し]])&gt;=1,"重複","")</f>
        <v/>
      </c>
      <c r="N527" s="50" t="str">
        <f>IF(COUNTIF(既存ファイル名[項目（内部）],ファイル名生成[[#This Row],[項目（内部）]])&gt;=1,"重複","")</f>
        <v/>
      </c>
      <c r="O527" s="50">
        <f>IF(LEFT(ファイル名生成[[#This Row],[項目（内部）]],1)="",0,MATCH(LEFT(ファイル名生成[[#This Row],[項目（内部）]],1),字音画数表[新字],0))</f>
        <v>0</v>
      </c>
      <c r="P527" s="50" cm="1">
        <f t="array" ref="P52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7" s="50" cm="1">
        <f t="array" ref="Q52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7" s="50" t="str" cm="1">
        <f t="array" ref="R527">IF(ファイル名生成[[#This Row],[字１]]=0,"",INDEX(字音画数表[字音],ファイル名生成[[#This Row],[字１]],0))</f>
        <v/>
      </c>
      <c r="S527" s="50" t="str" cm="1">
        <f t="array" ref="S527">IF(ファイル名生成[[#This Row],[字２]]=0,"",INDEX(字音画数表[字音],ファイル名生成[[#This Row],[字２]],0))</f>
        <v/>
      </c>
      <c r="T527" s="50" t="str" cm="1">
        <f t="array" ref="T527">IF(ファイル名生成[[#This Row],[字３]]=0,"",INDEX(字音画数表[字音],ファイル名生成[[#This Row],[字３]],0))</f>
        <v/>
      </c>
      <c r="U527" s="50" t="str" cm="1">
        <f t="array" ref="U527">[1]!Hebon(ファイル名生成[[#This Row],[字音（手動）]],2,1)</f>
        <v/>
      </c>
      <c r="V527" s="50">
        <f>COUNTIF(既存ファイル名[ローマ字],ファイル名生成[[#This Row],[ローマ字]])</f>
        <v>2</v>
      </c>
      <c r="W527" s="50">
        <f>IF(ファイル名生成[[#This Row],[字１]]=0,0,COUNTIF(ファイル名生成[ローマ字],ファイル名生成[[#This Row],[ローマ字]]))</f>
        <v>0</v>
      </c>
      <c r="X527" s="50">
        <f>ファイル名生成[[#This Row],[既存頻度]]+ファイル名生成[[#This Row],[新頻度]]</f>
        <v>2</v>
      </c>
      <c r="Y527" s="50" t="str">
        <f>IF(ファイル名生成[[#This Row],[総頻度]]&gt;9,ファイル名生成[[#This Row],[総頻度]],_xlfn.TEXTJOIN("",TRUE,"0",ファイル名生成[[#This Row],[総頻度]]))</f>
        <v>02</v>
      </c>
    </row>
    <row r="528" spans="2:25">
      <c r="B528" s="50">
        <f t="shared" si="8"/>
        <v>526</v>
      </c>
      <c r="C528" s="90"/>
      <c r="D528" s="81"/>
      <c r="E528" s="81" t="s">
        <v>3843</v>
      </c>
      <c r="F528" s="81" t="s">
        <v>3843</v>
      </c>
      <c r="G528" s="90"/>
      <c r="H528" s="90"/>
      <c r="I528" s="50" t="str" cm="1">
        <f t="array" ref="I52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8" s="50" t="str">
        <f>_xlfn.TEXTJOIN("",1,ファイル名生成[[#This Row],[字音１]],ファイル名生成[[#This Row],[字音２]],ファイル名生成[[#This Row],[字音3]])</f>
        <v/>
      </c>
      <c r="K528" s="90"/>
      <c r="L528" s="50" t="str">
        <f>IF(ファイル名生成[[#This Row],[字１]]=0,"",_xlfn.TEXTJOIN("",TRUE,ファイル名生成[[#This Row],[ローマ字]],ファイル名生成[[#This Row],[後綴り]]))</f>
        <v/>
      </c>
      <c r="M528" s="50" t="str">
        <f>IF(COUNTIF(既存ファイル名[語釈見出し],ファイル名生成[[#This Row],[語釈見出し]])&gt;=1,"重複","")</f>
        <v/>
      </c>
      <c r="N528" s="50" t="str">
        <f>IF(COUNTIF(既存ファイル名[項目（内部）],ファイル名生成[[#This Row],[項目（内部）]])&gt;=1,"重複","")</f>
        <v/>
      </c>
      <c r="O528" s="50">
        <f>IF(LEFT(ファイル名生成[[#This Row],[項目（内部）]],1)="",0,MATCH(LEFT(ファイル名生成[[#This Row],[項目（内部）]],1),字音画数表[新字],0))</f>
        <v>0</v>
      </c>
      <c r="P528" s="50" cm="1">
        <f t="array" ref="P52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8" s="50" cm="1">
        <f t="array" ref="Q52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8" s="50" t="str" cm="1">
        <f t="array" ref="R528">IF(ファイル名生成[[#This Row],[字１]]=0,"",INDEX(字音画数表[字音],ファイル名生成[[#This Row],[字１]],0))</f>
        <v/>
      </c>
      <c r="S528" s="50" t="str" cm="1">
        <f t="array" ref="S528">IF(ファイル名生成[[#This Row],[字２]]=0,"",INDEX(字音画数表[字音],ファイル名生成[[#This Row],[字２]],0))</f>
        <v/>
      </c>
      <c r="T528" s="50" t="str" cm="1">
        <f t="array" ref="T528">IF(ファイル名生成[[#This Row],[字３]]=0,"",INDEX(字音画数表[字音],ファイル名生成[[#This Row],[字３]],0))</f>
        <v/>
      </c>
      <c r="U528" s="50" t="str" cm="1">
        <f t="array" ref="U528">[1]!Hebon(ファイル名生成[[#This Row],[字音（手動）]],2,1)</f>
        <v/>
      </c>
      <c r="V528" s="50">
        <f>COUNTIF(既存ファイル名[ローマ字],ファイル名生成[[#This Row],[ローマ字]])</f>
        <v>2</v>
      </c>
      <c r="W528" s="50">
        <f>IF(ファイル名生成[[#This Row],[字１]]=0,0,COUNTIF(ファイル名生成[ローマ字],ファイル名生成[[#This Row],[ローマ字]]))</f>
        <v>0</v>
      </c>
      <c r="X528" s="50">
        <f>ファイル名生成[[#This Row],[既存頻度]]+ファイル名生成[[#This Row],[新頻度]]</f>
        <v>2</v>
      </c>
      <c r="Y528" s="50" t="str">
        <f>IF(ファイル名生成[[#This Row],[総頻度]]&gt;9,ファイル名生成[[#This Row],[総頻度]],_xlfn.TEXTJOIN("",TRUE,"0",ファイル名生成[[#This Row],[総頻度]]))</f>
        <v>02</v>
      </c>
    </row>
    <row r="529" spans="2:25">
      <c r="B529" s="50">
        <f t="shared" si="8"/>
        <v>527</v>
      </c>
      <c r="C529" s="90"/>
      <c r="D529" s="81"/>
      <c r="E529" s="81" t="s">
        <v>3843</v>
      </c>
      <c r="F529" s="81" t="s">
        <v>3843</v>
      </c>
      <c r="G529" s="90"/>
      <c r="H529" s="90"/>
      <c r="I529" s="50" t="str" cm="1">
        <f t="array" ref="I52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29" s="50" t="str">
        <f>_xlfn.TEXTJOIN("",1,ファイル名生成[[#This Row],[字音１]],ファイル名生成[[#This Row],[字音２]],ファイル名生成[[#This Row],[字音3]])</f>
        <v/>
      </c>
      <c r="K529" s="90"/>
      <c r="L529" s="50" t="str">
        <f>IF(ファイル名生成[[#This Row],[字１]]=0,"",_xlfn.TEXTJOIN("",TRUE,ファイル名生成[[#This Row],[ローマ字]],ファイル名生成[[#This Row],[後綴り]]))</f>
        <v/>
      </c>
      <c r="M529" s="50" t="str">
        <f>IF(COUNTIF(既存ファイル名[語釈見出し],ファイル名生成[[#This Row],[語釈見出し]])&gt;=1,"重複","")</f>
        <v/>
      </c>
      <c r="N529" s="50" t="str">
        <f>IF(COUNTIF(既存ファイル名[項目（内部）],ファイル名生成[[#This Row],[項目（内部）]])&gt;=1,"重複","")</f>
        <v/>
      </c>
      <c r="O529" s="50">
        <f>IF(LEFT(ファイル名生成[[#This Row],[項目（内部）]],1)="",0,MATCH(LEFT(ファイル名生成[[#This Row],[項目（内部）]],1),字音画数表[新字],0))</f>
        <v>0</v>
      </c>
      <c r="P529" s="50" cm="1">
        <f t="array" ref="P52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29" s="50" cm="1">
        <f t="array" ref="Q52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29" s="50" t="str" cm="1">
        <f t="array" ref="R529">IF(ファイル名生成[[#This Row],[字１]]=0,"",INDEX(字音画数表[字音],ファイル名生成[[#This Row],[字１]],0))</f>
        <v/>
      </c>
      <c r="S529" s="50" t="str" cm="1">
        <f t="array" ref="S529">IF(ファイル名生成[[#This Row],[字２]]=0,"",INDEX(字音画数表[字音],ファイル名生成[[#This Row],[字２]],0))</f>
        <v/>
      </c>
      <c r="T529" s="50" t="str" cm="1">
        <f t="array" ref="T529">IF(ファイル名生成[[#This Row],[字３]]=0,"",INDEX(字音画数表[字音],ファイル名生成[[#This Row],[字３]],0))</f>
        <v/>
      </c>
      <c r="U529" s="50" t="str" cm="1">
        <f t="array" ref="U529">[1]!Hebon(ファイル名生成[[#This Row],[字音（手動）]],2,1)</f>
        <v/>
      </c>
      <c r="V529" s="50">
        <f>COUNTIF(既存ファイル名[ローマ字],ファイル名生成[[#This Row],[ローマ字]])</f>
        <v>2</v>
      </c>
      <c r="W529" s="50">
        <f>IF(ファイル名生成[[#This Row],[字１]]=0,0,COUNTIF(ファイル名生成[ローマ字],ファイル名生成[[#This Row],[ローマ字]]))</f>
        <v>0</v>
      </c>
      <c r="X529" s="50">
        <f>ファイル名生成[[#This Row],[既存頻度]]+ファイル名生成[[#This Row],[新頻度]]</f>
        <v>2</v>
      </c>
      <c r="Y529" s="50" t="str">
        <f>IF(ファイル名生成[[#This Row],[総頻度]]&gt;9,ファイル名生成[[#This Row],[総頻度]],_xlfn.TEXTJOIN("",TRUE,"0",ファイル名生成[[#This Row],[総頻度]]))</f>
        <v>02</v>
      </c>
    </row>
    <row r="530" spans="2:25">
      <c r="B530" s="50">
        <f t="shared" si="8"/>
        <v>528</v>
      </c>
      <c r="C530" s="90"/>
      <c r="D530" s="81"/>
      <c r="E530" s="81" t="s">
        <v>3843</v>
      </c>
      <c r="F530" s="81" t="s">
        <v>3843</v>
      </c>
      <c r="G530" s="90"/>
      <c r="H530" s="90"/>
      <c r="I530" s="50" t="str" cm="1">
        <f t="array" ref="I53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0" s="50" t="str">
        <f>_xlfn.TEXTJOIN("",1,ファイル名生成[[#This Row],[字音１]],ファイル名生成[[#This Row],[字音２]],ファイル名生成[[#This Row],[字音3]])</f>
        <v/>
      </c>
      <c r="K530" s="90"/>
      <c r="L530" s="50" t="str">
        <f>IF(ファイル名生成[[#This Row],[字１]]=0,"",_xlfn.TEXTJOIN("",TRUE,ファイル名生成[[#This Row],[ローマ字]],ファイル名生成[[#This Row],[後綴り]]))</f>
        <v/>
      </c>
      <c r="M530" s="50" t="str">
        <f>IF(COUNTIF(既存ファイル名[語釈見出し],ファイル名生成[[#This Row],[語釈見出し]])&gt;=1,"重複","")</f>
        <v/>
      </c>
      <c r="N530" s="50" t="str">
        <f>IF(COUNTIF(既存ファイル名[項目（内部）],ファイル名生成[[#This Row],[項目（内部）]])&gt;=1,"重複","")</f>
        <v/>
      </c>
      <c r="O530" s="50">
        <f>IF(LEFT(ファイル名生成[[#This Row],[項目（内部）]],1)="",0,MATCH(LEFT(ファイル名生成[[#This Row],[項目（内部）]],1),字音画数表[新字],0))</f>
        <v>0</v>
      </c>
      <c r="P530" s="50" cm="1">
        <f t="array" ref="P53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0" s="50" cm="1">
        <f t="array" ref="Q53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0" s="50" t="str" cm="1">
        <f t="array" ref="R530">IF(ファイル名生成[[#This Row],[字１]]=0,"",INDEX(字音画数表[字音],ファイル名生成[[#This Row],[字１]],0))</f>
        <v/>
      </c>
      <c r="S530" s="50" t="str" cm="1">
        <f t="array" ref="S530">IF(ファイル名生成[[#This Row],[字２]]=0,"",INDEX(字音画数表[字音],ファイル名生成[[#This Row],[字２]],0))</f>
        <v/>
      </c>
      <c r="T530" s="50" t="str" cm="1">
        <f t="array" ref="T530">IF(ファイル名生成[[#This Row],[字３]]=0,"",INDEX(字音画数表[字音],ファイル名生成[[#This Row],[字３]],0))</f>
        <v/>
      </c>
      <c r="U530" s="50" t="str" cm="1">
        <f t="array" ref="U530">[1]!Hebon(ファイル名生成[[#This Row],[字音（手動）]],2,1)</f>
        <v/>
      </c>
      <c r="V530" s="50">
        <f>COUNTIF(既存ファイル名[ローマ字],ファイル名生成[[#This Row],[ローマ字]])</f>
        <v>2</v>
      </c>
      <c r="W530" s="50">
        <f>IF(ファイル名生成[[#This Row],[字１]]=0,0,COUNTIF(ファイル名生成[ローマ字],ファイル名生成[[#This Row],[ローマ字]]))</f>
        <v>0</v>
      </c>
      <c r="X530" s="50">
        <f>ファイル名生成[[#This Row],[既存頻度]]+ファイル名生成[[#This Row],[新頻度]]</f>
        <v>2</v>
      </c>
      <c r="Y530" s="50" t="str">
        <f>IF(ファイル名生成[[#This Row],[総頻度]]&gt;9,ファイル名生成[[#This Row],[総頻度]],_xlfn.TEXTJOIN("",TRUE,"0",ファイル名生成[[#This Row],[総頻度]]))</f>
        <v>02</v>
      </c>
    </row>
    <row r="531" spans="2:25">
      <c r="B531" s="50">
        <f t="shared" si="8"/>
        <v>529</v>
      </c>
      <c r="C531" s="90"/>
      <c r="D531" s="81"/>
      <c r="E531" s="81" t="s">
        <v>3843</v>
      </c>
      <c r="F531" s="81" t="s">
        <v>3843</v>
      </c>
      <c r="G531" s="90"/>
      <c r="H531" s="90"/>
      <c r="I531" s="50" t="str" cm="1">
        <f t="array" ref="I53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1" s="50" t="str">
        <f>_xlfn.TEXTJOIN("",1,ファイル名生成[[#This Row],[字音１]],ファイル名生成[[#This Row],[字音２]],ファイル名生成[[#This Row],[字音3]])</f>
        <v/>
      </c>
      <c r="K531" s="90"/>
      <c r="L531" s="50" t="str">
        <f>IF(ファイル名生成[[#This Row],[字１]]=0,"",_xlfn.TEXTJOIN("",TRUE,ファイル名生成[[#This Row],[ローマ字]],ファイル名生成[[#This Row],[後綴り]]))</f>
        <v/>
      </c>
      <c r="M531" s="50" t="str">
        <f>IF(COUNTIF(既存ファイル名[語釈見出し],ファイル名生成[[#This Row],[語釈見出し]])&gt;=1,"重複","")</f>
        <v/>
      </c>
      <c r="N531" s="50" t="str">
        <f>IF(COUNTIF(既存ファイル名[項目（内部）],ファイル名生成[[#This Row],[項目（内部）]])&gt;=1,"重複","")</f>
        <v/>
      </c>
      <c r="O531" s="50">
        <f>IF(LEFT(ファイル名生成[[#This Row],[項目（内部）]],1)="",0,MATCH(LEFT(ファイル名生成[[#This Row],[項目（内部）]],1),字音画数表[新字],0))</f>
        <v>0</v>
      </c>
      <c r="P531" s="50" cm="1">
        <f t="array" ref="P53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1" s="50" cm="1">
        <f t="array" ref="Q53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1" s="50" t="str" cm="1">
        <f t="array" ref="R531">IF(ファイル名生成[[#This Row],[字１]]=0,"",INDEX(字音画数表[字音],ファイル名生成[[#This Row],[字１]],0))</f>
        <v/>
      </c>
      <c r="S531" s="50" t="str" cm="1">
        <f t="array" ref="S531">IF(ファイル名生成[[#This Row],[字２]]=0,"",INDEX(字音画数表[字音],ファイル名生成[[#This Row],[字２]],0))</f>
        <v/>
      </c>
      <c r="T531" s="50" t="str" cm="1">
        <f t="array" ref="T531">IF(ファイル名生成[[#This Row],[字３]]=0,"",INDEX(字音画数表[字音],ファイル名生成[[#This Row],[字３]],0))</f>
        <v/>
      </c>
      <c r="U531" s="50" t="str" cm="1">
        <f t="array" ref="U531">[1]!Hebon(ファイル名生成[[#This Row],[字音（手動）]],2,1)</f>
        <v/>
      </c>
      <c r="V531" s="50">
        <f>COUNTIF(既存ファイル名[ローマ字],ファイル名生成[[#This Row],[ローマ字]])</f>
        <v>2</v>
      </c>
      <c r="W531" s="50">
        <f>IF(ファイル名生成[[#This Row],[字１]]=0,0,COUNTIF(ファイル名生成[ローマ字],ファイル名生成[[#This Row],[ローマ字]]))</f>
        <v>0</v>
      </c>
      <c r="X531" s="50">
        <f>ファイル名生成[[#This Row],[既存頻度]]+ファイル名生成[[#This Row],[新頻度]]</f>
        <v>2</v>
      </c>
      <c r="Y531" s="50" t="str">
        <f>IF(ファイル名生成[[#This Row],[総頻度]]&gt;9,ファイル名生成[[#This Row],[総頻度]],_xlfn.TEXTJOIN("",TRUE,"0",ファイル名生成[[#This Row],[総頻度]]))</f>
        <v>02</v>
      </c>
    </row>
    <row r="532" spans="2:25">
      <c r="B532" s="50">
        <f t="shared" si="8"/>
        <v>530</v>
      </c>
      <c r="C532" s="90"/>
      <c r="D532" s="81"/>
      <c r="E532" s="81" t="s">
        <v>3843</v>
      </c>
      <c r="F532" s="81" t="s">
        <v>3843</v>
      </c>
      <c r="G532" s="90"/>
      <c r="H532" s="90"/>
      <c r="I532" s="50" t="str" cm="1">
        <f t="array" ref="I53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2" s="50" t="str">
        <f>_xlfn.TEXTJOIN("",1,ファイル名生成[[#This Row],[字音１]],ファイル名生成[[#This Row],[字音２]],ファイル名生成[[#This Row],[字音3]])</f>
        <v/>
      </c>
      <c r="K532" s="90"/>
      <c r="L532" s="50" t="str">
        <f>IF(ファイル名生成[[#This Row],[字１]]=0,"",_xlfn.TEXTJOIN("",TRUE,ファイル名生成[[#This Row],[ローマ字]],ファイル名生成[[#This Row],[後綴り]]))</f>
        <v/>
      </c>
      <c r="M532" s="50" t="str">
        <f>IF(COUNTIF(既存ファイル名[語釈見出し],ファイル名生成[[#This Row],[語釈見出し]])&gt;=1,"重複","")</f>
        <v/>
      </c>
      <c r="N532" s="50" t="str">
        <f>IF(COUNTIF(既存ファイル名[項目（内部）],ファイル名生成[[#This Row],[項目（内部）]])&gt;=1,"重複","")</f>
        <v/>
      </c>
      <c r="O532" s="50">
        <f>IF(LEFT(ファイル名生成[[#This Row],[項目（内部）]],1)="",0,MATCH(LEFT(ファイル名生成[[#This Row],[項目（内部）]],1),字音画数表[新字],0))</f>
        <v>0</v>
      </c>
      <c r="P532" s="50" cm="1">
        <f t="array" ref="P53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2" s="50" cm="1">
        <f t="array" ref="Q53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2" s="50" t="str" cm="1">
        <f t="array" ref="R532">IF(ファイル名生成[[#This Row],[字１]]=0,"",INDEX(字音画数表[字音],ファイル名生成[[#This Row],[字１]],0))</f>
        <v/>
      </c>
      <c r="S532" s="50" t="str" cm="1">
        <f t="array" ref="S532">IF(ファイル名生成[[#This Row],[字２]]=0,"",INDEX(字音画数表[字音],ファイル名生成[[#This Row],[字２]],0))</f>
        <v/>
      </c>
      <c r="T532" s="50" t="str" cm="1">
        <f t="array" ref="T532">IF(ファイル名生成[[#This Row],[字３]]=0,"",INDEX(字音画数表[字音],ファイル名生成[[#This Row],[字３]],0))</f>
        <v/>
      </c>
      <c r="U532" s="50" t="str" cm="1">
        <f t="array" ref="U532">[1]!Hebon(ファイル名生成[[#This Row],[字音（手動）]],2,1)</f>
        <v/>
      </c>
      <c r="V532" s="50">
        <f>COUNTIF(既存ファイル名[ローマ字],ファイル名生成[[#This Row],[ローマ字]])</f>
        <v>2</v>
      </c>
      <c r="W532" s="50">
        <f>IF(ファイル名生成[[#This Row],[字１]]=0,0,COUNTIF(ファイル名生成[ローマ字],ファイル名生成[[#This Row],[ローマ字]]))</f>
        <v>0</v>
      </c>
      <c r="X532" s="50">
        <f>ファイル名生成[[#This Row],[既存頻度]]+ファイル名生成[[#This Row],[新頻度]]</f>
        <v>2</v>
      </c>
      <c r="Y532" s="50" t="str">
        <f>IF(ファイル名生成[[#This Row],[総頻度]]&gt;9,ファイル名生成[[#This Row],[総頻度]],_xlfn.TEXTJOIN("",TRUE,"0",ファイル名生成[[#This Row],[総頻度]]))</f>
        <v>02</v>
      </c>
    </row>
    <row r="533" spans="2:25">
      <c r="B533" s="50">
        <f t="shared" si="8"/>
        <v>531</v>
      </c>
      <c r="C533" s="90"/>
      <c r="D533" s="81"/>
      <c r="E533" s="81" t="s">
        <v>3843</v>
      </c>
      <c r="F533" s="81" t="s">
        <v>3843</v>
      </c>
      <c r="G533" s="90"/>
      <c r="H533" s="90"/>
      <c r="I533" s="50" t="str" cm="1">
        <f t="array" ref="I53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3" s="50" t="str">
        <f>_xlfn.TEXTJOIN("",1,ファイル名生成[[#This Row],[字音１]],ファイル名生成[[#This Row],[字音２]],ファイル名生成[[#This Row],[字音3]])</f>
        <v/>
      </c>
      <c r="K533" s="90"/>
      <c r="L533" s="50" t="str">
        <f>IF(ファイル名生成[[#This Row],[字１]]=0,"",_xlfn.TEXTJOIN("",TRUE,ファイル名生成[[#This Row],[ローマ字]],ファイル名生成[[#This Row],[後綴り]]))</f>
        <v/>
      </c>
      <c r="M533" s="50" t="str">
        <f>IF(COUNTIF(既存ファイル名[語釈見出し],ファイル名生成[[#This Row],[語釈見出し]])&gt;=1,"重複","")</f>
        <v/>
      </c>
      <c r="N533" s="50" t="str">
        <f>IF(COUNTIF(既存ファイル名[項目（内部）],ファイル名生成[[#This Row],[項目（内部）]])&gt;=1,"重複","")</f>
        <v/>
      </c>
      <c r="O533" s="50">
        <f>IF(LEFT(ファイル名生成[[#This Row],[項目（内部）]],1)="",0,MATCH(LEFT(ファイル名生成[[#This Row],[項目（内部）]],1),字音画数表[新字],0))</f>
        <v>0</v>
      </c>
      <c r="P533" s="50" cm="1">
        <f t="array" ref="P53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3" s="50" cm="1">
        <f t="array" ref="Q53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3" s="50" t="str" cm="1">
        <f t="array" ref="R533">IF(ファイル名生成[[#This Row],[字１]]=0,"",INDEX(字音画数表[字音],ファイル名生成[[#This Row],[字１]],0))</f>
        <v/>
      </c>
      <c r="S533" s="50" t="str" cm="1">
        <f t="array" ref="S533">IF(ファイル名生成[[#This Row],[字２]]=0,"",INDEX(字音画数表[字音],ファイル名生成[[#This Row],[字２]],0))</f>
        <v/>
      </c>
      <c r="T533" s="50" t="str" cm="1">
        <f t="array" ref="T533">IF(ファイル名生成[[#This Row],[字３]]=0,"",INDEX(字音画数表[字音],ファイル名生成[[#This Row],[字３]],0))</f>
        <v/>
      </c>
      <c r="U533" s="50" t="str" cm="1">
        <f t="array" ref="U533">[1]!Hebon(ファイル名生成[[#This Row],[字音（手動）]],2,1)</f>
        <v/>
      </c>
      <c r="V533" s="50">
        <f>COUNTIF(既存ファイル名[ローマ字],ファイル名生成[[#This Row],[ローマ字]])</f>
        <v>2</v>
      </c>
      <c r="W533" s="50">
        <f>IF(ファイル名生成[[#This Row],[字１]]=0,0,COUNTIF(ファイル名生成[ローマ字],ファイル名生成[[#This Row],[ローマ字]]))</f>
        <v>0</v>
      </c>
      <c r="X533" s="50">
        <f>ファイル名生成[[#This Row],[既存頻度]]+ファイル名生成[[#This Row],[新頻度]]</f>
        <v>2</v>
      </c>
      <c r="Y533" s="50" t="str">
        <f>IF(ファイル名生成[[#This Row],[総頻度]]&gt;9,ファイル名生成[[#This Row],[総頻度]],_xlfn.TEXTJOIN("",TRUE,"0",ファイル名生成[[#This Row],[総頻度]]))</f>
        <v>02</v>
      </c>
    </row>
    <row r="534" spans="2:25">
      <c r="B534" s="50">
        <f t="shared" si="8"/>
        <v>532</v>
      </c>
      <c r="C534" s="90"/>
      <c r="D534" s="81"/>
      <c r="E534" s="81" t="s">
        <v>3843</v>
      </c>
      <c r="F534" s="81" t="s">
        <v>3843</v>
      </c>
      <c r="G534" s="90"/>
      <c r="H534" s="90"/>
      <c r="I534" s="50" t="str" cm="1">
        <f t="array" ref="I53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4" s="50" t="str">
        <f>_xlfn.TEXTJOIN("",1,ファイル名生成[[#This Row],[字音１]],ファイル名生成[[#This Row],[字音２]],ファイル名生成[[#This Row],[字音3]])</f>
        <v/>
      </c>
      <c r="K534" s="90"/>
      <c r="L534" s="50" t="str">
        <f>IF(ファイル名生成[[#This Row],[字１]]=0,"",_xlfn.TEXTJOIN("",TRUE,ファイル名生成[[#This Row],[ローマ字]],ファイル名生成[[#This Row],[後綴り]]))</f>
        <v/>
      </c>
      <c r="M534" s="50" t="str">
        <f>IF(COUNTIF(既存ファイル名[語釈見出し],ファイル名生成[[#This Row],[語釈見出し]])&gt;=1,"重複","")</f>
        <v/>
      </c>
      <c r="N534" s="50" t="str">
        <f>IF(COUNTIF(既存ファイル名[項目（内部）],ファイル名生成[[#This Row],[項目（内部）]])&gt;=1,"重複","")</f>
        <v/>
      </c>
      <c r="O534" s="50">
        <f>IF(LEFT(ファイル名生成[[#This Row],[項目（内部）]],1)="",0,MATCH(LEFT(ファイル名生成[[#This Row],[項目（内部）]],1),字音画数表[新字],0))</f>
        <v>0</v>
      </c>
      <c r="P534" s="50" cm="1">
        <f t="array" ref="P53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4" s="50" cm="1">
        <f t="array" ref="Q53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4" s="50" t="str" cm="1">
        <f t="array" ref="R534">IF(ファイル名生成[[#This Row],[字１]]=0,"",INDEX(字音画数表[字音],ファイル名生成[[#This Row],[字１]],0))</f>
        <v/>
      </c>
      <c r="S534" s="50" t="str" cm="1">
        <f t="array" ref="S534">IF(ファイル名生成[[#This Row],[字２]]=0,"",INDEX(字音画数表[字音],ファイル名生成[[#This Row],[字２]],0))</f>
        <v/>
      </c>
      <c r="T534" s="50" t="str" cm="1">
        <f t="array" ref="T534">IF(ファイル名生成[[#This Row],[字３]]=0,"",INDEX(字音画数表[字音],ファイル名生成[[#This Row],[字３]],0))</f>
        <v/>
      </c>
      <c r="U534" s="50" t="str" cm="1">
        <f t="array" ref="U534">[1]!Hebon(ファイル名生成[[#This Row],[字音（手動）]],2,1)</f>
        <v/>
      </c>
      <c r="V534" s="50">
        <f>COUNTIF(既存ファイル名[ローマ字],ファイル名生成[[#This Row],[ローマ字]])</f>
        <v>2</v>
      </c>
      <c r="W534" s="50">
        <f>IF(ファイル名生成[[#This Row],[字１]]=0,0,COUNTIF(ファイル名生成[ローマ字],ファイル名生成[[#This Row],[ローマ字]]))</f>
        <v>0</v>
      </c>
      <c r="X534" s="50">
        <f>ファイル名生成[[#This Row],[既存頻度]]+ファイル名生成[[#This Row],[新頻度]]</f>
        <v>2</v>
      </c>
      <c r="Y534" s="50" t="str">
        <f>IF(ファイル名生成[[#This Row],[総頻度]]&gt;9,ファイル名生成[[#This Row],[総頻度]],_xlfn.TEXTJOIN("",TRUE,"0",ファイル名生成[[#This Row],[総頻度]]))</f>
        <v>02</v>
      </c>
    </row>
    <row r="535" spans="2:25">
      <c r="B535" s="50">
        <f t="shared" si="8"/>
        <v>533</v>
      </c>
      <c r="C535" s="90"/>
      <c r="D535" s="81"/>
      <c r="E535" s="81" t="s">
        <v>3843</v>
      </c>
      <c r="F535" s="81" t="s">
        <v>3843</v>
      </c>
      <c r="G535" s="90"/>
      <c r="H535" s="90"/>
      <c r="I535" s="50" t="str" cm="1">
        <f t="array" ref="I53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5" s="50" t="str">
        <f>_xlfn.TEXTJOIN("",1,ファイル名生成[[#This Row],[字音１]],ファイル名生成[[#This Row],[字音２]],ファイル名生成[[#This Row],[字音3]])</f>
        <v/>
      </c>
      <c r="K535" s="90"/>
      <c r="L535" s="50" t="str">
        <f>IF(ファイル名生成[[#This Row],[字１]]=0,"",_xlfn.TEXTJOIN("",TRUE,ファイル名生成[[#This Row],[ローマ字]],ファイル名生成[[#This Row],[後綴り]]))</f>
        <v/>
      </c>
      <c r="M535" s="50" t="str">
        <f>IF(COUNTIF(既存ファイル名[語釈見出し],ファイル名生成[[#This Row],[語釈見出し]])&gt;=1,"重複","")</f>
        <v/>
      </c>
      <c r="N535" s="50" t="str">
        <f>IF(COUNTIF(既存ファイル名[項目（内部）],ファイル名生成[[#This Row],[項目（内部）]])&gt;=1,"重複","")</f>
        <v/>
      </c>
      <c r="O535" s="50">
        <f>IF(LEFT(ファイル名生成[[#This Row],[項目（内部）]],1)="",0,MATCH(LEFT(ファイル名生成[[#This Row],[項目（内部）]],1),字音画数表[新字],0))</f>
        <v>0</v>
      </c>
      <c r="P535" s="50" cm="1">
        <f t="array" ref="P53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5" s="50" cm="1">
        <f t="array" ref="Q53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5" s="50" t="str" cm="1">
        <f t="array" ref="R535">IF(ファイル名生成[[#This Row],[字１]]=0,"",INDEX(字音画数表[字音],ファイル名生成[[#This Row],[字１]],0))</f>
        <v/>
      </c>
      <c r="S535" s="50" t="str" cm="1">
        <f t="array" ref="S535">IF(ファイル名生成[[#This Row],[字２]]=0,"",INDEX(字音画数表[字音],ファイル名生成[[#This Row],[字２]],0))</f>
        <v/>
      </c>
      <c r="T535" s="50" t="str" cm="1">
        <f t="array" ref="T535">IF(ファイル名生成[[#This Row],[字３]]=0,"",INDEX(字音画数表[字音],ファイル名生成[[#This Row],[字３]],0))</f>
        <v/>
      </c>
      <c r="U535" s="50" t="str" cm="1">
        <f t="array" ref="U535">[1]!Hebon(ファイル名生成[[#This Row],[字音（手動）]],2,1)</f>
        <v/>
      </c>
      <c r="V535" s="50">
        <f>COUNTIF(既存ファイル名[ローマ字],ファイル名生成[[#This Row],[ローマ字]])</f>
        <v>2</v>
      </c>
      <c r="W535" s="50">
        <f>IF(ファイル名生成[[#This Row],[字１]]=0,0,COUNTIF(ファイル名生成[ローマ字],ファイル名生成[[#This Row],[ローマ字]]))</f>
        <v>0</v>
      </c>
      <c r="X535" s="50">
        <f>ファイル名生成[[#This Row],[既存頻度]]+ファイル名生成[[#This Row],[新頻度]]</f>
        <v>2</v>
      </c>
      <c r="Y535" s="50" t="str">
        <f>IF(ファイル名生成[[#This Row],[総頻度]]&gt;9,ファイル名生成[[#This Row],[総頻度]],_xlfn.TEXTJOIN("",TRUE,"0",ファイル名生成[[#This Row],[総頻度]]))</f>
        <v>02</v>
      </c>
    </row>
    <row r="536" spans="2:25">
      <c r="B536" s="50">
        <f t="shared" si="8"/>
        <v>534</v>
      </c>
      <c r="C536" s="90"/>
      <c r="D536" s="81"/>
      <c r="E536" s="81" t="s">
        <v>3843</v>
      </c>
      <c r="F536" s="81" t="s">
        <v>3843</v>
      </c>
      <c r="G536" s="90"/>
      <c r="H536" s="90"/>
      <c r="I536" s="50" t="str" cm="1">
        <f t="array" ref="I53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6" s="50" t="str">
        <f>_xlfn.TEXTJOIN("",1,ファイル名生成[[#This Row],[字音１]],ファイル名生成[[#This Row],[字音２]],ファイル名生成[[#This Row],[字音3]])</f>
        <v/>
      </c>
      <c r="K536" s="90"/>
      <c r="L536" s="50" t="str">
        <f>IF(ファイル名生成[[#This Row],[字１]]=0,"",_xlfn.TEXTJOIN("",TRUE,ファイル名生成[[#This Row],[ローマ字]],ファイル名生成[[#This Row],[後綴り]]))</f>
        <v/>
      </c>
      <c r="M536" s="50" t="str">
        <f>IF(COUNTIF(既存ファイル名[語釈見出し],ファイル名生成[[#This Row],[語釈見出し]])&gt;=1,"重複","")</f>
        <v/>
      </c>
      <c r="N536" s="50" t="str">
        <f>IF(COUNTIF(既存ファイル名[項目（内部）],ファイル名生成[[#This Row],[項目（内部）]])&gt;=1,"重複","")</f>
        <v/>
      </c>
      <c r="O536" s="50">
        <f>IF(LEFT(ファイル名生成[[#This Row],[項目（内部）]],1)="",0,MATCH(LEFT(ファイル名生成[[#This Row],[項目（内部）]],1),字音画数表[新字],0))</f>
        <v>0</v>
      </c>
      <c r="P536" s="50" cm="1">
        <f t="array" ref="P53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6" s="50" cm="1">
        <f t="array" ref="Q53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6" s="50" t="str" cm="1">
        <f t="array" ref="R536">IF(ファイル名生成[[#This Row],[字１]]=0,"",INDEX(字音画数表[字音],ファイル名生成[[#This Row],[字１]],0))</f>
        <v/>
      </c>
      <c r="S536" s="50" t="str" cm="1">
        <f t="array" ref="S536">IF(ファイル名生成[[#This Row],[字２]]=0,"",INDEX(字音画数表[字音],ファイル名生成[[#This Row],[字２]],0))</f>
        <v/>
      </c>
      <c r="T536" s="50" t="str" cm="1">
        <f t="array" ref="T536">IF(ファイル名生成[[#This Row],[字３]]=0,"",INDEX(字音画数表[字音],ファイル名生成[[#This Row],[字３]],0))</f>
        <v/>
      </c>
      <c r="U536" s="50" t="str" cm="1">
        <f t="array" ref="U536">[1]!Hebon(ファイル名生成[[#This Row],[字音（手動）]],2,1)</f>
        <v/>
      </c>
      <c r="V536" s="50">
        <f>COUNTIF(既存ファイル名[ローマ字],ファイル名生成[[#This Row],[ローマ字]])</f>
        <v>2</v>
      </c>
      <c r="W536" s="50">
        <f>IF(ファイル名生成[[#This Row],[字１]]=0,0,COUNTIF(ファイル名生成[ローマ字],ファイル名生成[[#This Row],[ローマ字]]))</f>
        <v>0</v>
      </c>
      <c r="X536" s="50">
        <f>ファイル名生成[[#This Row],[既存頻度]]+ファイル名生成[[#This Row],[新頻度]]</f>
        <v>2</v>
      </c>
      <c r="Y536" s="50" t="str">
        <f>IF(ファイル名生成[[#This Row],[総頻度]]&gt;9,ファイル名生成[[#This Row],[総頻度]],_xlfn.TEXTJOIN("",TRUE,"0",ファイル名生成[[#This Row],[総頻度]]))</f>
        <v>02</v>
      </c>
    </row>
    <row r="537" spans="2:25">
      <c r="B537" s="50">
        <f t="shared" si="8"/>
        <v>535</v>
      </c>
      <c r="C537" s="90"/>
      <c r="D537" s="81"/>
      <c r="E537" s="81" t="s">
        <v>3843</v>
      </c>
      <c r="F537" s="81" t="s">
        <v>3843</v>
      </c>
      <c r="G537" s="90"/>
      <c r="H537" s="90"/>
      <c r="I537" s="50" t="str" cm="1">
        <f t="array" ref="I53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7" s="50" t="str">
        <f>_xlfn.TEXTJOIN("",1,ファイル名生成[[#This Row],[字音１]],ファイル名生成[[#This Row],[字音２]],ファイル名生成[[#This Row],[字音3]])</f>
        <v/>
      </c>
      <c r="K537" s="90"/>
      <c r="L537" s="50" t="str">
        <f>IF(ファイル名生成[[#This Row],[字１]]=0,"",_xlfn.TEXTJOIN("",TRUE,ファイル名生成[[#This Row],[ローマ字]],ファイル名生成[[#This Row],[後綴り]]))</f>
        <v/>
      </c>
      <c r="M537" s="50" t="str">
        <f>IF(COUNTIF(既存ファイル名[語釈見出し],ファイル名生成[[#This Row],[語釈見出し]])&gt;=1,"重複","")</f>
        <v/>
      </c>
      <c r="N537" s="50" t="str">
        <f>IF(COUNTIF(既存ファイル名[項目（内部）],ファイル名生成[[#This Row],[項目（内部）]])&gt;=1,"重複","")</f>
        <v/>
      </c>
      <c r="O537" s="50">
        <f>IF(LEFT(ファイル名生成[[#This Row],[項目（内部）]],1)="",0,MATCH(LEFT(ファイル名生成[[#This Row],[項目（内部）]],1),字音画数表[新字],0))</f>
        <v>0</v>
      </c>
      <c r="P537" s="50" cm="1">
        <f t="array" ref="P53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7" s="50" cm="1">
        <f t="array" ref="Q53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7" s="50" t="str" cm="1">
        <f t="array" ref="R537">IF(ファイル名生成[[#This Row],[字１]]=0,"",INDEX(字音画数表[字音],ファイル名生成[[#This Row],[字１]],0))</f>
        <v/>
      </c>
      <c r="S537" s="50" t="str" cm="1">
        <f t="array" ref="S537">IF(ファイル名生成[[#This Row],[字２]]=0,"",INDEX(字音画数表[字音],ファイル名生成[[#This Row],[字２]],0))</f>
        <v/>
      </c>
      <c r="T537" s="50" t="str" cm="1">
        <f t="array" ref="T537">IF(ファイル名生成[[#This Row],[字３]]=0,"",INDEX(字音画数表[字音],ファイル名生成[[#This Row],[字３]],0))</f>
        <v/>
      </c>
      <c r="U537" s="50" t="str" cm="1">
        <f t="array" ref="U537">[1]!Hebon(ファイル名生成[[#This Row],[字音（手動）]],2,1)</f>
        <v/>
      </c>
      <c r="V537" s="50">
        <f>COUNTIF(既存ファイル名[ローマ字],ファイル名生成[[#This Row],[ローマ字]])</f>
        <v>2</v>
      </c>
      <c r="W537" s="50">
        <f>IF(ファイル名生成[[#This Row],[字１]]=0,0,COUNTIF(ファイル名生成[ローマ字],ファイル名生成[[#This Row],[ローマ字]]))</f>
        <v>0</v>
      </c>
      <c r="X537" s="50">
        <f>ファイル名生成[[#This Row],[既存頻度]]+ファイル名生成[[#This Row],[新頻度]]</f>
        <v>2</v>
      </c>
      <c r="Y537" s="50" t="str">
        <f>IF(ファイル名生成[[#This Row],[総頻度]]&gt;9,ファイル名生成[[#This Row],[総頻度]],_xlfn.TEXTJOIN("",TRUE,"0",ファイル名生成[[#This Row],[総頻度]]))</f>
        <v>02</v>
      </c>
    </row>
    <row r="538" spans="2:25">
      <c r="B538" s="50">
        <f t="shared" si="8"/>
        <v>536</v>
      </c>
      <c r="C538" s="90"/>
      <c r="D538" s="81"/>
      <c r="E538" s="81" t="s">
        <v>3843</v>
      </c>
      <c r="F538" s="81" t="s">
        <v>3843</v>
      </c>
      <c r="G538" s="90"/>
      <c r="H538" s="90"/>
      <c r="I538" s="50" t="str" cm="1">
        <f t="array" ref="I53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8" s="50" t="str">
        <f>_xlfn.TEXTJOIN("",1,ファイル名生成[[#This Row],[字音１]],ファイル名生成[[#This Row],[字音２]],ファイル名生成[[#This Row],[字音3]])</f>
        <v/>
      </c>
      <c r="K538" s="90"/>
      <c r="L538" s="50" t="str">
        <f>IF(ファイル名生成[[#This Row],[字１]]=0,"",_xlfn.TEXTJOIN("",TRUE,ファイル名生成[[#This Row],[ローマ字]],ファイル名生成[[#This Row],[後綴り]]))</f>
        <v/>
      </c>
      <c r="M538" s="50" t="str">
        <f>IF(COUNTIF(既存ファイル名[語釈見出し],ファイル名生成[[#This Row],[語釈見出し]])&gt;=1,"重複","")</f>
        <v/>
      </c>
      <c r="N538" s="50" t="str">
        <f>IF(COUNTIF(既存ファイル名[項目（内部）],ファイル名生成[[#This Row],[項目（内部）]])&gt;=1,"重複","")</f>
        <v/>
      </c>
      <c r="O538" s="50">
        <f>IF(LEFT(ファイル名生成[[#This Row],[項目（内部）]],1)="",0,MATCH(LEFT(ファイル名生成[[#This Row],[項目（内部）]],1),字音画数表[新字],0))</f>
        <v>0</v>
      </c>
      <c r="P538" s="50" cm="1">
        <f t="array" ref="P53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8" s="50" cm="1">
        <f t="array" ref="Q53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8" s="50" t="str" cm="1">
        <f t="array" ref="R538">IF(ファイル名生成[[#This Row],[字１]]=0,"",INDEX(字音画数表[字音],ファイル名生成[[#This Row],[字１]],0))</f>
        <v/>
      </c>
      <c r="S538" s="50" t="str" cm="1">
        <f t="array" ref="S538">IF(ファイル名生成[[#This Row],[字２]]=0,"",INDEX(字音画数表[字音],ファイル名生成[[#This Row],[字２]],0))</f>
        <v/>
      </c>
      <c r="T538" s="50" t="str" cm="1">
        <f t="array" ref="T538">IF(ファイル名生成[[#This Row],[字３]]=0,"",INDEX(字音画数表[字音],ファイル名生成[[#This Row],[字３]],0))</f>
        <v/>
      </c>
      <c r="U538" s="50" t="str" cm="1">
        <f t="array" ref="U538">[1]!Hebon(ファイル名生成[[#This Row],[字音（手動）]],2,1)</f>
        <v/>
      </c>
      <c r="V538" s="50">
        <f>COUNTIF(既存ファイル名[ローマ字],ファイル名生成[[#This Row],[ローマ字]])</f>
        <v>2</v>
      </c>
      <c r="W538" s="50">
        <f>IF(ファイル名生成[[#This Row],[字１]]=0,0,COUNTIF(ファイル名生成[ローマ字],ファイル名生成[[#This Row],[ローマ字]]))</f>
        <v>0</v>
      </c>
      <c r="X538" s="50">
        <f>ファイル名生成[[#This Row],[既存頻度]]+ファイル名生成[[#This Row],[新頻度]]</f>
        <v>2</v>
      </c>
      <c r="Y538" s="50" t="str">
        <f>IF(ファイル名生成[[#This Row],[総頻度]]&gt;9,ファイル名生成[[#This Row],[総頻度]],_xlfn.TEXTJOIN("",TRUE,"0",ファイル名生成[[#This Row],[総頻度]]))</f>
        <v>02</v>
      </c>
    </row>
    <row r="539" spans="2:25">
      <c r="B539" s="50">
        <f t="shared" si="8"/>
        <v>537</v>
      </c>
      <c r="C539" s="90"/>
      <c r="D539" s="81"/>
      <c r="E539" s="81" t="s">
        <v>3843</v>
      </c>
      <c r="F539" s="81" t="s">
        <v>3843</v>
      </c>
      <c r="G539" s="90"/>
      <c r="H539" s="90"/>
      <c r="I539" s="50" t="str" cm="1">
        <f t="array" ref="I53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39" s="50" t="str">
        <f>_xlfn.TEXTJOIN("",1,ファイル名生成[[#This Row],[字音１]],ファイル名生成[[#This Row],[字音２]],ファイル名生成[[#This Row],[字音3]])</f>
        <v/>
      </c>
      <c r="K539" s="90"/>
      <c r="L539" s="50" t="str">
        <f>IF(ファイル名生成[[#This Row],[字１]]=0,"",_xlfn.TEXTJOIN("",TRUE,ファイル名生成[[#This Row],[ローマ字]],ファイル名生成[[#This Row],[後綴り]]))</f>
        <v/>
      </c>
      <c r="M539" s="50" t="str">
        <f>IF(COUNTIF(既存ファイル名[語釈見出し],ファイル名生成[[#This Row],[語釈見出し]])&gt;=1,"重複","")</f>
        <v/>
      </c>
      <c r="N539" s="50" t="str">
        <f>IF(COUNTIF(既存ファイル名[項目（内部）],ファイル名生成[[#This Row],[項目（内部）]])&gt;=1,"重複","")</f>
        <v/>
      </c>
      <c r="O539" s="50">
        <f>IF(LEFT(ファイル名生成[[#This Row],[項目（内部）]],1)="",0,MATCH(LEFT(ファイル名生成[[#This Row],[項目（内部）]],1),字音画数表[新字],0))</f>
        <v>0</v>
      </c>
      <c r="P539" s="50" cm="1">
        <f t="array" ref="P53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39" s="50" cm="1">
        <f t="array" ref="Q53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39" s="50" t="str" cm="1">
        <f t="array" ref="R539">IF(ファイル名生成[[#This Row],[字１]]=0,"",INDEX(字音画数表[字音],ファイル名生成[[#This Row],[字１]],0))</f>
        <v/>
      </c>
      <c r="S539" s="50" t="str" cm="1">
        <f t="array" ref="S539">IF(ファイル名生成[[#This Row],[字２]]=0,"",INDEX(字音画数表[字音],ファイル名生成[[#This Row],[字２]],0))</f>
        <v/>
      </c>
      <c r="T539" s="50" t="str" cm="1">
        <f t="array" ref="T539">IF(ファイル名生成[[#This Row],[字３]]=0,"",INDEX(字音画数表[字音],ファイル名生成[[#This Row],[字３]],0))</f>
        <v/>
      </c>
      <c r="U539" s="50" t="str" cm="1">
        <f t="array" ref="U539">[1]!Hebon(ファイル名生成[[#This Row],[字音（手動）]],2,1)</f>
        <v/>
      </c>
      <c r="V539" s="50">
        <f>COUNTIF(既存ファイル名[ローマ字],ファイル名生成[[#This Row],[ローマ字]])</f>
        <v>2</v>
      </c>
      <c r="W539" s="50">
        <f>IF(ファイル名生成[[#This Row],[字１]]=0,0,COUNTIF(ファイル名生成[ローマ字],ファイル名生成[[#This Row],[ローマ字]]))</f>
        <v>0</v>
      </c>
      <c r="X539" s="50">
        <f>ファイル名生成[[#This Row],[既存頻度]]+ファイル名生成[[#This Row],[新頻度]]</f>
        <v>2</v>
      </c>
      <c r="Y539" s="50" t="str">
        <f>IF(ファイル名生成[[#This Row],[総頻度]]&gt;9,ファイル名生成[[#This Row],[総頻度]],_xlfn.TEXTJOIN("",TRUE,"0",ファイル名生成[[#This Row],[総頻度]]))</f>
        <v>02</v>
      </c>
    </row>
    <row r="540" spans="2:25">
      <c r="B540" s="50">
        <f t="shared" si="8"/>
        <v>538</v>
      </c>
      <c r="C540" s="90"/>
      <c r="D540" s="81"/>
      <c r="E540" s="81" t="s">
        <v>3843</v>
      </c>
      <c r="F540" s="81" t="s">
        <v>3843</v>
      </c>
      <c r="G540" s="90"/>
      <c r="H540" s="90"/>
      <c r="I540" s="50" t="str" cm="1">
        <f t="array" ref="I54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0" s="50" t="str">
        <f>_xlfn.TEXTJOIN("",1,ファイル名生成[[#This Row],[字音１]],ファイル名生成[[#This Row],[字音２]],ファイル名生成[[#This Row],[字音3]])</f>
        <v/>
      </c>
      <c r="K540" s="90"/>
      <c r="L540" s="50" t="str">
        <f>IF(ファイル名生成[[#This Row],[字１]]=0,"",_xlfn.TEXTJOIN("",TRUE,ファイル名生成[[#This Row],[ローマ字]],ファイル名生成[[#This Row],[後綴り]]))</f>
        <v/>
      </c>
      <c r="M540" s="50" t="str">
        <f>IF(COUNTIF(既存ファイル名[語釈見出し],ファイル名生成[[#This Row],[語釈見出し]])&gt;=1,"重複","")</f>
        <v/>
      </c>
      <c r="N540" s="50" t="str">
        <f>IF(COUNTIF(既存ファイル名[項目（内部）],ファイル名生成[[#This Row],[項目（内部）]])&gt;=1,"重複","")</f>
        <v/>
      </c>
      <c r="O540" s="50">
        <f>IF(LEFT(ファイル名生成[[#This Row],[項目（内部）]],1)="",0,MATCH(LEFT(ファイル名生成[[#This Row],[項目（内部）]],1),字音画数表[新字],0))</f>
        <v>0</v>
      </c>
      <c r="P540" s="50" cm="1">
        <f t="array" ref="P54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0" s="50" cm="1">
        <f t="array" ref="Q54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0" s="50" t="str" cm="1">
        <f t="array" ref="R540">IF(ファイル名生成[[#This Row],[字１]]=0,"",INDEX(字音画数表[字音],ファイル名生成[[#This Row],[字１]],0))</f>
        <v/>
      </c>
      <c r="S540" s="50" t="str" cm="1">
        <f t="array" ref="S540">IF(ファイル名生成[[#This Row],[字２]]=0,"",INDEX(字音画数表[字音],ファイル名生成[[#This Row],[字２]],0))</f>
        <v/>
      </c>
      <c r="T540" s="50" t="str" cm="1">
        <f t="array" ref="T540">IF(ファイル名生成[[#This Row],[字３]]=0,"",INDEX(字音画数表[字音],ファイル名生成[[#This Row],[字３]],0))</f>
        <v/>
      </c>
      <c r="U540" s="50" t="str" cm="1">
        <f t="array" ref="U540">[1]!Hebon(ファイル名生成[[#This Row],[字音（手動）]],2,1)</f>
        <v/>
      </c>
      <c r="V540" s="50">
        <f>COUNTIF(既存ファイル名[ローマ字],ファイル名生成[[#This Row],[ローマ字]])</f>
        <v>2</v>
      </c>
      <c r="W540" s="50">
        <f>IF(ファイル名生成[[#This Row],[字１]]=0,0,COUNTIF(ファイル名生成[ローマ字],ファイル名生成[[#This Row],[ローマ字]]))</f>
        <v>0</v>
      </c>
      <c r="X540" s="50">
        <f>ファイル名生成[[#This Row],[既存頻度]]+ファイル名生成[[#This Row],[新頻度]]</f>
        <v>2</v>
      </c>
      <c r="Y540" s="50" t="str">
        <f>IF(ファイル名生成[[#This Row],[総頻度]]&gt;9,ファイル名生成[[#This Row],[総頻度]],_xlfn.TEXTJOIN("",TRUE,"0",ファイル名生成[[#This Row],[総頻度]]))</f>
        <v>02</v>
      </c>
    </row>
    <row r="541" spans="2:25">
      <c r="B541" s="50">
        <f t="shared" si="8"/>
        <v>539</v>
      </c>
      <c r="C541" s="90"/>
      <c r="D541" s="81"/>
      <c r="E541" s="81" t="s">
        <v>3843</v>
      </c>
      <c r="F541" s="81" t="s">
        <v>3843</v>
      </c>
      <c r="G541" s="90"/>
      <c r="H541" s="90"/>
      <c r="I541" s="50" t="str" cm="1">
        <f t="array" ref="I54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1" s="50" t="str">
        <f>_xlfn.TEXTJOIN("",1,ファイル名生成[[#This Row],[字音１]],ファイル名生成[[#This Row],[字音２]],ファイル名生成[[#This Row],[字音3]])</f>
        <v/>
      </c>
      <c r="K541" s="90"/>
      <c r="L541" s="50" t="str">
        <f>IF(ファイル名生成[[#This Row],[字１]]=0,"",_xlfn.TEXTJOIN("",TRUE,ファイル名生成[[#This Row],[ローマ字]],ファイル名生成[[#This Row],[後綴り]]))</f>
        <v/>
      </c>
      <c r="M541" s="50" t="str">
        <f>IF(COUNTIF(既存ファイル名[語釈見出し],ファイル名生成[[#This Row],[語釈見出し]])&gt;=1,"重複","")</f>
        <v/>
      </c>
      <c r="N541" s="50" t="str">
        <f>IF(COUNTIF(既存ファイル名[項目（内部）],ファイル名生成[[#This Row],[項目（内部）]])&gt;=1,"重複","")</f>
        <v/>
      </c>
      <c r="O541" s="50">
        <f>IF(LEFT(ファイル名生成[[#This Row],[項目（内部）]],1)="",0,MATCH(LEFT(ファイル名生成[[#This Row],[項目（内部）]],1),字音画数表[新字],0))</f>
        <v>0</v>
      </c>
      <c r="P541" s="50" cm="1">
        <f t="array" ref="P54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1" s="50" cm="1">
        <f t="array" ref="Q54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1" s="50" t="str" cm="1">
        <f t="array" ref="R541">IF(ファイル名生成[[#This Row],[字１]]=0,"",INDEX(字音画数表[字音],ファイル名生成[[#This Row],[字１]],0))</f>
        <v/>
      </c>
      <c r="S541" s="50" t="str" cm="1">
        <f t="array" ref="S541">IF(ファイル名生成[[#This Row],[字２]]=0,"",INDEX(字音画数表[字音],ファイル名生成[[#This Row],[字２]],0))</f>
        <v/>
      </c>
      <c r="T541" s="50" t="str" cm="1">
        <f t="array" ref="T541">IF(ファイル名生成[[#This Row],[字３]]=0,"",INDEX(字音画数表[字音],ファイル名生成[[#This Row],[字３]],0))</f>
        <v/>
      </c>
      <c r="U541" s="50" t="str" cm="1">
        <f t="array" ref="U541">[1]!Hebon(ファイル名生成[[#This Row],[字音（手動）]],2,1)</f>
        <v/>
      </c>
      <c r="V541" s="50">
        <f>COUNTIF(既存ファイル名[ローマ字],ファイル名生成[[#This Row],[ローマ字]])</f>
        <v>2</v>
      </c>
      <c r="W541" s="50">
        <f>IF(ファイル名生成[[#This Row],[字１]]=0,0,COUNTIF(ファイル名生成[ローマ字],ファイル名生成[[#This Row],[ローマ字]]))</f>
        <v>0</v>
      </c>
      <c r="X541" s="50">
        <f>ファイル名生成[[#This Row],[既存頻度]]+ファイル名生成[[#This Row],[新頻度]]</f>
        <v>2</v>
      </c>
      <c r="Y541" s="50" t="str">
        <f>IF(ファイル名生成[[#This Row],[総頻度]]&gt;9,ファイル名生成[[#This Row],[総頻度]],_xlfn.TEXTJOIN("",TRUE,"0",ファイル名生成[[#This Row],[総頻度]]))</f>
        <v>02</v>
      </c>
    </row>
    <row r="542" spans="2:25">
      <c r="B542" s="50">
        <f t="shared" si="8"/>
        <v>540</v>
      </c>
      <c r="C542" s="90"/>
      <c r="D542" s="81"/>
      <c r="E542" s="81" t="s">
        <v>3843</v>
      </c>
      <c r="F542" s="81" t="s">
        <v>3843</v>
      </c>
      <c r="G542" s="90"/>
      <c r="H542" s="90"/>
      <c r="I542" s="50" t="str" cm="1">
        <f t="array" ref="I54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2" s="50" t="str">
        <f>_xlfn.TEXTJOIN("",1,ファイル名生成[[#This Row],[字音１]],ファイル名生成[[#This Row],[字音２]],ファイル名生成[[#This Row],[字音3]])</f>
        <v/>
      </c>
      <c r="K542" s="90"/>
      <c r="L542" s="50" t="str">
        <f>IF(ファイル名生成[[#This Row],[字１]]=0,"",_xlfn.TEXTJOIN("",TRUE,ファイル名生成[[#This Row],[ローマ字]],ファイル名生成[[#This Row],[後綴り]]))</f>
        <v/>
      </c>
      <c r="M542" s="50" t="str">
        <f>IF(COUNTIF(既存ファイル名[語釈見出し],ファイル名生成[[#This Row],[語釈見出し]])&gt;=1,"重複","")</f>
        <v/>
      </c>
      <c r="N542" s="50" t="str">
        <f>IF(COUNTIF(既存ファイル名[項目（内部）],ファイル名生成[[#This Row],[項目（内部）]])&gt;=1,"重複","")</f>
        <v/>
      </c>
      <c r="O542" s="50">
        <f>IF(LEFT(ファイル名生成[[#This Row],[項目（内部）]],1)="",0,MATCH(LEFT(ファイル名生成[[#This Row],[項目（内部）]],1),字音画数表[新字],0))</f>
        <v>0</v>
      </c>
      <c r="P542" s="50" cm="1">
        <f t="array" ref="P54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2" s="50" cm="1">
        <f t="array" ref="Q54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2" s="50" t="str" cm="1">
        <f t="array" ref="R542">IF(ファイル名生成[[#This Row],[字１]]=0,"",INDEX(字音画数表[字音],ファイル名生成[[#This Row],[字１]],0))</f>
        <v/>
      </c>
      <c r="S542" s="50" t="str" cm="1">
        <f t="array" ref="S542">IF(ファイル名生成[[#This Row],[字２]]=0,"",INDEX(字音画数表[字音],ファイル名生成[[#This Row],[字２]],0))</f>
        <v/>
      </c>
      <c r="T542" s="50" t="str" cm="1">
        <f t="array" ref="T542">IF(ファイル名生成[[#This Row],[字３]]=0,"",INDEX(字音画数表[字音],ファイル名生成[[#This Row],[字３]],0))</f>
        <v/>
      </c>
      <c r="U542" s="50" t="str" cm="1">
        <f t="array" ref="U542">[1]!Hebon(ファイル名生成[[#This Row],[字音（手動）]],2,1)</f>
        <v/>
      </c>
      <c r="V542" s="50">
        <f>COUNTIF(既存ファイル名[ローマ字],ファイル名生成[[#This Row],[ローマ字]])</f>
        <v>2</v>
      </c>
      <c r="W542" s="50">
        <f>IF(ファイル名生成[[#This Row],[字１]]=0,0,COUNTIF(ファイル名生成[ローマ字],ファイル名生成[[#This Row],[ローマ字]]))</f>
        <v>0</v>
      </c>
      <c r="X542" s="50">
        <f>ファイル名生成[[#This Row],[既存頻度]]+ファイル名生成[[#This Row],[新頻度]]</f>
        <v>2</v>
      </c>
      <c r="Y542" s="50" t="str">
        <f>IF(ファイル名生成[[#This Row],[総頻度]]&gt;9,ファイル名生成[[#This Row],[総頻度]],_xlfn.TEXTJOIN("",TRUE,"0",ファイル名生成[[#This Row],[総頻度]]))</f>
        <v>02</v>
      </c>
    </row>
    <row r="543" spans="2:25">
      <c r="B543" s="50">
        <f t="shared" si="8"/>
        <v>541</v>
      </c>
      <c r="C543" s="90"/>
      <c r="D543" s="81"/>
      <c r="E543" s="81" t="s">
        <v>3843</v>
      </c>
      <c r="F543" s="81" t="s">
        <v>3843</v>
      </c>
      <c r="G543" s="90"/>
      <c r="H543" s="90"/>
      <c r="I543" s="50" t="str" cm="1">
        <f t="array" ref="I54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3" s="50" t="str">
        <f>_xlfn.TEXTJOIN("",1,ファイル名生成[[#This Row],[字音１]],ファイル名生成[[#This Row],[字音２]],ファイル名生成[[#This Row],[字音3]])</f>
        <v/>
      </c>
      <c r="K543" s="90"/>
      <c r="L543" s="50" t="str">
        <f>IF(ファイル名生成[[#This Row],[字１]]=0,"",_xlfn.TEXTJOIN("",TRUE,ファイル名生成[[#This Row],[ローマ字]],ファイル名生成[[#This Row],[後綴り]]))</f>
        <v/>
      </c>
      <c r="M543" s="50" t="str">
        <f>IF(COUNTIF(既存ファイル名[語釈見出し],ファイル名生成[[#This Row],[語釈見出し]])&gt;=1,"重複","")</f>
        <v/>
      </c>
      <c r="N543" s="50" t="str">
        <f>IF(COUNTIF(既存ファイル名[項目（内部）],ファイル名生成[[#This Row],[項目（内部）]])&gt;=1,"重複","")</f>
        <v/>
      </c>
      <c r="O543" s="50">
        <f>IF(LEFT(ファイル名生成[[#This Row],[項目（内部）]],1)="",0,MATCH(LEFT(ファイル名生成[[#This Row],[項目（内部）]],1),字音画数表[新字],0))</f>
        <v>0</v>
      </c>
      <c r="P543" s="50" cm="1">
        <f t="array" ref="P54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3" s="50" cm="1">
        <f t="array" ref="Q54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3" s="50" t="str" cm="1">
        <f t="array" ref="R543">IF(ファイル名生成[[#This Row],[字１]]=0,"",INDEX(字音画数表[字音],ファイル名生成[[#This Row],[字１]],0))</f>
        <v/>
      </c>
      <c r="S543" s="50" t="str" cm="1">
        <f t="array" ref="S543">IF(ファイル名生成[[#This Row],[字２]]=0,"",INDEX(字音画数表[字音],ファイル名生成[[#This Row],[字２]],0))</f>
        <v/>
      </c>
      <c r="T543" s="50" t="str" cm="1">
        <f t="array" ref="T543">IF(ファイル名生成[[#This Row],[字３]]=0,"",INDEX(字音画数表[字音],ファイル名生成[[#This Row],[字３]],0))</f>
        <v/>
      </c>
      <c r="U543" s="50" t="str" cm="1">
        <f t="array" ref="U543">[1]!Hebon(ファイル名生成[[#This Row],[字音（手動）]],2,1)</f>
        <v/>
      </c>
      <c r="V543" s="50">
        <f>COUNTIF(既存ファイル名[ローマ字],ファイル名生成[[#This Row],[ローマ字]])</f>
        <v>2</v>
      </c>
      <c r="W543" s="50">
        <f>IF(ファイル名生成[[#This Row],[字１]]=0,0,COUNTIF(ファイル名生成[ローマ字],ファイル名生成[[#This Row],[ローマ字]]))</f>
        <v>0</v>
      </c>
      <c r="X543" s="50">
        <f>ファイル名生成[[#This Row],[既存頻度]]+ファイル名生成[[#This Row],[新頻度]]</f>
        <v>2</v>
      </c>
      <c r="Y543" s="50" t="str">
        <f>IF(ファイル名生成[[#This Row],[総頻度]]&gt;9,ファイル名生成[[#This Row],[総頻度]],_xlfn.TEXTJOIN("",TRUE,"0",ファイル名生成[[#This Row],[総頻度]]))</f>
        <v>02</v>
      </c>
    </row>
    <row r="544" spans="2:25">
      <c r="B544" s="50">
        <f t="shared" si="8"/>
        <v>542</v>
      </c>
      <c r="C544" s="90"/>
      <c r="D544" s="81"/>
      <c r="E544" s="81" t="s">
        <v>3843</v>
      </c>
      <c r="F544" s="81" t="s">
        <v>3843</v>
      </c>
      <c r="G544" s="90"/>
      <c r="H544" s="90"/>
      <c r="I544" s="50" t="str" cm="1">
        <f t="array" ref="I54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4" s="50" t="str">
        <f>_xlfn.TEXTJOIN("",1,ファイル名生成[[#This Row],[字音１]],ファイル名生成[[#This Row],[字音２]],ファイル名生成[[#This Row],[字音3]])</f>
        <v/>
      </c>
      <c r="K544" s="90"/>
      <c r="L544" s="50" t="str">
        <f>IF(ファイル名生成[[#This Row],[字１]]=0,"",_xlfn.TEXTJOIN("",TRUE,ファイル名生成[[#This Row],[ローマ字]],ファイル名生成[[#This Row],[後綴り]]))</f>
        <v/>
      </c>
      <c r="M544" s="50" t="str">
        <f>IF(COUNTIF(既存ファイル名[語釈見出し],ファイル名生成[[#This Row],[語釈見出し]])&gt;=1,"重複","")</f>
        <v/>
      </c>
      <c r="N544" s="50" t="str">
        <f>IF(COUNTIF(既存ファイル名[項目（内部）],ファイル名生成[[#This Row],[項目（内部）]])&gt;=1,"重複","")</f>
        <v/>
      </c>
      <c r="O544" s="50">
        <f>IF(LEFT(ファイル名生成[[#This Row],[項目（内部）]],1)="",0,MATCH(LEFT(ファイル名生成[[#This Row],[項目（内部）]],1),字音画数表[新字],0))</f>
        <v>0</v>
      </c>
      <c r="P544" s="50" cm="1">
        <f t="array" ref="P54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4" s="50" cm="1">
        <f t="array" ref="Q54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4" s="50" t="str" cm="1">
        <f t="array" ref="R544">IF(ファイル名生成[[#This Row],[字１]]=0,"",INDEX(字音画数表[字音],ファイル名生成[[#This Row],[字１]],0))</f>
        <v/>
      </c>
      <c r="S544" s="50" t="str" cm="1">
        <f t="array" ref="S544">IF(ファイル名生成[[#This Row],[字２]]=0,"",INDEX(字音画数表[字音],ファイル名生成[[#This Row],[字２]],0))</f>
        <v/>
      </c>
      <c r="T544" s="50" t="str" cm="1">
        <f t="array" ref="T544">IF(ファイル名生成[[#This Row],[字３]]=0,"",INDEX(字音画数表[字音],ファイル名生成[[#This Row],[字３]],0))</f>
        <v/>
      </c>
      <c r="U544" s="50" t="str" cm="1">
        <f t="array" ref="U544">[1]!Hebon(ファイル名生成[[#This Row],[字音（手動）]],2,1)</f>
        <v/>
      </c>
      <c r="V544" s="50">
        <f>COUNTIF(既存ファイル名[ローマ字],ファイル名生成[[#This Row],[ローマ字]])</f>
        <v>2</v>
      </c>
      <c r="W544" s="50">
        <f>IF(ファイル名生成[[#This Row],[字１]]=0,0,COUNTIF(ファイル名生成[ローマ字],ファイル名生成[[#This Row],[ローマ字]]))</f>
        <v>0</v>
      </c>
      <c r="X544" s="50">
        <f>ファイル名生成[[#This Row],[既存頻度]]+ファイル名生成[[#This Row],[新頻度]]</f>
        <v>2</v>
      </c>
      <c r="Y544" s="50" t="str">
        <f>IF(ファイル名生成[[#This Row],[総頻度]]&gt;9,ファイル名生成[[#This Row],[総頻度]],_xlfn.TEXTJOIN("",TRUE,"0",ファイル名生成[[#This Row],[総頻度]]))</f>
        <v>02</v>
      </c>
    </row>
    <row r="545" spans="2:25">
      <c r="B545" s="50">
        <f t="shared" si="8"/>
        <v>543</v>
      </c>
      <c r="C545" s="90"/>
      <c r="D545" s="81"/>
      <c r="E545" s="81" t="s">
        <v>3843</v>
      </c>
      <c r="F545" s="81" t="s">
        <v>3843</v>
      </c>
      <c r="G545" s="90"/>
      <c r="H545" s="90"/>
      <c r="I545" s="50" t="str" cm="1">
        <f t="array" ref="I54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5" s="50" t="str">
        <f>_xlfn.TEXTJOIN("",1,ファイル名生成[[#This Row],[字音１]],ファイル名生成[[#This Row],[字音２]],ファイル名生成[[#This Row],[字音3]])</f>
        <v/>
      </c>
      <c r="K545" s="90"/>
      <c r="L545" s="50" t="str">
        <f>IF(ファイル名生成[[#This Row],[字１]]=0,"",_xlfn.TEXTJOIN("",TRUE,ファイル名生成[[#This Row],[ローマ字]],ファイル名生成[[#This Row],[後綴り]]))</f>
        <v/>
      </c>
      <c r="M545" s="50" t="str">
        <f>IF(COUNTIF(既存ファイル名[語釈見出し],ファイル名生成[[#This Row],[語釈見出し]])&gt;=1,"重複","")</f>
        <v/>
      </c>
      <c r="N545" s="50" t="str">
        <f>IF(COUNTIF(既存ファイル名[項目（内部）],ファイル名生成[[#This Row],[項目（内部）]])&gt;=1,"重複","")</f>
        <v/>
      </c>
      <c r="O545" s="50">
        <f>IF(LEFT(ファイル名生成[[#This Row],[項目（内部）]],1)="",0,MATCH(LEFT(ファイル名生成[[#This Row],[項目（内部）]],1),字音画数表[新字],0))</f>
        <v>0</v>
      </c>
      <c r="P545" s="50" cm="1">
        <f t="array" ref="P54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5" s="50" cm="1">
        <f t="array" ref="Q54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5" s="50" t="str" cm="1">
        <f t="array" ref="R545">IF(ファイル名生成[[#This Row],[字１]]=0,"",INDEX(字音画数表[字音],ファイル名生成[[#This Row],[字１]],0))</f>
        <v/>
      </c>
      <c r="S545" s="50" t="str" cm="1">
        <f t="array" ref="S545">IF(ファイル名生成[[#This Row],[字２]]=0,"",INDEX(字音画数表[字音],ファイル名生成[[#This Row],[字２]],0))</f>
        <v/>
      </c>
      <c r="T545" s="50" t="str" cm="1">
        <f t="array" ref="T545">IF(ファイル名生成[[#This Row],[字３]]=0,"",INDEX(字音画数表[字音],ファイル名生成[[#This Row],[字３]],0))</f>
        <v/>
      </c>
      <c r="U545" s="50" t="str" cm="1">
        <f t="array" ref="U545">[1]!Hebon(ファイル名生成[[#This Row],[字音（手動）]],2,1)</f>
        <v/>
      </c>
      <c r="V545" s="50">
        <f>COUNTIF(既存ファイル名[ローマ字],ファイル名生成[[#This Row],[ローマ字]])</f>
        <v>2</v>
      </c>
      <c r="W545" s="50">
        <f>IF(ファイル名生成[[#This Row],[字１]]=0,0,COUNTIF(ファイル名生成[ローマ字],ファイル名生成[[#This Row],[ローマ字]]))</f>
        <v>0</v>
      </c>
      <c r="X545" s="50">
        <f>ファイル名生成[[#This Row],[既存頻度]]+ファイル名生成[[#This Row],[新頻度]]</f>
        <v>2</v>
      </c>
      <c r="Y545" s="50" t="str">
        <f>IF(ファイル名生成[[#This Row],[総頻度]]&gt;9,ファイル名生成[[#This Row],[総頻度]],_xlfn.TEXTJOIN("",TRUE,"0",ファイル名生成[[#This Row],[総頻度]]))</f>
        <v>02</v>
      </c>
    </row>
    <row r="546" spans="2:25">
      <c r="B546" s="50">
        <f t="shared" si="8"/>
        <v>544</v>
      </c>
      <c r="C546" s="90"/>
      <c r="D546" s="81"/>
      <c r="E546" s="81" t="s">
        <v>3843</v>
      </c>
      <c r="F546" s="81" t="s">
        <v>3843</v>
      </c>
      <c r="G546" s="90"/>
      <c r="H546" s="90"/>
      <c r="I546" s="50" t="str" cm="1">
        <f t="array" ref="I54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6" s="50" t="str">
        <f>_xlfn.TEXTJOIN("",1,ファイル名生成[[#This Row],[字音１]],ファイル名生成[[#This Row],[字音２]],ファイル名生成[[#This Row],[字音3]])</f>
        <v/>
      </c>
      <c r="K546" s="90"/>
      <c r="L546" s="50" t="str">
        <f>IF(ファイル名生成[[#This Row],[字１]]=0,"",_xlfn.TEXTJOIN("",TRUE,ファイル名生成[[#This Row],[ローマ字]],ファイル名生成[[#This Row],[後綴り]]))</f>
        <v/>
      </c>
      <c r="M546" s="50" t="str">
        <f>IF(COUNTIF(既存ファイル名[語釈見出し],ファイル名生成[[#This Row],[語釈見出し]])&gt;=1,"重複","")</f>
        <v/>
      </c>
      <c r="N546" s="50" t="str">
        <f>IF(COUNTIF(既存ファイル名[項目（内部）],ファイル名生成[[#This Row],[項目（内部）]])&gt;=1,"重複","")</f>
        <v/>
      </c>
      <c r="O546" s="50">
        <f>IF(LEFT(ファイル名生成[[#This Row],[項目（内部）]],1)="",0,MATCH(LEFT(ファイル名生成[[#This Row],[項目（内部）]],1),字音画数表[新字],0))</f>
        <v>0</v>
      </c>
      <c r="P546" s="50" cm="1">
        <f t="array" ref="P54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6" s="50" cm="1">
        <f t="array" ref="Q54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6" s="50" t="str" cm="1">
        <f t="array" ref="R546">IF(ファイル名生成[[#This Row],[字１]]=0,"",INDEX(字音画数表[字音],ファイル名生成[[#This Row],[字１]],0))</f>
        <v/>
      </c>
      <c r="S546" s="50" t="str" cm="1">
        <f t="array" ref="S546">IF(ファイル名生成[[#This Row],[字２]]=0,"",INDEX(字音画数表[字音],ファイル名生成[[#This Row],[字２]],0))</f>
        <v/>
      </c>
      <c r="T546" s="50" t="str" cm="1">
        <f t="array" ref="T546">IF(ファイル名生成[[#This Row],[字３]]=0,"",INDEX(字音画数表[字音],ファイル名生成[[#This Row],[字３]],0))</f>
        <v/>
      </c>
      <c r="U546" s="50" t="str" cm="1">
        <f t="array" ref="U546">[1]!Hebon(ファイル名生成[[#This Row],[字音（手動）]],2,1)</f>
        <v/>
      </c>
      <c r="V546" s="50">
        <f>COUNTIF(既存ファイル名[ローマ字],ファイル名生成[[#This Row],[ローマ字]])</f>
        <v>2</v>
      </c>
      <c r="W546" s="50">
        <f>IF(ファイル名生成[[#This Row],[字１]]=0,0,COUNTIF(ファイル名生成[ローマ字],ファイル名生成[[#This Row],[ローマ字]]))</f>
        <v>0</v>
      </c>
      <c r="X546" s="50">
        <f>ファイル名生成[[#This Row],[既存頻度]]+ファイル名生成[[#This Row],[新頻度]]</f>
        <v>2</v>
      </c>
      <c r="Y546" s="50" t="str">
        <f>IF(ファイル名生成[[#This Row],[総頻度]]&gt;9,ファイル名生成[[#This Row],[総頻度]],_xlfn.TEXTJOIN("",TRUE,"0",ファイル名生成[[#This Row],[総頻度]]))</f>
        <v>02</v>
      </c>
    </row>
    <row r="547" spans="2:25">
      <c r="B547" s="50">
        <f t="shared" si="8"/>
        <v>545</v>
      </c>
      <c r="C547" s="90"/>
      <c r="D547" s="81"/>
      <c r="E547" s="81" t="s">
        <v>3843</v>
      </c>
      <c r="F547" s="81" t="s">
        <v>3843</v>
      </c>
      <c r="G547" s="90"/>
      <c r="H547" s="90"/>
      <c r="I547" s="50" t="str" cm="1">
        <f t="array" ref="I54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7" s="50" t="str">
        <f>_xlfn.TEXTJOIN("",1,ファイル名生成[[#This Row],[字音１]],ファイル名生成[[#This Row],[字音２]],ファイル名生成[[#This Row],[字音3]])</f>
        <v/>
      </c>
      <c r="K547" s="90"/>
      <c r="L547" s="50" t="str">
        <f>IF(ファイル名生成[[#This Row],[字１]]=0,"",_xlfn.TEXTJOIN("",TRUE,ファイル名生成[[#This Row],[ローマ字]],ファイル名生成[[#This Row],[後綴り]]))</f>
        <v/>
      </c>
      <c r="M547" s="50" t="str">
        <f>IF(COUNTIF(既存ファイル名[語釈見出し],ファイル名生成[[#This Row],[語釈見出し]])&gt;=1,"重複","")</f>
        <v/>
      </c>
      <c r="N547" s="50" t="str">
        <f>IF(COUNTIF(既存ファイル名[項目（内部）],ファイル名生成[[#This Row],[項目（内部）]])&gt;=1,"重複","")</f>
        <v/>
      </c>
      <c r="O547" s="50">
        <f>IF(LEFT(ファイル名生成[[#This Row],[項目（内部）]],1)="",0,MATCH(LEFT(ファイル名生成[[#This Row],[項目（内部）]],1),字音画数表[新字],0))</f>
        <v>0</v>
      </c>
      <c r="P547" s="50" cm="1">
        <f t="array" ref="P54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7" s="50" cm="1">
        <f t="array" ref="Q54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7" s="50" t="str" cm="1">
        <f t="array" ref="R547">IF(ファイル名生成[[#This Row],[字１]]=0,"",INDEX(字音画数表[字音],ファイル名生成[[#This Row],[字１]],0))</f>
        <v/>
      </c>
      <c r="S547" s="50" t="str" cm="1">
        <f t="array" ref="S547">IF(ファイル名生成[[#This Row],[字２]]=0,"",INDEX(字音画数表[字音],ファイル名生成[[#This Row],[字２]],0))</f>
        <v/>
      </c>
      <c r="T547" s="50" t="str" cm="1">
        <f t="array" ref="T547">IF(ファイル名生成[[#This Row],[字３]]=0,"",INDEX(字音画数表[字音],ファイル名生成[[#This Row],[字３]],0))</f>
        <v/>
      </c>
      <c r="U547" s="50" t="str" cm="1">
        <f t="array" ref="U547">[1]!Hebon(ファイル名生成[[#This Row],[字音（手動）]],2,1)</f>
        <v/>
      </c>
      <c r="V547" s="50">
        <f>COUNTIF(既存ファイル名[ローマ字],ファイル名生成[[#This Row],[ローマ字]])</f>
        <v>2</v>
      </c>
      <c r="W547" s="50">
        <f>IF(ファイル名生成[[#This Row],[字１]]=0,0,COUNTIF(ファイル名生成[ローマ字],ファイル名生成[[#This Row],[ローマ字]]))</f>
        <v>0</v>
      </c>
      <c r="X547" s="50">
        <f>ファイル名生成[[#This Row],[既存頻度]]+ファイル名生成[[#This Row],[新頻度]]</f>
        <v>2</v>
      </c>
      <c r="Y547" s="50" t="str">
        <f>IF(ファイル名生成[[#This Row],[総頻度]]&gt;9,ファイル名生成[[#This Row],[総頻度]],_xlfn.TEXTJOIN("",TRUE,"0",ファイル名生成[[#This Row],[総頻度]]))</f>
        <v>02</v>
      </c>
    </row>
    <row r="548" spans="2:25">
      <c r="B548" s="50">
        <f t="shared" si="8"/>
        <v>546</v>
      </c>
      <c r="C548" s="90"/>
      <c r="D548" s="81"/>
      <c r="E548" s="81" t="s">
        <v>3843</v>
      </c>
      <c r="F548" s="81" t="s">
        <v>3843</v>
      </c>
      <c r="G548" s="90"/>
      <c r="H548" s="90"/>
      <c r="I548" s="50" t="str" cm="1">
        <f t="array" ref="I54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8" s="50" t="str">
        <f>_xlfn.TEXTJOIN("",1,ファイル名生成[[#This Row],[字音１]],ファイル名生成[[#This Row],[字音２]],ファイル名生成[[#This Row],[字音3]])</f>
        <v/>
      </c>
      <c r="K548" s="90"/>
      <c r="L548" s="50" t="str">
        <f>IF(ファイル名生成[[#This Row],[字１]]=0,"",_xlfn.TEXTJOIN("",TRUE,ファイル名生成[[#This Row],[ローマ字]],ファイル名生成[[#This Row],[後綴り]]))</f>
        <v/>
      </c>
      <c r="M548" s="50" t="str">
        <f>IF(COUNTIF(既存ファイル名[語釈見出し],ファイル名生成[[#This Row],[語釈見出し]])&gt;=1,"重複","")</f>
        <v/>
      </c>
      <c r="N548" s="50" t="str">
        <f>IF(COUNTIF(既存ファイル名[項目（内部）],ファイル名生成[[#This Row],[項目（内部）]])&gt;=1,"重複","")</f>
        <v/>
      </c>
      <c r="O548" s="50">
        <f>IF(LEFT(ファイル名生成[[#This Row],[項目（内部）]],1)="",0,MATCH(LEFT(ファイル名生成[[#This Row],[項目（内部）]],1),字音画数表[新字],0))</f>
        <v>0</v>
      </c>
      <c r="P548" s="50" cm="1">
        <f t="array" ref="P54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8" s="50" cm="1">
        <f t="array" ref="Q54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8" s="50" t="str" cm="1">
        <f t="array" ref="R548">IF(ファイル名生成[[#This Row],[字１]]=0,"",INDEX(字音画数表[字音],ファイル名生成[[#This Row],[字１]],0))</f>
        <v/>
      </c>
      <c r="S548" s="50" t="str" cm="1">
        <f t="array" ref="S548">IF(ファイル名生成[[#This Row],[字２]]=0,"",INDEX(字音画数表[字音],ファイル名生成[[#This Row],[字２]],0))</f>
        <v/>
      </c>
      <c r="T548" s="50" t="str" cm="1">
        <f t="array" ref="T548">IF(ファイル名生成[[#This Row],[字３]]=0,"",INDEX(字音画数表[字音],ファイル名生成[[#This Row],[字３]],0))</f>
        <v/>
      </c>
      <c r="U548" s="50" t="str" cm="1">
        <f t="array" ref="U548">[1]!Hebon(ファイル名生成[[#This Row],[字音（手動）]],2,1)</f>
        <v/>
      </c>
      <c r="V548" s="50">
        <f>COUNTIF(既存ファイル名[ローマ字],ファイル名生成[[#This Row],[ローマ字]])</f>
        <v>2</v>
      </c>
      <c r="W548" s="50">
        <f>IF(ファイル名生成[[#This Row],[字１]]=0,0,COUNTIF(ファイル名生成[ローマ字],ファイル名生成[[#This Row],[ローマ字]]))</f>
        <v>0</v>
      </c>
      <c r="X548" s="50">
        <f>ファイル名生成[[#This Row],[既存頻度]]+ファイル名生成[[#This Row],[新頻度]]</f>
        <v>2</v>
      </c>
      <c r="Y548" s="50" t="str">
        <f>IF(ファイル名生成[[#This Row],[総頻度]]&gt;9,ファイル名生成[[#This Row],[総頻度]],_xlfn.TEXTJOIN("",TRUE,"0",ファイル名生成[[#This Row],[総頻度]]))</f>
        <v>02</v>
      </c>
    </row>
    <row r="549" spans="2:25">
      <c r="B549" s="50">
        <f t="shared" si="8"/>
        <v>547</v>
      </c>
      <c r="C549" s="90"/>
      <c r="D549" s="81"/>
      <c r="E549" s="81" t="s">
        <v>3843</v>
      </c>
      <c r="F549" s="81" t="s">
        <v>3843</v>
      </c>
      <c r="G549" s="90"/>
      <c r="H549" s="90"/>
      <c r="I549" s="50" t="str" cm="1">
        <f t="array" ref="I54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49" s="50" t="str">
        <f>_xlfn.TEXTJOIN("",1,ファイル名生成[[#This Row],[字音１]],ファイル名生成[[#This Row],[字音２]],ファイル名生成[[#This Row],[字音3]])</f>
        <v/>
      </c>
      <c r="K549" s="90"/>
      <c r="L549" s="50" t="str">
        <f>IF(ファイル名生成[[#This Row],[字１]]=0,"",_xlfn.TEXTJOIN("",TRUE,ファイル名生成[[#This Row],[ローマ字]],ファイル名生成[[#This Row],[後綴り]]))</f>
        <v/>
      </c>
      <c r="M549" s="50" t="str">
        <f>IF(COUNTIF(既存ファイル名[語釈見出し],ファイル名生成[[#This Row],[語釈見出し]])&gt;=1,"重複","")</f>
        <v/>
      </c>
      <c r="N549" s="50" t="str">
        <f>IF(COUNTIF(既存ファイル名[項目（内部）],ファイル名生成[[#This Row],[項目（内部）]])&gt;=1,"重複","")</f>
        <v/>
      </c>
      <c r="O549" s="50">
        <f>IF(LEFT(ファイル名生成[[#This Row],[項目（内部）]],1)="",0,MATCH(LEFT(ファイル名生成[[#This Row],[項目（内部）]],1),字音画数表[新字],0))</f>
        <v>0</v>
      </c>
      <c r="P549" s="50" cm="1">
        <f t="array" ref="P54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49" s="50" cm="1">
        <f t="array" ref="Q54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49" s="50" t="str" cm="1">
        <f t="array" ref="R549">IF(ファイル名生成[[#This Row],[字１]]=0,"",INDEX(字音画数表[字音],ファイル名生成[[#This Row],[字１]],0))</f>
        <v/>
      </c>
      <c r="S549" s="50" t="str" cm="1">
        <f t="array" ref="S549">IF(ファイル名生成[[#This Row],[字２]]=0,"",INDEX(字音画数表[字音],ファイル名生成[[#This Row],[字２]],0))</f>
        <v/>
      </c>
      <c r="T549" s="50" t="str" cm="1">
        <f t="array" ref="T549">IF(ファイル名生成[[#This Row],[字３]]=0,"",INDEX(字音画数表[字音],ファイル名生成[[#This Row],[字３]],0))</f>
        <v/>
      </c>
      <c r="U549" s="50" t="str" cm="1">
        <f t="array" ref="U549">[1]!Hebon(ファイル名生成[[#This Row],[字音（手動）]],2,1)</f>
        <v/>
      </c>
      <c r="V549" s="50">
        <f>COUNTIF(既存ファイル名[ローマ字],ファイル名生成[[#This Row],[ローマ字]])</f>
        <v>2</v>
      </c>
      <c r="W549" s="50">
        <f>IF(ファイル名生成[[#This Row],[字１]]=0,0,COUNTIF(ファイル名生成[ローマ字],ファイル名生成[[#This Row],[ローマ字]]))</f>
        <v>0</v>
      </c>
      <c r="X549" s="50">
        <f>ファイル名生成[[#This Row],[既存頻度]]+ファイル名生成[[#This Row],[新頻度]]</f>
        <v>2</v>
      </c>
      <c r="Y549" s="50" t="str">
        <f>IF(ファイル名生成[[#This Row],[総頻度]]&gt;9,ファイル名生成[[#This Row],[総頻度]],_xlfn.TEXTJOIN("",TRUE,"0",ファイル名生成[[#This Row],[総頻度]]))</f>
        <v>02</v>
      </c>
    </row>
    <row r="550" spans="2:25">
      <c r="B550" s="50">
        <f t="shared" si="8"/>
        <v>548</v>
      </c>
      <c r="C550" s="90"/>
      <c r="D550" s="81"/>
      <c r="E550" s="81" t="s">
        <v>3843</v>
      </c>
      <c r="F550" s="81" t="s">
        <v>3843</v>
      </c>
      <c r="G550" s="90"/>
      <c r="H550" s="90"/>
      <c r="I550" s="50" t="str" cm="1">
        <f t="array" ref="I55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0" s="50" t="str">
        <f>_xlfn.TEXTJOIN("",1,ファイル名生成[[#This Row],[字音１]],ファイル名生成[[#This Row],[字音２]],ファイル名生成[[#This Row],[字音3]])</f>
        <v/>
      </c>
      <c r="K550" s="90"/>
      <c r="L550" s="50" t="str">
        <f>IF(ファイル名生成[[#This Row],[字１]]=0,"",_xlfn.TEXTJOIN("",TRUE,ファイル名生成[[#This Row],[ローマ字]],ファイル名生成[[#This Row],[後綴り]]))</f>
        <v/>
      </c>
      <c r="M550" s="50" t="str">
        <f>IF(COUNTIF(既存ファイル名[語釈見出し],ファイル名生成[[#This Row],[語釈見出し]])&gt;=1,"重複","")</f>
        <v/>
      </c>
      <c r="N550" s="50" t="str">
        <f>IF(COUNTIF(既存ファイル名[項目（内部）],ファイル名生成[[#This Row],[項目（内部）]])&gt;=1,"重複","")</f>
        <v/>
      </c>
      <c r="O550" s="50">
        <f>IF(LEFT(ファイル名生成[[#This Row],[項目（内部）]],1)="",0,MATCH(LEFT(ファイル名生成[[#This Row],[項目（内部）]],1),字音画数表[新字],0))</f>
        <v>0</v>
      </c>
      <c r="P550" s="50" cm="1">
        <f t="array" ref="P55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0" s="50" cm="1">
        <f t="array" ref="Q55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0" s="50" t="str" cm="1">
        <f t="array" ref="R550">IF(ファイル名生成[[#This Row],[字１]]=0,"",INDEX(字音画数表[字音],ファイル名生成[[#This Row],[字１]],0))</f>
        <v/>
      </c>
      <c r="S550" s="50" t="str" cm="1">
        <f t="array" ref="S550">IF(ファイル名生成[[#This Row],[字２]]=0,"",INDEX(字音画数表[字音],ファイル名生成[[#This Row],[字２]],0))</f>
        <v/>
      </c>
      <c r="T550" s="50" t="str" cm="1">
        <f t="array" ref="T550">IF(ファイル名生成[[#This Row],[字３]]=0,"",INDEX(字音画数表[字音],ファイル名生成[[#This Row],[字３]],0))</f>
        <v/>
      </c>
      <c r="U550" s="50" t="str" cm="1">
        <f t="array" ref="U550">[1]!Hebon(ファイル名生成[[#This Row],[字音（手動）]],2,1)</f>
        <v/>
      </c>
      <c r="V550" s="50">
        <f>COUNTIF(既存ファイル名[ローマ字],ファイル名生成[[#This Row],[ローマ字]])</f>
        <v>2</v>
      </c>
      <c r="W550" s="50">
        <f>IF(ファイル名生成[[#This Row],[字１]]=0,0,COUNTIF(ファイル名生成[ローマ字],ファイル名生成[[#This Row],[ローマ字]]))</f>
        <v>0</v>
      </c>
      <c r="X550" s="50">
        <f>ファイル名生成[[#This Row],[既存頻度]]+ファイル名生成[[#This Row],[新頻度]]</f>
        <v>2</v>
      </c>
      <c r="Y550" s="50" t="str">
        <f>IF(ファイル名生成[[#This Row],[総頻度]]&gt;9,ファイル名生成[[#This Row],[総頻度]],_xlfn.TEXTJOIN("",TRUE,"0",ファイル名生成[[#This Row],[総頻度]]))</f>
        <v>02</v>
      </c>
    </row>
    <row r="551" spans="2:25">
      <c r="B551" s="50">
        <f t="shared" si="8"/>
        <v>549</v>
      </c>
      <c r="C551" s="90"/>
      <c r="D551" s="81"/>
      <c r="E551" s="81" t="s">
        <v>3843</v>
      </c>
      <c r="F551" s="81" t="s">
        <v>3843</v>
      </c>
      <c r="G551" s="90"/>
      <c r="H551" s="90"/>
      <c r="I551" s="50" t="str" cm="1">
        <f t="array" ref="I55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1" s="50" t="str">
        <f>_xlfn.TEXTJOIN("",1,ファイル名生成[[#This Row],[字音１]],ファイル名生成[[#This Row],[字音２]],ファイル名生成[[#This Row],[字音3]])</f>
        <v/>
      </c>
      <c r="K551" s="90"/>
      <c r="L551" s="50" t="str">
        <f>IF(ファイル名生成[[#This Row],[字１]]=0,"",_xlfn.TEXTJOIN("",TRUE,ファイル名生成[[#This Row],[ローマ字]],ファイル名生成[[#This Row],[後綴り]]))</f>
        <v/>
      </c>
      <c r="M551" s="50" t="str">
        <f>IF(COUNTIF(既存ファイル名[語釈見出し],ファイル名生成[[#This Row],[語釈見出し]])&gt;=1,"重複","")</f>
        <v/>
      </c>
      <c r="N551" s="50" t="str">
        <f>IF(COUNTIF(既存ファイル名[項目（内部）],ファイル名生成[[#This Row],[項目（内部）]])&gt;=1,"重複","")</f>
        <v/>
      </c>
      <c r="O551" s="50">
        <f>IF(LEFT(ファイル名生成[[#This Row],[項目（内部）]],1)="",0,MATCH(LEFT(ファイル名生成[[#This Row],[項目（内部）]],1),字音画数表[新字],0))</f>
        <v>0</v>
      </c>
      <c r="P551" s="50" cm="1">
        <f t="array" ref="P55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1" s="50" cm="1">
        <f t="array" ref="Q55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1" s="50" t="str" cm="1">
        <f t="array" ref="R551">IF(ファイル名生成[[#This Row],[字１]]=0,"",INDEX(字音画数表[字音],ファイル名生成[[#This Row],[字１]],0))</f>
        <v/>
      </c>
      <c r="S551" s="50" t="str" cm="1">
        <f t="array" ref="S551">IF(ファイル名生成[[#This Row],[字２]]=0,"",INDEX(字音画数表[字音],ファイル名生成[[#This Row],[字２]],0))</f>
        <v/>
      </c>
      <c r="T551" s="50" t="str" cm="1">
        <f t="array" ref="T551">IF(ファイル名生成[[#This Row],[字３]]=0,"",INDEX(字音画数表[字音],ファイル名生成[[#This Row],[字３]],0))</f>
        <v/>
      </c>
      <c r="U551" s="50" t="str" cm="1">
        <f t="array" ref="U551">[1]!Hebon(ファイル名生成[[#This Row],[字音（手動）]],2,1)</f>
        <v/>
      </c>
      <c r="V551" s="50">
        <f>COUNTIF(既存ファイル名[ローマ字],ファイル名生成[[#This Row],[ローマ字]])</f>
        <v>2</v>
      </c>
      <c r="W551" s="50">
        <f>IF(ファイル名生成[[#This Row],[字１]]=0,0,COUNTIF(ファイル名生成[ローマ字],ファイル名生成[[#This Row],[ローマ字]]))</f>
        <v>0</v>
      </c>
      <c r="X551" s="50">
        <f>ファイル名生成[[#This Row],[既存頻度]]+ファイル名生成[[#This Row],[新頻度]]</f>
        <v>2</v>
      </c>
      <c r="Y551" s="50" t="str">
        <f>IF(ファイル名生成[[#This Row],[総頻度]]&gt;9,ファイル名生成[[#This Row],[総頻度]],_xlfn.TEXTJOIN("",TRUE,"0",ファイル名生成[[#This Row],[総頻度]]))</f>
        <v>02</v>
      </c>
    </row>
    <row r="552" spans="2:25">
      <c r="B552" s="50">
        <f t="shared" si="8"/>
        <v>550</v>
      </c>
      <c r="C552" s="90"/>
      <c r="D552" s="81"/>
      <c r="E552" s="81" t="s">
        <v>3843</v>
      </c>
      <c r="F552" s="81" t="s">
        <v>3843</v>
      </c>
      <c r="G552" s="90"/>
      <c r="H552" s="90"/>
      <c r="I552" s="50" t="str" cm="1">
        <f t="array" ref="I55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2" s="50" t="str">
        <f>_xlfn.TEXTJOIN("",1,ファイル名生成[[#This Row],[字音１]],ファイル名生成[[#This Row],[字音２]],ファイル名生成[[#This Row],[字音3]])</f>
        <v/>
      </c>
      <c r="K552" s="90"/>
      <c r="L552" s="50" t="str">
        <f>IF(ファイル名生成[[#This Row],[字１]]=0,"",_xlfn.TEXTJOIN("",TRUE,ファイル名生成[[#This Row],[ローマ字]],ファイル名生成[[#This Row],[後綴り]]))</f>
        <v/>
      </c>
      <c r="M552" s="50" t="str">
        <f>IF(COUNTIF(既存ファイル名[語釈見出し],ファイル名生成[[#This Row],[語釈見出し]])&gt;=1,"重複","")</f>
        <v/>
      </c>
      <c r="N552" s="50" t="str">
        <f>IF(COUNTIF(既存ファイル名[項目（内部）],ファイル名生成[[#This Row],[項目（内部）]])&gt;=1,"重複","")</f>
        <v/>
      </c>
      <c r="O552" s="50">
        <f>IF(LEFT(ファイル名生成[[#This Row],[項目（内部）]],1)="",0,MATCH(LEFT(ファイル名生成[[#This Row],[項目（内部）]],1),字音画数表[新字],0))</f>
        <v>0</v>
      </c>
      <c r="P552" s="50" cm="1">
        <f t="array" ref="P55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2" s="50" cm="1">
        <f t="array" ref="Q55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2" s="50" t="str" cm="1">
        <f t="array" ref="R552">IF(ファイル名生成[[#This Row],[字１]]=0,"",INDEX(字音画数表[字音],ファイル名生成[[#This Row],[字１]],0))</f>
        <v/>
      </c>
      <c r="S552" s="50" t="str" cm="1">
        <f t="array" ref="S552">IF(ファイル名生成[[#This Row],[字２]]=0,"",INDEX(字音画数表[字音],ファイル名生成[[#This Row],[字２]],0))</f>
        <v/>
      </c>
      <c r="T552" s="50" t="str" cm="1">
        <f t="array" ref="T552">IF(ファイル名生成[[#This Row],[字３]]=0,"",INDEX(字音画数表[字音],ファイル名生成[[#This Row],[字３]],0))</f>
        <v/>
      </c>
      <c r="U552" s="50" t="str" cm="1">
        <f t="array" ref="U552">[1]!Hebon(ファイル名生成[[#This Row],[字音（手動）]],2,1)</f>
        <v/>
      </c>
      <c r="V552" s="50">
        <f>COUNTIF(既存ファイル名[ローマ字],ファイル名生成[[#This Row],[ローマ字]])</f>
        <v>2</v>
      </c>
      <c r="W552" s="50">
        <f>IF(ファイル名生成[[#This Row],[字１]]=0,0,COUNTIF(ファイル名生成[ローマ字],ファイル名生成[[#This Row],[ローマ字]]))</f>
        <v>0</v>
      </c>
      <c r="X552" s="50">
        <f>ファイル名生成[[#This Row],[既存頻度]]+ファイル名生成[[#This Row],[新頻度]]</f>
        <v>2</v>
      </c>
      <c r="Y552" s="50" t="str">
        <f>IF(ファイル名生成[[#This Row],[総頻度]]&gt;9,ファイル名生成[[#This Row],[総頻度]],_xlfn.TEXTJOIN("",TRUE,"0",ファイル名生成[[#This Row],[総頻度]]))</f>
        <v>02</v>
      </c>
    </row>
    <row r="553" spans="2:25">
      <c r="B553" s="50">
        <f t="shared" si="8"/>
        <v>551</v>
      </c>
      <c r="C553" s="90"/>
      <c r="D553" s="81"/>
      <c r="E553" s="81" t="s">
        <v>3843</v>
      </c>
      <c r="F553" s="81" t="s">
        <v>3843</v>
      </c>
      <c r="G553" s="90"/>
      <c r="H553" s="90"/>
      <c r="I553" s="50" t="str" cm="1">
        <f t="array" ref="I55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3" s="50" t="str">
        <f>_xlfn.TEXTJOIN("",1,ファイル名生成[[#This Row],[字音１]],ファイル名生成[[#This Row],[字音２]],ファイル名生成[[#This Row],[字音3]])</f>
        <v/>
      </c>
      <c r="K553" s="90"/>
      <c r="L553" s="50" t="str">
        <f>IF(ファイル名生成[[#This Row],[字１]]=0,"",_xlfn.TEXTJOIN("",TRUE,ファイル名生成[[#This Row],[ローマ字]],ファイル名生成[[#This Row],[後綴り]]))</f>
        <v/>
      </c>
      <c r="M553" s="50" t="str">
        <f>IF(COUNTIF(既存ファイル名[語釈見出し],ファイル名生成[[#This Row],[語釈見出し]])&gt;=1,"重複","")</f>
        <v/>
      </c>
      <c r="N553" s="50" t="str">
        <f>IF(COUNTIF(既存ファイル名[項目（内部）],ファイル名生成[[#This Row],[項目（内部）]])&gt;=1,"重複","")</f>
        <v/>
      </c>
      <c r="O553" s="50">
        <f>IF(LEFT(ファイル名生成[[#This Row],[項目（内部）]],1)="",0,MATCH(LEFT(ファイル名生成[[#This Row],[項目（内部）]],1),字音画数表[新字],0))</f>
        <v>0</v>
      </c>
      <c r="P553" s="50" cm="1">
        <f t="array" ref="P55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3" s="50" cm="1">
        <f t="array" ref="Q55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3" s="50" t="str" cm="1">
        <f t="array" ref="R553">IF(ファイル名生成[[#This Row],[字１]]=0,"",INDEX(字音画数表[字音],ファイル名生成[[#This Row],[字１]],0))</f>
        <v/>
      </c>
      <c r="S553" s="50" t="str" cm="1">
        <f t="array" ref="S553">IF(ファイル名生成[[#This Row],[字２]]=0,"",INDEX(字音画数表[字音],ファイル名生成[[#This Row],[字２]],0))</f>
        <v/>
      </c>
      <c r="T553" s="50" t="str" cm="1">
        <f t="array" ref="T553">IF(ファイル名生成[[#This Row],[字３]]=0,"",INDEX(字音画数表[字音],ファイル名生成[[#This Row],[字３]],0))</f>
        <v/>
      </c>
      <c r="U553" s="50" t="str" cm="1">
        <f t="array" ref="U553">[1]!Hebon(ファイル名生成[[#This Row],[字音（手動）]],2,1)</f>
        <v/>
      </c>
      <c r="V553" s="50">
        <f>COUNTIF(既存ファイル名[ローマ字],ファイル名生成[[#This Row],[ローマ字]])</f>
        <v>2</v>
      </c>
      <c r="W553" s="50">
        <f>IF(ファイル名生成[[#This Row],[字１]]=0,0,COUNTIF(ファイル名生成[ローマ字],ファイル名生成[[#This Row],[ローマ字]]))</f>
        <v>0</v>
      </c>
      <c r="X553" s="50">
        <f>ファイル名生成[[#This Row],[既存頻度]]+ファイル名生成[[#This Row],[新頻度]]</f>
        <v>2</v>
      </c>
      <c r="Y553" s="50" t="str">
        <f>IF(ファイル名生成[[#This Row],[総頻度]]&gt;9,ファイル名生成[[#This Row],[総頻度]],_xlfn.TEXTJOIN("",TRUE,"0",ファイル名生成[[#This Row],[総頻度]]))</f>
        <v>02</v>
      </c>
    </row>
    <row r="554" spans="2:25">
      <c r="B554" s="50">
        <f t="shared" si="8"/>
        <v>552</v>
      </c>
      <c r="C554" s="90"/>
      <c r="D554" s="81"/>
      <c r="E554" s="81" t="s">
        <v>3843</v>
      </c>
      <c r="F554" s="81" t="s">
        <v>3843</v>
      </c>
      <c r="G554" s="90"/>
      <c r="H554" s="90"/>
      <c r="I554" s="50" t="str" cm="1">
        <f t="array" ref="I55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4" s="50" t="str">
        <f>_xlfn.TEXTJOIN("",1,ファイル名生成[[#This Row],[字音１]],ファイル名生成[[#This Row],[字音２]],ファイル名生成[[#This Row],[字音3]])</f>
        <v/>
      </c>
      <c r="K554" s="90"/>
      <c r="L554" s="50" t="str">
        <f>IF(ファイル名生成[[#This Row],[字１]]=0,"",_xlfn.TEXTJOIN("",TRUE,ファイル名生成[[#This Row],[ローマ字]],ファイル名生成[[#This Row],[後綴り]]))</f>
        <v/>
      </c>
      <c r="M554" s="50" t="str">
        <f>IF(COUNTIF(既存ファイル名[語釈見出し],ファイル名生成[[#This Row],[語釈見出し]])&gt;=1,"重複","")</f>
        <v/>
      </c>
      <c r="N554" s="50" t="str">
        <f>IF(COUNTIF(既存ファイル名[項目（内部）],ファイル名生成[[#This Row],[項目（内部）]])&gt;=1,"重複","")</f>
        <v/>
      </c>
      <c r="O554" s="50">
        <f>IF(LEFT(ファイル名生成[[#This Row],[項目（内部）]],1)="",0,MATCH(LEFT(ファイル名生成[[#This Row],[項目（内部）]],1),字音画数表[新字],0))</f>
        <v>0</v>
      </c>
      <c r="P554" s="50" cm="1">
        <f t="array" ref="P55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4" s="50" cm="1">
        <f t="array" ref="Q55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4" s="50" t="str" cm="1">
        <f t="array" ref="R554">IF(ファイル名生成[[#This Row],[字１]]=0,"",INDEX(字音画数表[字音],ファイル名生成[[#This Row],[字１]],0))</f>
        <v/>
      </c>
      <c r="S554" s="50" t="str" cm="1">
        <f t="array" ref="S554">IF(ファイル名生成[[#This Row],[字２]]=0,"",INDEX(字音画数表[字音],ファイル名生成[[#This Row],[字２]],0))</f>
        <v/>
      </c>
      <c r="T554" s="50" t="str" cm="1">
        <f t="array" ref="T554">IF(ファイル名生成[[#This Row],[字３]]=0,"",INDEX(字音画数表[字音],ファイル名生成[[#This Row],[字３]],0))</f>
        <v/>
      </c>
      <c r="U554" s="50" t="str" cm="1">
        <f t="array" ref="U554">[1]!Hebon(ファイル名生成[[#This Row],[字音（手動）]],2,1)</f>
        <v/>
      </c>
      <c r="V554" s="50">
        <f>COUNTIF(既存ファイル名[ローマ字],ファイル名生成[[#This Row],[ローマ字]])</f>
        <v>2</v>
      </c>
      <c r="W554" s="50">
        <f>IF(ファイル名生成[[#This Row],[字１]]=0,0,COUNTIF(ファイル名生成[ローマ字],ファイル名生成[[#This Row],[ローマ字]]))</f>
        <v>0</v>
      </c>
      <c r="X554" s="50">
        <f>ファイル名生成[[#This Row],[既存頻度]]+ファイル名生成[[#This Row],[新頻度]]</f>
        <v>2</v>
      </c>
      <c r="Y554" s="50" t="str">
        <f>IF(ファイル名生成[[#This Row],[総頻度]]&gt;9,ファイル名生成[[#This Row],[総頻度]],_xlfn.TEXTJOIN("",TRUE,"0",ファイル名生成[[#This Row],[総頻度]]))</f>
        <v>02</v>
      </c>
    </row>
    <row r="555" spans="2:25">
      <c r="B555" s="50">
        <f t="shared" si="8"/>
        <v>553</v>
      </c>
      <c r="C555" s="90"/>
      <c r="D555" s="81"/>
      <c r="E555" s="81" t="s">
        <v>3843</v>
      </c>
      <c r="F555" s="81" t="s">
        <v>3843</v>
      </c>
      <c r="G555" s="90"/>
      <c r="H555" s="90"/>
      <c r="I555" s="50" t="str" cm="1">
        <f t="array" ref="I55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5" s="50" t="str">
        <f>_xlfn.TEXTJOIN("",1,ファイル名生成[[#This Row],[字音１]],ファイル名生成[[#This Row],[字音２]],ファイル名生成[[#This Row],[字音3]])</f>
        <v/>
      </c>
      <c r="K555" s="90"/>
      <c r="L555" s="50" t="str">
        <f>IF(ファイル名生成[[#This Row],[字１]]=0,"",_xlfn.TEXTJOIN("",TRUE,ファイル名生成[[#This Row],[ローマ字]],ファイル名生成[[#This Row],[後綴り]]))</f>
        <v/>
      </c>
      <c r="M555" s="50" t="str">
        <f>IF(COUNTIF(既存ファイル名[語釈見出し],ファイル名生成[[#This Row],[語釈見出し]])&gt;=1,"重複","")</f>
        <v/>
      </c>
      <c r="N555" s="50" t="str">
        <f>IF(COUNTIF(既存ファイル名[項目（内部）],ファイル名生成[[#This Row],[項目（内部）]])&gt;=1,"重複","")</f>
        <v/>
      </c>
      <c r="O555" s="50">
        <f>IF(LEFT(ファイル名生成[[#This Row],[項目（内部）]],1)="",0,MATCH(LEFT(ファイル名生成[[#This Row],[項目（内部）]],1),字音画数表[新字],0))</f>
        <v>0</v>
      </c>
      <c r="P555" s="50" cm="1">
        <f t="array" ref="P55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5" s="50" cm="1">
        <f t="array" ref="Q55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5" s="50" t="str" cm="1">
        <f t="array" ref="R555">IF(ファイル名生成[[#This Row],[字１]]=0,"",INDEX(字音画数表[字音],ファイル名生成[[#This Row],[字１]],0))</f>
        <v/>
      </c>
      <c r="S555" s="50" t="str" cm="1">
        <f t="array" ref="S555">IF(ファイル名生成[[#This Row],[字２]]=0,"",INDEX(字音画数表[字音],ファイル名生成[[#This Row],[字２]],0))</f>
        <v/>
      </c>
      <c r="T555" s="50" t="str" cm="1">
        <f t="array" ref="T555">IF(ファイル名生成[[#This Row],[字３]]=0,"",INDEX(字音画数表[字音],ファイル名生成[[#This Row],[字３]],0))</f>
        <v/>
      </c>
      <c r="U555" s="50" t="str" cm="1">
        <f t="array" ref="U555">[1]!Hebon(ファイル名生成[[#This Row],[字音（手動）]],2,1)</f>
        <v/>
      </c>
      <c r="V555" s="50">
        <f>COUNTIF(既存ファイル名[ローマ字],ファイル名生成[[#This Row],[ローマ字]])</f>
        <v>2</v>
      </c>
      <c r="W555" s="50">
        <f>IF(ファイル名生成[[#This Row],[字１]]=0,0,COUNTIF(ファイル名生成[ローマ字],ファイル名生成[[#This Row],[ローマ字]]))</f>
        <v>0</v>
      </c>
      <c r="X555" s="50">
        <f>ファイル名生成[[#This Row],[既存頻度]]+ファイル名生成[[#This Row],[新頻度]]</f>
        <v>2</v>
      </c>
      <c r="Y555" s="50" t="str">
        <f>IF(ファイル名生成[[#This Row],[総頻度]]&gt;9,ファイル名生成[[#This Row],[総頻度]],_xlfn.TEXTJOIN("",TRUE,"0",ファイル名生成[[#This Row],[総頻度]]))</f>
        <v>02</v>
      </c>
    </row>
    <row r="556" spans="2:25">
      <c r="B556" s="50">
        <f t="shared" si="8"/>
        <v>554</v>
      </c>
      <c r="C556" s="90"/>
      <c r="D556" s="81"/>
      <c r="E556" s="81" t="s">
        <v>3843</v>
      </c>
      <c r="F556" s="81" t="s">
        <v>3843</v>
      </c>
      <c r="G556" s="90"/>
      <c r="H556" s="90"/>
      <c r="I556" s="50" t="str" cm="1">
        <f t="array" ref="I55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6" s="50" t="str">
        <f>_xlfn.TEXTJOIN("",1,ファイル名生成[[#This Row],[字音１]],ファイル名生成[[#This Row],[字音２]],ファイル名生成[[#This Row],[字音3]])</f>
        <v/>
      </c>
      <c r="K556" s="90"/>
      <c r="L556" s="50" t="str">
        <f>IF(ファイル名生成[[#This Row],[字１]]=0,"",_xlfn.TEXTJOIN("",TRUE,ファイル名生成[[#This Row],[ローマ字]],ファイル名生成[[#This Row],[後綴り]]))</f>
        <v/>
      </c>
      <c r="M556" s="50" t="str">
        <f>IF(COUNTIF(既存ファイル名[語釈見出し],ファイル名生成[[#This Row],[語釈見出し]])&gt;=1,"重複","")</f>
        <v/>
      </c>
      <c r="N556" s="50" t="str">
        <f>IF(COUNTIF(既存ファイル名[項目（内部）],ファイル名生成[[#This Row],[項目（内部）]])&gt;=1,"重複","")</f>
        <v/>
      </c>
      <c r="O556" s="50">
        <f>IF(LEFT(ファイル名生成[[#This Row],[項目（内部）]],1)="",0,MATCH(LEFT(ファイル名生成[[#This Row],[項目（内部）]],1),字音画数表[新字],0))</f>
        <v>0</v>
      </c>
      <c r="P556" s="50" cm="1">
        <f t="array" ref="P55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6" s="50" cm="1">
        <f t="array" ref="Q55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6" s="50" t="str" cm="1">
        <f t="array" ref="R556">IF(ファイル名生成[[#This Row],[字１]]=0,"",INDEX(字音画数表[字音],ファイル名生成[[#This Row],[字１]],0))</f>
        <v/>
      </c>
      <c r="S556" s="50" t="str" cm="1">
        <f t="array" ref="S556">IF(ファイル名生成[[#This Row],[字２]]=0,"",INDEX(字音画数表[字音],ファイル名生成[[#This Row],[字２]],0))</f>
        <v/>
      </c>
      <c r="T556" s="50" t="str" cm="1">
        <f t="array" ref="T556">IF(ファイル名生成[[#This Row],[字３]]=0,"",INDEX(字音画数表[字音],ファイル名生成[[#This Row],[字３]],0))</f>
        <v/>
      </c>
      <c r="U556" s="50" t="str" cm="1">
        <f t="array" ref="U556">[1]!Hebon(ファイル名生成[[#This Row],[字音（手動）]],2,1)</f>
        <v/>
      </c>
      <c r="V556" s="50">
        <f>COUNTIF(既存ファイル名[ローマ字],ファイル名生成[[#This Row],[ローマ字]])</f>
        <v>2</v>
      </c>
      <c r="W556" s="50">
        <f>IF(ファイル名生成[[#This Row],[字１]]=0,0,COUNTIF(ファイル名生成[ローマ字],ファイル名生成[[#This Row],[ローマ字]]))</f>
        <v>0</v>
      </c>
      <c r="X556" s="50">
        <f>ファイル名生成[[#This Row],[既存頻度]]+ファイル名生成[[#This Row],[新頻度]]</f>
        <v>2</v>
      </c>
      <c r="Y556" s="50" t="str">
        <f>IF(ファイル名生成[[#This Row],[総頻度]]&gt;9,ファイル名生成[[#This Row],[総頻度]],_xlfn.TEXTJOIN("",TRUE,"0",ファイル名生成[[#This Row],[総頻度]]))</f>
        <v>02</v>
      </c>
    </row>
    <row r="557" spans="2:25">
      <c r="B557" s="50">
        <f t="shared" si="8"/>
        <v>555</v>
      </c>
      <c r="C557" s="90"/>
      <c r="D557" s="81"/>
      <c r="E557" s="81" t="s">
        <v>3843</v>
      </c>
      <c r="F557" s="81" t="s">
        <v>3843</v>
      </c>
      <c r="G557" s="90"/>
      <c r="H557" s="90"/>
      <c r="I557" s="50" t="str" cm="1">
        <f t="array" ref="I55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7" s="50" t="str">
        <f>_xlfn.TEXTJOIN("",1,ファイル名生成[[#This Row],[字音１]],ファイル名生成[[#This Row],[字音２]],ファイル名生成[[#This Row],[字音3]])</f>
        <v/>
      </c>
      <c r="K557" s="90"/>
      <c r="L557" s="50" t="str">
        <f>IF(ファイル名生成[[#This Row],[字１]]=0,"",_xlfn.TEXTJOIN("",TRUE,ファイル名生成[[#This Row],[ローマ字]],ファイル名生成[[#This Row],[後綴り]]))</f>
        <v/>
      </c>
      <c r="M557" s="50" t="str">
        <f>IF(COUNTIF(既存ファイル名[語釈見出し],ファイル名生成[[#This Row],[語釈見出し]])&gt;=1,"重複","")</f>
        <v/>
      </c>
      <c r="N557" s="50" t="str">
        <f>IF(COUNTIF(既存ファイル名[項目（内部）],ファイル名生成[[#This Row],[項目（内部）]])&gt;=1,"重複","")</f>
        <v/>
      </c>
      <c r="O557" s="50">
        <f>IF(LEFT(ファイル名生成[[#This Row],[項目（内部）]],1)="",0,MATCH(LEFT(ファイル名生成[[#This Row],[項目（内部）]],1),字音画数表[新字],0))</f>
        <v>0</v>
      </c>
      <c r="P557" s="50" cm="1">
        <f t="array" ref="P55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7" s="50" cm="1">
        <f t="array" ref="Q55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7" s="50" t="str" cm="1">
        <f t="array" ref="R557">IF(ファイル名生成[[#This Row],[字１]]=0,"",INDEX(字音画数表[字音],ファイル名生成[[#This Row],[字１]],0))</f>
        <v/>
      </c>
      <c r="S557" s="50" t="str" cm="1">
        <f t="array" ref="S557">IF(ファイル名生成[[#This Row],[字２]]=0,"",INDEX(字音画数表[字音],ファイル名生成[[#This Row],[字２]],0))</f>
        <v/>
      </c>
      <c r="T557" s="50" t="str" cm="1">
        <f t="array" ref="T557">IF(ファイル名生成[[#This Row],[字３]]=0,"",INDEX(字音画数表[字音],ファイル名生成[[#This Row],[字３]],0))</f>
        <v/>
      </c>
      <c r="U557" s="50" t="str" cm="1">
        <f t="array" ref="U557">[1]!Hebon(ファイル名生成[[#This Row],[字音（手動）]],2,1)</f>
        <v/>
      </c>
      <c r="V557" s="50">
        <f>COUNTIF(既存ファイル名[ローマ字],ファイル名生成[[#This Row],[ローマ字]])</f>
        <v>2</v>
      </c>
      <c r="W557" s="50">
        <f>IF(ファイル名生成[[#This Row],[字１]]=0,0,COUNTIF(ファイル名生成[ローマ字],ファイル名生成[[#This Row],[ローマ字]]))</f>
        <v>0</v>
      </c>
      <c r="X557" s="50">
        <f>ファイル名生成[[#This Row],[既存頻度]]+ファイル名生成[[#This Row],[新頻度]]</f>
        <v>2</v>
      </c>
      <c r="Y557" s="50" t="str">
        <f>IF(ファイル名生成[[#This Row],[総頻度]]&gt;9,ファイル名生成[[#This Row],[総頻度]],_xlfn.TEXTJOIN("",TRUE,"0",ファイル名生成[[#This Row],[総頻度]]))</f>
        <v>02</v>
      </c>
    </row>
    <row r="558" spans="2:25">
      <c r="B558" s="50">
        <f t="shared" si="8"/>
        <v>556</v>
      </c>
      <c r="C558" s="90"/>
      <c r="D558" s="81"/>
      <c r="E558" s="81" t="s">
        <v>3843</v>
      </c>
      <c r="F558" s="81" t="s">
        <v>3843</v>
      </c>
      <c r="G558" s="90"/>
      <c r="H558" s="90"/>
      <c r="I558" s="50" t="str" cm="1">
        <f t="array" ref="I55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8" s="50" t="str">
        <f>_xlfn.TEXTJOIN("",1,ファイル名生成[[#This Row],[字音１]],ファイル名生成[[#This Row],[字音２]],ファイル名生成[[#This Row],[字音3]])</f>
        <v/>
      </c>
      <c r="K558" s="90"/>
      <c r="L558" s="50" t="str">
        <f>IF(ファイル名生成[[#This Row],[字１]]=0,"",_xlfn.TEXTJOIN("",TRUE,ファイル名生成[[#This Row],[ローマ字]],ファイル名生成[[#This Row],[後綴り]]))</f>
        <v/>
      </c>
      <c r="M558" s="50" t="str">
        <f>IF(COUNTIF(既存ファイル名[語釈見出し],ファイル名生成[[#This Row],[語釈見出し]])&gt;=1,"重複","")</f>
        <v/>
      </c>
      <c r="N558" s="50" t="str">
        <f>IF(COUNTIF(既存ファイル名[項目（内部）],ファイル名生成[[#This Row],[項目（内部）]])&gt;=1,"重複","")</f>
        <v/>
      </c>
      <c r="O558" s="50">
        <f>IF(LEFT(ファイル名生成[[#This Row],[項目（内部）]],1)="",0,MATCH(LEFT(ファイル名生成[[#This Row],[項目（内部）]],1),字音画数表[新字],0))</f>
        <v>0</v>
      </c>
      <c r="P558" s="50" cm="1">
        <f t="array" ref="P55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8" s="50" cm="1">
        <f t="array" ref="Q55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8" s="50" t="str" cm="1">
        <f t="array" ref="R558">IF(ファイル名生成[[#This Row],[字１]]=0,"",INDEX(字音画数表[字音],ファイル名生成[[#This Row],[字１]],0))</f>
        <v/>
      </c>
      <c r="S558" s="50" t="str" cm="1">
        <f t="array" ref="S558">IF(ファイル名生成[[#This Row],[字２]]=0,"",INDEX(字音画数表[字音],ファイル名生成[[#This Row],[字２]],0))</f>
        <v/>
      </c>
      <c r="T558" s="50" t="str" cm="1">
        <f t="array" ref="T558">IF(ファイル名生成[[#This Row],[字３]]=0,"",INDEX(字音画数表[字音],ファイル名生成[[#This Row],[字３]],0))</f>
        <v/>
      </c>
      <c r="U558" s="50" t="str" cm="1">
        <f t="array" ref="U558">[1]!Hebon(ファイル名生成[[#This Row],[字音（手動）]],2,1)</f>
        <v/>
      </c>
      <c r="V558" s="50">
        <f>COUNTIF(既存ファイル名[ローマ字],ファイル名生成[[#This Row],[ローマ字]])</f>
        <v>2</v>
      </c>
      <c r="W558" s="50">
        <f>IF(ファイル名生成[[#This Row],[字１]]=0,0,COUNTIF(ファイル名生成[ローマ字],ファイル名生成[[#This Row],[ローマ字]]))</f>
        <v>0</v>
      </c>
      <c r="X558" s="50">
        <f>ファイル名生成[[#This Row],[既存頻度]]+ファイル名生成[[#This Row],[新頻度]]</f>
        <v>2</v>
      </c>
      <c r="Y558" s="50" t="str">
        <f>IF(ファイル名生成[[#This Row],[総頻度]]&gt;9,ファイル名生成[[#This Row],[総頻度]],_xlfn.TEXTJOIN("",TRUE,"0",ファイル名生成[[#This Row],[総頻度]]))</f>
        <v>02</v>
      </c>
    </row>
    <row r="559" spans="2:25">
      <c r="B559" s="50">
        <f t="shared" si="8"/>
        <v>557</v>
      </c>
      <c r="C559" s="90"/>
      <c r="D559" s="81"/>
      <c r="E559" s="81" t="s">
        <v>3843</v>
      </c>
      <c r="F559" s="81" t="s">
        <v>3843</v>
      </c>
      <c r="G559" s="90"/>
      <c r="H559" s="90"/>
      <c r="I559" s="50" t="str" cm="1">
        <f t="array" ref="I55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59" s="50" t="str">
        <f>_xlfn.TEXTJOIN("",1,ファイル名生成[[#This Row],[字音１]],ファイル名生成[[#This Row],[字音２]],ファイル名生成[[#This Row],[字音3]])</f>
        <v/>
      </c>
      <c r="K559" s="90"/>
      <c r="L559" s="50" t="str">
        <f>IF(ファイル名生成[[#This Row],[字１]]=0,"",_xlfn.TEXTJOIN("",TRUE,ファイル名生成[[#This Row],[ローマ字]],ファイル名生成[[#This Row],[後綴り]]))</f>
        <v/>
      </c>
      <c r="M559" s="50" t="str">
        <f>IF(COUNTIF(既存ファイル名[語釈見出し],ファイル名生成[[#This Row],[語釈見出し]])&gt;=1,"重複","")</f>
        <v/>
      </c>
      <c r="N559" s="50" t="str">
        <f>IF(COUNTIF(既存ファイル名[項目（内部）],ファイル名生成[[#This Row],[項目（内部）]])&gt;=1,"重複","")</f>
        <v/>
      </c>
      <c r="O559" s="50">
        <f>IF(LEFT(ファイル名生成[[#This Row],[項目（内部）]],1)="",0,MATCH(LEFT(ファイル名生成[[#This Row],[項目（内部）]],1),字音画数表[新字],0))</f>
        <v>0</v>
      </c>
      <c r="P559" s="50" cm="1">
        <f t="array" ref="P55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59" s="50" cm="1">
        <f t="array" ref="Q55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59" s="50" t="str" cm="1">
        <f t="array" ref="R559">IF(ファイル名生成[[#This Row],[字１]]=0,"",INDEX(字音画数表[字音],ファイル名生成[[#This Row],[字１]],0))</f>
        <v/>
      </c>
      <c r="S559" s="50" t="str" cm="1">
        <f t="array" ref="S559">IF(ファイル名生成[[#This Row],[字２]]=0,"",INDEX(字音画数表[字音],ファイル名生成[[#This Row],[字２]],0))</f>
        <v/>
      </c>
      <c r="T559" s="50" t="str" cm="1">
        <f t="array" ref="T559">IF(ファイル名生成[[#This Row],[字３]]=0,"",INDEX(字音画数表[字音],ファイル名生成[[#This Row],[字３]],0))</f>
        <v/>
      </c>
      <c r="U559" s="50" t="str" cm="1">
        <f t="array" ref="U559">[1]!Hebon(ファイル名生成[[#This Row],[字音（手動）]],2,1)</f>
        <v/>
      </c>
      <c r="V559" s="50">
        <f>COUNTIF(既存ファイル名[ローマ字],ファイル名生成[[#This Row],[ローマ字]])</f>
        <v>2</v>
      </c>
      <c r="W559" s="50">
        <f>IF(ファイル名生成[[#This Row],[字１]]=0,0,COUNTIF(ファイル名生成[ローマ字],ファイル名生成[[#This Row],[ローマ字]]))</f>
        <v>0</v>
      </c>
      <c r="X559" s="50">
        <f>ファイル名生成[[#This Row],[既存頻度]]+ファイル名生成[[#This Row],[新頻度]]</f>
        <v>2</v>
      </c>
      <c r="Y559" s="50" t="str">
        <f>IF(ファイル名生成[[#This Row],[総頻度]]&gt;9,ファイル名生成[[#This Row],[総頻度]],_xlfn.TEXTJOIN("",TRUE,"0",ファイル名生成[[#This Row],[総頻度]]))</f>
        <v>02</v>
      </c>
    </row>
    <row r="560" spans="2:25">
      <c r="B560" s="50">
        <f t="shared" si="8"/>
        <v>558</v>
      </c>
      <c r="C560" s="90"/>
      <c r="D560" s="81"/>
      <c r="E560" s="81" t="s">
        <v>3843</v>
      </c>
      <c r="F560" s="81" t="s">
        <v>3843</v>
      </c>
      <c r="G560" s="90"/>
      <c r="H560" s="90"/>
      <c r="I560" s="50" t="str" cm="1">
        <f t="array" ref="I56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0" s="50" t="str">
        <f>_xlfn.TEXTJOIN("",1,ファイル名生成[[#This Row],[字音１]],ファイル名生成[[#This Row],[字音２]],ファイル名生成[[#This Row],[字音3]])</f>
        <v/>
      </c>
      <c r="K560" s="90"/>
      <c r="L560" s="50" t="str">
        <f>IF(ファイル名生成[[#This Row],[字１]]=0,"",_xlfn.TEXTJOIN("",TRUE,ファイル名生成[[#This Row],[ローマ字]],ファイル名生成[[#This Row],[後綴り]]))</f>
        <v/>
      </c>
      <c r="M560" s="50" t="str">
        <f>IF(COUNTIF(既存ファイル名[語釈見出し],ファイル名生成[[#This Row],[語釈見出し]])&gt;=1,"重複","")</f>
        <v/>
      </c>
      <c r="N560" s="50" t="str">
        <f>IF(COUNTIF(既存ファイル名[項目（内部）],ファイル名生成[[#This Row],[項目（内部）]])&gt;=1,"重複","")</f>
        <v/>
      </c>
      <c r="O560" s="50">
        <f>IF(LEFT(ファイル名生成[[#This Row],[項目（内部）]],1)="",0,MATCH(LEFT(ファイル名生成[[#This Row],[項目（内部）]],1),字音画数表[新字],0))</f>
        <v>0</v>
      </c>
      <c r="P560" s="50" cm="1">
        <f t="array" ref="P56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0" s="50" cm="1">
        <f t="array" ref="Q56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0" s="50" t="str" cm="1">
        <f t="array" ref="R560">IF(ファイル名生成[[#This Row],[字１]]=0,"",INDEX(字音画数表[字音],ファイル名生成[[#This Row],[字１]],0))</f>
        <v/>
      </c>
      <c r="S560" s="50" t="str" cm="1">
        <f t="array" ref="S560">IF(ファイル名生成[[#This Row],[字２]]=0,"",INDEX(字音画数表[字音],ファイル名生成[[#This Row],[字２]],0))</f>
        <v/>
      </c>
      <c r="T560" s="50" t="str" cm="1">
        <f t="array" ref="T560">IF(ファイル名生成[[#This Row],[字３]]=0,"",INDEX(字音画数表[字音],ファイル名生成[[#This Row],[字３]],0))</f>
        <v/>
      </c>
      <c r="U560" s="50" t="str" cm="1">
        <f t="array" ref="U560">[1]!Hebon(ファイル名生成[[#This Row],[字音（手動）]],2,1)</f>
        <v/>
      </c>
      <c r="V560" s="50">
        <f>COUNTIF(既存ファイル名[ローマ字],ファイル名生成[[#This Row],[ローマ字]])</f>
        <v>2</v>
      </c>
      <c r="W560" s="50">
        <f>IF(ファイル名生成[[#This Row],[字１]]=0,0,COUNTIF(ファイル名生成[ローマ字],ファイル名生成[[#This Row],[ローマ字]]))</f>
        <v>0</v>
      </c>
      <c r="X560" s="50">
        <f>ファイル名生成[[#This Row],[既存頻度]]+ファイル名生成[[#This Row],[新頻度]]</f>
        <v>2</v>
      </c>
      <c r="Y560" s="50" t="str">
        <f>IF(ファイル名生成[[#This Row],[総頻度]]&gt;9,ファイル名生成[[#This Row],[総頻度]],_xlfn.TEXTJOIN("",TRUE,"0",ファイル名生成[[#This Row],[総頻度]]))</f>
        <v>02</v>
      </c>
    </row>
    <row r="561" spans="2:25">
      <c r="B561" s="50">
        <f t="shared" si="8"/>
        <v>559</v>
      </c>
      <c r="C561" s="90"/>
      <c r="D561" s="81"/>
      <c r="E561" s="81" t="s">
        <v>3843</v>
      </c>
      <c r="F561" s="81" t="s">
        <v>3843</v>
      </c>
      <c r="G561" s="90"/>
      <c r="H561" s="90"/>
      <c r="I561" s="50" t="str" cm="1">
        <f t="array" ref="I56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1" s="50" t="str">
        <f>_xlfn.TEXTJOIN("",1,ファイル名生成[[#This Row],[字音１]],ファイル名生成[[#This Row],[字音２]],ファイル名生成[[#This Row],[字音3]])</f>
        <v/>
      </c>
      <c r="K561" s="90"/>
      <c r="L561" s="50" t="str">
        <f>IF(ファイル名生成[[#This Row],[字１]]=0,"",_xlfn.TEXTJOIN("",TRUE,ファイル名生成[[#This Row],[ローマ字]],ファイル名生成[[#This Row],[後綴り]]))</f>
        <v/>
      </c>
      <c r="M561" s="50" t="str">
        <f>IF(COUNTIF(既存ファイル名[語釈見出し],ファイル名生成[[#This Row],[語釈見出し]])&gt;=1,"重複","")</f>
        <v/>
      </c>
      <c r="N561" s="50" t="str">
        <f>IF(COUNTIF(既存ファイル名[項目（内部）],ファイル名生成[[#This Row],[項目（内部）]])&gt;=1,"重複","")</f>
        <v/>
      </c>
      <c r="O561" s="50">
        <f>IF(LEFT(ファイル名生成[[#This Row],[項目（内部）]],1)="",0,MATCH(LEFT(ファイル名生成[[#This Row],[項目（内部）]],1),字音画数表[新字],0))</f>
        <v>0</v>
      </c>
      <c r="P561" s="50" cm="1">
        <f t="array" ref="P56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1" s="50" cm="1">
        <f t="array" ref="Q56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1" s="50" t="str" cm="1">
        <f t="array" ref="R561">IF(ファイル名生成[[#This Row],[字１]]=0,"",INDEX(字音画数表[字音],ファイル名生成[[#This Row],[字１]],0))</f>
        <v/>
      </c>
      <c r="S561" s="50" t="str" cm="1">
        <f t="array" ref="S561">IF(ファイル名生成[[#This Row],[字２]]=0,"",INDEX(字音画数表[字音],ファイル名生成[[#This Row],[字２]],0))</f>
        <v/>
      </c>
      <c r="T561" s="50" t="str" cm="1">
        <f t="array" ref="T561">IF(ファイル名生成[[#This Row],[字３]]=0,"",INDEX(字音画数表[字音],ファイル名生成[[#This Row],[字３]],0))</f>
        <v/>
      </c>
      <c r="U561" s="50" t="str" cm="1">
        <f t="array" ref="U561">[1]!Hebon(ファイル名生成[[#This Row],[字音（手動）]],2,1)</f>
        <v/>
      </c>
      <c r="V561" s="50">
        <f>COUNTIF(既存ファイル名[ローマ字],ファイル名生成[[#This Row],[ローマ字]])</f>
        <v>2</v>
      </c>
      <c r="W561" s="50">
        <f>IF(ファイル名生成[[#This Row],[字１]]=0,0,COUNTIF(ファイル名生成[ローマ字],ファイル名生成[[#This Row],[ローマ字]]))</f>
        <v>0</v>
      </c>
      <c r="X561" s="50">
        <f>ファイル名生成[[#This Row],[既存頻度]]+ファイル名生成[[#This Row],[新頻度]]</f>
        <v>2</v>
      </c>
      <c r="Y561" s="50" t="str">
        <f>IF(ファイル名生成[[#This Row],[総頻度]]&gt;9,ファイル名生成[[#This Row],[総頻度]],_xlfn.TEXTJOIN("",TRUE,"0",ファイル名生成[[#This Row],[総頻度]]))</f>
        <v>02</v>
      </c>
    </row>
    <row r="562" spans="2:25">
      <c r="B562" s="50">
        <f t="shared" si="8"/>
        <v>560</v>
      </c>
      <c r="C562" s="90"/>
      <c r="D562" s="81"/>
      <c r="E562" s="81" t="s">
        <v>3843</v>
      </c>
      <c r="F562" s="81" t="s">
        <v>3843</v>
      </c>
      <c r="G562" s="90"/>
      <c r="H562" s="90"/>
      <c r="I562" s="50" t="str" cm="1">
        <f t="array" ref="I56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2" s="50" t="str">
        <f>_xlfn.TEXTJOIN("",1,ファイル名生成[[#This Row],[字音１]],ファイル名生成[[#This Row],[字音２]],ファイル名生成[[#This Row],[字音3]])</f>
        <v/>
      </c>
      <c r="K562" s="90"/>
      <c r="L562" s="50" t="str">
        <f>IF(ファイル名生成[[#This Row],[字１]]=0,"",_xlfn.TEXTJOIN("",TRUE,ファイル名生成[[#This Row],[ローマ字]],ファイル名生成[[#This Row],[後綴り]]))</f>
        <v/>
      </c>
      <c r="M562" s="50" t="str">
        <f>IF(COUNTIF(既存ファイル名[語釈見出し],ファイル名生成[[#This Row],[語釈見出し]])&gt;=1,"重複","")</f>
        <v/>
      </c>
      <c r="N562" s="50" t="str">
        <f>IF(COUNTIF(既存ファイル名[項目（内部）],ファイル名生成[[#This Row],[項目（内部）]])&gt;=1,"重複","")</f>
        <v/>
      </c>
      <c r="O562" s="50">
        <f>IF(LEFT(ファイル名生成[[#This Row],[項目（内部）]],1)="",0,MATCH(LEFT(ファイル名生成[[#This Row],[項目（内部）]],1),字音画数表[新字],0))</f>
        <v>0</v>
      </c>
      <c r="P562" s="50" cm="1">
        <f t="array" ref="P56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2" s="50" cm="1">
        <f t="array" ref="Q56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2" s="50" t="str" cm="1">
        <f t="array" ref="R562">IF(ファイル名生成[[#This Row],[字１]]=0,"",INDEX(字音画数表[字音],ファイル名生成[[#This Row],[字１]],0))</f>
        <v/>
      </c>
      <c r="S562" s="50" t="str" cm="1">
        <f t="array" ref="S562">IF(ファイル名生成[[#This Row],[字２]]=0,"",INDEX(字音画数表[字音],ファイル名生成[[#This Row],[字２]],0))</f>
        <v/>
      </c>
      <c r="T562" s="50" t="str" cm="1">
        <f t="array" ref="T562">IF(ファイル名生成[[#This Row],[字３]]=0,"",INDEX(字音画数表[字音],ファイル名生成[[#This Row],[字３]],0))</f>
        <v/>
      </c>
      <c r="U562" s="50" t="str" cm="1">
        <f t="array" ref="U562">[1]!Hebon(ファイル名生成[[#This Row],[字音（手動）]],2,1)</f>
        <v/>
      </c>
      <c r="V562" s="50">
        <f>COUNTIF(既存ファイル名[ローマ字],ファイル名生成[[#This Row],[ローマ字]])</f>
        <v>2</v>
      </c>
      <c r="W562" s="50">
        <f>IF(ファイル名生成[[#This Row],[字１]]=0,0,COUNTIF(ファイル名生成[ローマ字],ファイル名生成[[#This Row],[ローマ字]]))</f>
        <v>0</v>
      </c>
      <c r="X562" s="50">
        <f>ファイル名生成[[#This Row],[既存頻度]]+ファイル名生成[[#This Row],[新頻度]]</f>
        <v>2</v>
      </c>
      <c r="Y562" s="50" t="str">
        <f>IF(ファイル名生成[[#This Row],[総頻度]]&gt;9,ファイル名生成[[#This Row],[総頻度]],_xlfn.TEXTJOIN("",TRUE,"0",ファイル名生成[[#This Row],[総頻度]]))</f>
        <v>02</v>
      </c>
    </row>
    <row r="563" spans="2:25">
      <c r="B563" s="50">
        <f t="shared" si="8"/>
        <v>561</v>
      </c>
      <c r="C563" s="90"/>
      <c r="D563" s="81"/>
      <c r="E563" s="81" t="s">
        <v>3843</v>
      </c>
      <c r="F563" s="81" t="s">
        <v>3843</v>
      </c>
      <c r="G563" s="90"/>
      <c r="H563" s="90"/>
      <c r="I563" s="50" t="str" cm="1">
        <f t="array" ref="I56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3" s="50" t="str">
        <f>_xlfn.TEXTJOIN("",1,ファイル名生成[[#This Row],[字音１]],ファイル名生成[[#This Row],[字音２]],ファイル名生成[[#This Row],[字音3]])</f>
        <v/>
      </c>
      <c r="K563" s="90"/>
      <c r="L563" s="50" t="str">
        <f>IF(ファイル名生成[[#This Row],[字１]]=0,"",_xlfn.TEXTJOIN("",TRUE,ファイル名生成[[#This Row],[ローマ字]],ファイル名生成[[#This Row],[後綴り]]))</f>
        <v/>
      </c>
      <c r="M563" s="50" t="str">
        <f>IF(COUNTIF(既存ファイル名[語釈見出し],ファイル名生成[[#This Row],[語釈見出し]])&gt;=1,"重複","")</f>
        <v/>
      </c>
      <c r="N563" s="50" t="str">
        <f>IF(COUNTIF(既存ファイル名[項目（内部）],ファイル名生成[[#This Row],[項目（内部）]])&gt;=1,"重複","")</f>
        <v/>
      </c>
      <c r="O563" s="50">
        <f>IF(LEFT(ファイル名生成[[#This Row],[項目（内部）]],1)="",0,MATCH(LEFT(ファイル名生成[[#This Row],[項目（内部）]],1),字音画数表[新字],0))</f>
        <v>0</v>
      </c>
      <c r="P563" s="50" cm="1">
        <f t="array" ref="P56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3" s="50" cm="1">
        <f t="array" ref="Q56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3" s="50" t="str" cm="1">
        <f t="array" ref="R563">IF(ファイル名生成[[#This Row],[字１]]=0,"",INDEX(字音画数表[字音],ファイル名生成[[#This Row],[字１]],0))</f>
        <v/>
      </c>
      <c r="S563" s="50" t="str" cm="1">
        <f t="array" ref="S563">IF(ファイル名生成[[#This Row],[字２]]=0,"",INDEX(字音画数表[字音],ファイル名生成[[#This Row],[字２]],0))</f>
        <v/>
      </c>
      <c r="T563" s="50" t="str" cm="1">
        <f t="array" ref="T563">IF(ファイル名生成[[#This Row],[字３]]=0,"",INDEX(字音画数表[字音],ファイル名生成[[#This Row],[字３]],0))</f>
        <v/>
      </c>
      <c r="U563" s="50" t="str" cm="1">
        <f t="array" ref="U563">[1]!Hebon(ファイル名生成[[#This Row],[字音（手動）]],2,1)</f>
        <v/>
      </c>
      <c r="V563" s="50">
        <f>COUNTIF(既存ファイル名[ローマ字],ファイル名生成[[#This Row],[ローマ字]])</f>
        <v>2</v>
      </c>
      <c r="W563" s="50">
        <f>IF(ファイル名生成[[#This Row],[字１]]=0,0,COUNTIF(ファイル名生成[ローマ字],ファイル名生成[[#This Row],[ローマ字]]))</f>
        <v>0</v>
      </c>
      <c r="X563" s="50">
        <f>ファイル名生成[[#This Row],[既存頻度]]+ファイル名生成[[#This Row],[新頻度]]</f>
        <v>2</v>
      </c>
      <c r="Y563" s="50" t="str">
        <f>IF(ファイル名生成[[#This Row],[総頻度]]&gt;9,ファイル名生成[[#This Row],[総頻度]],_xlfn.TEXTJOIN("",TRUE,"0",ファイル名生成[[#This Row],[総頻度]]))</f>
        <v>02</v>
      </c>
    </row>
    <row r="564" spans="2:25">
      <c r="B564" s="50">
        <f t="shared" si="8"/>
        <v>562</v>
      </c>
      <c r="C564" s="90"/>
      <c r="D564" s="81"/>
      <c r="E564" s="81" t="s">
        <v>3843</v>
      </c>
      <c r="F564" s="81" t="s">
        <v>3843</v>
      </c>
      <c r="G564" s="90"/>
      <c r="H564" s="90"/>
      <c r="I564" s="50" t="str" cm="1">
        <f t="array" ref="I56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4" s="50" t="str">
        <f>_xlfn.TEXTJOIN("",1,ファイル名生成[[#This Row],[字音１]],ファイル名生成[[#This Row],[字音２]],ファイル名生成[[#This Row],[字音3]])</f>
        <v/>
      </c>
      <c r="K564" s="90"/>
      <c r="L564" s="50" t="str">
        <f>IF(ファイル名生成[[#This Row],[字１]]=0,"",_xlfn.TEXTJOIN("",TRUE,ファイル名生成[[#This Row],[ローマ字]],ファイル名生成[[#This Row],[後綴り]]))</f>
        <v/>
      </c>
      <c r="M564" s="50" t="str">
        <f>IF(COUNTIF(既存ファイル名[語釈見出し],ファイル名生成[[#This Row],[語釈見出し]])&gt;=1,"重複","")</f>
        <v/>
      </c>
      <c r="N564" s="50" t="str">
        <f>IF(COUNTIF(既存ファイル名[項目（内部）],ファイル名生成[[#This Row],[項目（内部）]])&gt;=1,"重複","")</f>
        <v/>
      </c>
      <c r="O564" s="50">
        <f>IF(LEFT(ファイル名生成[[#This Row],[項目（内部）]],1)="",0,MATCH(LEFT(ファイル名生成[[#This Row],[項目（内部）]],1),字音画数表[新字],0))</f>
        <v>0</v>
      </c>
      <c r="P564" s="50" cm="1">
        <f t="array" ref="P56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4" s="50" cm="1">
        <f t="array" ref="Q56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4" s="50" t="str" cm="1">
        <f t="array" ref="R564">IF(ファイル名生成[[#This Row],[字１]]=0,"",INDEX(字音画数表[字音],ファイル名生成[[#This Row],[字１]],0))</f>
        <v/>
      </c>
      <c r="S564" s="50" t="str" cm="1">
        <f t="array" ref="S564">IF(ファイル名生成[[#This Row],[字２]]=0,"",INDEX(字音画数表[字音],ファイル名生成[[#This Row],[字２]],0))</f>
        <v/>
      </c>
      <c r="T564" s="50" t="str" cm="1">
        <f t="array" ref="T564">IF(ファイル名生成[[#This Row],[字３]]=0,"",INDEX(字音画数表[字音],ファイル名生成[[#This Row],[字３]],0))</f>
        <v/>
      </c>
      <c r="U564" s="50" t="str" cm="1">
        <f t="array" ref="U564">[1]!Hebon(ファイル名生成[[#This Row],[字音（手動）]],2,1)</f>
        <v/>
      </c>
      <c r="V564" s="50">
        <f>COUNTIF(既存ファイル名[ローマ字],ファイル名生成[[#This Row],[ローマ字]])</f>
        <v>2</v>
      </c>
      <c r="W564" s="50">
        <f>IF(ファイル名生成[[#This Row],[字１]]=0,0,COUNTIF(ファイル名生成[ローマ字],ファイル名生成[[#This Row],[ローマ字]]))</f>
        <v>0</v>
      </c>
      <c r="X564" s="50">
        <f>ファイル名生成[[#This Row],[既存頻度]]+ファイル名生成[[#This Row],[新頻度]]</f>
        <v>2</v>
      </c>
      <c r="Y564" s="50" t="str">
        <f>IF(ファイル名生成[[#This Row],[総頻度]]&gt;9,ファイル名生成[[#This Row],[総頻度]],_xlfn.TEXTJOIN("",TRUE,"0",ファイル名生成[[#This Row],[総頻度]]))</f>
        <v>02</v>
      </c>
    </row>
    <row r="565" spans="2:25">
      <c r="B565" s="50">
        <f t="shared" ref="B565:B582" si="9">ROW()-2</f>
        <v>563</v>
      </c>
      <c r="C565" s="90"/>
      <c r="D565" s="81"/>
      <c r="E565" s="81" t="s">
        <v>3843</v>
      </c>
      <c r="F565" s="81" t="s">
        <v>3843</v>
      </c>
      <c r="G565" s="90"/>
      <c r="H565" s="90"/>
      <c r="I565" s="50" t="str" cm="1">
        <f t="array" ref="I56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5" s="50" t="str">
        <f>_xlfn.TEXTJOIN("",1,ファイル名生成[[#This Row],[字音１]],ファイル名生成[[#This Row],[字音２]],ファイル名生成[[#This Row],[字音3]])</f>
        <v/>
      </c>
      <c r="K565" s="90"/>
      <c r="L565" s="50" t="str">
        <f>IF(ファイル名生成[[#This Row],[字１]]=0,"",_xlfn.TEXTJOIN("",TRUE,ファイル名生成[[#This Row],[ローマ字]],ファイル名生成[[#This Row],[後綴り]]))</f>
        <v/>
      </c>
      <c r="M565" s="50" t="str">
        <f>IF(COUNTIF(既存ファイル名[語釈見出し],ファイル名生成[[#This Row],[語釈見出し]])&gt;=1,"重複","")</f>
        <v/>
      </c>
      <c r="N565" s="50" t="str">
        <f>IF(COUNTIF(既存ファイル名[項目（内部）],ファイル名生成[[#This Row],[項目（内部）]])&gt;=1,"重複","")</f>
        <v/>
      </c>
      <c r="O565" s="50">
        <f>IF(LEFT(ファイル名生成[[#This Row],[項目（内部）]],1)="",0,MATCH(LEFT(ファイル名生成[[#This Row],[項目（内部）]],1),字音画数表[新字],0))</f>
        <v>0</v>
      </c>
      <c r="P565" s="50" cm="1">
        <f t="array" ref="P56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5" s="50" cm="1">
        <f t="array" ref="Q56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5" s="50" t="str" cm="1">
        <f t="array" ref="R565">IF(ファイル名生成[[#This Row],[字１]]=0,"",INDEX(字音画数表[字音],ファイル名生成[[#This Row],[字１]],0))</f>
        <v/>
      </c>
      <c r="S565" s="50" t="str" cm="1">
        <f t="array" ref="S565">IF(ファイル名生成[[#This Row],[字２]]=0,"",INDEX(字音画数表[字音],ファイル名生成[[#This Row],[字２]],0))</f>
        <v/>
      </c>
      <c r="T565" s="50" t="str" cm="1">
        <f t="array" ref="T565">IF(ファイル名生成[[#This Row],[字３]]=0,"",INDEX(字音画数表[字音],ファイル名生成[[#This Row],[字３]],0))</f>
        <v/>
      </c>
      <c r="U565" s="50" t="str" cm="1">
        <f t="array" ref="U565">[1]!Hebon(ファイル名生成[[#This Row],[字音（手動）]],2,1)</f>
        <v/>
      </c>
      <c r="V565" s="50">
        <f>COUNTIF(既存ファイル名[ローマ字],ファイル名生成[[#This Row],[ローマ字]])</f>
        <v>2</v>
      </c>
      <c r="W565" s="50">
        <f>IF(ファイル名生成[[#This Row],[字１]]=0,0,COUNTIF(ファイル名生成[ローマ字],ファイル名生成[[#This Row],[ローマ字]]))</f>
        <v>0</v>
      </c>
      <c r="X565" s="50">
        <f>ファイル名生成[[#This Row],[既存頻度]]+ファイル名生成[[#This Row],[新頻度]]</f>
        <v>2</v>
      </c>
      <c r="Y565" s="50" t="str">
        <f>IF(ファイル名生成[[#This Row],[総頻度]]&gt;9,ファイル名生成[[#This Row],[総頻度]],_xlfn.TEXTJOIN("",TRUE,"0",ファイル名生成[[#This Row],[総頻度]]))</f>
        <v>02</v>
      </c>
    </row>
    <row r="566" spans="2:25">
      <c r="B566" s="50">
        <f t="shared" si="9"/>
        <v>564</v>
      </c>
      <c r="C566" s="90"/>
      <c r="D566" s="81"/>
      <c r="E566" s="81" t="s">
        <v>3843</v>
      </c>
      <c r="F566" s="81" t="s">
        <v>3843</v>
      </c>
      <c r="G566" s="90"/>
      <c r="H566" s="90"/>
      <c r="I566" s="50" t="str" cm="1">
        <f t="array" ref="I56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6" s="50" t="str">
        <f>_xlfn.TEXTJOIN("",1,ファイル名生成[[#This Row],[字音１]],ファイル名生成[[#This Row],[字音２]],ファイル名生成[[#This Row],[字音3]])</f>
        <v/>
      </c>
      <c r="K566" s="90"/>
      <c r="L566" s="50" t="str">
        <f>IF(ファイル名生成[[#This Row],[字１]]=0,"",_xlfn.TEXTJOIN("",TRUE,ファイル名生成[[#This Row],[ローマ字]],ファイル名生成[[#This Row],[後綴り]]))</f>
        <v/>
      </c>
      <c r="M566" s="50" t="str">
        <f>IF(COUNTIF(既存ファイル名[語釈見出し],ファイル名生成[[#This Row],[語釈見出し]])&gt;=1,"重複","")</f>
        <v/>
      </c>
      <c r="N566" s="50" t="str">
        <f>IF(COUNTIF(既存ファイル名[項目（内部）],ファイル名生成[[#This Row],[項目（内部）]])&gt;=1,"重複","")</f>
        <v/>
      </c>
      <c r="O566" s="50">
        <f>IF(LEFT(ファイル名生成[[#This Row],[項目（内部）]],1)="",0,MATCH(LEFT(ファイル名生成[[#This Row],[項目（内部）]],1),字音画数表[新字],0))</f>
        <v>0</v>
      </c>
      <c r="P566" s="50" cm="1">
        <f t="array" ref="P56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6" s="50" cm="1">
        <f t="array" ref="Q56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6" s="50" t="str" cm="1">
        <f t="array" ref="R566">IF(ファイル名生成[[#This Row],[字１]]=0,"",INDEX(字音画数表[字音],ファイル名生成[[#This Row],[字１]],0))</f>
        <v/>
      </c>
      <c r="S566" s="50" t="str" cm="1">
        <f t="array" ref="S566">IF(ファイル名生成[[#This Row],[字２]]=0,"",INDEX(字音画数表[字音],ファイル名生成[[#This Row],[字２]],0))</f>
        <v/>
      </c>
      <c r="T566" s="50" t="str" cm="1">
        <f t="array" ref="T566">IF(ファイル名生成[[#This Row],[字３]]=0,"",INDEX(字音画数表[字音],ファイル名生成[[#This Row],[字３]],0))</f>
        <v/>
      </c>
      <c r="U566" s="50" t="str" cm="1">
        <f t="array" ref="U566">[1]!Hebon(ファイル名生成[[#This Row],[字音（手動）]],2,1)</f>
        <v/>
      </c>
      <c r="V566" s="50">
        <f>COUNTIF(既存ファイル名[ローマ字],ファイル名生成[[#This Row],[ローマ字]])</f>
        <v>2</v>
      </c>
      <c r="W566" s="50">
        <f>IF(ファイル名生成[[#This Row],[字１]]=0,0,COUNTIF(ファイル名生成[ローマ字],ファイル名生成[[#This Row],[ローマ字]]))</f>
        <v>0</v>
      </c>
      <c r="X566" s="50">
        <f>ファイル名生成[[#This Row],[既存頻度]]+ファイル名生成[[#This Row],[新頻度]]</f>
        <v>2</v>
      </c>
      <c r="Y566" s="50" t="str">
        <f>IF(ファイル名生成[[#This Row],[総頻度]]&gt;9,ファイル名生成[[#This Row],[総頻度]],_xlfn.TEXTJOIN("",TRUE,"0",ファイル名生成[[#This Row],[総頻度]]))</f>
        <v>02</v>
      </c>
    </row>
    <row r="567" spans="2:25">
      <c r="B567" s="50">
        <f t="shared" si="9"/>
        <v>565</v>
      </c>
      <c r="C567" s="90"/>
      <c r="D567" s="81"/>
      <c r="E567" s="81" t="s">
        <v>3843</v>
      </c>
      <c r="F567" s="81" t="s">
        <v>3843</v>
      </c>
      <c r="G567" s="90"/>
      <c r="H567" s="90"/>
      <c r="I567" s="50" t="str" cm="1">
        <f t="array" ref="I56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7" s="50" t="str">
        <f>_xlfn.TEXTJOIN("",1,ファイル名生成[[#This Row],[字音１]],ファイル名生成[[#This Row],[字音２]],ファイル名生成[[#This Row],[字音3]])</f>
        <v/>
      </c>
      <c r="K567" s="90"/>
      <c r="L567" s="50" t="str">
        <f>IF(ファイル名生成[[#This Row],[字１]]=0,"",_xlfn.TEXTJOIN("",TRUE,ファイル名生成[[#This Row],[ローマ字]],ファイル名生成[[#This Row],[後綴り]]))</f>
        <v/>
      </c>
      <c r="M567" s="50" t="str">
        <f>IF(COUNTIF(既存ファイル名[語釈見出し],ファイル名生成[[#This Row],[語釈見出し]])&gt;=1,"重複","")</f>
        <v/>
      </c>
      <c r="N567" s="50" t="str">
        <f>IF(COUNTIF(既存ファイル名[項目（内部）],ファイル名生成[[#This Row],[項目（内部）]])&gt;=1,"重複","")</f>
        <v/>
      </c>
      <c r="O567" s="50">
        <f>IF(LEFT(ファイル名生成[[#This Row],[項目（内部）]],1)="",0,MATCH(LEFT(ファイル名生成[[#This Row],[項目（内部）]],1),字音画数表[新字],0))</f>
        <v>0</v>
      </c>
      <c r="P567" s="50" cm="1">
        <f t="array" ref="P56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7" s="50" cm="1">
        <f t="array" ref="Q56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7" s="50" t="str" cm="1">
        <f t="array" ref="R567">IF(ファイル名生成[[#This Row],[字１]]=0,"",INDEX(字音画数表[字音],ファイル名生成[[#This Row],[字１]],0))</f>
        <v/>
      </c>
      <c r="S567" s="50" t="str" cm="1">
        <f t="array" ref="S567">IF(ファイル名生成[[#This Row],[字２]]=0,"",INDEX(字音画数表[字音],ファイル名生成[[#This Row],[字２]],0))</f>
        <v/>
      </c>
      <c r="T567" s="50" t="str" cm="1">
        <f t="array" ref="T567">IF(ファイル名生成[[#This Row],[字３]]=0,"",INDEX(字音画数表[字音],ファイル名生成[[#This Row],[字３]],0))</f>
        <v/>
      </c>
      <c r="U567" s="50" t="str" cm="1">
        <f t="array" ref="U567">[1]!Hebon(ファイル名生成[[#This Row],[字音（手動）]],2,1)</f>
        <v/>
      </c>
      <c r="V567" s="50">
        <f>COUNTIF(既存ファイル名[ローマ字],ファイル名生成[[#This Row],[ローマ字]])</f>
        <v>2</v>
      </c>
      <c r="W567" s="50">
        <f>IF(ファイル名生成[[#This Row],[字１]]=0,0,COUNTIF(ファイル名生成[ローマ字],ファイル名生成[[#This Row],[ローマ字]]))</f>
        <v>0</v>
      </c>
      <c r="X567" s="50">
        <f>ファイル名生成[[#This Row],[既存頻度]]+ファイル名生成[[#This Row],[新頻度]]</f>
        <v>2</v>
      </c>
      <c r="Y567" s="50" t="str">
        <f>IF(ファイル名生成[[#This Row],[総頻度]]&gt;9,ファイル名生成[[#This Row],[総頻度]],_xlfn.TEXTJOIN("",TRUE,"0",ファイル名生成[[#This Row],[総頻度]]))</f>
        <v>02</v>
      </c>
    </row>
    <row r="568" spans="2:25">
      <c r="B568" s="50">
        <f t="shared" si="9"/>
        <v>566</v>
      </c>
      <c r="C568" s="90"/>
      <c r="D568" s="81"/>
      <c r="E568" s="81" t="s">
        <v>3843</v>
      </c>
      <c r="F568" s="81" t="s">
        <v>3843</v>
      </c>
      <c r="G568" s="90"/>
      <c r="H568" s="90"/>
      <c r="I568" s="50" t="str" cm="1">
        <f t="array" ref="I56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8" s="50" t="str">
        <f>_xlfn.TEXTJOIN("",1,ファイル名生成[[#This Row],[字音１]],ファイル名生成[[#This Row],[字音２]],ファイル名生成[[#This Row],[字音3]])</f>
        <v/>
      </c>
      <c r="K568" s="90"/>
      <c r="L568" s="50" t="str">
        <f>IF(ファイル名生成[[#This Row],[字１]]=0,"",_xlfn.TEXTJOIN("",TRUE,ファイル名生成[[#This Row],[ローマ字]],ファイル名生成[[#This Row],[後綴り]]))</f>
        <v/>
      </c>
      <c r="M568" s="50" t="str">
        <f>IF(COUNTIF(既存ファイル名[語釈見出し],ファイル名生成[[#This Row],[語釈見出し]])&gt;=1,"重複","")</f>
        <v/>
      </c>
      <c r="N568" s="50" t="str">
        <f>IF(COUNTIF(既存ファイル名[項目（内部）],ファイル名生成[[#This Row],[項目（内部）]])&gt;=1,"重複","")</f>
        <v/>
      </c>
      <c r="O568" s="50">
        <f>IF(LEFT(ファイル名生成[[#This Row],[項目（内部）]],1)="",0,MATCH(LEFT(ファイル名生成[[#This Row],[項目（内部）]],1),字音画数表[新字],0))</f>
        <v>0</v>
      </c>
      <c r="P568" s="50" cm="1">
        <f t="array" ref="P56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8" s="50" cm="1">
        <f t="array" ref="Q56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8" s="50" t="str" cm="1">
        <f t="array" ref="R568">IF(ファイル名生成[[#This Row],[字１]]=0,"",INDEX(字音画数表[字音],ファイル名生成[[#This Row],[字１]],0))</f>
        <v/>
      </c>
      <c r="S568" s="50" t="str" cm="1">
        <f t="array" ref="S568">IF(ファイル名生成[[#This Row],[字２]]=0,"",INDEX(字音画数表[字音],ファイル名生成[[#This Row],[字２]],0))</f>
        <v/>
      </c>
      <c r="T568" s="50" t="str" cm="1">
        <f t="array" ref="T568">IF(ファイル名生成[[#This Row],[字３]]=0,"",INDEX(字音画数表[字音],ファイル名生成[[#This Row],[字３]],0))</f>
        <v/>
      </c>
      <c r="U568" s="50" t="str" cm="1">
        <f t="array" ref="U568">[1]!Hebon(ファイル名生成[[#This Row],[字音（手動）]],2,1)</f>
        <v/>
      </c>
      <c r="V568" s="50">
        <f>COUNTIF(既存ファイル名[ローマ字],ファイル名生成[[#This Row],[ローマ字]])</f>
        <v>2</v>
      </c>
      <c r="W568" s="50">
        <f>IF(ファイル名生成[[#This Row],[字１]]=0,0,COUNTIF(ファイル名生成[ローマ字],ファイル名生成[[#This Row],[ローマ字]]))</f>
        <v>0</v>
      </c>
      <c r="X568" s="50">
        <f>ファイル名生成[[#This Row],[既存頻度]]+ファイル名生成[[#This Row],[新頻度]]</f>
        <v>2</v>
      </c>
      <c r="Y568" s="50" t="str">
        <f>IF(ファイル名生成[[#This Row],[総頻度]]&gt;9,ファイル名生成[[#This Row],[総頻度]],_xlfn.TEXTJOIN("",TRUE,"0",ファイル名生成[[#This Row],[総頻度]]))</f>
        <v>02</v>
      </c>
    </row>
    <row r="569" spans="2:25">
      <c r="B569" s="50">
        <f t="shared" si="9"/>
        <v>567</v>
      </c>
      <c r="C569" s="90"/>
      <c r="D569" s="81"/>
      <c r="E569" s="81" t="s">
        <v>3843</v>
      </c>
      <c r="F569" s="81" t="s">
        <v>3843</v>
      </c>
      <c r="G569" s="90"/>
      <c r="H569" s="90"/>
      <c r="I569" s="50" t="str" cm="1">
        <f t="array" ref="I56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69" s="50" t="str">
        <f>_xlfn.TEXTJOIN("",1,ファイル名生成[[#This Row],[字音１]],ファイル名生成[[#This Row],[字音２]],ファイル名生成[[#This Row],[字音3]])</f>
        <v/>
      </c>
      <c r="K569" s="90"/>
      <c r="L569" s="50" t="str">
        <f>IF(ファイル名生成[[#This Row],[字１]]=0,"",_xlfn.TEXTJOIN("",TRUE,ファイル名生成[[#This Row],[ローマ字]],ファイル名生成[[#This Row],[後綴り]]))</f>
        <v/>
      </c>
      <c r="M569" s="50" t="str">
        <f>IF(COUNTIF(既存ファイル名[語釈見出し],ファイル名生成[[#This Row],[語釈見出し]])&gt;=1,"重複","")</f>
        <v/>
      </c>
      <c r="N569" s="50" t="str">
        <f>IF(COUNTIF(既存ファイル名[項目（内部）],ファイル名生成[[#This Row],[項目（内部）]])&gt;=1,"重複","")</f>
        <v/>
      </c>
      <c r="O569" s="50">
        <f>IF(LEFT(ファイル名生成[[#This Row],[項目（内部）]],1)="",0,MATCH(LEFT(ファイル名生成[[#This Row],[項目（内部）]],1),字音画数表[新字],0))</f>
        <v>0</v>
      </c>
      <c r="P569" s="50" cm="1">
        <f t="array" ref="P56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69" s="50" cm="1">
        <f t="array" ref="Q56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69" s="50" t="str" cm="1">
        <f t="array" ref="R569">IF(ファイル名生成[[#This Row],[字１]]=0,"",INDEX(字音画数表[字音],ファイル名生成[[#This Row],[字１]],0))</f>
        <v/>
      </c>
      <c r="S569" s="50" t="str" cm="1">
        <f t="array" ref="S569">IF(ファイル名生成[[#This Row],[字２]]=0,"",INDEX(字音画数表[字音],ファイル名生成[[#This Row],[字２]],0))</f>
        <v/>
      </c>
      <c r="T569" s="50" t="str" cm="1">
        <f t="array" ref="T569">IF(ファイル名生成[[#This Row],[字３]]=0,"",INDEX(字音画数表[字音],ファイル名生成[[#This Row],[字３]],0))</f>
        <v/>
      </c>
      <c r="U569" s="50" t="str" cm="1">
        <f t="array" ref="U569">[1]!Hebon(ファイル名生成[[#This Row],[字音（手動）]],2,1)</f>
        <v/>
      </c>
      <c r="V569" s="50">
        <f>COUNTIF(既存ファイル名[ローマ字],ファイル名生成[[#This Row],[ローマ字]])</f>
        <v>2</v>
      </c>
      <c r="W569" s="50">
        <f>IF(ファイル名生成[[#This Row],[字１]]=0,0,COUNTIF(ファイル名生成[ローマ字],ファイル名生成[[#This Row],[ローマ字]]))</f>
        <v>0</v>
      </c>
      <c r="X569" s="50">
        <f>ファイル名生成[[#This Row],[既存頻度]]+ファイル名生成[[#This Row],[新頻度]]</f>
        <v>2</v>
      </c>
      <c r="Y569" s="50" t="str">
        <f>IF(ファイル名生成[[#This Row],[総頻度]]&gt;9,ファイル名生成[[#This Row],[総頻度]],_xlfn.TEXTJOIN("",TRUE,"0",ファイル名生成[[#This Row],[総頻度]]))</f>
        <v>02</v>
      </c>
    </row>
    <row r="570" spans="2:25">
      <c r="B570" s="50">
        <f t="shared" si="9"/>
        <v>568</v>
      </c>
      <c r="C570" s="90"/>
      <c r="D570" s="81"/>
      <c r="E570" s="81" t="s">
        <v>3843</v>
      </c>
      <c r="F570" s="81" t="s">
        <v>3843</v>
      </c>
      <c r="G570" s="90"/>
      <c r="H570" s="90"/>
      <c r="I570" s="50" t="str" cm="1">
        <f t="array" ref="I57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0" s="50" t="str">
        <f>_xlfn.TEXTJOIN("",1,ファイル名生成[[#This Row],[字音１]],ファイル名生成[[#This Row],[字音２]],ファイル名生成[[#This Row],[字音3]])</f>
        <v/>
      </c>
      <c r="K570" s="90"/>
      <c r="L570" s="50" t="str">
        <f>IF(ファイル名生成[[#This Row],[字１]]=0,"",_xlfn.TEXTJOIN("",TRUE,ファイル名生成[[#This Row],[ローマ字]],ファイル名生成[[#This Row],[後綴り]]))</f>
        <v/>
      </c>
      <c r="M570" s="50" t="str">
        <f>IF(COUNTIF(既存ファイル名[語釈見出し],ファイル名生成[[#This Row],[語釈見出し]])&gt;=1,"重複","")</f>
        <v/>
      </c>
      <c r="N570" s="50" t="str">
        <f>IF(COUNTIF(既存ファイル名[項目（内部）],ファイル名生成[[#This Row],[項目（内部）]])&gt;=1,"重複","")</f>
        <v/>
      </c>
      <c r="O570" s="50">
        <f>IF(LEFT(ファイル名生成[[#This Row],[項目（内部）]],1)="",0,MATCH(LEFT(ファイル名生成[[#This Row],[項目（内部）]],1),字音画数表[新字],0))</f>
        <v>0</v>
      </c>
      <c r="P570" s="50" cm="1">
        <f t="array" ref="P57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0" s="50" cm="1">
        <f t="array" ref="Q57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0" s="50" t="str" cm="1">
        <f t="array" ref="R570">IF(ファイル名生成[[#This Row],[字１]]=0,"",INDEX(字音画数表[字音],ファイル名生成[[#This Row],[字１]],0))</f>
        <v/>
      </c>
      <c r="S570" s="50" t="str" cm="1">
        <f t="array" ref="S570">IF(ファイル名生成[[#This Row],[字２]]=0,"",INDEX(字音画数表[字音],ファイル名生成[[#This Row],[字２]],0))</f>
        <v/>
      </c>
      <c r="T570" s="50" t="str" cm="1">
        <f t="array" ref="T570">IF(ファイル名生成[[#This Row],[字３]]=0,"",INDEX(字音画数表[字音],ファイル名生成[[#This Row],[字３]],0))</f>
        <v/>
      </c>
      <c r="U570" s="50" t="str" cm="1">
        <f t="array" ref="U570">[1]!Hebon(ファイル名生成[[#This Row],[字音（手動）]],2,1)</f>
        <v/>
      </c>
      <c r="V570" s="50">
        <f>COUNTIF(既存ファイル名[ローマ字],ファイル名生成[[#This Row],[ローマ字]])</f>
        <v>2</v>
      </c>
      <c r="W570" s="50">
        <f>IF(ファイル名生成[[#This Row],[字１]]=0,0,COUNTIF(ファイル名生成[ローマ字],ファイル名生成[[#This Row],[ローマ字]]))</f>
        <v>0</v>
      </c>
      <c r="X570" s="50">
        <f>ファイル名生成[[#This Row],[既存頻度]]+ファイル名生成[[#This Row],[新頻度]]</f>
        <v>2</v>
      </c>
      <c r="Y570" s="50" t="str">
        <f>IF(ファイル名生成[[#This Row],[総頻度]]&gt;9,ファイル名生成[[#This Row],[総頻度]],_xlfn.TEXTJOIN("",TRUE,"0",ファイル名生成[[#This Row],[総頻度]]))</f>
        <v>02</v>
      </c>
    </row>
    <row r="571" spans="2:25">
      <c r="B571" s="50">
        <f t="shared" si="9"/>
        <v>569</v>
      </c>
      <c r="C571" s="90"/>
      <c r="D571" s="81"/>
      <c r="E571" s="81" t="s">
        <v>3843</v>
      </c>
      <c r="F571" s="81" t="s">
        <v>3843</v>
      </c>
      <c r="G571" s="90"/>
      <c r="H571" s="90"/>
      <c r="I571" s="50" t="str" cm="1">
        <f t="array" ref="I57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1" s="50" t="str">
        <f>_xlfn.TEXTJOIN("",1,ファイル名生成[[#This Row],[字音１]],ファイル名生成[[#This Row],[字音２]],ファイル名生成[[#This Row],[字音3]])</f>
        <v/>
      </c>
      <c r="K571" s="90"/>
      <c r="L571" s="50" t="str">
        <f>IF(ファイル名生成[[#This Row],[字１]]=0,"",_xlfn.TEXTJOIN("",TRUE,ファイル名生成[[#This Row],[ローマ字]],ファイル名生成[[#This Row],[後綴り]]))</f>
        <v/>
      </c>
      <c r="M571" s="50" t="str">
        <f>IF(COUNTIF(既存ファイル名[語釈見出し],ファイル名生成[[#This Row],[語釈見出し]])&gt;=1,"重複","")</f>
        <v/>
      </c>
      <c r="N571" s="50" t="str">
        <f>IF(COUNTIF(既存ファイル名[項目（内部）],ファイル名生成[[#This Row],[項目（内部）]])&gt;=1,"重複","")</f>
        <v/>
      </c>
      <c r="O571" s="50">
        <f>IF(LEFT(ファイル名生成[[#This Row],[項目（内部）]],1)="",0,MATCH(LEFT(ファイル名生成[[#This Row],[項目（内部）]],1),字音画数表[新字],0))</f>
        <v>0</v>
      </c>
      <c r="P571" s="50" cm="1">
        <f t="array" ref="P57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1" s="50" cm="1">
        <f t="array" ref="Q57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1" s="50" t="str" cm="1">
        <f t="array" ref="R571">IF(ファイル名生成[[#This Row],[字１]]=0,"",INDEX(字音画数表[字音],ファイル名生成[[#This Row],[字１]],0))</f>
        <v/>
      </c>
      <c r="S571" s="50" t="str" cm="1">
        <f t="array" ref="S571">IF(ファイル名生成[[#This Row],[字２]]=0,"",INDEX(字音画数表[字音],ファイル名生成[[#This Row],[字２]],0))</f>
        <v/>
      </c>
      <c r="T571" s="50" t="str" cm="1">
        <f t="array" ref="T571">IF(ファイル名生成[[#This Row],[字３]]=0,"",INDEX(字音画数表[字音],ファイル名生成[[#This Row],[字３]],0))</f>
        <v/>
      </c>
      <c r="U571" s="50" t="str" cm="1">
        <f t="array" ref="U571">[1]!Hebon(ファイル名生成[[#This Row],[字音（手動）]],2,1)</f>
        <v/>
      </c>
      <c r="V571" s="50">
        <f>COUNTIF(既存ファイル名[ローマ字],ファイル名生成[[#This Row],[ローマ字]])</f>
        <v>2</v>
      </c>
      <c r="W571" s="50">
        <f>IF(ファイル名生成[[#This Row],[字１]]=0,0,COUNTIF(ファイル名生成[ローマ字],ファイル名生成[[#This Row],[ローマ字]]))</f>
        <v>0</v>
      </c>
      <c r="X571" s="50">
        <f>ファイル名生成[[#This Row],[既存頻度]]+ファイル名生成[[#This Row],[新頻度]]</f>
        <v>2</v>
      </c>
      <c r="Y571" s="50" t="str">
        <f>IF(ファイル名生成[[#This Row],[総頻度]]&gt;9,ファイル名生成[[#This Row],[総頻度]],_xlfn.TEXTJOIN("",TRUE,"0",ファイル名生成[[#This Row],[総頻度]]))</f>
        <v>02</v>
      </c>
    </row>
    <row r="572" spans="2:25">
      <c r="B572" s="50">
        <f t="shared" si="9"/>
        <v>570</v>
      </c>
      <c r="C572" s="90"/>
      <c r="D572" s="81"/>
      <c r="E572" s="81" t="s">
        <v>3843</v>
      </c>
      <c r="F572" s="81" t="s">
        <v>3843</v>
      </c>
      <c r="G572" s="90"/>
      <c r="H572" s="90"/>
      <c r="I572" s="50" t="str" cm="1">
        <f t="array" ref="I57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2" s="50" t="str">
        <f>_xlfn.TEXTJOIN("",1,ファイル名生成[[#This Row],[字音１]],ファイル名生成[[#This Row],[字音２]],ファイル名生成[[#This Row],[字音3]])</f>
        <v/>
      </c>
      <c r="K572" s="90"/>
      <c r="L572" s="50" t="str">
        <f>IF(ファイル名生成[[#This Row],[字１]]=0,"",_xlfn.TEXTJOIN("",TRUE,ファイル名生成[[#This Row],[ローマ字]],ファイル名生成[[#This Row],[後綴り]]))</f>
        <v/>
      </c>
      <c r="M572" s="50" t="str">
        <f>IF(COUNTIF(既存ファイル名[語釈見出し],ファイル名生成[[#This Row],[語釈見出し]])&gt;=1,"重複","")</f>
        <v/>
      </c>
      <c r="N572" s="50" t="str">
        <f>IF(COUNTIF(既存ファイル名[項目（内部）],ファイル名生成[[#This Row],[項目（内部）]])&gt;=1,"重複","")</f>
        <v/>
      </c>
      <c r="O572" s="50">
        <f>IF(LEFT(ファイル名生成[[#This Row],[項目（内部）]],1)="",0,MATCH(LEFT(ファイル名生成[[#This Row],[項目（内部）]],1),字音画数表[新字],0))</f>
        <v>0</v>
      </c>
      <c r="P572" s="50" cm="1">
        <f t="array" ref="P57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2" s="50" cm="1">
        <f t="array" ref="Q57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2" s="50" t="str" cm="1">
        <f t="array" ref="R572">IF(ファイル名生成[[#This Row],[字１]]=0,"",INDEX(字音画数表[字音],ファイル名生成[[#This Row],[字１]],0))</f>
        <v/>
      </c>
      <c r="S572" s="50" t="str" cm="1">
        <f t="array" ref="S572">IF(ファイル名生成[[#This Row],[字２]]=0,"",INDEX(字音画数表[字音],ファイル名生成[[#This Row],[字２]],0))</f>
        <v/>
      </c>
      <c r="T572" s="50" t="str" cm="1">
        <f t="array" ref="T572">IF(ファイル名生成[[#This Row],[字３]]=0,"",INDEX(字音画数表[字音],ファイル名生成[[#This Row],[字３]],0))</f>
        <v/>
      </c>
      <c r="U572" s="50" t="str" cm="1">
        <f t="array" ref="U572">[1]!Hebon(ファイル名生成[[#This Row],[字音（手動）]],2,1)</f>
        <v/>
      </c>
      <c r="V572" s="50">
        <f>COUNTIF(既存ファイル名[ローマ字],ファイル名生成[[#This Row],[ローマ字]])</f>
        <v>2</v>
      </c>
      <c r="W572" s="50">
        <f>IF(ファイル名生成[[#This Row],[字１]]=0,0,COUNTIF(ファイル名生成[ローマ字],ファイル名生成[[#This Row],[ローマ字]]))</f>
        <v>0</v>
      </c>
      <c r="X572" s="50">
        <f>ファイル名生成[[#This Row],[既存頻度]]+ファイル名生成[[#This Row],[新頻度]]</f>
        <v>2</v>
      </c>
      <c r="Y572" s="50" t="str">
        <f>IF(ファイル名生成[[#This Row],[総頻度]]&gt;9,ファイル名生成[[#This Row],[総頻度]],_xlfn.TEXTJOIN("",TRUE,"0",ファイル名生成[[#This Row],[総頻度]]))</f>
        <v>02</v>
      </c>
    </row>
    <row r="573" spans="2:25">
      <c r="B573" s="50">
        <f t="shared" si="9"/>
        <v>571</v>
      </c>
      <c r="C573" s="90"/>
      <c r="D573" s="81"/>
      <c r="E573" s="81" t="s">
        <v>3843</v>
      </c>
      <c r="F573" s="81" t="s">
        <v>3843</v>
      </c>
      <c r="G573" s="90"/>
      <c r="H573" s="90"/>
      <c r="I573" s="50" t="str" cm="1">
        <f t="array" ref="I573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3" s="50" t="str">
        <f>_xlfn.TEXTJOIN("",1,ファイル名生成[[#This Row],[字音１]],ファイル名生成[[#This Row],[字音２]],ファイル名生成[[#This Row],[字音3]])</f>
        <v/>
      </c>
      <c r="K573" s="90"/>
      <c r="L573" s="50" t="str">
        <f>IF(ファイル名生成[[#This Row],[字１]]=0,"",_xlfn.TEXTJOIN("",TRUE,ファイル名生成[[#This Row],[ローマ字]],ファイル名生成[[#This Row],[後綴り]]))</f>
        <v/>
      </c>
      <c r="M573" s="50" t="str">
        <f>IF(COUNTIF(既存ファイル名[語釈見出し],ファイル名生成[[#This Row],[語釈見出し]])&gt;=1,"重複","")</f>
        <v/>
      </c>
      <c r="N573" s="50" t="str">
        <f>IF(COUNTIF(既存ファイル名[項目（内部）],ファイル名生成[[#This Row],[項目（内部）]])&gt;=1,"重複","")</f>
        <v/>
      </c>
      <c r="O573" s="50">
        <f>IF(LEFT(ファイル名生成[[#This Row],[項目（内部）]],1)="",0,MATCH(LEFT(ファイル名生成[[#This Row],[項目（内部）]],1),字音画数表[新字],0))</f>
        <v>0</v>
      </c>
      <c r="P573" s="50" cm="1">
        <f t="array" ref="P573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3" s="50" cm="1">
        <f t="array" ref="Q573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3" s="50" t="str" cm="1">
        <f t="array" ref="R573">IF(ファイル名生成[[#This Row],[字１]]=0,"",INDEX(字音画数表[字音],ファイル名生成[[#This Row],[字１]],0))</f>
        <v/>
      </c>
      <c r="S573" s="50" t="str" cm="1">
        <f t="array" ref="S573">IF(ファイル名生成[[#This Row],[字２]]=0,"",INDEX(字音画数表[字音],ファイル名生成[[#This Row],[字２]],0))</f>
        <v/>
      </c>
      <c r="T573" s="50" t="str" cm="1">
        <f t="array" ref="T573">IF(ファイル名生成[[#This Row],[字３]]=0,"",INDEX(字音画数表[字音],ファイル名生成[[#This Row],[字３]],0))</f>
        <v/>
      </c>
      <c r="U573" s="50" t="str" cm="1">
        <f t="array" ref="U573">[1]!Hebon(ファイル名生成[[#This Row],[字音（手動）]],2,1)</f>
        <v/>
      </c>
      <c r="V573" s="50">
        <f>COUNTIF(既存ファイル名[ローマ字],ファイル名生成[[#This Row],[ローマ字]])</f>
        <v>2</v>
      </c>
      <c r="W573" s="50">
        <f>IF(ファイル名生成[[#This Row],[字１]]=0,0,COUNTIF(ファイル名生成[ローマ字],ファイル名生成[[#This Row],[ローマ字]]))</f>
        <v>0</v>
      </c>
      <c r="X573" s="50">
        <f>ファイル名生成[[#This Row],[既存頻度]]+ファイル名生成[[#This Row],[新頻度]]</f>
        <v>2</v>
      </c>
      <c r="Y573" s="50" t="str">
        <f>IF(ファイル名生成[[#This Row],[総頻度]]&gt;9,ファイル名生成[[#This Row],[総頻度]],_xlfn.TEXTJOIN("",TRUE,"0",ファイル名生成[[#This Row],[総頻度]]))</f>
        <v>02</v>
      </c>
    </row>
    <row r="574" spans="2:25">
      <c r="B574" s="50">
        <f t="shared" si="9"/>
        <v>572</v>
      </c>
      <c r="C574" s="90"/>
      <c r="D574" s="81"/>
      <c r="E574" s="81" t="s">
        <v>3843</v>
      </c>
      <c r="F574" s="81" t="s">
        <v>3843</v>
      </c>
      <c r="G574" s="90"/>
      <c r="H574" s="90"/>
      <c r="I574" s="50" t="str" cm="1">
        <f t="array" ref="I574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4" s="50" t="str">
        <f>_xlfn.TEXTJOIN("",1,ファイル名生成[[#This Row],[字音１]],ファイル名生成[[#This Row],[字音２]],ファイル名生成[[#This Row],[字音3]])</f>
        <v/>
      </c>
      <c r="K574" s="90"/>
      <c r="L574" s="50" t="str">
        <f>IF(ファイル名生成[[#This Row],[字１]]=0,"",_xlfn.TEXTJOIN("",TRUE,ファイル名生成[[#This Row],[ローマ字]],ファイル名生成[[#This Row],[後綴り]]))</f>
        <v/>
      </c>
      <c r="M574" s="50" t="str">
        <f>IF(COUNTIF(既存ファイル名[語釈見出し],ファイル名生成[[#This Row],[語釈見出し]])&gt;=1,"重複","")</f>
        <v/>
      </c>
      <c r="N574" s="50" t="str">
        <f>IF(COUNTIF(既存ファイル名[項目（内部）],ファイル名生成[[#This Row],[項目（内部）]])&gt;=1,"重複","")</f>
        <v/>
      </c>
      <c r="O574" s="50">
        <f>IF(LEFT(ファイル名生成[[#This Row],[項目（内部）]],1)="",0,MATCH(LEFT(ファイル名生成[[#This Row],[項目（内部）]],1),字音画数表[新字],0))</f>
        <v>0</v>
      </c>
      <c r="P574" s="50" cm="1">
        <f t="array" ref="P574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4" s="50" cm="1">
        <f t="array" ref="Q574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4" s="50" t="str" cm="1">
        <f t="array" ref="R574">IF(ファイル名生成[[#This Row],[字１]]=0,"",INDEX(字音画数表[字音],ファイル名生成[[#This Row],[字１]],0))</f>
        <v/>
      </c>
      <c r="S574" s="50" t="str" cm="1">
        <f t="array" ref="S574">IF(ファイル名生成[[#This Row],[字２]]=0,"",INDEX(字音画数表[字音],ファイル名生成[[#This Row],[字２]],0))</f>
        <v/>
      </c>
      <c r="T574" s="50" t="str" cm="1">
        <f t="array" ref="T574">IF(ファイル名生成[[#This Row],[字３]]=0,"",INDEX(字音画数表[字音],ファイル名生成[[#This Row],[字３]],0))</f>
        <v/>
      </c>
      <c r="U574" s="50" t="str" cm="1">
        <f t="array" ref="U574">[1]!Hebon(ファイル名生成[[#This Row],[字音（手動）]],2,1)</f>
        <v/>
      </c>
      <c r="V574" s="50">
        <f>COUNTIF(既存ファイル名[ローマ字],ファイル名生成[[#This Row],[ローマ字]])</f>
        <v>2</v>
      </c>
      <c r="W574" s="50">
        <f>IF(ファイル名生成[[#This Row],[字１]]=0,0,COUNTIF(ファイル名生成[ローマ字],ファイル名生成[[#This Row],[ローマ字]]))</f>
        <v>0</v>
      </c>
      <c r="X574" s="50">
        <f>ファイル名生成[[#This Row],[既存頻度]]+ファイル名生成[[#This Row],[新頻度]]</f>
        <v>2</v>
      </c>
      <c r="Y574" s="50" t="str">
        <f>IF(ファイル名生成[[#This Row],[総頻度]]&gt;9,ファイル名生成[[#This Row],[総頻度]],_xlfn.TEXTJOIN("",TRUE,"0",ファイル名生成[[#This Row],[総頻度]]))</f>
        <v>02</v>
      </c>
    </row>
    <row r="575" spans="2:25">
      <c r="B575" s="50">
        <f t="shared" si="9"/>
        <v>573</v>
      </c>
      <c r="C575" s="90"/>
      <c r="D575" s="81"/>
      <c r="E575" s="81" t="s">
        <v>3843</v>
      </c>
      <c r="F575" s="81" t="s">
        <v>3843</v>
      </c>
      <c r="G575" s="90"/>
      <c r="H575" s="90"/>
      <c r="I575" s="50" t="str" cm="1">
        <f t="array" ref="I575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5" s="50" t="str">
        <f>_xlfn.TEXTJOIN("",1,ファイル名生成[[#This Row],[字音１]],ファイル名生成[[#This Row],[字音２]],ファイル名生成[[#This Row],[字音3]])</f>
        <v/>
      </c>
      <c r="K575" s="90"/>
      <c r="L575" s="50" t="str">
        <f>IF(ファイル名生成[[#This Row],[字１]]=0,"",_xlfn.TEXTJOIN("",TRUE,ファイル名生成[[#This Row],[ローマ字]],ファイル名生成[[#This Row],[後綴り]]))</f>
        <v/>
      </c>
      <c r="M575" s="50" t="str">
        <f>IF(COUNTIF(既存ファイル名[語釈見出し],ファイル名生成[[#This Row],[語釈見出し]])&gt;=1,"重複","")</f>
        <v/>
      </c>
      <c r="N575" s="50" t="str">
        <f>IF(COUNTIF(既存ファイル名[項目（内部）],ファイル名生成[[#This Row],[項目（内部）]])&gt;=1,"重複","")</f>
        <v/>
      </c>
      <c r="O575" s="50">
        <f>IF(LEFT(ファイル名生成[[#This Row],[項目（内部）]],1)="",0,MATCH(LEFT(ファイル名生成[[#This Row],[項目（内部）]],1),字音画数表[新字],0))</f>
        <v>0</v>
      </c>
      <c r="P575" s="50" cm="1">
        <f t="array" ref="P575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5" s="50" cm="1">
        <f t="array" ref="Q575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5" s="50" t="str" cm="1">
        <f t="array" ref="R575">IF(ファイル名生成[[#This Row],[字１]]=0,"",INDEX(字音画数表[字音],ファイル名生成[[#This Row],[字１]],0))</f>
        <v/>
      </c>
      <c r="S575" s="50" t="str" cm="1">
        <f t="array" ref="S575">IF(ファイル名生成[[#This Row],[字２]]=0,"",INDEX(字音画数表[字音],ファイル名生成[[#This Row],[字２]],0))</f>
        <v/>
      </c>
      <c r="T575" s="50" t="str" cm="1">
        <f t="array" ref="T575">IF(ファイル名生成[[#This Row],[字３]]=0,"",INDEX(字音画数表[字音],ファイル名生成[[#This Row],[字３]],0))</f>
        <v/>
      </c>
      <c r="U575" s="50" t="str" cm="1">
        <f t="array" ref="U575">[1]!Hebon(ファイル名生成[[#This Row],[字音（手動）]],2,1)</f>
        <v/>
      </c>
      <c r="V575" s="50">
        <f>COUNTIF(既存ファイル名[ローマ字],ファイル名生成[[#This Row],[ローマ字]])</f>
        <v>2</v>
      </c>
      <c r="W575" s="50">
        <f>IF(ファイル名生成[[#This Row],[字１]]=0,0,COUNTIF(ファイル名生成[ローマ字],ファイル名生成[[#This Row],[ローマ字]]))</f>
        <v>0</v>
      </c>
      <c r="X575" s="50">
        <f>ファイル名生成[[#This Row],[既存頻度]]+ファイル名生成[[#This Row],[新頻度]]</f>
        <v>2</v>
      </c>
      <c r="Y575" s="50" t="str">
        <f>IF(ファイル名生成[[#This Row],[総頻度]]&gt;9,ファイル名生成[[#This Row],[総頻度]],_xlfn.TEXTJOIN("",TRUE,"0",ファイル名生成[[#This Row],[総頻度]]))</f>
        <v>02</v>
      </c>
    </row>
    <row r="576" spans="2:25">
      <c r="B576" s="50">
        <f t="shared" si="9"/>
        <v>574</v>
      </c>
      <c r="C576" s="90"/>
      <c r="D576" s="81"/>
      <c r="E576" s="81" t="s">
        <v>3843</v>
      </c>
      <c r="F576" s="81" t="s">
        <v>3843</v>
      </c>
      <c r="G576" s="90"/>
      <c r="H576" s="90"/>
      <c r="I576" s="50" t="str" cm="1">
        <f t="array" ref="I576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6" s="50" t="str">
        <f>_xlfn.TEXTJOIN("",1,ファイル名生成[[#This Row],[字音１]],ファイル名生成[[#This Row],[字音２]],ファイル名生成[[#This Row],[字音3]])</f>
        <v/>
      </c>
      <c r="K576" s="90"/>
      <c r="L576" s="50" t="str">
        <f>IF(ファイル名生成[[#This Row],[字１]]=0,"",_xlfn.TEXTJOIN("",TRUE,ファイル名生成[[#This Row],[ローマ字]],ファイル名生成[[#This Row],[後綴り]]))</f>
        <v/>
      </c>
      <c r="M576" s="50" t="str">
        <f>IF(COUNTIF(既存ファイル名[語釈見出し],ファイル名生成[[#This Row],[語釈見出し]])&gt;=1,"重複","")</f>
        <v/>
      </c>
      <c r="N576" s="50" t="str">
        <f>IF(COUNTIF(既存ファイル名[項目（内部）],ファイル名生成[[#This Row],[項目（内部）]])&gt;=1,"重複","")</f>
        <v/>
      </c>
      <c r="O576" s="50">
        <f>IF(LEFT(ファイル名生成[[#This Row],[項目（内部）]],1)="",0,MATCH(LEFT(ファイル名生成[[#This Row],[項目（内部）]],1),字音画数表[新字],0))</f>
        <v>0</v>
      </c>
      <c r="P576" s="50" cm="1">
        <f t="array" ref="P576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6" s="50" cm="1">
        <f t="array" ref="Q576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6" s="50" t="str" cm="1">
        <f t="array" ref="R576">IF(ファイル名生成[[#This Row],[字１]]=0,"",INDEX(字音画数表[字音],ファイル名生成[[#This Row],[字１]],0))</f>
        <v/>
      </c>
      <c r="S576" s="50" t="str" cm="1">
        <f t="array" ref="S576">IF(ファイル名生成[[#This Row],[字２]]=0,"",INDEX(字音画数表[字音],ファイル名生成[[#This Row],[字２]],0))</f>
        <v/>
      </c>
      <c r="T576" s="50" t="str" cm="1">
        <f t="array" ref="T576">IF(ファイル名生成[[#This Row],[字３]]=0,"",INDEX(字音画数表[字音],ファイル名生成[[#This Row],[字３]],0))</f>
        <v/>
      </c>
      <c r="U576" s="50" t="str" cm="1">
        <f t="array" ref="U576">[1]!Hebon(ファイル名生成[[#This Row],[字音（手動）]],2,1)</f>
        <v/>
      </c>
      <c r="V576" s="50">
        <f>COUNTIF(既存ファイル名[ローマ字],ファイル名生成[[#This Row],[ローマ字]])</f>
        <v>2</v>
      </c>
      <c r="W576" s="50">
        <f>IF(ファイル名生成[[#This Row],[字１]]=0,0,COUNTIF(ファイル名生成[ローマ字],ファイル名生成[[#This Row],[ローマ字]]))</f>
        <v>0</v>
      </c>
      <c r="X576" s="50">
        <f>ファイル名生成[[#This Row],[既存頻度]]+ファイル名生成[[#This Row],[新頻度]]</f>
        <v>2</v>
      </c>
      <c r="Y576" s="50" t="str">
        <f>IF(ファイル名生成[[#This Row],[総頻度]]&gt;9,ファイル名生成[[#This Row],[総頻度]],_xlfn.TEXTJOIN("",TRUE,"0",ファイル名生成[[#This Row],[総頻度]]))</f>
        <v>02</v>
      </c>
    </row>
    <row r="577" spans="2:25">
      <c r="B577" s="50">
        <f t="shared" si="9"/>
        <v>575</v>
      </c>
      <c r="C577" s="90"/>
      <c r="D577" s="81"/>
      <c r="E577" s="81" t="s">
        <v>3843</v>
      </c>
      <c r="F577" s="81" t="s">
        <v>3843</v>
      </c>
      <c r="G577" s="90"/>
      <c r="H577" s="90"/>
      <c r="I577" s="50" t="str" cm="1">
        <f t="array" ref="I577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7" s="50" t="str">
        <f>_xlfn.TEXTJOIN("",1,ファイル名生成[[#This Row],[字音１]],ファイル名生成[[#This Row],[字音２]],ファイル名生成[[#This Row],[字音3]])</f>
        <v/>
      </c>
      <c r="K577" s="90"/>
      <c r="L577" s="50" t="str">
        <f>IF(ファイル名生成[[#This Row],[字１]]=0,"",_xlfn.TEXTJOIN("",TRUE,ファイル名生成[[#This Row],[ローマ字]],ファイル名生成[[#This Row],[後綴り]]))</f>
        <v/>
      </c>
      <c r="M577" s="50" t="str">
        <f>IF(COUNTIF(既存ファイル名[語釈見出し],ファイル名生成[[#This Row],[語釈見出し]])&gt;=1,"重複","")</f>
        <v/>
      </c>
      <c r="N577" s="50" t="str">
        <f>IF(COUNTIF(既存ファイル名[項目（内部）],ファイル名生成[[#This Row],[項目（内部）]])&gt;=1,"重複","")</f>
        <v/>
      </c>
      <c r="O577" s="50">
        <f>IF(LEFT(ファイル名生成[[#This Row],[項目（内部）]],1)="",0,MATCH(LEFT(ファイル名生成[[#This Row],[項目（内部）]],1),字音画数表[新字],0))</f>
        <v>0</v>
      </c>
      <c r="P577" s="50" cm="1">
        <f t="array" ref="P577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7" s="50" cm="1">
        <f t="array" ref="Q577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7" s="50" t="str" cm="1">
        <f t="array" ref="R577">IF(ファイル名生成[[#This Row],[字１]]=0,"",INDEX(字音画数表[字音],ファイル名生成[[#This Row],[字１]],0))</f>
        <v/>
      </c>
      <c r="S577" s="50" t="str" cm="1">
        <f t="array" ref="S577">IF(ファイル名生成[[#This Row],[字２]]=0,"",INDEX(字音画数表[字音],ファイル名生成[[#This Row],[字２]],0))</f>
        <v/>
      </c>
      <c r="T577" s="50" t="str" cm="1">
        <f t="array" ref="T577">IF(ファイル名生成[[#This Row],[字３]]=0,"",INDEX(字音画数表[字音],ファイル名生成[[#This Row],[字３]],0))</f>
        <v/>
      </c>
      <c r="U577" s="50" t="str" cm="1">
        <f t="array" ref="U577">[1]!Hebon(ファイル名生成[[#This Row],[字音（手動）]],2,1)</f>
        <v/>
      </c>
      <c r="V577" s="50">
        <f>COUNTIF(既存ファイル名[ローマ字],ファイル名生成[[#This Row],[ローマ字]])</f>
        <v>2</v>
      </c>
      <c r="W577" s="50">
        <f>IF(ファイル名生成[[#This Row],[字１]]=0,0,COUNTIF(ファイル名生成[ローマ字],ファイル名生成[[#This Row],[ローマ字]]))</f>
        <v>0</v>
      </c>
      <c r="X577" s="50">
        <f>ファイル名生成[[#This Row],[既存頻度]]+ファイル名生成[[#This Row],[新頻度]]</f>
        <v>2</v>
      </c>
      <c r="Y577" s="50" t="str">
        <f>IF(ファイル名生成[[#This Row],[総頻度]]&gt;9,ファイル名生成[[#This Row],[総頻度]],_xlfn.TEXTJOIN("",TRUE,"0",ファイル名生成[[#This Row],[総頻度]]))</f>
        <v>02</v>
      </c>
    </row>
    <row r="578" spans="2:25">
      <c r="B578" s="50">
        <f t="shared" si="9"/>
        <v>576</v>
      </c>
      <c r="C578" s="90"/>
      <c r="D578" s="81"/>
      <c r="E578" s="81" t="s">
        <v>3843</v>
      </c>
      <c r="F578" s="81" t="s">
        <v>3843</v>
      </c>
      <c r="G578" s="90"/>
      <c r="H578" s="90"/>
      <c r="I578" s="50" t="str" cm="1">
        <f t="array" ref="I578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8" s="50" t="str">
        <f>_xlfn.TEXTJOIN("",1,ファイル名生成[[#This Row],[字音１]],ファイル名生成[[#This Row],[字音２]],ファイル名生成[[#This Row],[字音3]])</f>
        <v/>
      </c>
      <c r="K578" s="90"/>
      <c r="L578" s="50" t="str">
        <f>IF(ファイル名生成[[#This Row],[字１]]=0,"",_xlfn.TEXTJOIN("",TRUE,ファイル名生成[[#This Row],[ローマ字]],ファイル名生成[[#This Row],[後綴り]]))</f>
        <v/>
      </c>
      <c r="M578" s="50" t="str">
        <f>IF(COUNTIF(既存ファイル名[語釈見出し],ファイル名生成[[#This Row],[語釈見出し]])&gt;=1,"重複","")</f>
        <v/>
      </c>
      <c r="N578" s="50" t="str">
        <f>IF(COUNTIF(既存ファイル名[項目（内部）],ファイル名生成[[#This Row],[項目（内部）]])&gt;=1,"重複","")</f>
        <v/>
      </c>
      <c r="O578" s="50">
        <f>IF(LEFT(ファイル名生成[[#This Row],[項目（内部）]],1)="",0,MATCH(LEFT(ファイル名生成[[#This Row],[項目（内部）]],1),字音画数表[新字],0))</f>
        <v>0</v>
      </c>
      <c r="P578" s="50" cm="1">
        <f t="array" ref="P578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8" s="50" cm="1">
        <f t="array" ref="Q578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8" s="50" t="str" cm="1">
        <f t="array" ref="R578">IF(ファイル名生成[[#This Row],[字１]]=0,"",INDEX(字音画数表[字音],ファイル名生成[[#This Row],[字１]],0))</f>
        <v/>
      </c>
      <c r="S578" s="50" t="str" cm="1">
        <f t="array" ref="S578">IF(ファイル名生成[[#This Row],[字２]]=0,"",INDEX(字音画数表[字音],ファイル名生成[[#This Row],[字２]],0))</f>
        <v/>
      </c>
      <c r="T578" s="50" t="str" cm="1">
        <f t="array" ref="T578">IF(ファイル名生成[[#This Row],[字３]]=0,"",INDEX(字音画数表[字音],ファイル名生成[[#This Row],[字３]],0))</f>
        <v/>
      </c>
      <c r="U578" s="50" t="str" cm="1">
        <f t="array" ref="U578">[1]!Hebon(ファイル名生成[[#This Row],[字音（手動）]],2,1)</f>
        <v/>
      </c>
      <c r="V578" s="50">
        <f>COUNTIF(既存ファイル名[ローマ字],ファイル名生成[[#This Row],[ローマ字]])</f>
        <v>2</v>
      </c>
      <c r="W578" s="50">
        <f>IF(ファイル名生成[[#This Row],[字１]]=0,0,COUNTIF(ファイル名生成[ローマ字],ファイル名生成[[#This Row],[ローマ字]]))</f>
        <v>0</v>
      </c>
      <c r="X578" s="50">
        <f>ファイル名生成[[#This Row],[既存頻度]]+ファイル名生成[[#This Row],[新頻度]]</f>
        <v>2</v>
      </c>
      <c r="Y578" s="50" t="str">
        <f>IF(ファイル名生成[[#This Row],[総頻度]]&gt;9,ファイル名生成[[#This Row],[総頻度]],_xlfn.TEXTJOIN("",TRUE,"0",ファイル名生成[[#This Row],[総頻度]]))</f>
        <v>02</v>
      </c>
    </row>
    <row r="579" spans="2:25">
      <c r="B579" s="50">
        <f t="shared" si="9"/>
        <v>577</v>
      </c>
      <c r="C579" s="90"/>
      <c r="D579" s="81"/>
      <c r="E579" s="81" t="s">
        <v>3843</v>
      </c>
      <c r="F579" s="81" t="s">
        <v>3843</v>
      </c>
      <c r="G579" s="90"/>
      <c r="H579" s="90"/>
      <c r="I579" s="50" t="str" cm="1">
        <f t="array" ref="I579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79" s="50" t="str">
        <f>_xlfn.TEXTJOIN("",1,ファイル名生成[[#This Row],[字音１]],ファイル名生成[[#This Row],[字音２]],ファイル名生成[[#This Row],[字音3]])</f>
        <v/>
      </c>
      <c r="K579" s="90"/>
      <c r="L579" s="50" t="str">
        <f>IF(ファイル名生成[[#This Row],[字１]]=0,"",_xlfn.TEXTJOIN("",TRUE,ファイル名生成[[#This Row],[ローマ字]],ファイル名生成[[#This Row],[後綴り]]))</f>
        <v/>
      </c>
      <c r="M579" s="50" t="str">
        <f>IF(COUNTIF(既存ファイル名[語釈見出し],ファイル名生成[[#This Row],[語釈見出し]])&gt;=1,"重複","")</f>
        <v/>
      </c>
      <c r="N579" s="50" t="str">
        <f>IF(COUNTIF(既存ファイル名[項目（内部）],ファイル名生成[[#This Row],[項目（内部）]])&gt;=1,"重複","")</f>
        <v/>
      </c>
      <c r="O579" s="50">
        <f>IF(LEFT(ファイル名生成[[#This Row],[項目（内部）]],1)="",0,MATCH(LEFT(ファイル名生成[[#This Row],[項目（内部）]],1),字音画数表[新字],0))</f>
        <v>0</v>
      </c>
      <c r="P579" s="50" cm="1">
        <f t="array" ref="P579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79" s="50" cm="1">
        <f t="array" ref="Q579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79" s="50" t="str" cm="1">
        <f t="array" ref="R579">IF(ファイル名生成[[#This Row],[字１]]=0,"",INDEX(字音画数表[字音],ファイル名生成[[#This Row],[字１]],0))</f>
        <v/>
      </c>
      <c r="S579" s="50" t="str" cm="1">
        <f t="array" ref="S579">IF(ファイル名生成[[#This Row],[字２]]=0,"",INDEX(字音画数表[字音],ファイル名生成[[#This Row],[字２]],0))</f>
        <v/>
      </c>
      <c r="T579" s="50" t="str" cm="1">
        <f t="array" ref="T579">IF(ファイル名生成[[#This Row],[字３]]=0,"",INDEX(字音画数表[字音],ファイル名生成[[#This Row],[字３]],0))</f>
        <v/>
      </c>
      <c r="U579" s="50" t="str" cm="1">
        <f t="array" ref="U579">[1]!Hebon(ファイル名生成[[#This Row],[字音（手動）]],2,1)</f>
        <v/>
      </c>
      <c r="V579" s="50">
        <f>COUNTIF(既存ファイル名[ローマ字],ファイル名生成[[#This Row],[ローマ字]])</f>
        <v>2</v>
      </c>
      <c r="W579" s="50">
        <f>IF(ファイル名生成[[#This Row],[字１]]=0,0,COUNTIF(ファイル名生成[ローマ字],ファイル名生成[[#This Row],[ローマ字]]))</f>
        <v>0</v>
      </c>
      <c r="X579" s="50">
        <f>ファイル名生成[[#This Row],[既存頻度]]+ファイル名生成[[#This Row],[新頻度]]</f>
        <v>2</v>
      </c>
      <c r="Y579" s="50" t="str">
        <f>IF(ファイル名生成[[#This Row],[総頻度]]&gt;9,ファイル名生成[[#This Row],[総頻度]],_xlfn.TEXTJOIN("",TRUE,"0",ファイル名生成[[#This Row],[総頻度]]))</f>
        <v>02</v>
      </c>
    </row>
    <row r="580" spans="2:25">
      <c r="B580" s="50">
        <f t="shared" si="9"/>
        <v>578</v>
      </c>
      <c r="C580" s="90"/>
      <c r="D580" s="81"/>
      <c r="E580" s="81" t="s">
        <v>3843</v>
      </c>
      <c r="F580" s="81" t="s">
        <v>3843</v>
      </c>
      <c r="G580" s="90"/>
      <c r="H580" s="90"/>
      <c r="I580" s="50" t="str" cm="1">
        <f t="array" ref="I580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80" s="50" t="str">
        <f>_xlfn.TEXTJOIN("",1,ファイル名生成[[#This Row],[字音１]],ファイル名生成[[#This Row],[字音２]],ファイル名生成[[#This Row],[字音3]])</f>
        <v/>
      </c>
      <c r="K580" s="90"/>
      <c r="L580" s="50" t="str">
        <f>IF(ファイル名生成[[#This Row],[字１]]=0,"",_xlfn.TEXTJOIN("",TRUE,ファイル名生成[[#This Row],[ローマ字]],ファイル名生成[[#This Row],[後綴り]]))</f>
        <v/>
      </c>
      <c r="M580" s="50" t="str">
        <f>IF(COUNTIF(既存ファイル名[語釈見出し],ファイル名生成[[#This Row],[語釈見出し]])&gt;=1,"重複","")</f>
        <v/>
      </c>
      <c r="N580" s="50" t="str">
        <f>IF(COUNTIF(既存ファイル名[項目（内部）],ファイル名生成[[#This Row],[項目（内部）]])&gt;=1,"重複","")</f>
        <v/>
      </c>
      <c r="O580" s="50">
        <f>IF(LEFT(ファイル名生成[[#This Row],[項目（内部）]],1)="",0,MATCH(LEFT(ファイル名生成[[#This Row],[項目（内部）]],1),字音画数表[新字],0))</f>
        <v>0</v>
      </c>
      <c r="P580" s="50" cm="1">
        <f t="array" ref="P580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80" s="50" cm="1">
        <f t="array" ref="Q580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80" s="50" t="str" cm="1">
        <f t="array" ref="R580">IF(ファイル名生成[[#This Row],[字１]]=0,"",INDEX(字音画数表[字音],ファイル名生成[[#This Row],[字１]],0))</f>
        <v/>
      </c>
      <c r="S580" s="50" t="str" cm="1">
        <f t="array" ref="S580">IF(ファイル名生成[[#This Row],[字２]]=0,"",INDEX(字音画数表[字音],ファイル名生成[[#This Row],[字２]],0))</f>
        <v/>
      </c>
      <c r="T580" s="50" t="str" cm="1">
        <f t="array" ref="T580">IF(ファイル名生成[[#This Row],[字３]]=0,"",INDEX(字音画数表[字音],ファイル名生成[[#This Row],[字３]],0))</f>
        <v/>
      </c>
      <c r="U580" s="50" t="str" cm="1">
        <f t="array" ref="U580">[1]!Hebon(ファイル名生成[[#This Row],[字音（手動）]],2,1)</f>
        <v/>
      </c>
      <c r="V580" s="50">
        <f>COUNTIF(既存ファイル名[ローマ字],ファイル名生成[[#This Row],[ローマ字]])</f>
        <v>2</v>
      </c>
      <c r="W580" s="50">
        <f>IF(ファイル名生成[[#This Row],[字１]]=0,0,COUNTIF(ファイル名生成[ローマ字],ファイル名生成[[#This Row],[ローマ字]]))</f>
        <v>0</v>
      </c>
      <c r="X580" s="50">
        <f>ファイル名生成[[#This Row],[既存頻度]]+ファイル名生成[[#This Row],[新頻度]]</f>
        <v>2</v>
      </c>
      <c r="Y580" s="50" t="str">
        <f>IF(ファイル名生成[[#This Row],[総頻度]]&gt;9,ファイル名生成[[#This Row],[総頻度]],_xlfn.TEXTJOIN("",TRUE,"0",ファイル名生成[[#This Row],[総頻度]]))</f>
        <v>02</v>
      </c>
    </row>
    <row r="581" spans="2:25">
      <c r="B581" s="50">
        <f t="shared" si="9"/>
        <v>579</v>
      </c>
      <c r="C581" s="90"/>
      <c r="D581" s="81"/>
      <c r="E581" s="81" t="s">
        <v>3843</v>
      </c>
      <c r="F581" s="81" t="s">
        <v>3843</v>
      </c>
      <c r="G581" s="90"/>
      <c r="H581" s="90"/>
      <c r="I581" s="50" t="str" cm="1">
        <f t="array" ref="I581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81" s="50" t="str">
        <f>_xlfn.TEXTJOIN("",1,ファイル名生成[[#This Row],[字音１]],ファイル名生成[[#This Row],[字音２]],ファイル名生成[[#This Row],[字音3]])</f>
        <v/>
      </c>
      <c r="K581" s="90"/>
      <c r="L581" s="50" t="str">
        <f>IF(ファイル名生成[[#This Row],[字１]]=0,"",_xlfn.TEXTJOIN("",TRUE,ファイル名生成[[#This Row],[ローマ字]],ファイル名生成[[#This Row],[後綴り]]))</f>
        <v/>
      </c>
      <c r="M581" s="50" t="str">
        <f>IF(COUNTIF(既存ファイル名[語釈見出し],ファイル名生成[[#This Row],[語釈見出し]])&gt;=1,"重複","")</f>
        <v/>
      </c>
      <c r="N581" s="50" t="str">
        <f>IF(COUNTIF(既存ファイル名[項目（内部）],ファイル名生成[[#This Row],[項目（内部）]])&gt;=1,"重複","")</f>
        <v/>
      </c>
      <c r="O581" s="50">
        <f>IF(LEFT(ファイル名生成[[#This Row],[項目（内部）]],1)="",0,MATCH(LEFT(ファイル名生成[[#This Row],[項目（内部）]],1),字音画数表[新字],0))</f>
        <v>0</v>
      </c>
      <c r="P581" s="50" cm="1">
        <f t="array" ref="P581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81" s="50" cm="1">
        <f t="array" ref="Q581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81" s="50" t="str" cm="1">
        <f t="array" ref="R581">IF(ファイル名生成[[#This Row],[字１]]=0,"",INDEX(字音画数表[字音],ファイル名生成[[#This Row],[字１]],0))</f>
        <v/>
      </c>
      <c r="S581" s="50" t="str" cm="1">
        <f t="array" ref="S581">IF(ファイル名生成[[#This Row],[字２]]=0,"",INDEX(字音画数表[字音],ファイル名生成[[#This Row],[字２]],0))</f>
        <v/>
      </c>
      <c r="T581" s="50" t="str" cm="1">
        <f t="array" ref="T581">IF(ファイル名生成[[#This Row],[字３]]=0,"",INDEX(字音画数表[字音],ファイル名生成[[#This Row],[字３]],0))</f>
        <v/>
      </c>
      <c r="U581" s="50" t="str" cm="1">
        <f t="array" ref="U581">[1]!Hebon(ファイル名生成[[#This Row],[字音（手動）]],2,1)</f>
        <v/>
      </c>
      <c r="V581" s="50">
        <f>COUNTIF(既存ファイル名[ローマ字],ファイル名生成[[#This Row],[ローマ字]])</f>
        <v>2</v>
      </c>
      <c r="W581" s="50">
        <f>IF(ファイル名生成[[#This Row],[字１]]=0,0,COUNTIF(ファイル名生成[ローマ字],ファイル名生成[[#This Row],[ローマ字]]))</f>
        <v>0</v>
      </c>
      <c r="X581" s="50">
        <f>ファイル名生成[[#This Row],[既存頻度]]+ファイル名生成[[#This Row],[新頻度]]</f>
        <v>2</v>
      </c>
      <c r="Y581" s="50" t="str">
        <f>IF(ファイル名生成[[#This Row],[総頻度]]&gt;9,ファイル名生成[[#This Row],[総頻度]],_xlfn.TEXTJOIN("",TRUE,"0",ファイル名生成[[#This Row],[総頻度]]))</f>
        <v>02</v>
      </c>
    </row>
    <row r="582" spans="2:25">
      <c r="B582" s="50">
        <f t="shared" si="9"/>
        <v>580</v>
      </c>
      <c r="C582" s="90"/>
      <c r="D582" s="81"/>
      <c r="E582" s="81" t="s">
        <v>3843</v>
      </c>
      <c r="F582" s="81" t="s">
        <v>3843</v>
      </c>
      <c r="G582" s="90"/>
      <c r="H582" s="90"/>
      <c r="I582" s="50" t="str" cm="1">
        <f t="array" ref="I582">_xlfn.IFS(ファイル名生成[[#This Row],[索引]]="地名","chimei",ファイル名生成[[#This Row],[索引]]="官職名","kanshoku",ファイル名生成[[#This Row],[索引]]="労働内容","rodonaiyo",ファイル名生成[[#This Row],[索引]]="身分呼称","mibunkosho",ファイル名生成[[#This Row],[索引]]="人名","jinmei",ファイル名生成[[#This Row],[索引]]="その他","sonota",TRUE,"")</f>
        <v/>
      </c>
      <c r="J582" s="50" t="str">
        <f>_xlfn.TEXTJOIN("",1,ファイル名生成[[#This Row],[字音１]],ファイル名生成[[#This Row],[字音２]],ファイル名生成[[#This Row],[字音3]])</f>
        <v/>
      </c>
      <c r="K582" s="90"/>
      <c r="L582" s="50" t="str">
        <f>IF(ファイル名生成[[#This Row],[字１]]=0,"",_xlfn.TEXTJOIN("",TRUE,ファイル名生成[[#This Row],[ローマ字]],ファイル名生成[[#This Row],[後綴り]]))</f>
        <v/>
      </c>
      <c r="M582" s="50" t="str">
        <f>IF(COUNTIF(既存ファイル名[語釈見出し],ファイル名生成[[#This Row],[語釈見出し]])&gt;=1,"重複","")</f>
        <v/>
      </c>
      <c r="N582" s="50" t="str">
        <f>IF(COUNTIF(既存ファイル名[項目（内部）],ファイル名生成[[#This Row],[項目（内部）]])&gt;=1,"重複","")</f>
        <v/>
      </c>
      <c r="O582" s="50">
        <f>IF(LEFT(ファイル名生成[[#This Row],[項目（内部）]],1)="",0,MATCH(LEFT(ファイル名生成[[#This Row],[項目（内部）]],1),字音画数表[新字],0))</f>
        <v>0</v>
      </c>
      <c r="P582" s="50" cm="1">
        <f t="array" ref="P582">_xlfn.IFS(MID(ファイル名生成[[#This Row],[項目（内部）]],2,1)="",0,MID(ファイル名生成[[#This Row],[項目（内部）]],2,1)="（",1,TRUE,MATCH(MID(ファイル名生成[[#This Row],[項目（内部）]],2,1),字音画数表[新字],0))</f>
        <v>0</v>
      </c>
      <c r="Q582" s="50" cm="1">
        <f t="array" ref="Q582">_xlfn.IFS(MID(ファイル名生成[[#This Row],[項目（内部）]],3,1)="",0,MID(ファイル名生成[[#This Row],[項目（内部）]],3,1)="（",1,TRUE,MATCH(MID(ファイル名生成[[#This Row],[項目（内部）]],3,1),字音画数表[新字],0))</f>
        <v>0</v>
      </c>
      <c r="R582" s="50" t="str" cm="1">
        <f t="array" ref="R582">IF(ファイル名生成[[#This Row],[字１]]=0,"",INDEX(字音画数表[字音],ファイル名生成[[#This Row],[字１]],0))</f>
        <v/>
      </c>
      <c r="S582" s="50" t="str" cm="1">
        <f t="array" ref="S582">IF(ファイル名生成[[#This Row],[字２]]=0,"",INDEX(字音画数表[字音],ファイル名生成[[#This Row],[字２]],0))</f>
        <v/>
      </c>
      <c r="T582" s="50" t="str" cm="1">
        <f t="array" ref="T582">IF(ファイル名生成[[#This Row],[字３]]=0,"",INDEX(字音画数表[字音],ファイル名生成[[#This Row],[字３]],0))</f>
        <v/>
      </c>
      <c r="U582" s="50" t="str" cm="1">
        <f t="array" ref="U582">[1]!Hebon(ファイル名生成[[#This Row],[字音（手動）]],2,1)</f>
        <v/>
      </c>
      <c r="V582" s="50">
        <f>COUNTIF(既存ファイル名[ローマ字],ファイル名生成[[#This Row],[ローマ字]])</f>
        <v>2</v>
      </c>
      <c r="W582" s="50">
        <f>IF(ファイル名生成[[#This Row],[字１]]=0,0,COUNTIF(ファイル名生成[ローマ字],ファイル名生成[[#This Row],[ローマ字]]))</f>
        <v>0</v>
      </c>
      <c r="X582" s="50">
        <f>ファイル名生成[[#This Row],[既存頻度]]+ファイル名生成[[#This Row],[新頻度]]</f>
        <v>2</v>
      </c>
      <c r="Y582" s="50" t="str">
        <f>IF(ファイル名生成[[#This Row],[総頻度]]&gt;9,ファイル名生成[[#This Row],[総頻度]],_xlfn.TEXTJOIN("",TRUE,"0",ファイル名生成[[#This Row],[総頻度]]))</f>
        <v>02</v>
      </c>
    </row>
  </sheetData>
  <phoneticPr fontId="1"/>
  <conditionalFormatting sqref="M3:N582">
    <cfRule type="containsText" dxfId="79" priority="44" operator="containsText" text="重複">
      <formula>NOT(ISERROR(SEARCH("重複",M3)))</formula>
    </cfRule>
  </conditionalFormatting>
  <conditionalFormatting sqref="K3:K582 C3:H582">
    <cfRule type="containsBlanks" dxfId="78" priority="40">
      <formula>LEN(TRIM(C3))=0</formula>
    </cfRule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282B3-283E-4885-B43D-A4A855C331EA}">
  <dimension ref="B2:S1349"/>
  <sheetViews>
    <sheetView tabSelected="1" workbookViewId="0">
      <pane xSplit="1" ySplit="2" topLeftCell="E812" activePane="bottomRight" state="frozen"/>
      <selection pane="topRight" activeCell="B1" sqref="B1"/>
      <selection pane="bottomLeft" activeCell="A3" sqref="A3"/>
      <selection pane="bottomRight" activeCell="O826" sqref="O826"/>
    </sheetView>
  </sheetViews>
  <sheetFormatPr defaultRowHeight="17.7"/>
  <cols>
    <col min="2" max="2" width="7.046875" customWidth="1"/>
    <col min="6" max="6" width="7.5234375" customWidth="1"/>
    <col min="8" max="9" width="8.76171875" customWidth="1"/>
    <col min="10" max="10" width="13.046875" customWidth="1"/>
    <col min="11" max="11" width="6.28515625" customWidth="1"/>
    <col min="12" max="12" width="6.80859375" customWidth="1"/>
    <col min="13" max="13" width="6.234375" customWidth="1"/>
    <col min="14" max="14" width="5.1875" customWidth="1"/>
    <col min="15" max="15" width="4.6640625" customWidth="1"/>
    <col min="16" max="16" width="10.7109375" customWidth="1"/>
    <col min="17" max="17" width="9.37890625" customWidth="1"/>
    <col min="18" max="18" width="11.140625" customWidth="1"/>
  </cols>
  <sheetData>
    <row r="2" spans="2:19">
      <c r="B2" t="s">
        <v>102</v>
      </c>
      <c r="C2" s="81" t="s">
        <v>1973</v>
      </c>
      <c r="D2" s="81" t="s">
        <v>1971</v>
      </c>
      <c r="E2" s="81" t="s">
        <v>3844</v>
      </c>
      <c r="F2" s="81" t="s">
        <v>3845</v>
      </c>
      <c r="G2" s="81" t="s">
        <v>2529</v>
      </c>
      <c r="H2" s="81" t="s">
        <v>1972</v>
      </c>
      <c r="I2" t="s">
        <v>2430</v>
      </c>
      <c r="J2" s="81" t="s">
        <v>3852</v>
      </c>
      <c r="K2" t="s">
        <v>91</v>
      </c>
      <c r="L2" t="s">
        <v>92</v>
      </c>
      <c r="M2" t="s">
        <v>93</v>
      </c>
      <c r="N2" t="s">
        <v>4577</v>
      </c>
      <c r="O2" t="s">
        <v>3853</v>
      </c>
      <c r="P2" s="81" t="s">
        <v>4543</v>
      </c>
      <c r="Q2" t="s">
        <v>4579</v>
      </c>
      <c r="R2" t="s">
        <v>1968</v>
      </c>
      <c r="S2" t="s">
        <v>4542</v>
      </c>
    </row>
    <row r="3" spans="2:19">
      <c r="B3" s="50">
        <v>55</v>
      </c>
      <c r="C3" s="81" t="s">
        <v>2096</v>
      </c>
      <c r="D3" s="90" t="s">
        <v>2096</v>
      </c>
      <c r="E3" s="81" t="s">
        <v>4203</v>
      </c>
      <c r="F3" s="81" t="s">
        <v>4203</v>
      </c>
      <c r="G3" s="90" t="s">
        <v>2096</v>
      </c>
      <c r="H3" s="90" t="s">
        <v>4123</v>
      </c>
      <c r="I3" s="50" t="str" cm="1">
        <f t="array" ref="I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" s="90" t="s">
        <v>3587</v>
      </c>
      <c r="K3" s="50">
        <f>MATCH(LEFT(既存ファイル名[[#This Row],[項目（内部）]],1),字音画数表[新字],0)</f>
        <v>1091</v>
      </c>
      <c r="L3" s="50" cm="1">
        <f t="array" ref="L3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3" s="50" cm="1">
        <f t="array" ref="M3">_xlfn.IFS(MID(既存ファイル名[[#This Row],[項目（内部）]],3,1)="",0,MID(既存ファイル名[[#This Row],[項目（内部）]],3,1)="（",1,TRUE,MATCH(MID(既存ファイル名[[#This Row],[項目（内部）]],3,1),字音画数表[新字],0))</f>
        <v>696</v>
      </c>
      <c r="N3" s="50" cm="1">
        <f t="array" ref="N3">_xlfn.IFS(既存ファイル名[[#This Row],[字２]]=0,1,既存ファイル名[[#This Row],[字３]]=0,2,TRUE,3)</f>
        <v>3</v>
      </c>
      <c r="O3" s="50">
        <f>COUNTIF(既存ファイル名[項目],既存ファイル名[[#This Row],[項目]])</f>
        <v>1</v>
      </c>
      <c r="P3" s="90" t="s">
        <v>3837</v>
      </c>
      <c r="Q3" s="50" t="str" cm="1">
        <f t="array" ref="Q3">_xlfn.IFS(既存ファイル名[[#This Row],[字２]]&gt;0,"",COUNTIF(既存ファイル名[[字１]:[字３]],既存ファイル名[[#This Row],[字１]])&gt;1,"重複",TRUE,"")</f>
        <v/>
      </c>
      <c r="R3" s="50" t="str">
        <f>LEFT(既存ファイル名[[#This Row],[ファイル名]],LEN(既存ファイル名[[#This Row],[ファイル名]])-2)</f>
        <v>rouchuusou</v>
      </c>
      <c r="S3" s="50" t="s">
        <v>3837</v>
      </c>
    </row>
    <row r="4" spans="2:19">
      <c r="B4" s="50">
        <v>56</v>
      </c>
      <c r="C4" s="81" t="s">
        <v>4404</v>
      </c>
      <c r="D4" s="90" t="s">
        <v>4404</v>
      </c>
      <c r="E4" s="81" t="s">
        <v>4203</v>
      </c>
      <c r="F4" s="81" t="s">
        <v>4203</v>
      </c>
      <c r="G4" s="90" t="s">
        <v>4404</v>
      </c>
      <c r="H4" s="90" t="s">
        <v>4211</v>
      </c>
      <c r="I4" s="50" t="str" cm="1">
        <f t="array" ref="I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" s="90" t="s">
        <v>3589</v>
      </c>
      <c r="K4" s="50">
        <f>MATCH(LEFT(既存ファイル名[[#This Row],[項目（内部）]],1),字音画数表[新字],0)</f>
        <v>1087</v>
      </c>
      <c r="L4" s="50" cm="1">
        <f t="array" ref="L4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4" s="50" cm="1">
        <f t="array" ref="M4">_xlfn.IFS(MID(既存ファイル名[[#This Row],[項目（内部）]],3,1)="",0,MID(既存ファイル名[[#This Row],[項目（内部）]],3,1)="（",1,TRUE,MATCH(MID(既存ファイル名[[#This Row],[項目（内部）]],3,1),字音画数表[新字],0))</f>
        <v>714</v>
      </c>
      <c r="N4" s="50" cm="1">
        <f t="array" ref="N4">_xlfn.IFS(既存ファイル名[[#This Row],[字２]]=0,1,既存ファイル名[[#This Row],[字３]]=0,2,TRUE,3)</f>
        <v>3</v>
      </c>
      <c r="O4" s="50">
        <f>COUNTIF(既存ファイル名[項目],既存ファイル名[[#This Row],[項目]])</f>
        <v>1</v>
      </c>
      <c r="P4" s="90" t="s">
        <v>3837</v>
      </c>
      <c r="Q4" s="50" t="str" cm="1">
        <f t="array" ref="Q4">_xlfn.IFS(既存ファイル名[[#This Row],[字２]]&gt;0,"",COUNTIF(既存ファイル名[[字１]:[字３]],既存ファイル名[[#This Row],[字１]])&gt;1,"重複",TRUE,"")</f>
        <v/>
      </c>
      <c r="R4" s="50" t="str">
        <f>LEFT(既存ファイル名[[#This Row],[ファイル名]],LEN(既存ファイル名[[#This Row],[ファイル名]])-2)</f>
        <v>roujintai</v>
      </c>
      <c r="S4" s="50" t="s">
        <v>4544</v>
      </c>
    </row>
    <row r="5" spans="2:19">
      <c r="B5" s="50">
        <v>57</v>
      </c>
      <c r="C5" s="81" t="s">
        <v>2184</v>
      </c>
      <c r="D5" s="90" t="s">
        <v>2184</v>
      </c>
      <c r="E5" s="81" t="s">
        <v>4203</v>
      </c>
      <c r="F5" s="81" t="s">
        <v>4203</v>
      </c>
      <c r="G5" s="90" t="s">
        <v>2184</v>
      </c>
      <c r="H5" s="90" t="s">
        <v>4207</v>
      </c>
      <c r="I5" s="50" t="str" cm="1">
        <f t="array" ref="I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" s="90" t="s">
        <v>3591</v>
      </c>
      <c r="K5" s="50">
        <f>MATCH(LEFT(既存ファイル名[[#This Row],[項目（内部）]],1),字音画数表[新字],0)</f>
        <v>1087</v>
      </c>
      <c r="L5" s="50" cm="1">
        <f t="array" ref="L5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5" s="50" cm="1">
        <f t="array" ref="M5">_xlfn.IFS(MID(既存ファイル名[[#This Row],[項目（内部）]],3,1)="",0,MID(既存ファイル名[[#This Row],[項目（内部）]],3,1)="（",1,TRUE,MATCH(MID(既存ファイル名[[#This Row],[項目（内部）]],3,1),字音画数表[新字],0))</f>
        <v>355</v>
      </c>
      <c r="N5" s="50" cm="1">
        <f t="array" ref="N5">_xlfn.IFS(既存ファイル名[[#This Row],[字２]]=0,1,既存ファイル名[[#This Row],[字３]]=0,2,TRUE,3)</f>
        <v>3</v>
      </c>
      <c r="O5" s="50">
        <f>COUNTIF(既存ファイル名[項目],既存ファイル名[[#This Row],[項目]])</f>
        <v>1</v>
      </c>
      <c r="P5" s="90" t="s">
        <v>3837</v>
      </c>
      <c r="Q5" s="50" t="str" cm="1">
        <f t="array" ref="Q5">_xlfn.IFS(既存ファイル名[[#This Row],[字２]]&gt;0,"",COUNTIF(既存ファイル名[[字１]:[字３]],既存ファイル名[[#This Row],[字１]])&gt;1,"重複",TRUE,"")</f>
        <v/>
      </c>
      <c r="R5" s="50" t="str">
        <f>LEFT(既存ファイル名[[#This Row],[ファイル名]],LEN(既存ファイル名[[#This Row],[ファイル名]])-2)</f>
        <v>roushikou</v>
      </c>
      <c r="S5" s="50" t="s">
        <v>3837</v>
      </c>
    </row>
    <row r="6" spans="2:19">
      <c r="B6" s="50">
        <v>52</v>
      </c>
      <c r="C6" s="81" t="s">
        <v>4392</v>
      </c>
      <c r="D6" s="90" t="s">
        <v>4392</v>
      </c>
      <c r="E6" s="81" t="s">
        <v>4203</v>
      </c>
      <c r="F6" s="81" t="s">
        <v>4203</v>
      </c>
      <c r="G6" s="90" t="s">
        <v>4392</v>
      </c>
      <c r="H6" s="90" t="s">
        <v>4211</v>
      </c>
      <c r="I6" s="50" t="str" cm="1">
        <f t="array" ref="I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" s="90" t="s">
        <v>3568</v>
      </c>
      <c r="K6" s="50">
        <f>MATCH(LEFT(既存ファイル名[[#This Row],[項目（内部）]],1),字音画数表[新字],0)</f>
        <v>1075</v>
      </c>
      <c r="L6" s="50" cm="1">
        <f t="array" ref="L6">_xlfn.IFS(MID(既存ファイル名[[#This Row],[項目（内部）]],2,1)="",0,MID(既存ファイル名[[#This Row],[項目（内部）]],2,1)="（",1,TRUE,MATCH(MID(既存ファイル名[[#This Row],[項目（内部）]],2,1),字音画数表[新字],0))</f>
        <v>714</v>
      </c>
      <c r="M6" s="50" cm="1">
        <f t="array" ref="M6">_xlfn.IFS(MID(既存ファイル名[[#This Row],[項目（内部）]],3,1)="",0,MID(既存ファイル名[[#This Row],[項目（内部）]],3,1)="（",1,TRUE,MATCH(MID(既存ファイル名[[#This Row],[項目（内部）]],3,1),字音画数表[新字],0))</f>
        <v>539</v>
      </c>
      <c r="N6" s="50" cm="1">
        <f t="array" ref="N6">_xlfn.IFS(既存ファイル名[[#This Row],[字２]]=0,1,既存ファイル名[[#This Row],[字３]]=0,2,TRUE,3)</f>
        <v>3</v>
      </c>
      <c r="O6" s="50">
        <f>COUNTIF(既存ファイル名[項目],既存ファイル名[[#This Row],[項目]])</f>
        <v>1</v>
      </c>
      <c r="P6" s="90" t="s">
        <v>3837</v>
      </c>
      <c r="Q6" s="50" t="str" cm="1">
        <f t="array" ref="Q6">_xlfn.IFS(既存ファイル名[[#This Row],[字２]]&gt;0,"",COUNTIF(既存ファイル名[[字１]:[字３]],既存ファイル名[[#This Row],[字１]])&gt;1,"重複",TRUE,"")</f>
        <v/>
      </c>
      <c r="R6" s="50" t="str">
        <f>LEFT(既存ファイル名[[#This Row],[ファイル名]],LEN(既存ファイル名[[#This Row],[ファイル名]])-2)</f>
        <v>reitaijo</v>
      </c>
      <c r="S6" s="50" t="s">
        <v>4544</v>
      </c>
    </row>
    <row r="7" spans="2:19">
      <c r="B7" s="50">
        <v>53</v>
      </c>
      <c r="C7" s="81" t="s">
        <v>4396</v>
      </c>
      <c r="D7" s="90" t="s">
        <v>4396</v>
      </c>
      <c r="E7" s="81" t="s">
        <v>4203</v>
      </c>
      <c r="F7" s="81" t="s">
        <v>4203</v>
      </c>
      <c r="G7" s="90" t="s">
        <v>4396</v>
      </c>
      <c r="H7" s="90" t="s">
        <v>4211</v>
      </c>
      <c r="I7" s="50" t="str" cm="1">
        <f t="array" ref="I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" s="90" t="s">
        <v>3571</v>
      </c>
      <c r="K7" s="50">
        <f>MATCH(LEFT(既存ファイル名[[#This Row],[項目（内部）]],1),字音画数表[新字],0)</f>
        <v>1044</v>
      </c>
      <c r="L7" s="50" cm="1">
        <f t="array" ref="L7">_xlfn.IFS(MID(既存ファイル名[[#This Row],[項目（内部）]],2,1)="",0,MID(既存ファイル名[[#This Row],[項目（内部）]],2,1)="（",1,TRUE,MATCH(MID(既存ファイル名[[#This Row],[項目（内部）]],2,1),字音画数表[新字],0))</f>
        <v>50</v>
      </c>
      <c r="M7" s="50" cm="1">
        <f t="array" ref="M7">_xlfn.IFS(MID(既存ファイル名[[#This Row],[項目（内部）]],3,1)="",0,MID(既存ファイル名[[#This Row],[項目（内部）]],3,1)="（",1,TRUE,MATCH(MID(既存ファイル名[[#This Row],[項目（内部）]],3,1),字音画数表[新字],0))</f>
        <v>983</v>
      </c>
      <c r="N7" s="50" cm="1">
        <f t="array" ref="N7">_xlfn.IFS(既存ファイル名[[#This Row],[字２]]=0,1,既存ファイル名[[#This Row],[字３]]=0,2,TRUE,3)</f>
        <v>3</v>
      </c>
      <c r="O7" s="50">
        <f>COUNTIF(既存ファイル名[項目],既存ファイル名[[#This Row],[項目]])</f>
        <v>1</v>
      </c>
      <c r="P7" s="90" t="s">
        <v>3837</v>
      </c>
      <c r="Q7" s="50" t="str" cm="1">
        <f t="array" ref="Q7">_xlfn.IFS(既存ファイル名[[#This Row],[字２]]&gt;0,"",COUNTIF(既存ファイル名[[字１]:[字３]],既存ファイル名[[#This Row],[字１]])&gt;1,"重複",TRUE,"")</f>
        <v/>
      </c>
      <c r="R7" s="50" t="str">
        <f>LEFT(既存ファイル名[[#This Row],[ファイル名]],LEN(既存ファイル名[[#This Row],[ファイル名]])-2)</f>
        <v>riekihoku</v>
      </c>
      <c r="S7" s="50" t="s">
        <v>3837</v>
      </c>
    </row>
    <row r="8" spans="2:19">
      <c r="B8" s="50">
        <v>54</v>
      </c>
      <c r="C8" s="81" t="s">
        <v>2377</v>
      </c>
      <c r="D8" s="90" t="s">
        <v>2377</v>
      </c>
      <c r="E8" s="81" t="s">
        <v>4203</v>
      </c>
      <c r="F8" s="81" t="s">
        <v>4203</v>
      </c>
      <c r="G8" s="90" t="s">
        <v>2377</v>
      </c>
      <c r="H8" s="90" t="s">
        <v>4211</v>
      </c>
      <c r="I8" s="50" t="str" cm="1">
        <f t="array" ref="I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" s="90" t="s">
        <v>3573</v>
      </c>
      <c r="K8" s="50">
        <f>MATCH(LEFT(既存ファイル名[[#This Row],[項目（内部）]],1),字音画数表[新字],0)</f>
        <v>1044</v>
      </c>
      <c r="L8" s="50" cm="1">
        <f t="array" ref="L8">_xlfn.IFS(MID(既存ファイル名[[#This Row],[項目（内部）]],2,1)="",0,MID(既存ファイル名[[#This Row],[項目（内部）]],2,1)="（",1,TRUE,MATCH(MID(既存ファイル名[[#This Row],[項目（内部）]],2,1),字音画数表[新字],0))</f>
        <v>10</v>
      </c>
      <c r="M8" s="50" cm="1">
        <f t="array" ref="M8">_xlfn.IFS(MID(既存ファイル名[[#This Row],[項目（内部）]],3,1)="",0,MID(既存ファイル名[[#This Row],[項目（内部）]],3,1)="（",1,TRUE,MATCH(MID(既存ファイル名[[#This Row],[項目（内部）]],3,1),字音画数表[新字],0))</f>
        <v>707</v>
      </c>
      <c r="N8" s="50" cm="1">
        <f t="array" ref="N8">_xlfn.IFS(既存ファイル名[[#This Row],[字２]]=0,1,既存ファイル名[[#This Row],[字３]]=0,2,TRUE,3)</f>
        <v>3</v>
      </c>
      <c r="O8" s="50">
        <f>COUNTIF(既存ファイル名[項目],既存ファイル名[[#This Row],[項目]])</f>
        <v>1</v>
      </c>
      <c r="P8" s="90" t="s">
        <v>3837</v>
      </c>
      <c r="Q8" s="50" t="str" cm="1">
        <f t="array" ref="Q8">_xlfn.IFS(既存ファイル名[[#This Row],[字２]]&gt;0,"",COUNTIF(既存ファイル名[[字１]:[字３]],既存ファイル名[[#This Row],[字１]])&gt;1,"重複",TRUE,"")</f>
        <v/>
      </c>
      <c r="R8" s="50" t="str">
        <f>LEFT(既存ファイル名[[#This Row],[ファイル名]],LEN(既存ファイル名[[#This Row],[ファイル名]])-2)</f>
        <v>riisotsu</v>
      </c>
      <c r="S8" s="50" t="s">
        <v>3837</v>
      </c>
    </row>
    <row r="9" spans="2:19">
      <c r="B9" s="50">
        <v>51</v>
      </c>
      <c r="C9" s="81" t="s">
        <v>2326</v>
      </c>
      <c r="D9" s="90" t="s">
        <v>83</v>
      </c>
      <c r="E9" s="81" t="s">
        <v>4203</v>
      </c>
      <c r="F9" s="81" t="s">
        <v>4203</v>
      </c>
      <c r="G9" s="90" t="s">
        <v>83</v>
      </c>
      <c r="H9" s="90" t="s">
        <v>4122</v>
      </c>
      <c r="I9" s="50" t="str" cm="1">
        <f t="array" ref="I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9" s="90" t="s">
        <v>3562</v>
      </c>
      <c r="K9" s="50">
        <f>MATCH(LEFT(既存ファイル名[[#This Row],[項目（内部）]],1),字音画数表[新字],0)</f>
        <v>1043</v>
      </c>
      <c r="L9" s="50" cm="1">
        <f t="array" ref="L9">_xlfn.IFS(MID(既存ファイル名[[#This Row],[項目（内部）]],2,1)="",0,MID(既存ファイル名[[#This Row],[項目（内部）]],2,1)="（",1,TRUE,MATCH(MID(既存ファイル名[[#This Row],[項目（内部）]],2,1),字音画数表[新字],0))</f>
        <v>1023</v>
      </c>
      <c r="M9" s="50" cm="1">
        <f t="array" ref="M9">_xlfn.IFS(MID(既存ファイル名[[#This Row],[項目（内部）]],3,1)="",0,MID(既存ファイル名[[#This Row],[項目（内部）]],3,1)="（",1,TRUE,MATCH(MID(既存ファイル名[[#This Row],[項目（内部）]],3,1),字音画数表[新字],0))</f>
        <v>787</v>
      </c>
      <c r="N9" s="50" cm="1">
        <f t="array" ref="N9">_xlfn.IFS(既存ファイル名[[#This Row],[字２]]=0,1,既存ファイル名[[#This Row],[字３]]=0,2,TRUE,3)</f>
        <v>3</v>
      </c>
      <c r="O9" s="50">
        <f>COUNTIF(既存ファイル名[項目],既存ファイル名[[#This Row],[項目]])</f>
        <v>1</v>
      </c>
      <c r="P9" s="90" t="s">
        <v>3837</v>
      </c>
      <c r="Q9" s="50" t="str" cm="1">
        <f t="array" ref="Q9">_xlfn.IFS(既存ファイル名[[#This Row],[字２]]&gt;0,"",COUNTIF(既存ファイル名[[字１]:[字３]],既存ファイル名[[#This Row],[字１]])&gt;1,"重複",TRUE,"")</f>
        <v/>
      </c>
      <c r="R9" s="50" t="str">
        <f>LEFT(既存ファイル名[[#This Row],[ファイル名]],LEN(既存ファイル名[[#This Row],[ファイル名]])-2)</f>
        <v>ranyoutei</v>
      </c>
      <c r="S9" s="50" t="s">
        <v>3837</v>
      </c>
    </row>
    <row r="10" spans="2:19">
      <c r="B10" s="50">
        <v>97</v>
      </c>
      <c r="C10" s="81" t="s">
        <v>4531</v>
      </c>
      <c r="D10" s="90" t="s">
        <v>4531</v>
      </c>
      <c r="E10" s="81" t="s">
        <v>4203</v>
      </c>
      <c r="F10" s="81" t="s">
        <v>4203</v>
      </c>
      <c r="G10" s="90" t="s">
        <v>4531</v>
      </c>
      <c r="H10" s="90" t="s">
        <v>4211</v>
      </c>
      <c r="I10" s="50" t="str" cm="1">
        <f t="array" ref="I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0" s="90" t="s">
        <v>3822</v>
      </c>
      <c r="K10" s="50">
        <f>MATCH(LEFT(既存ファイル名[[#This Row],[項目（内部）]],1),字音画数表[新字],0)</f>
        <v>1030</v>
      </c>
      <c r="L10" s="50" cm="1">
        <f t="array" ref="L10">_xlfn.IFS(MID(既存ファイル名[[#This Row],[項目（内部）]],2,1)="",0,MID(既存ファイル名[[#This Row],[項目（内部）]],2,1)="（",1,TRUE,MATCH(MID(既存ファイル名[[#This Row],[項目（内部）]],2,1),字音画数表[新字],0))</f>
        <v>714</v>
      </c>
      <c r="M10" s="50" cm="1">
        <f t="array" ref="M10">_xlfn.IFS(MID(既存ファイル名[[#This Row],[項目（内部）]],3,1)="",0,MID(既存ファイル名[[#This Row],[項目（内部）]],3,1)="（",1,TRUE,MATCH(MID(既存ファイル名[[#This Row],[項目（内部）]],3,1),字音画数表[新字],0))</f>
        <v>1075</v>
      </c>
      <c r="N10" s="50" cm="1">
        <f t="array" ref="N10">_xlfn.IFS(既存ファイル名[[#This Row],[字２]]=0,1,既存ファイル名[[#This Row],[字３]]=0,2,TRUE,3)</f>
        <v>3</v>
      </c>
      <c r="O10" s="50">
        <f>COUNTIF(既存ファイル名[項目],既存ファイル名[[#This Row],[項目]])</f>
        <v>1</v>
      </c>
      <c r="P10" s="90" t="s">
        <v>3837</v>
      </c>
      <c r="Q10" s="50" t="str" cm="1">
        <f t="array" ref="Q10">_xlfn.IFS(既存ファイル名[[#This Row],[字２]]&gt;0,"",COUNTIF(既存ファイル名[[字１]:[字３]],既存ファイル名[[#This Row],[字１]])&gt;1,"重複",TRUE,"")</f>
        <v/>
      </c>
      <c r="R10" s="50" t="str">
        <f>LEFT(既存ファイル名[[#This Row],[ファイル名]],LEN(既存ファイル名[[#This Row],[ファイル名]])-2)</f>
        <v>youtairei</v>
      </c>
      <c r="S10" s="50" t="s">
        <v>4544</v>
      </c>
    </row>
    <row r="11" spans="2:19">
      <c r="B11" s="50">
        <v>98</v>
      </c>
      <c r="C11" s="81" t="s">
        <v>1976</v>
      </c>
      <c r="D11" s="90" t="s">
        <v>1976</v>
      </c>
      <c r="E11" s="81" t="s">
        <v>4203</v>
      </c>
      <c r="F11" s="81" t="s">
        <v>4203</v>
      </c>
      <c r="G11" s="90" t="s">
        <v>1976</v>
      </c>
      <c r="H11" s="90" t="s">
        <v>4123</v>
      </c>
      <c r="I11" s="50" t="str" cm="1">
        <f t="array" ref="I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" s="90" t="s">
        <v>3828</v>
      </c>
      <c r="K11" s="50">
        <f>MATCH(LEFT(既存ファイル名[[#This Row],[項目（内部）]],1),字音画数表[新字],0)</f>
        <v>1001</v>
      </c>
      <c r="L11" s="50" cm="1">
        <f t="array" ref="L11">_xlfn.IFS(MID(既存ファイル名[[#This Row],[項目（内部）]],2,1)="",0,MID(既存ファイル名[[#This Row],[項目（内部）]],2,1)="（",1,TRUE,MATCH(MID(既存ファイル名[[#This Row],[項目（内部）]],2,1),字音画数表[新字],0))</f>
        <v>146</v>
      </c>
      <c r="M11" s="50" cm="1">
        <f t="array" ref="M11">_xlfn.IFS(MID(既存ファイル名[[#This Row],[項目（内部）]],3,1)="",0,MID(既存ファイル名[[#This Row],[項目（内部）]],3,1)="（",1,TRUE,MATCH(MID(既存ファイル名[[#This Row],[項目（内部）]],3,1),字音画数表[新字],0))</f>
        <v>134</v>
      </c>
      <c r="N11" s="50" cm="1">
        <f t="array" ref="N11">_xlfn.IFS(既存ファイル名[[#This Row],[字２]]=0,1,既存ファイル名[[#This Row],[字３]]=0,2,TRUE,3)</f>
        <v>3</v>
      </c>
      <c r="O11" s="79">
        <f>COUNTIF(既存ファイル名[項目],既存ファイル名[[#This Row],[項目]])</f>
        <v>1</v>
      </c>
      <c r="P11" s="90" t="s">
        <v>3837</v>
      </c>
      <c r="Q11" s="50" t="str" cm="1">
        <f t="array" ref="Q11">_xlfn.IFS(既存ファイル名[[#This Row],[字２]]&gt;0,"",COUNTIF(既存ファイル名[[字１]:[字３]],既存ファイル名[[#This Row],[字１]])&gt;1,"重複",TRUE,"")</f>
        <v/>
      </c>
      <c r="R11" s="50" t="str">
        <f>LEFT(既存ファイル名[[#This Row],[ファイル名]],LEN(既存ファイル名[[#This Row],[ファイル名]])-2)</f>
        <v>yuukankan</v>
      </c>
      <c r="S11" s="50" t="s">
        <v>3837</v>
      </c>
    </row>
    <row r="12" spans="2:19">
      <c r="B12" s="50">
        <v>2</v>
      </c>
      <c r="C12" s="81" t="s">
        <v>4215</v>
      </c>
      <c r="D12" s="81" t="s">
        <v>4215</v>
      </c>
      <c r="E12" s="81" t="s">
        <v>4203</v>
      </c>
      <c r="F12" s="81" t="s">
        <v>4203</v>
      </c>
      <c r="G12" s="90" t="s">
        <v>4215</v>
      </c>
      <c r="H12" s="90" t="s">
        <v>4123</v>
      </c>
      <c r="I12" s="79" t="str" cm="1">
        <f t="array" ref="I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" s="90" t="s">
        <v>3245</v>
      </c>
      <c r="K12" s="50">
        <f>MATCH(LEFT(既存ファイル名[[#This Row],[項目（内部）]],1),字音画数表[新字],0)</f>
        <v>977</v>
      </c>
      <c r="L12" s="50" cm="1">
        <f t="array" ref="L12">_xlfn.IFS(MID(既存ファイル名[[#This Row],[項目（内部）]],2,1)="",0,MID(既存ファイル名[[#This Row],[項目（内部）]],2,1)="（",1,TRUE,MATCH(MID(既存ファイル名[[#This Row],[項目（内部）]],2,1),字音画数表[新字],0))</f>
        <v>254</v>
      </c>
      <c r="M12" s="50" cm="1">
        <f t="array" ref="M12">_xlfn.IFS(MID(既存ファイル名[[#This Row],[項目（内部）]],3,1)="",0,MID(既存ファイル名[[#This Row],[項目（内部）]],3,1)="（",1,TRUE,MATCH(MID(既存ファイル名[[#This Row],[項目（内部）]],3,1),字音画数表[新字],0))</f>
        <v>292</v>
      </c>
      <c r="N12" s="50" cm="1">
        <f t="array" ref="N12">_xlfn.IFS(既存ファイル名[[#This Row],[字２]]=0,1,既存ファイル名[[#This Row],[字３]]=0,2,TRUE,3)</f>
        <v>3</v>
      </c>
      <c r="O12" s="79">
        <f>COUNTIF(既存ファイル名[項目],既存ファイル名[[#This Row],[項目]])</f>
        <v>1</v>
      </c>
      <c r="P12" s="90" t="s">
        <v>3837</v>
      </c>
      <c r="Q12" s="50" t="str" cm="1">
        <f t="array" ref="Q12">_xlfn.IFS(既存ファイル名[[#This Row],[字２]]&gt;0,"",COUNTIF(既存ファイル名[[字１]:[字３]],既存ファイル名[[#This Row],[字１]])&gt;1,"重複",TRUE,"")</f>
        <v/>
      </c>
      <c r="R12" s="50" t="str">
        <f>LEFT(既存ファイル名[[#This Row],[ファイル名]],LEN(既存ファイル名[[#This Row],[ファイル名]])-2)</f>
        <v>bougunken</v>
      </c>
      <c r="S12" s="50" t="s">
        <v>3837</v>
      </c>
    </row>
    <row r="13" spans="2:19">
      <c r="B13" s="50">
        <v>22</v>
      </c>
      <c r="C13" s="81" t="s">
        <v>2165</v>
      </c>
      <c r="D13" s="81" t="s">
        <v>2165</v>
      </c>
      <c r="E13" s="81" t="s">
        <v>4203</v>
      </c>
      <c r="F13" s="81" t="s">
        <v>4203</v>
      </c>
      <c r="G13" s="81" t="s">
        <v>2165</v>
      </c>
      <c r="H13" s="90" t="s">
        <v>4207</v>
      </c>
      <c r="I13" s="50" t="str" cm="1">
        <f t="array" ref="I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" s="90" t="s">
        <v>3386</v>
      </c>
      <c r="K13" s="50">
        <f>MATCH(LEFT(既存ファイル名[[#This Row],[項目（内部）]],1),字音画数表[新字],0)</f>
        <v>961</v>
      </c>
      <c r="L13" s="50" cm="1">
        <f t="array" ref="L13">_xlfn.IFS(MID(既存ファイル名[[#This Row],[項目（内部）]],2,1)="",0,MID(既存ファイル名[[#This Row],[項目（内部）]],2,1)="（",1,TRUE,MATCH(MID(既存ファイル名[[#This Row],[項目（内部）]],2,1),字音画数表[新字],0))</f>
        <v>677</v>
      </c>
      <c r="M13" s="50" cm="1">
        <f t="array" ref="M13">_xlfn.IFS(MID(既存ファイル名[[#This Row],[項目（内部）]],3,1)="",0,MID(既存ファイル名[[#This Row],[項目（内部）]],3,1)="（",1,TRUE,MATCH(MID(既存ファイル名[[#This Row],[項目（内部）]],3,1),字音画数表[新字],0))</f>
        <v>209</v>
      </c>
      <c r="N13" s="50" cm="1">
        <f t="array" ref="N13">_xlfn.IFS(既存ファイル名[[#This Row],[字２]]=0,1,既存ファイル名[[#This Row],[字３]]=0,2,TRUE,3)</f>
        <v>3</v>
      </c>
      <c r="O13" s="79">
        <f>COUNTIF(既存ファイル名[項目],既存ファイル名[[#This Row],[項目]])</f>
        <v>1</v>
      </c>
      <c r="P13" s="90" t="s">
        <v>3837</v>
      </c>
      <c r="Q13" s="50" t="str" cm="1">
        <f t="array" ref="Q13">_xlfn.IFS(既存ファイル名[[#This Row],[字２]]&gt;0,"",COUNTIF(既存ファイル名[[字１]:[字３]],既存ファイル名[[#This Row],[字１]])&gt;1,"重複",TRUE,"")</f>
        <v/>
      </c>
      <c r="R13" s="50" t="str">
        <f>LEFT(既存ファイル名[[#This Row],[ファイル名]],LEN(既存ファイル名[[#This Row],[ファイル名]])-2)</f>
        <v>housengyuu</v>
      </c>
      <c r="S13" s="50" t="s">
        <v>3837</v>
      </c>
    </row>
    <row r="14" spans="2:19">
      <c r="B14" s="50">
        <v>23</v>
      </c>
      <c r="C14" s="81" t="s">
        <v>2083</v>
      </c>
      <c r="D14" s="81" t="s">
        <v>2083</v>
      </c>
      <c r="E14" s="81" t="s">
        <v>4203</v>
      </c>
      <c r="F14" s="81" t="s">
        <v>4203</v>
      </c>
      <c r="G14" s="90" t="s">
        <v>2083</v>
      </c>
      <c r="H14" s="90" t="s">
        <v>4123</v>
      </c>
      <c r="I14" s="79" t="str" cm="1">
        <f t="array" ref="I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4" s="90" t="s">
        <v>3387</v>
      </c>
      <c r="K14" s="50">
        <f>MATCH(LEFT(既存ファイル名[[#This Row],[項目（内部）]],1),字音画数表[新字],0)</f>
        <v>953</v>
      </c>
      <c r="L14" s="50" cm="1">
        <f t="array" ref="L14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14" s="50" cm="1">
        <f t="array" ref="M14">_xlfn.IFS(MID(既存ファイル名[[#This Row],[項目（内部）]],3,1)="",0,MID(既存ファイル名[[#This Row],[項目（内部）]],3,1)="（",1,TRUE,MATCH(MID(既存ファイル名[[#This Row],[項目（内部）]],3,1),字音画数表[新字],0))</f>
        <v>847</v>
      </c>
      <c r="N14" s="50" cm="1">
        <f t="array" ref="N14">_xlfn.IFS(既存ファイル名[[#This Row],[字２]]=0,1,既存ファイル名[[#This Row],[字３]]=0,2,TRUE,3)</f>
        <v>3</v>
      </c>
      <c r="O14" s="79">
        <f>COUNTIF(既存ファイル名[項目],既存ファイル名[[#This Row],[項目]])</f>
        <v>1</v>
      </c>
      <c r="P14" s="90" t="s">
        <v>3837</v>
      </c>
      <c r="Q14" s="50" t="str" cm="1">
        <f t="array" ref="Q14">_xlfn.IFS(既存ファイル名[[#This Row],[字２]]&gt;0,"",COUNTIF(既存ファイル名[[字１]:[字３]],既存ファイル名[[#This Row],[字１]])&gt;1,"重複",TRUE,"")</f>
        <v/>
      </c>
      <c r="R14" s="50" t="str">
        <f>LEFT(既存ファイル名[[#This Row],[ファイル名]],LEN(既存ファイル名[[#This Row],[ファイル名]])-2)</f>
        <v>houshiba</v>
      </c>
      <c r="S14" s="50" t="s">
        <v>3837</v>
      </c>
    </row>
    <row r="15" spans="2:19">
      <c r="B15" s="50">
        <v>24</v>
      </c>
      <c r="C15" s="81" t="s">
        <v>2082</v>
      </c>
      <c r="D15" s="81" t="s">
        <v>2082</v>
      </c>
      <c r="E15" s="81" t="s">
        <v>4203</v>
      </c>
      <c r="F15" s="81" t="s">
        <v>4203</v>
      </c>
      <c r="G15" s="81" t="s">
        <v>2082</v>
      </c>
      <c r="H15" s="90" t="s">
        <v>4123</v>
      </c>
      <c r="I15" s="50" t="str" cm="1">
        <f t="array" ref="I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5" s="90" t="s">
        <v>3388</v>
      </c>
      <c r="K15" s="50">
        <f>MATCH(LEFT(既存ファイル名[[#This Row],[項目（内部）]],1),字音画数表[新字],0)</f>
        <v>953</v>
      </c>
      <c r="L15" s="50" cm="1">
        <f t="array" ref="L15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15" s="50" cm="1">
        <f t="array" ref="M15">_xlfn.IFS(MID(既存ファイル名[[#This Row],[項目（内部）]],3,1)="",0,MID(既存ファイル名[[#This Row],[項目（内部）]],3,1)="（",1,TRUE,MATCH(MID(既存ファイル名[[#This Row],[項目（内部）]],3,1),字音画数表[新字],0))</f>
        <v>248</v>
      </c>
      <c r="N15" s="50" cm="1">
        <f t="array" ref="N15">_xlfn.IFS(既存ファイル名[[#This Row],[字２]]=0,1,既存ファイル名[[#This Row],[字３]]=0,2,TRUE,3)</f>
        <v>3</v>
      </c>
      <c r="O15" s="50">
        <f>COUNTIF(既存ファイル名[項目],既存ファイル名[[#This Row],[項目]])</f>
        <v>1</v>
      </c>
      <c r="P15" s="90" t="s">
        <v>3837</v>
      </c>
      <c r="Q15" s="50" t="str" cm="1">
        <f t="array" ref="Q15">_xlfn.IFS(既存ファイル名[[#This Row],[字２]]&gt;0,"",COUNTIF(既存ファイル名[[字１]:[字３]],既存ファイル名[[#This Row],[字１]])&gt;1,"重複",TRUE,"")</f>
        <v/>
      </c>
      <c r="R15" s="50" t="str">
        <f>LEFT(既存ファイル名[[#This Row],[ファイル名]],LEN(既存ファイル名[[#This Row],[ファイル名]])-2)</f>
        <v>houshikuu</v>
      </c>
      <c r="S15" s="50" t="s">
        <v>3837</v>
      </c>
    </row>
    <row r="16" spans="2:19">
      <c r="B16" s="50">
        <v>21</v>
      </c>
      <c r="C16" s="81" t="s">
        <v>4277</v>
      </c>
      <c r="D16" s="81" t="s">
        <v>4277</v>
      </c>
      <c r="E16" s="81" t="s">
        <v>4203</v>
      </c>
      <c r="F16" s="81" t="s">
        <v>4203</v>
      </c>
      <c r="G16" s="81" t="s">
        <v>4277</v>
      </c>
      <c r="H16" s="90" t="s">
        <v>4207</v>
      </c>
      <c r="I16" s="50" t="str" cm="1">
        <f t="array" ref="I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" s="90" t="s">
        <v>3378</v>
      </c>
      <c r="K16" s="50">
        <f>MATCH(LEFT(既存ファイル名[[#This Row],[項目（内部）]],1),字音画数表[新字],0)</f>
        <v>946</v>
      </c>
      <c r="L16" s="50" cm="1">
        <f t="array" ref="L16">_xlfn.IFS(MID(既存ファイル名[[#This Row],[項目（内部）]],2,1)="",0,MID(既存ファイル名[[#This Row],[項目（内部）]],2,1)="（",1,TRUE,MATCH(MID(既存ファイル名[[#This Row],[項目（内部）]],2,1),字音画数表[新字],0))</f>
        <v>296</v>
      </c>
      <c r="M16" s="50" cm="1">
        <f t="array" ref="M16">_xlfn.IFS(MID(既存ファイル名[[#This Row],[項目（内部）]],3,1)="",0,MID(既存ファイル名[[#This Row],[項目（内部）]],3,1)="（",1,TRUE,MATCH(MID(既存ファイル名[[#This Row],[項目（内部）]],3,1),字音画数表[新字],0))</f>
        <v>771</v>
      </c>
      <c r="N16" s="50" cm="1">
        <f t="array" ref="N16">_xlfn.IFS(既存ファイル名[[#This Row],[字２]]=0,1,既存ファイル名[[#This Row],[字３]]=0,2,TRUE,3)</f>
        <v>3</v>
      </c>
      <c r="O16" s="79">
        <f>COUNTIF(既存ファイル名[項目],既存ファイル名[[#This Row],[項目]])</f>
        <v>1</v>
      </c>
      <c r="P16" s="90" t="s">
        <v>3837</v>
      </c>
      <c r="Q16" s="50" t="str" cm="1">
        <f t="array" ref="Q16">_xlfn.IFS(既存ファイル名[[#This Row],[字２]]&gt;0,"",COUNTIF(既存ファイル名[[字１]:[字３]],既存ファイル名[[#This Row],[字１]])&gt;1,"重複",TRUE,"")</f>
        <v/>
      </c>
      <c r="R16" s="50" t="str">
        <f>LEFT(既存ファイル名[[#This Row],[ファイル名]],LEN(既存ファイル名[[#This Row],[ファイル名]])-2)</f>
        <v>hokenchou</v>
      </c>
      <c r="S16" s="50" t="s">
        <v>3837</v>
      </c>
    </row>
    <row r="17" spans="2:19">
      <c r="B17" s="50">
        <v>13</v>
      </c>
      <c r="C17" s="81" t="s">
        <v>2076</v>
      </c>
      <c r="D17" s="81" t="s">
        <v>2076</v>
      </c>
      <c r="E17" s="81" t="s">
        <v>4203</v>
      </c>
      <c r="F17" s="81" t="s">
        <v>4203</v>
      </c>
      <c r="G17" s="81" t="s">
        <v>2076</v>
      </c>
      <c r="H17" s="90" t="s">
        <v>4123</v>
      </c>
      <c r="I17" s="50" t="str" cm="1">
        <f t="array" ref="I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7" s="90" t="s">
        <v>3321</v>
      </c>
      <c r="K17" s="50">
        <f>MATCH(LEFT(既存ファイル名[[#This Row],[項目（内部）]],1),字音画数表[新字],0)</f>
        <v>925</v>
      </c>
      <c r="L17" s="50" cm="1">
        <f t="array" ref="L17">_xlfn.IFS(MID(既存ファイル名[[#This Row],[項目（内部）]],2,1)="",0,MID(既存ファイル名[[#This Row],[項目（内部）]],2,1)="（",1,TRUE,MATCH(MID(既存ファイル名[[#This Row],[項目（内部）]],2,1),字音画数表[新字],0))</f>
        <v>12</v>
      </c>
      <c r="M17" s="50" cm="1">
        <f t="array" ref="M17">_xlfn.IFS(MID(既存ファイル名[[#This Row],[項目（内部）]],3,1)="",0,MID(既存ファイル名[[#This Row],[項目（内部）]],3,1)="（",1,TRUE,MATCH(MID(既存ファイル名[[#This Row],[項目（内部）]],3,1),字音画数表[新字],0))</f>
        <v>1014</v>
      </c>
      <c r="N17" s="50" cm="1">
        <f t="array" ref="N17">_xlfn.IFS(既存ファイル名[[#This Row],[字２]]=0,1,既存ファイル名[[#This Row],[字３]]=0,2,TRUE,3)</f>
        <v>3</v>
      </c>
      <c r="O17" s="50">
        <f>COUNTIF(既存ファイル名[項目],既存ファイル名[[#This Row],[項目]])</f>
        <v>1</v>
      </c>
      <c r="P17" s="90" t="s">
        <v>3837</v>
      </c>
      <c r="Q17" s="50" t="str" cm="1">
        <f t="array" ref="Q17">_xlfn.IFS(既存ファイル名[[#This Row],[字２]]&gt;0,"",COUNTIF(既存ファイル名[[字１]:[字３]],既存ファイル名[[#This Row],[字１]])&gt;1,"重複",TRUE,"")</f>
        <v/>
      </c>
      <c r="R17" s="50" t="str">
        <f>LEFT(既存ファイル名[[#This Row],[ファイル名]],LEN(既存ファイル名[[#This Row],[ファイル名]])-2)</f>
        <v>fukuiyou</v>
      </c>
      <c r="S17" s="50" t="s">
        <v>3837</v>
      </c>
    </row>
    <row r="18" spans="2:19">
      <c r="B18" s="50">
        <v>3</v>
      </c>
      <c r="C18" s="81" t="s">
        <v>2302</v>
      </c>
      <c r="D18" s="81" t="s">
        <v>2301</v>
      </c>
      <c r="E18" s="81" t="s">
        <v>4203</v>
      </c>
      <c r="F18" s="81" t="s">
        <v>4203</v>
      </c>
      <c r="G18" s="81" t="s">
        <v>2301</v>
      </c>
      <c r="H18" s="90" t="s">
        <v>4122</v>
      </c>
      <c r="I18" s="50" t="str" cm="1">
        <f t="array" ref="I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8" s="90" t="s">
        <v>3252</v>
      </c>
      <c r="K18" s="50">
        <f>MATCH(LEFT(既存ファイル名[[#This Row],[項目（内部）]],1),字音画数表[新字],0)</f>
        <v>920</v>
      </c>
      <c r="L18" s="50" cm="1">
        <f t="array" ref="L18">_xlfn.IFS(MID(既存ファイル名[[#This Row],[項目（内部）]],2,1)="",0,MID(既存ファイル名[[#This Row],[項目（内部）]],2,1)="（",1,TRUE,MATCH(MID(既存ファイル名[[#This Row],[項目（内部）]],2,1),字音画数表[新字],0))</f>
        <v>266</v>
      </c>
      <c r="M18" s="50" cm="1">
        <f t="array" ref="M18">_xlfn.IFS(MID(既存ファイル名[[#This Row],[項目（内部）]],3,1)="",0,MID(既存ファイル名[[#This Row],[項目（内部）]],3,1)="（",1,TRUE,MATCH(MID(既存ファイル名[[#This Row],[項目（内部）]],3,1),字音画数表[新字],0))</f>
        <v>228</v>
      </c>
      <c r="N18" s="50" cm="1">
        <f t="array" ref="N18">_xlfn.IFS(既存ファイル名[[#This Row],[字２]]=0,1,既存ファイル名[[#This Row],[字３]]=0,2,TRUE,3)</f>
        <v>3</v>
      </c>
      <c r="O18" s="79">
        <f>COUNTIF(既存ファイル名[項目],既存ファイル名[[#This Row],[項目]])</f>
        <v>1</v>
      </c>
      <c r="P18" s="90" t="s">
        <v>3837</v>
      </c>
      <c r="Q18" s="50" t="str" cm="1">
        <f t="array" ref="Q18">_xlfn.IFS(既存ファイル名[[#This Row],[字２]]&gt;0,"",COUNTIF(既存ファイル名[[字１]:[字３]],既存ファイル名[[#This Row],[字１]])&gt;1,"重複",TRUE,"")</f>
        <v/>
      </c>
      <c r="R18" s="50" t="str">
        <f>LEFT(既存ファイル名[[#This Row],[ファイル名]],LEN(既存ファイル名[[#This Row],[ファイル名]])-2)</f>
        <v>bukeikyou</v>
      </c>
      <c r="S18" s="50" t="s">
        <v>3837</v>
      </c>
    </row>
    <row r="19" spans="2:19">
      <c r="B19" s="50">
        <v>4</v>
      </c>
      <c r="C19" s="81" t="s">
        <v>4220</v>
      </c>
      <c r="D19" s="81" t="s">
        <v>4221</v>
      </c>
      <c r="E19" s="81" t="s">
        <v>4203</v>
      </c>
      <c r="F19" s="81" t="s">
        <v>4203</v>
      </c>
      <c r="G19" s="90" t="s">
        <v>4221</v>
      </c>
      <c r="H19" s="90" t="s">
        <v>4122</v>
      </c>
      <c r="I19" s="79" t="str" cm="1">
        <f t="array" ref="I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" s="90" t="s">
        <v>3258</v>
      </c>
      <c r="K19" s="50">
        <f>MATCH(LEFT(既存ファイル名[[#This Row],[項目（内部）]],1),字音画数表[新字],0)</f>
        <v>915</v>
      </c>
      <c r="L19" s="50" cm="1">
        <f t="array" ref="L19">_xlfn.IFS(MID(既存ファイル名[[#This Row],[項目（内部）]],2,1)="",0,MID(既存ファイル名[[#This Row],[項目（内部）]],2,1)="（",1,TRUE,MATCH(MID(既存ファイル名[[#This Row],[項目（内部）]],2,1),字音画数表[新字],0))</f>
        <v>1061</v>
      </c>
      <c r="M19" s="50" cm="1">
        <f t="array" ref="M19">_xlfn.IFS(MID(既存ファイル名[[#This Row],[項目（内部）]],3,1)="",0,MID(既存ファイル名[[#This Row],[項目（内部）]],3,1)="（",1,TRUE,MATCH(MID(既存ファイル名[[#This Row],[項目（内部）]],3,1),字音画数表[新字],0))</f>
        <v>787</v>
      </c>
      <c r="N19" s="50" cm="1">
        <f t="array" ref="N19">_xlfn.IFS(既存ファイル名[[#This Row],[字２]]=0,1,既存ファイル名[[#This Row],[字３]]=0,2,TRUE,3)</f>
        <v>3</v>
      </c>
      <c r="O19" s="79">
        <f>COUNTIF(既存ファイル名[項目],既存ファイル名[[#This Row],[項目]])</f>
        <v>1</v>
      </c>
      <c r="P19" s="90" t="s">
        <v>3837</v>
      </c>
      <c r="Q19" s="50" t="str" cm="1">
        <f t="array" ref="Q19">_xlfn.IFS(既存ファイル名[[#This Row],[字２]]&gt;0,"",COUNTIF(既存ファイル名[[字１]:[字３]],既存ファイル名[[#This Row],[字１]])&gt;1,"重複",TRUE,"")</f>
        <v/>
      </c>
      <c r="R19" s="50" t="str">
        <f>LEFT(既存ファイル名[[#This Row],[ファイル名]],LEN(既存ファイル名[[#This Row],[ファイル名]])-2)</f>
        <v>buryoutei</v>
      </c>
      <c r="S19" s="50" t="s">
        <v>3837</v>
      </c>
    </row>
    <row r="20" spans="2:19">
      <c r="B20" s="50">
        <v>12</v>
      </c>
      <c r="C20" s="81" t="s">
        <v>2175</v>
      </c>
      <c r="D20" s="81" t="s">
        <v>2175</v>
      </c>
      <c r="E20" s="81" t="s">
        <v>2176</v>
      </c>
      <c r="F20" s="81" t="s">
        <v>4203</v>
      </c>
      <c r="G20" s="81" t="s">
        <v>2175</v>
      </c>
      <c r="H20" s="90" t="s">
        <v>4207</v>
      </c>
      <c r="I20" s="50" t="str" cm="1">
        <f t="array" ref="I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0" s="90" t="s">
        <v>3319</v>
      </c>
      <c r="K20" s="50">
        <f>MATCH(LEFT(既存ファイル名[[#This Row],[項目（内部）]],1),字音画数表[新字],0)</f>
        <v>901</v>
      </c>
      <c r="L20" s="50" cm="1">
        <f t="array" ref="L20">_xlfn.IFS(MID(既存ファイル名[[#This Row],[項目（内部）]],2,1)="",0,MID(既存ファイル名[[#This Row],[項目（内部）]],2,1)="（",1,TRUE,MATCH(MID(既存ファイル名[[#This Row],[項目（内部）]],2,1),字音画数表[新字],0))</f>
        <v>340</v>
      </c>
      <c r="M20" s="50" cm="1">
        <f t="array" ref="M20">_xlfn.IFS(MID(既存ファイル名[[#This Row],[項目（内部）]],3,1)="",0,MID(既存ファイル名[[#This Row],[項目（内部）]],3,1)="（",1,TRUE,MATCH(MID(既存ファイル名[[#This Row],[項目（内部）]],3,1),字音画数表[新字],0))</f>
        <v>10</v>
      </c>
      <c r="N20" s="50" cm="1">
        <f t="array" ref="N20">_xlfn.IFS(既存ファイル名[[#This Row],[字２]]=0,1,既存ファイル名[[#This Row],[字３]]=0,2,TRUE,3)</f>
        <v>3</v>
      </c>
      <c r="O20" s="50">
        <f>COUNTIF(既存ファイル名[項目],既存ファイル名[[#This Row],[項目]])</f>
        <v>1</v>
      </c>
      <c r="P20" s="90" t="s">
        <v>3837</v>
      </c>
      <c r="Q20" s="50" t="str" cm="1">
        <f t="array" ref="Q20">_xlfn.IFS(既存ファイル名[[#This Row],[字２]]&gt;0,"",COUNTIF(既存ファイル名[[字１]:[字３]],既存ファイル名[[#This Row],[字１]])&gt;1,"重複",TRUE,"")</f>
        <v/>
      </c>
      <c r="R20" s="50" t="str">
        <f>LEFT(既存ファイル名[[#This Row],[ファイル名]],LEN(既存ファイル名[[#This Row],[ファイル名]])-2)</f>
        <v>fukoui</v>
      </c>
      <c r="S20" s="50" t="s">
        <v>3837</v>
      </c>
    </row>
    <row r="21" spans="2:19">
      <c r="B21" s="50">
        <v>20</v>
      </c>
      <c r="C21" s="81" t="s">
        <v>4275</v>
      </c>
      <c r="D21" s="81" t="s">
        <v>4275</v>
      </c>
      <c r="E21" s="81" t="s">
        <v>4203</v>
      </c>
      <c r="F21" s="81" t="s">
        <v>4203</v>
      </c>
      <c r="G21" s="90" t="s">
        <v>4275</v>
      </c>
      <c r="H21" s="90" t="s">
        <v>4123</v>
      </c>
      <c r="I21" s="79" t="str" cm="1">
        <f t="array" ref="I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1" s="90" t="s">
        <v>3374</v>
      </c>
      <c r="K21" s="50">
        <f>MATCH(LEFT(既存ファイル名[[#This Row],[項目（内部）]],1),字音画数表[新字],0)</f>
        <v>900</v>
      </c>
      <c r="L21" s="50" cm="1">
        <f t="array" ref="L21">_xlfn.IFS(MID(既存ファイル名[[#This Row],[項目（内部）]],2,1)="",0,MID(既存ファイル名[[#This Row],[項目（内部）]],2,1)="（",1,TRUE,MATCH(MID(既存ファイル名[[#This Row],[項目（内部）]],2,1),字音画数表[新字],0))</f>
        <v>448</v>
      </c>
      <c r="M21" s="50" cm="1">
        <f t="array" ref="M21">_xlfn.IFS(MID(既存ファイル名[[#This Row],[項目（内部）]],3,1)="",0,MID(既存ファイル名[[#This Row],[項目（内部）]],3,1)="（",1,TRUE,MATCH(MID(既存ファイル名[[#This Row],[項目（内部）]],3,1),字音画数表[新字],0))</f>
        <v>470</v>
      </c>
      <c r="N21" s="50" cm="1">
        <f t="array" ref="N21">_xlfn.IFS(既存ファイル名[[#This Row],[字２]]=0,1,既存ファイル名[[#This Row],[字３]]=0,2,TRUE,3)</f>
        <v>3</v>
      </c>
      <c r="O21" s="79">
        <f>COUNTIF(既存ファイル名[項目],既存ファイル名[[#This Row],[項目]])</f>
        <v>1</v>
      </c>
      <c r="P21" s="90" t="s">
        <v>3837</v>
      </c>
      <c r="Q21" s="50" t="str" cm="1">
        <f t="array" ref="Q21">_xlfn.IFS(既存ファイル名[[#This Row],[字２]]&gt;0,"",COUNTIF(既存ファイル名[[字１]:[字３]],既存ファイル名[[#This Row],[字１]])&gt;1,"重複",TRUE,"")</f>
        <v/>
      </c>
      <c r="R21" s="50" t="str">
        <f>LEFT(既存ファイル名[[#This Row],[ファイル名]],LEN(既存ファイル名[[#This Row],[ファイル名]])-2)</f>
        <v>hinshisha</v>
      </c>
      <c r="S21" s="50" t="s">
        <v>3837</v>
      </c>
    </row>
    <row r="22" spans="2:19">
      <c r="B22" s="50">
        <v>1</v>
      </c>
      <c r="C22" s="81" t="s">
        <v>2155</v>
      </c>
      <c r="D22" s="81" t="s">
        <v>2155</v>
      </c>
      <c r="E22" s="81" t="s">
        <v>4203</v>
      </c>
      <c r="F22" s="81" t="s">
        <v>4203</v>
      </c>
      <c r="G22" s="90" t="s">
        <v>2155</v>
      </c>
      <c r="H22" s="90" t="s">
        <v>4207</v>
      </c>
      <c r="I22" s="79" t="str" cm="1">
        <f t="array" ref="I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2" s="90" t="s">
        <v>3231</v>
      </c>
      <c r="K22" s="50">
        <f>MATCH(LEFT(既存ファイル名[[#This Row],[項目（内部）]],1),字音画数表[新字],0)</f>
        <v>853</v>
      </c>
      <c r="L22" s="50" cm="1">
        <f t="array" ref="L22">_xlfn.IFS(MID(既存ファイル名[[#This Row],[項目（内部）]],2,1)="",0,MID(既存ファイル名[[#This Row],[項目（内部）]],2,1)="（",1,TRUE,MATCH(MID(既存ファイル名[[#This Row],[項目（内部）]],2,1),字音画数表[新字],0))</f>
        <v>330</v>
      </c>
      <c r="M22" s="50" cm="1">
        <f t="array" ref="M22">_xlfn.IFS(MID(既存ファイル名[[#This Row],[項目（内部）]],3,1)="",0,MID(既存ファイル名[[#This Row],[項目（内部）]],3,1)="（",1,TRUE,MATCH(MID(既存ファイル名[[#This Row],[項目（内部）]],3,1),字音画数表[新字],0))</f>
        <v>1014</v>
      </c>
      <c r="N22" s="50" cm="1">
        <f t="array" ref="N22">_xlfn.IFS(既存ファイル名[[#This Row],[字２]]=0,1,既存ファイル名[[#This Row],[字３]]=0,2,TRUE,3)</f>
        <v>3</v>
      </c>
      <c r="O22" s="50">
        <f>COUNTIF(既存ファイル名[項目],既存ファイル名[[#This Row],[項目]])</f>
        <v>1</v>
      </c>
      <c r="P22" s="90" t="s">
        <v>3837</v>
      </c>
      <c r="Q22" s="50" t="str" cm="1">
        <f t="array" ref="Q22">_xlfn.IFS(既存ファイル名[[#This Row],[字２]]&gt;0,"",COUNTIF(既存ファイル名[[字１]:[字３]],既存ファイル名[[#This Row],[字１]])&gt;1,"重複",TRUE,"")</f>
        <v/>
      </c>
      <c r="R22" s="50" t="str">
        <f>LEFT(既存ファイル名[[#This Row],[ファイル名]],LEN(既存ファイル名[[#This Row],[ファイル名]])-2)</f>
        <v>baikouyou</v>
      </c>
      <c r="S22" s="50" t="s">
        <v>3837</v>
      </c>
    </row>
    <row r="23" spans="2:19">
      <c r="B23" s="50">
        <v>95</v>
      </c>
      <c r="C23" s="81" t="s">
        <v>2281</v>
      </c>
      <c r="D23" s="90" t="s">
        <v>2069</v>
      </c>
      <c r="E23" s="81" t="s">
        <v>4203</v>
      </c>
      <c r="F23" s="81" t="s">
        <v>4203</v>
      </c>
      <c r="G23" s="90" t="s">
        <v>2069</v>
      </c>
      <c r="H23" s="90" t="s">
        <v>4122</v>
      </c>
      <c r="I23" s="50" t="str" cm="1">
        <f t="array" ref="I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" s="90" t="s">
        <v>3792</v>
      </c>
      <c r="K23" s="50">
        <f>MATCH(LEFT(既存ファイル名[[#This Row],[項目（内部）]],1),字音画数表[新字],0)</f>
        <v>814</v>
      </c>
      <c r="L23" s="50" cm="1">
        <f t="array" ref="L23">_xlfn.IFS(MID(既存ファイル名[[#This Row],[項目（内部）]],2,1)="",0,MID(既存ファイル名[[#This Row],[項目（内部）]],2,1)="（",1,TRUE,MATCH(MID(既存ファイル名[[#This Row],[項目（内部）]],2,1),字音画数表[新字],0))</f>
        <v>215</v>
      </c>
      <c r="M23" s="50" cm="1">
        <f t="array" ref="M23">_xlfn.IFS(MID(既存ファイル名[[#This Row],[項目（内部）]],3,1)="",0,MID(既存ファイル名[[#This Row],[項目（内部）]],3,1)="（",1,TRUE,MATCH(MID(既存ファイル名[[#This Row],[項目（内部）]],3,1),字音画数表[新字],0))</f>
        <v>832</v>
      </c>
      <c r="N23" s="50" cm="1">
        <f t="array" ref="N23">_xlfn.IFS(既存ファイル名[[#This Row],[字２]]=0,1,既存ファイル名[[#This Row],[字３]]=0,2,TRUE,3)</f>
        <v>3</v>
      </c>
      <c r="O23" s="50">
        <f>COUNTIF(既存ファイル名[項目],既存ファイル名[[#This Row],[項目]])</f>
        <v>1</v>
      </c>
      <c r="P23" s="90" t="s">
        <v>3837</v>
      </c>
      <c r="Q23" s="50" t="str" cm="1">
        <f t="array" ref="Q23">_xlfn.IFS(既存ファイル名[[#This Row],[字２]]&gt;0,"",COUNTIF(既存ファイル名[[字１]:[字３]],既存ファイル名[[#This Row],[字１]])&gt;1,"重複",TRUE,"")</f>
        <v/>
      </c>
      <c r="R23" s="50" t="str">
        <f>LEFT(既存ファイル名[[#This Row],[ファイル名]],LEN(既存ファイル名[[#This Row],[ファイル名]])-2)</f>
        <v>toukyodou</v>
      </c>
      <c r="S23" s="50" t="s">
        <v>3837</v>
      </c>
    </row>
    <row r="24" spans="2:19">
      <c r="B24" s="50">
        <v>96</v>
      </c>
      <c r="C24" s="81" t="s">
        <v>4520</v>
      </c>
      <c r="D24" s="90" t="s">
        <v>4520</v>
      </c>
      <c r="E24" s="81" t="s">
        <v>4203</v>
      </c>
      <c r="F24" s="81" t="s">
        <v>4203</v>
      </c>
      <c r="G24" s="90" t="s">
        <v>4520</v>
      </c>
      <c r="H24" s="90" t="s">
        <v>4123</v>
      </c>
      <c r="I24" s="50" t="str" cm="1">
        <f t="array" ref="I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4" s="90" t="s">
        <v>3802</v>
      </c>
      <c r="K24" s="50">
        <f>MATCH(LEFT(既存ファイル名[[#This Row],[項目（内部）]],1),字音画数表[新字],0)</f>
        <v>808</v>
      </c>
      <c r="L24" s="50" cm="1">
        <f t="array" ref="L24">_xlfn.IFS(MID(既存ファイル名[[#This Row],[項目（内部）]],2,1)="",0,MID(既存ファイル名[[#This Row],[項目（内部）]],2,1)="（",1,TRUE,MATCH(MID(既存ファイル名[[#This Row],[項目（内部）]],2,1),字音画数表[新字],0))</f>
        <v>1007</v>
      </c>
      <c r="M24" s="50" cm="1">
        <f t="array" ref="M24">_xlfn.IFS(MID(既存ファイル名[[#This Row],[項目（内部）]],3,1)="",0,MID(既存ファイル名[[#This Row],[項目（内部）]],3,1)="（",1,TRUE,MATCH(MID(既存ファイル名[[#This Row],[項目（内部）]],3,1),字音画数表[新字],0))</f>
        <v>618</v>
      </c>
      <c r="N24" s="50" cm="1">
        <f t="array" ref="N24">_xlfn.IFS(既存ファイル名[[#This Row],[字２]]=0,1,既存ファイル名[[#This Row],[字３]]=0,2,TRUE,3)</f>
        <v>3</v>
      </c>
      <c r="O24" s="50">
        <f>COUNTIF(既存ファイル名[項目],既存ファイル名[[#This Row],[項目]])</f>
        <v>1</v>
      </c>
      <c r="P24" s="90" t="s">
        <v>3837</v>
      </c>
      <c r="Q24" s="50" t="str" cm="1">
        <f t="array" ref="Q24">_xlfn.IFS(既存ファイル名[[#This Row],[字２]]&gt;0,"",COUNTIF(既存ファイル名[[字１]:[字３]],既存ファイル名[[#This Row],[字１]])&gt;1,"重複",TRUE,"")</f>
        <v/>
      </c>
      <c r="R24" s="50" t="str">
        <f>LEFT(既存ファイル名[[#This Row],[ファイル名]],LEN(既存ファイル名[[#This Row],[ファイル名]])-2)</f>
        <v>toyuujin</v>
      </c>
      <c r="S24" s="50" t="s">
        <v>3837</v>
      </c>
    </row>
    <row r="25" spans="2:19">
      <c r="B25" s="50">
        <v>94</v>
      </c>
      <c r="C25" s="81" t="s">
        <v>4504</v>
      </c>
      <c r="D25" s="90" t="s">
        <v>4504</v>
      </c>
      <c r="E25" s="81" t="s">
        <v>4203</v>
      </c>
      <c r="F25" s="81" t="s">
        <v>4203</v>
      </c>
      <c r="G25" s="90" t="s">
        <v>4504</v>
      </c>
      <c r="H25" s="90" t="s">
        <v>4211</v>
      </c>
      <c r="I25" s="50" t="str" cm="1">
        <f t="array" ref="I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5" s="90" t="s">
        <v>3789</v>
      </c>
      <c r="K25" s="50">
        <f>MATCH(LEFT(既存ファイル名[[#This Row],[項目（内部）]],1),字音画数表[新字],0)</f>
        <v>805</v>
      </c>
      <c r="L25" s="50" cm="1">
        <f t="array" ref="L25">_xlfn.IFS(MID(既存ファイル名[[#This Row],[項目（内部）]],2,1)="",0,MID(既存ファイル名[[#This Row],[項目（内部）]],2,1)="（",1,TRUE,MATCH(MID(既存ファイル名[[#This Row],[項目（内部）]],2,1),字音画数表[新字],0))</f>
        <v>780</v>
      </c>
      <c r="M25" s="50" cm="1">
        <f t="array" ref="M25">_xlfn.IFS(MID(既存ファイル名[[#This Row],[項目（内部）]],3,1)="",0,MID(既存ファイル名[[#This Row],[項目（内部）]],3,1)="（",1,TRUE,MATCH(MID(既存ファイル名[[#This Row],[項目（内部）]],3,1),字音画数表[新字],0))</f>
        <v>548</v>
      </c>
      <c r="N25" s="50" cm="1">
        <f t="array" ref="N25">_xlfn.IFS(既存ファイル名[[#This Row],[字２]]=0,1,既存ファイル名[[#This Row],[字３]]=0,2,TRUE,3)</f>
        <v>3</v>
      </c>
      <c r="O25" s="50">
        <f>COUNTIF(既存ファイル名[項目],既存ファイル名[[#This Row],[項目]])</f>
        <v>1</v>
      </c>
      <c r="P25" s="90" t="s">
        <v>3837</v>
      </c>
      <c r="Q25" s="50" t="str" cm="1">
        <f t="array" ref="Q25">_xlfn.IFS(既存ファイル名[[#This Row],[字２]]&gt;0,"",COUNTIF(既存ファイル名[[字１]:[字３]],既存ファイル名[[#This Row],[字１]])&gt;1,"重複",TRUE,"")</f>
        <v/>
      </c>
      <c r="R25" s="50" t="str">
        <f>LEFT(既存ファイル名[[#This Row],[ファイル名]],LEN(既存ファイル名[[#This Row],[ファイル名]])-2)</f>
        <v>toteishou</v>
      </c>
      <c r="S25" s="50" t="s">
        <v>4544</v>
      </c>
    </row>
    <row r="26" spans="2:19">
      <c r="B26" s="50">
        <v>93</v>
      </c>
      <c r="C26" s="81" t="s">
        <v>4867</v>
      </c>
      <c r="D26" s="90" t="s">
        <v>2151</v>
      </c>
      <c r="E26" s="81" t="s">
        <v>4203</v>
      </c>
      <c r="F26" s="81" t="s">
        <v>4203</v>
      </c>
      <c r="G26" s="90" t="s">
        <v>2151</v>
      </c>
      <c r="H26" s="90" t="s">
        <v>4207</v>
      </c>
      <c r="I26" s="50" t="str" cm="1">
        <f t="array" ref="I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6" s="90" t="s">
        <v>3770</v>
      </c>
      <c r="K26" s="50">
        <f>MATCH(LEFT(既存ファイル名[[#This Row],[項目（内部）]],1),字音画数表[新字],0)</f>
        <v>782</v>
      </c>
      <c r="L26" s="50" cm="1">
        <f t="array" ref="L26">_xlfn.IFS(MID(既存ファイル名[[#This Row],[項目（内部）]],2,1)="",0,MID(既存ファイル名[[#This Row],[項目（内部）]],2,1)="（",1,TRUE,MATCH(MID(既存ファイル名[[#This Row],[項目（内部）]],2,1),字音画数表[新字],0))</f>
        <v>490</v>
      </c>
      <c r="M26" s="50" cm="1">
        <f t="array" ref="M26">_xlfn.IFS(MID(既存ファイル名[[#This Row],[項目（内部）]],3,1)="",0,MID(既存ファイル名[[#This Row],[項目（内部）]],3,1)="（",1,TRUE,MATCH(MID(既存ファイル名[[#This Row],[項目（内部）]],3,1),字音画数表[新字],0))</f>
        <v>907</v>
      </c>
      <c r="N26" s="50" cm="1">
        <f t="array" ref="N26">_xlfn.IFS(既存ファイル名[[#This Row],[字２]]=0,1,既存ファイル名[[#This Row],[字３]]=0,2,TRUE,3)</f>
        <v>3</v>
      </c>
      <c r="O26" s="79">
        <f>COUNTIF(既存ファイル名[項目],既存ファイル名[[#This Row],[項目]])</f>
        <v>1</v>
      </c>
      <c r="P26" s="90" t="s">
        <v>3837</v>
      </c>
      <c r="Q26" s="50" t="str" cm="1">
        <f t="array" ref="Q26">_xlfn.IFS(既存ファイル名[[#This Row],[字２]]&gt;0,"",COUNTIF(既存ファイル名[[字１]:[字３]],既存ファイル名[[#This Row],[字１]])&gt;1,"重複",TRUE,"")</f>
        <v/>
      </c>
      <c r="R26" s="50" t="str">
        <f>LEFT(既存ファイル名[[#This Row],[ファイル名]],LEN(既存ファイル名[[#This Row],[ファイル名]])-2)</f>
        <v>teishuufu</v>
      </c>
      <c r="S26" s="50" t="s">
        <v>3837</v>
      </c>
    </row>
    <row r="27" spans="2:19">
      <c r="B27" s="50">
        <v>8</v>
      </c>
      <c r="C27" s="81" t="s">
        <v>2392</v>
      </c>
      <c r="D27" s="81" t="s">
        <v>2392</v>
      </c>
      <c r="E27" s="81" t="s">
        <v>2393</v>
      </c>
      <c r="F27" s="81" t="s">
        <v>4203</v>
      </c>
      <c r="G27" s="81" t="s">
        <v>2392</v>
      </c>
      <c r="H27" s="90" t="s">
        <v>4211</v>
      </c>
      <c r="I27" s="50" t="str" cm="1">
        <f t="array" ref="I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7" s="90" t="s">
        <v>3279</v>
      </c>
      <c r="K27" s="50">
        <f>MATCH(LEFT(既存ファイル名[[#This Row],[項目（内部）]],1),字音画数表[新字],0)</f>
        <v>769</v>
      </c>
      <c r="L27" s="50" cm="1">
        <f t="array" ref="L27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27" s="50" cm="1">
        <f t="array" ref="M27">_xlfn.IFS(MID(既存ファイル名[[#This Row],[項目（内部）]],3,1)="",0,MID(既存ファイル名[[#This Row],[項目（内部）]],3,1)="（",1,TRUE,MATCH(MID(既存ファイル名[[#This Row],[項目（内部）]],3,1),字音画数表[新字],0))</f>
        <v>734</v>
      </c>
      <c r="N27" s="50" cm="1">
        <f t="array" ref="N27">_xlfn.IFS(既存ファイル名[[#This Row],[字２]]=0,1,既存ファイル名[[#This Row],[字３]]=0,2,TRUE,3)</f>
        <v>3</v>
      </c>
      <c r="O27" s="50">
        <f>COUNTIF(既存ファイル名[項目],既存ファイル名[[#This Row],[項目]])</f>
        <v>1</v>
      </c>
      <c r="P27" s="90" t="s">
        <v>3837</v>
      </c>
      <c r="Q27" s="50" t="str" cm="1">
        <f t="array" ref="Q27">_xlfn.IFS(既存ファイル名[[#This Row],[字２]]&gt;0,"",COUNTIF(既存ファイル名[[字１]:[字３]],既存ファイル名[[#This Row],[字１]])&gt;1,"重複",TRUE,"")</f>
        <v/>
      </c>
      <c r="R27" s="50" t="str">
        <f>LEFT(既存ファイル名[[#This Row],[ファイル名]],LEN(既存ファイル名[[#This Row],[ファイル名]])-2)</f>
        <v>chouseitan</v>
      </c>
      <c r="S27" s="50" t="s">
        <v>4544</v>
      </c>
    </row>
    <row r="28" spans="2:19">
      <c r="B28" s="50">
        <v>6</v>
      </c>
      <c r="C28" s="81" t="s">
        <v>4228</v>
      </c>
      <c r="D28" s="81" t="s">
        <v>4228</v>
      </c>
      <c r="E28" s="81" t="s">
        <v>4203</v>
      </c>
      <c r="F28" s="81" t="s">
        <v>4203</v>
      </c>
      <c r="G28" s="81" t="s">
        <v>4228</v>
      </c>
      <c r="H28" s="90" t="s">
        <v>4123</v>
      </c>
      <c r="I28" s="50" t="str" cm="1">
        <f t="array" ref="I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8" s="90" t="s">
        <v>3269</v>
      </c>
      <c r="K28" s="50">
        <f>MATCH(LEFT(既存ファイル名[[#This Row],[項目（内部）]],1),字音画数表[新字],0)</f>
        <v>750</v>
      </c>
      <c r="L28" s="50" cm="1">
        <f t="array" ref="L28">_xlfn.IFS(MID(既存ファイル名[[#This Row],[項目（内部）]],2,1)="",0,MID(既存ファイル名[[#This Row],[項目（内部）]],2,1)="（",1,TRUE,MATCH(MID(既存ファイル名[[#This Row],[項目（内部）]],2,1),字音画数表[新字],0))</f>
        <v>1084</v>
      </c>
      <c r="M28" s="50" cm="1">
        <f t="array" ref="M28">_xlfn.IFS(MID(既存ファイル名[[#This Row],[項目（内部）]],3,1)="",0,MID(既存ファイル名[[#This Row],[項目（内部）]],3,1)="（",1,TRUE,MATCH(MID(既存ファイル名[[#This Row],[項目（内部）]],3,1),字音画数表[新字],0))</f>
        <v>218</v>
      </c>
      <c r="N28" s="50" cm="1">
        <f t="array" ref="N28">_xlfn.IFS(既存ファイル名[[#This Row],[字２]]=0,1,既存ファイル名[[#This Row],[字３]]=0,2,TRUE,3)</f>
        <v>3</v>
      </c>
      <c r="O28" s="50">
        <f>COUNTIF(既存ファイル名[項目],既存ファイル名[[#This Row],[項目]])</f>
        <v>1</v>
      </c>
      <c r="P28" s="90" t="s">
        <v>3837</v>
      </c>
      <c r="Q28" s="50" t="str" cm="1">
        <f t="array" ref="Q28">_xlfn.IFS(既存ファイル名[[#This Row],[字２]]&gt;0,"",COUNTIF(既存ファイル名[[字１]:[字３]],既存ファイル名[[#This Row],[字１]])&gt;1,"重複",TRUE,"")</f>
        <v/>
      </c>
      <c r="R28" s="50" t="str">
        <f>LEFT(既存ファイル名[[#This Row],[ファイル名]],LEN(既存ファイル名[[#This Row],[ファイル名]])-2)</f>
        <v>chirogyo</v>
      </c>
      <c r="S28" s="50" t="s">
        <v>3837</v>
      </c>
    </row>
    <row r="29" spans="2:19">
      <c r="B29" s="50">
        <v>7</v>
      </c>
      <c r="C29" s="81" t="s">
        <v>2147</v>
      </c>
      <c r="D29" s="81" t="s">
        <v>2147</v>
      </c>
      <c r="E29" s="81" t="s">
        <v>4203</v>
      </c>
      <c r="F29" s="81" t="s">
        <v>4203</v>
      </c>
      <c r="G29" s="81" t="s">
        <v>2147</v>
      </c>
      <c r="H29" s="90" t="s">
        <v>4207</v>
      </c>
      <c r="I29" s="50" t="str" cm="1">
        <f t="array" ref="I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9" s="90" t="s">
        <v>3274</v>
      </c>
      <c r="K29" s="50">
        <f>MATCH(LEFT(既存ファイル名[[#This Row],[項目（内部）]],1),字音画数表[新字],0)</f>
        <v>750</v>
      </c>
      <c r="L29" s="50" cm="1">
        <f t="array" ref="L29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29" s="50" cm="1">
        <f t="array" ref="M29">_xlfn.IFS(MID(既存ファイル名[[#This Row],[項目（内部）]],3,1)="",0,MID(既存ファイル名[[#This Row],[項目（内部）]],3,1)="（",1,TRUE,MATCH(MID(既存ファイル名[[#This Row],[項目（内部）]],3,1),字音画数表[新字],0))</f>
        <v>65</v>
      </c>
      <c r="N29" s="50" cm="1">
        <f t="array" ref="N29">_xlfn.IFS(既存ファイル名[[#This Row],[字２]]=0,1,既存ファイル名[[#This Row],[字３]]=0,2,TRUE,3)</f>
        <v>3</v>
      </c>
      <c r="O29" s="50">
        <f>COUNTIF(既存ファイル名[項目],既存ファイル名[[#This Row],[項目]])</f>
        <v>1</v>
      </c>
      <c r="P29" s="90" t="s">
        <v>3837</v>
      </c>
      <c r="Q29" s="50" t="str" cm="1">
        <f t="array" ref="Q29">_xlfn.IFS(既存ファイル名[[#This Row],[字２]]&gt;0,"",COUNTIF(既存ファイル名[[字１]:[字３]],既存ファイル名[[#This Row],[字１]])&gt;1,"重複",TRUE,"")</f>
        <v/>
      </c>
      <c r="R29" s="50" t="str">
        <f>LEFT(既存ファイル名[[#This Row],[ファイル名]],LEN(既存ファイル名[[#This Row],[ファイル名]])-2)</f>
        <v>chitoen</v>
      </c>
      <c r="S29" s="50" t="s">
        <v>3837</v>
      </c>
    </row>
    <row r="30" spans="2:19">
      <c r="B30" s="50">
        <v>5</v>
      </c>
      <c r="C30" s="81" t="s">
        <v>4224</v>
      </c>
      <c r="D30" s="81" t="s">
        <v>4224</v>
      </c>
      <c r="E30" s="81" t="s">
        <v>4203</v>
      </c>
      <c r="F30" s="81" t="s">
        <v>4203</v>
      </c>
      <c r="G30" s="81" t="s">
        <v>4224</v>
      </c>
      <c r="H30" s="90" t="s">
        <v>4207</v>
      </c>
      <c r="I30" s="50" t="str" cm="1">
        <f t="array" ref="I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" s="90" t="s">
        <v>3263</v>
      </c>
      <c r="K30" s="50">
        <f>MATCH(LEFT(既存ファイル名[[#This Row],[項目（内部）]],1),字音画数表[新字],0)</f>
        <v>750</v>
      </c>
      <c r="L30" s="50" cm="1">
        <f t="array" ref="L30">_xlfn.IFS(MID(既存ファイル名[[#This Row],[項目（内部）]],2,1)="",0,MID(既存ファイル名[[#This Row],[項目（内部）]],2,1)="（",1,TRUE,MATCH(MID(既存ファイル名[[#This Row],[項目（内部）]],2,1),字音画数表[新字],0))</f>
        <v>802</v>
      </c>
      <c r="M30" s="50" cm="1">
        <f t="array" ref="M30">_xlfn.IFS(MID(既存ファイル名[[#This Row],[項目（内部）]],3,1)="",0,MID(既存ファイル名[[#This Row],[項目（内部）]],3,1)="（",1,TRUE,MATCH(MID(既存ファイル名[[#This Row],[項目（内部）]],3,1),字音画数表[新字],0))</f>
        <v>470</v>
      </c>
      <c r="N30" s="50" cm="1">
        <f t="array" ref="N30">_xlfn.IFS(既存ファイル名[[#This Row],[字２]]=0,1,既存ファイル名[[#This Row],[字３]]=0,2,TRUE,3)</f>
        <v>3</v>
      </c>
      <c r="O30" s="79">
        <f>COUNTIF(既存ファイル名[項目],既存ファイル名[[#This Row],[項目]])</f>
        <v>1</v>
      </c>
      <c r="P30" s="90" t="s">
        <v>3837</v>
      </c>
      <c r="Q30" s="50" t="str" cm="1">
        <f t="array" ref="Q30">_xlfn.IFS(既存ファイル名[[#This Row],[字２]]&gt;0,"",COUNTIF(既存ファイル名[[字１]:[字３]],既存ファイル名[[#This Row],[字１]])&gt;1,"重複",TRUE,"")</f>
        <v/>
      </c>
      <c r="R30" s="50" t="str">
        <f>LEFT(既存ファイル名[[#This Row],[ファイル名]],LEN(既存ファイル名[[#This Row],[ファイル名]])-2)</f>
        <v>chidensha</v>
      </c>
      <c r="S30" s="50" t="s">
        <v>3837</v>
      </c>
    </row>
    <row r="31" spans="2:19">
      <c r="B31" s="50">
        <v>9</v>
      </c>
      <c r="C31" s="81" t="s">
        <v>4233</v>
      </c>
      <c r="D31" s="81" t="s">
        <v>4233</v>
      </c>
      <c r="E31" s="81" t="s">
        <v>4203</v>
      </c>
      <c r="F31" s="81" t="s">
        <v>4203</v>
      </c>
      <c r="G31" s="81" t="s">
        <v>4233</v>
      </c>
      <c r="H31" s="90" t="s">
        <v>4211</v>
      </c>
      <c r="I31" s="50" t="str" cm="1">
        <f t="array" ref="I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1" s="90" t="s">
        <v>3286</v>
      </c>
      <c r="K31" s="50">
        <f>MATCH(LEFT(既存ファイル名[[#This Row],[項目（内部）]],1),字音画数表[新字],0)</f>
        <v>728</v>
      </c>
      <c r="L31" s="50" cm="1">
        <f t="array" ref="L31">_xlfn.IFS(MID(既存ファイル名[[#This Row],[項目（内部）]],2,1)="",0,MID(既存ファイル名[[#This Row],[項目（内部）]],2,1)="（",1,TRUE,MATCH(MID(既存ファイル名[[#This Row],[項目（内部）]],2,1),字音画数表[新字],0))</f>
        <v>10</v>
      </c>
      <c r="M31" s="50" cm="1">
        <f t="array" ref="M31">_xlfn.IFS(MID(既存ファイル名[[#This Row],[項目（内部）]],3,1)="",0,MID(既存ファイル名[[#This Row],[項目（内部）]],3,1)="（",1,TRUE,MATCH(MID(既存ファイル名[[#This Row],[項目（内部）]],3,1),字音画数表[新字],0))</f>
        <v>23</v>
      </c>
      <c r="N31" s="50" cm="1">
        <f t="array" ref="N31">_xlfn.IFS(既存ファイル名[[#This Row],[字２]]=0,1,既存ファイル名[[#This Row],[字３]]=0,2,TRUE,3)</f>
        <v>3</v>
      </c>
      <c r="O31" s="50">
        <f>COUNTIF(既存ファイル名[項目],既存ファイル名[[#This Row],[項目]])</f>
        <v>1</v>
      </c>
      <c r="P31" s="90" t="s">
        <v>3837</v>
      </c>
      <c r="Q31" s="50" t="str" cm="1">
        <f t="array" ref="Q31">_xlfn.IFS(既存ファイル名[[#This Row],[字２]]&gt;0,"",COUNTIF(既存ファイル名[[字１]:[字３]],既存ファイル名[[#This Row],[字１]])&gt;1,"重複",TRUE,"")</f>
        <v/>
      </c>
      <c r="R31" s="50" t="str">
        <f>LEFT(既存ファイル名[[#This Row],[ファイル名]],LEN(既存ファイル名[[#This Row],[ファイル名]])-2)</f>
        <v>daiii</v>
      </c>
      <c r="S31" s="50" t="s">
        <v>3837</v>
      </c>
    </row>
    <row r="32" spans="2:19">
      <c r="B32" s="50">
        <v>92</v>
      </c>
      <c r="C32" s="81" t="s">
        <v>2061</v>
      </c>
      <c r="D32" s="90" t="s">
        <v>2061</v>
      </c>
      <c r="E32" s="81" t="s">
        <v>2062</v>
      </c>
      <c r="F32" s="81" t="s">
        <v>4203</v>
      </c>
      <c r="G32" s="90" t="s">
        <v>2061</v>
      </c>
      <c r="H32" s="90" t="s">
        <v>4123</v>
      </c>
      <c r="I32" s="50" t="str" cm="1">
        <f t="array" ref="I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2" s="90" t="s">
        <v>3757</v>
      </c>
      <c r="K32" s="50">
        <f>MATCH(LEFT(既存ファイル名[[#This Row],[項目（内部）]],1),字音画数表[新字],0)</f>
        <v>715</v>
      </c>
      <c r="L32" s="50" cm="1">
        <f t="array" ref="L32">_xlfn.IFS(MID(既存ファイル名[[#This Row],[項目（内部）]],2,1)="",0,MID(既存ファイル名[[#This Row],[項目（内部）]],2,1)="（",1,TRUE,MATCH(MID(既存ファイル名[[#This Row],[項目（内部）]],2,1),字音画数表[新字],0))</f>
        <v>542</v>
      </c>
      <c r="M32" s="50" cm="1">
        <f t="array" ref="M32">_xlfn.IFS(MID(既存ファイル名[[#This Row],[項目（内部）]],3,1)="",0,MID(既存ファイル名[[#This Row],[項目（内部）]],3,1)="（",1,TRUE,MATCH(MID(既存ファイル名[[#This Row],[項目（内部）]],3,1),字音画数表[新字],0))</f>
        <v>349</v>
      </c>
      <c r="N32" s="50" cm="1">
        <f t="array" ref="N32">_xlfn.IFS(既存ファイル名[[#This Row],[字２]]=0,1,既存ファイル名[[#This Row],[字３]]=0,2,TRUE,3)</f>
        <v>3</v>
      </c>
      <c r="O32" s="50">
        <f>COUNTIF(既存ファイル名[項目],既存ファイル名[[#This Row],[項目]])</f>
        <v>1</v>
      </c>
      <c r="P32" s="90" t="s">
        <v>3837</v>
      </c>
      <c r="Q32" s="50" t="str" cm="1">
        <f t="array" ref="Q32">_xlfn.IFS(既存ファイル名[[#This Row],[字２]]&gt;0,"",COUNTIF(既存ファイル名[[字１]:[字３]],既存ファイル名[[#This Row],[字１]])&gt;1,"重複",TRUE,"")</f>
        <v/>
      </c>
      <c r="R32" s="50" t="str">
        <f>LEFT(既存ファイル名[[#This Row],[ファイル名]],LEN(既存ファイル名[[#This Row],[ファイル名]])-2)</f>
        <v>taishoukou</v>
      </c>
      <c r="S32" s="50" t="s">
        <v>3837</v>
      </c>
    </row>
    <row r="33" spans="2:19">
      <c r="B33" s="50">
        <v>89</v>
      </c>
      <c r="C33" s="81" t="s">
        <v>2056</v>
      </c>
      <c r="D33" s="90" t="s">
        <v>2056</v>
      </c>
      <c r="E33" s="81" t="s">
        <v>2057</v>
      </c>
      <c r="F33" s="81" t="s">
        <v>4203</v>
      </c>
      <c r="G33" s="90" t="s">
        <v>2056</v>
      </c>
      <c r="H33" s="90" t="s">
        <v>4123</v>
      </c>
      <c r="I33" s="50" t="str" cm="1">
        <f t="array" ref="I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3" s="90" t="s">
        <v>3753</v>
      </c>
      <c r="K33" s="50">
        <f>MATCH(LEFT(既存ファイル名[[#This Row],[項目（内部）]],1),字音画数表[新字],0)</f>
        <v>715</v>
      </c>
      <c r="L33" s="50" cm="1">
        <f t="array" ref="L33">_xlfn.IFS(MID(既存ファイル名[[#This Row],[項目（内部）]],2,1)="",0,MID(既存ファイル名[[#This Row],[項目（内部）]],2,1)="（",1,TRUE,MATCH(MID(既存ファイル名[[#This Row],[項目（内部）]],2,1),字音画数表[新字],0))</f>
        <v>303</v>
      </c>
      <c r="M33" s="50" cm="1">
        <f t="array" ref="M33">_xlfn.IFS(MID(既存ファイル名[[#This Row],[項目（内部）]],3,1)="",0,MID(既存ファイル名[[#This Row],[項目（内部）]],3,1)="（",1,TRUE,MATCH(MID(既存ファイル名[[#This Row],[項目（内部）]],3,1),字音画数表[新字],0))</f>
        <v>307</v>
      </c>
      <c r="N33" s="50" cm="1">
        <f t="array" ref="N33">_xlfn.IFS(既存ファイル名[[#This Row],[字２]]=0,1,既存ファイル名[[#This Row],[字３]]=0,2,TRUE,3)</f>
        <v>3</v>
      </c>
      <c r="O33" s="50">
        <f>COUNTIF(既存ファイル名[項目],既存ファイル名[[#This Row],[項目]])</f>
        <v>1</v>
      </c>
      <c r="P33" s="90" t="s">
        <v>3837</v>
      </c>
      <c r="Q33" s="50" t="str" cm="1">
        <f t="array" ref="Q33">_xlfn.IFS(既存ファイル名[[#This Row],[字２]]&gt;0,"",COUNTIF(既存ファイル名[[字１]:[字３]],既存ファイル名[[#This Row],[字１]])&gt;1,"重複",TRUE,"")</f>
        <v/>
      </c>
      <c r="R33" s="50" t="str">
        <f>LEFT(既存ファイル名[[#This Row],[ファイル名]],LEN(既存ファイル名[[#This Row],[ファイル名]])-2)</f>
        <v>taigenko</v>
      </c>
      <c r="S33" s="50" t="s">
        <v>4544</v>
      </c>
    </row>
    <row r="34" spans="2:19">
      <c r="B34" s="50">
        <v>91</v>
      </c>
      <c r="C34" s="81" t="s">
        <v>4485</v>
      </c>
      <c r="D34" s="90" t="s">
        <v>4485</v>
      </c>
      <c r="E34" s="81" t="s">
        <v>4203</v>
      </c>
      <c r="F34" s="81" t="s">
        <v>4203</v>
      </c>
      <c r="G34" s="90" t="s">
        <v>4485</v>
      </c>
      <c r="H34" s="90" t="s">
        <v>4211</v>
      </c>
      <c r="I34" s="50" t="str" cm="1">
        <f t="array" ref="I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4" s="90" t="s">
        <v>3756</v>
      </c>
      <c r="K34" s="50">
        <f>MATCH(LEFT(既存ファイル名[[#This Row],[項目（内部）]],1),字音画数表[新字],0)</f>
        <v>714</v>
      </c>
      <c r="L34" s="50" cm="1">
        <f t="array" ref="L34">_xlfn.IFS(MID(既存ファイル名[[#This Row],[項目（内部）]],2,1)="",0,MID(既存ファイル名[[#This Row],[項目（内部）]],2,1)="（",1,TRUE,MATCH(MID(既存ファイル名[[#This Row],[項目（内部）]],2,1),字音画数表[新字],0))</f>
        <v>1075</v>
      </c>
      <c r="M34" s="50" cm="1">
        <f t="array" ref="M34">_xlfn.IFS(MID(既存ファイル名[[#This Row],[項目（内部）]],3,1)="",0,MID(既存ファイル名[[#This Row],[項目（内部）]],3,1)="（",1,TRUE,MATCH(MID(既存ファイル名[[#This Row],[項目（内部）]],3,1),字音画数表[新字],0))</f>
        <v>549</v>
      </c>
      <c r="N34" s="50" cm="1">
        <f t="array" ref="N34">_xlfn.IFS(既存ファイル名[[#This Row],[字２]]=0,1,既存ファイル名[[#This Row],[字３]]=0,2,TRUE,3)</f>
        <v>3</v>
      </c>
      <c r="O34" s="50">
        <f>COUNTIF(既存ファイル名[項目],既存ファイル名[[#This Row],[項目]])</f>
        <v>1</v>
      </c>
      <c r="P34" s="90" t="s">
        <v>3837</v>
      </c>
      <c r="Q34" s="50" t="str" cm="1">
        <f t="array" ref="Q34">_xlfn.IFS(既存ファイル名[[#This Row],[字２]]&gt;0,"",COUNTIF(既存ファイル名[[字１]:[字３]],既存ファイル名[[#This Row],[字１]])&gt;1,"重複",TRUE,"")</f>
        <v/>
      </c>
      <c r="R34" s="50" t="str">
        <f>LEFT(既存ファイル名[[#This Row],[ファイル名]],LEN(既存ファイル名[[#This Row],[ファイル名]])-2)</f>
        <v>taireishou</v>
      </c>
      <c r="S34" s="50" t="s">
        <v>4544</v>
      </c>
    </row>
    <row r="35" spans="2:19">
      <c r="B35" s="50">
        <v>88</v>
      </c>
      <c r="C35" s="81" t="s">
        <v>2384</v>
      </c>
      <c r="D35" s="90" t="s">
        <v>2384</v>
      </c>
      <c r="E35" s="81" t="s">
        <v>4484</v>
      </c>
      <c r="F35" s="81" t="s">
        <v>4203</v>
      </c>
      <c r="G35" s="90" t="s">
        <v>2384</v>
      </c>
      <c r="H35" s="90" t="s">
        <v>4211</v>
      </c>
      <c r="I35" s="50" t="str" cm="1">
        <f t="array" ref="I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5" s="90" t="s">
        <v>3751</v>
      </c>
      <c r="K35" s="50">
        <f>MATCH(LEFT(既存ファイル名[[#This Row],[項目（内部）]],1),字音画数表[新字],0)</f>
        <v>714</v>
      </c>
      <c r="L35" s="50" cm="1">
        <f t="array" ref="L35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35" s="50" cm="1">
        <f t="array" ref="M35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35" s="50" cm="1">
        <f t="array" ref="N35">_xlfn.IFS(既存ファイル名[[#This Row],[字２]]=0,1,既存ファイル名[[#This Row],[字３]]=0,2,TRUE,3)</f>
        <v>3</v>
      </c>
      <c r="O35" s="50">
        <f>COUNTIF(既存ファイル名[項目],既存ファイル名[[#This Row],[項目]])</f>
        <v>1</v>
      </c>
      <c r="P35" s="90" t="s">
        <v>3837</v>
      </c>
      <c r="Q35" s="50" t="str" cm="1">
        <f t="array" ref="Q35">_xlfn.IFS(既存ファイル名[[#This Row],[字２]]&gt;0,"",COUNTIF(既存ファイル名[[字１]:[字３]],既存ファイル名[[#This Row],[字１]])&gt;1,"重複",TRUE,"")</f>
        <v/>
      </c>
      <c r="R35" s="50" t="str">
        <f>LEFT(既存ファイル名[[#This Row],[ファイル名]],LEN(既存ファイル名[[#This Row],[ファイル名]])-2)</f>
        <v>taifushi</v>
      </c>
      <c r="S35" s="50" t="s">
        <v>4544</v>
      </c>
    </row>
    <row r="36" spans="2:19">
      <c r="B36" s="50">
        <v>87</v>
      </c>
      <c r="C36" s="81" t="s">
        <v>2383</v>
      </c>
      <c r="D36" s="90" t="s">
        <v>2383</v>
      </c>
      <c r="E36" s="81" t="s">
        <v>4483</v>
      </c>
      <c r="F36" s="81" t="s">
        <v>4203</v>
      </c>
      <c r="G36" s="90" t="s">
        <v>2383</v>
      </c>
      <c r="H36" s="90" t="s">
        <v>4211</v>
      </c>
      <c r="I36" s="50" t="str" cm="1">
        <f t="array" ref="I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6" s="90" t="s">
        <v>3750</v>
      </c>
      <c r="K36" s="50">
        <f>MATCH(LEFT(既存ファイル名[[#This Row],[項目（内部）]],1),字音画数表[新字],0)</f>
        <v>714</v>
      </c>
      <c r="L36" s="50" cm="1">
        <f t="array" ref="L36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36" s="50" cm="1">
        <f t="array" ref="M36">_xlfn.IFS(MID(既存ファイル名[[#This Row],[項目（内部）]],3,1)="",0,MID(既存ファイル名[[#This Row],[項目（内部）]],3,1)="（",1,TRUE,MATCH(MID(既存ファイル名[[#This Row],[項目（内部）]],3,1),字音画数表[新字],0))</f>
        <v>91</v>
      </c>
      <c r="N36" s="50" cm="1">
        <f t="array" ref="N36">_xlfn.IFS(既存ファイル名[[#This Row],[字２]]=0,1,既存ファイル名[[#This Row],[字３]]=0,2,TRUE,3)</f>
        <v>3</v>
      </c>
      <c r="O36" s="50">
        <f>COUNTIF(既存ファイル名[項目],既存ファイル名[[#This Row],[項目]])</f>
        <v>1</v>
      </c>
      <c r="P36" s="90" t="s">
        <v>3837</v>
      </c>
      <c r="Q36" s="50" t="str" cm="1">
        <f t="array" ref="Q36">_xlfn.IFS(既存ファイル名[[#This Row],[字２]]&gt;0,"",COUNTIF(既存ファイル名[[字１]:[字３]],既存ファイル名[[#This Row],[字１]])&gt;1,"重複",TRUE,"")</f>
        <v/>
      </c>
      <c r="R36" s="50" t="str">
        <f>LEFT(既存ファイル名[[#This Row],[ファイル名]],LEN(既存ファイル名[[#This Row],[ファイル名]])-2)</f>
        <v>taifuka</v>
      </c>
      <c r="S36" s="50" t="s">
        <v>4544</v>
      </c>
    </row>
    <row r="37" spans="2:19">
      <c r="B37" s="50">
        <v>86</v>
      </c>
      <c r="C37" s="81" t="s">
        <v>2379</v>
      </c>
      <c r="D37" s="90" t="s">
        <v>2379</v>
      </c>
      <c r="E37" s="81" t="s">
        <v>4203</v>
      </c>
      <c r="F37" s="81" t="s">
        <v>4203</v>
      </c>
      <c r="G37" s="90" t="s">
        <v>2379</v>
      </c>
      <c r="H37" s="90" t="s">
        <v>4211</v>
      </c>
      <c r="I37" s="50" t="str" cm="1">
        <f t="array" ref="I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7" s="90" t="s">
        <v>3748</v>
      </c>
      <c r="K37" s="50">
        <f>MATCH(LEFT(既存ファイル名[[#This Row],[項目（内部）]],1),字音画数表[新字],0)</f>
        <v>714</v>
      </c>
      <c r="L37" s="50" cm="1">
        <f t="array" ref="L37">_xlfn.IFS(MID(既存ファイル名[[#This Row],[項目（内部）]],2,1)="",0,MID(既存ファイル名[[#This Row],[項目（内部）]],2,1)="（",1,TRUE,MATCH(MID(既存ファイル名[[#This Row],[項目（内部）]],2,1),字音画数表[新字],0))</f>
        <v>747</v>
      </c>
      <c r="M37" s="50" cm="1">
        <f t="array" ref="M37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37" s="50" cm="1">
        <f t="array" ref="N37">_xlfn.IFS(既存ファイル名[[#This Row],[字２]]=0,1,既存ファイル名[[#This Row],[字３]]=0,2,TRUE,3)</f>
        <v>3</v>
      </c>
      <c r="O37" s="50">
        <f>COUNTIF(既存ファイル名[項目],既存ファイル名[[#This Row],[項目]])</f>
        <v>1</v>
      </c>
      <c r="P37" s="90" t="s">
        <v>3837</v>
      </c>
      <c r="Q37" s="50" t="str" cm="1">
        <f t="array" ref="Q37">_xlfn.IFS(既存ファイル名[[#This Row],[字２]]&gt;0,"",COUNTIF(既存ファイル名[[字１]:[字３]],既存ファイル名[[#This Row],[字１]])&gt;1,"重複",TRUE,"")</f>
        <v/>
      </c>
      <c r="R37" s="50" t="str">
        <f>LEFT(既存ファイル名[[#This Row],[ファイル名]],LEN(既存ファイル名[[#This Row],[ファイル名]])-2)</f>
        <v>taidanshi</v>
      </c>
      <c r="S37" s="50" t="s">
        <v>4544</v>
      </c>
    </row>
    <row r="38" spans="2:19">
      <c r="B38" s="50">
        <v>90</v>
      </c>
      <c r="C38" s="81" t="s">
        <v>2360</v>
      </c>
      <c r="D38" s="90" t="s">
        <v>2360</v>
      </c>
      <c r="E38" s="81" t="s">
        <v>4203</v>
      </c>
      <c r="F38" s="81" t="s">
        <v>4203</v>
      </c>
      <c r="G38" s="90" t="s">
        <v>2360</v>
      </c>
      <c r="H38" s="90" t="s">
        <v>4211</v>
      </c>
      <c r="I38" s="50" t="str" cm="1">
        <f t="array" ref="I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8" s="90" t="s">
        <v>3755</v>
      </c>
      <c r="K38" s="50">
        <f>MATCH(LEFT(既存ファイル名[[#This Row],[項目（内部）]],1),字音画数表[新字],0)</f>
        <v>714</v>
      </c>
      <c r="L38" s="50" cm="1">
        <f t="array" ref="L38">_xlfn.IFS(MID(既存ファイル名[[#This Row],[項目（内部）]],2,1)="",0,MID(既存ファイル名[[#This Row],[項目（内部）]],2,1)="（",1,TRUE,MATCH(MID(既存ファイル名[[#This Row],[項目（内部）]],2,1),字音画数表[新字],0))</f>
        <v>539</v>
      </c>
      <c r="M38" s="50" cm="1">
        <f t="array" ref="M38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38" s="50" cm="1">
        <f t="array" ref="N38">_xlfn.IFS(既存ファイル名[[#This Row],[字２]]=0,1,既存ファイル名[[#This Row],[字３]]=0,2,TRUE,3)</f>
        <v>3</v>
      </c>
      <c r="O38" s="50">
        <f>COUNTIF(既存ファイル名[項目],既存ファイル名[[#This Row],[項目]])</f>
        <v>1</v>
      </c>
      <c r="P38" s="90" t="s">
        <v>3837</v>
      </c>
      <c r="Q38" s="50" t="str" cm="1">
        <f t="array" ref="Q38">_xlfn.IFS(既存ファイル名[[#This Row],[字２]]&gt;0,"",COUNTIF(既存ファイル名[[字１]:[字３]],既存ファイル名[[#This Row],[字１]])&gt;1,"重複",TRUE,"")</f>
        <v/>
      </c>
      <c r="R38" s="50" t="str">
        <f>LEFT(既存ファイル名[[#This Row],[ファイル名]],LEN(既存ファイル名[[#This Row],[ファイル名]])-2)</f>
        <v>taijoshi</v>
      </c>
      <c r="S38" s="50" t="s">
        <v>4544</v>
      </c>
    </row>
    <row r="39" spans="2:19">
      <c r="B39" s="50">
        <v>85</v>
      </c>
      <c r="C39" s="81" t="s">
        <v>2374</v>
      </c>
      <c r="D39" s="90" t="s">
        <v>2374</v>
      </c>
      <c r="E39" s="81" t="s">
        <v>4203</v>
      </c>
      <c r="F39" s="81" t="s">
        <v>4203</v>
      </c>
      <c r="G39" s="90" t="s">
        <v>2374</v>
      </c>
      <c r="H39" s="90" t="s">
        <v>4211</v>
      </c>
      <c r="I39" s="50" t="str" cm="1">
        <f t="array" ref="I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9" s="90" t="s">
        <v>3735</v>
      </c>
      <c r="K39" s="50">
        <f>MATCH(LEFT(既存ファイル名[[#This Row],[項目（内部）]],1),字音画数表[新字],0)</f>
        <v>707</v>
      </c>
      <c r="L39" s="50" cm="1">
        <f t="array" ref="L39">_xlfn.IFS(MID(既存ファイル名[[#This Row],[項目（内部）]],2,1)="",0,MID(既存ファイル名[[#This Row],[項目（内部）]],2,1)="（",1,TRUE,MATCH(MID(既存ファイル名[[#This Row],[項目（内部）]],2,1),字音画数表[新字],0))</f>
        <v>418</v>
      </c>
      <c r="M39" s="50" cm="1">
        <f t="array" ref="M39">_xlfn.IFS(MID(既存ファイル名[[#This Row],[項目（内部）]],3,1)="",0,MID(既存ファイル名[[#This Row],[項目（内部）]],3,1)="（",1,TRUE,MATCH(MID(既存ファイル名[[#This Row],[項目（内部）]],3,1),字音画数表[新字],0))</f>
        <v>968</v>
      </c>
      <c r="N39" s="50" cm="1">
        <f t="array" ref="N39">_xlfn.IFS(既存ファイル名[[#This Row],[字２]]=0,1,既存ファイル名[[#This Row],[字３]]=0,2,TRUE,3)</f>
        <v>3</v>
      </c>
      <c r="O39" s="50">
        <f>COUNTIF(既存ファイル名[項目],既存ファイル名[[#This Row],[項目]])</f>
        <v>1</v>
      </c>
      <c r="P39" s="90" t="s">
        <v>3837</v>
      </c>
      <c r="Q39" s="50" t="str" cm="1">
        <f t="array" ref="Q39">_xlfn.IFS(既存ファイル名[[#This Row],[字２]]&gt;0,"",COUNTIF(既存ファイル名[[字１]:[字３]],既存ファイル名[[#This Row],[字１]])&gt;1,"重複",TRUE,"")</f>
        <v/>
      </c>
      <c r="R39" s="50" t="str">
        <f>LEFT(既存ファイル名[[#This Row],[ファイル名]],LEN(既存ファイル名[[#This Row],[ファイル名]])-2)</f>
        <v>sotsushibou</v>
      </c>
      <c r="S39" s="50" t="s">
        <v>3837</v>
      </c>
    </row>
    <row r="40" spans="2:19">
      <c r="B40" s="50">
        <v>63</v>
      </c>
      <c r="C40" s="81" t="s">
        <v>2139</v>
      </c>
      <c r="D40" s="90" t="s">
        <v>2139</v>
      </c>
      <c r="E40" s="81" t="s">
        <v>4203</v>
      </c>
      <c r="F40" s="81" t="s">
        <v>4203</v>
      </c>
      <c r="G40" s="90" t="s">
        <v>2139</v>
      </c>
      <c r="H40" s="90" t="s">
        <v>4207</v>
      </c>
      <c r="I40" s="50" t="str" cm="1">
        <f t="array" ref="I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0" s="90" t="s">
        <v>3628</v>
      </c>
      <c r="K40" s="50">
        <f>MATCH(LEFT(既存ファイル名[[#This Row],[項目（内部）]],1),字音画数表[新字],0)</f>
        <v>677</v>
      </c>
      <c r="L40" s="50" cm="1">
        <f t="array" ref="L40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40" s="50" cm="1">
        <f t="array" ref="M40">_xlfn.IFS(MID(既存ファイル名[[#This Row],[項目（内部）]],3,1)="",0,MID(既存ファイル名[[#This Row],[項目（内部）]],3,1)="（",1,TRUE,MATCH(MID(既存ファイル名[[#This Row],[項目（内部）]],3,1),字音画数表[新字],0))</f>
        <v>907</v>
      </c>
      <c r="N40" s="50" cm="1">
        <f t="array" ref="N40">_xlfn.IFS(既存ファイル名[[#This Row],[字２]]=0,1,既存ファイル名[[#This Row],[字３]]=0,2,TRUE,3)</f>
        <v>3</v>
      </c>
      <c r="O40" s="79">
        <f>COUNTIF(既存ファイル名[項目],既存ファイル名[[#This Row],[項目]])</f>
        <v>1</v>
      </c>
      <c r="P40" s="90" t="s">
        <v>3837</v>
      </c>
      <c r="Q40" s="50" t="str" cm="1">
        <f t="array" ref="Q40">_xlfn.IFS(既存ファイル名[[#This Row],[字２]]&gt;0,"",COUNTIF(既存ファイル名[[字１]:[字３]],既存ファイル名[[#This Row],[字１]])&gt;1,"重複",TRUE,"")</f>
        <v/>
      </c>
      <c r="R40" s="50" t="str">
        <f>LEFT(既存ファイル名[[#This Row],[ファイル名]],LEN(既存ファイル名[[#This Row],[ファイル名]])-2)</f>
        <v>senkanfu</v>
      </c>
      <c r="S40" s="50" t="s">
        <v>3837</v>
      </c>
    </row>
    <row r="41" spans="2:19">
      <c r="B41" s="50">
        <v>62</v>
      </c>
      <c r="C41" s="81" t="s">
        <v>4419</v>
      </c>
      <c r="D41" s="90" t="s">
        <v>4419</v>
      </c>
      <c r="E41" s="81" t="s">
        <v>4203</v>
      </c>
      <c r="F41" s="81" t="s">
        <v>4203</v>
      </c>
      <c r="G41" s="90" t="s">
        <v>4419</v>
      </c>
      <c r="H41" s="90" t="s">
        <v>4123</v>
      </c>
      <c r="I41" s="50" t="str" cm="1">
        <f t="array" ref="I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1" s="90" t="s">
        <v>3623</v>
      </c>
      <c r="K41" s="50">
        <f>MATCH(LEFT(既存ファイル名[[#This Row],[項目（内部）]],1),字音画数表[新字],0)</f>
        <v>628</v>
      </c>
      <c r="L41" s="50" cm="1">
        <f t="array" ref="L41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41" s="50" cm="1">
        <f t="array" ref="M41">_xlfn.IFS(MID(既存ファイル名[[#This Row],[項目（内部）]],3,1)="",0,MID(既存ファイル名[[#This Row],[項目（内部）]],3,1)="（",1,TRUE,MATCH(MID(既存ファイル名[[#This Row],[項目（内部）]],3,1),字音画数表[新字],0))</f>
        <v>787</v>
      </c>
      <c r="N41" s="50" cm="1">
        <f t="array" ref="N41">_xlfn.IFS(既存ファイル名[[#This Row],[字２]]=0,1,既存ファイル名[[#This Row],[字３]]=0,2,TRUE,3)</f>
        <v>3</v>
      </c>
      <c r="O41" s="50">
        <f>COUNTIF(既存ファイル名[項目],既存ファイル名[[#This Row],[項目]])</f>
        <v>2</v>
      </c>
      <c r="P41" s="90" t="s">
        <v>3837</v>
      </c>
      <c r="Q41" s="50" t="str" cm="1">
        <f t="array" ref="Q41">_xlfn.IFS(既存ファイル名[[#This Row],[字２]]&gt;0,"",COUNTIF(既存ファイル名[[字１]:[字３]],既存ファイル名[[#This Row],[字１]])&gt;1,"重複",TRUE,"")</f>
        <v/>
      </c>
      <c r="R41" s="50" t="str">
        <f>LEFT(既存ファイル名[[#This Row],[ファイル名]],LEN(既存ファイル名[[#This Row],[ファイル名]])-2)</f>
        <v>seitotei</v>
      </c>
      <c r="S41" s="50" t="s">
        <v>3837</v>
      </c>
    </row>
    <row r="42" spans="2:19">
      <c r="B42" s="50">
        <v>67</v>
      </c>
      <c r="C42" s="81" t="s">
        <v>4431</v>
      </c>
      <c r="D42" s="90" t="s">
        <v>46</v>
      </c>
      <c r="E42" s="81" t="s">
        <v>4203</v>
      </c>
      <c r="F42" s="81" t="s">
        <v>4203</v>
      </c>
      <c r="G42" s="90" t="s">
        <v>46</v>
      </c>
      <c r="H42" s="90" t="s">
        <v>4122</v>
      </c>
      <c r="I42" s="50" t="str" cm="1">
        <f t="array" ref="I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2" s="90" t="s">
        <v>3652</v>
      </c>
      <c r="K42" s="50">
        <f>MATCH(LEFT(既存ファイル名[[#This Row],[項目（内部）]],1),字音画数表[新字],0)</f>
        <v>611</v>
      </c>
      <c r="L42" s="50" cm="1">
        <f t="array" ref="L42">_xlfn.IFS(MID(既存ファイル名[[#This Row],[項目（内部）]],2,1)="",0,MID(既存ファイル名[[#This Row],[項目（内部）]],2,1)="（",1,TRUE,MATCH(MID(既存ファイル名[[#This Row],[項目（内部）]],2,1),字音画数表[新字],0))</f>
        <v>917</v>
      </c>
      <c r="M42" s="50" cm="1">
        <f t="array" ref="M42">_xlfn.IFS(MID(既存ファイル名[[#This Row],[項目（内部）]],3,1)="",0,MID(既存ファイル名[[#This Row],[項目（内部）]],3,1)="（",1,TRUE,MATCH(MID(既存ファイル名[[#This Row],[項目（内部）]],3,1),字音画数表[新字],0))</f>
        <v>1060</v>
      </c>
      <c r="N42" s="50" cm="1">
        <f t="array" ref="N42">_xlfn.IFS(既存ファイル名[[#This Row],[字２]]=0,1,既存ファイル名[[#This Row],[字３]]=0,2,TRUE,3)</f>
        <v>3</v>
      </c>
      <c r="O42" s="50">
        <f>COUNTIF(既存ファイル名[項目],既存ファイル名[[#This Row],[項目]])</f>
        <v>1</v>
      </c>
      <c r="P42" s="90" t="s">
        <v>3837</v>
      </c>
      <c r="Q42" s="50" t="str" cm="1">
        <f t="array" ref="Q42">_xlfn.IFS(既存ファイル名[[#This Row],[字２]]&gt;0,"",COUNTIF(既存ファイル名[[字１]:[字３]],既存ファイル名[[#This Row],[字１]])&gt;1,"重複",TRUE,"")</f>
        <v/>
      </c>
      <c r="R42" s="50" t="str">
        <f>LEFT(既存ファイル名[[#This Row],[ファイル名]],LEN(既存ファイル名[[#This Row],[ファイル名]])-2)</f>
        <v>shimburyou</v>
      </c>
      <c r="S42" s="50" t="s">
        <v>3837</v>
      </c>
    </row>
    <row r="43" spans="2:19">
      <c r="B43" s="50">
        <v>68</v>
      </c>
      <c r="C43" s="81" t="s">
        <v>2047</v>
      </c>
      <c r="D43" s="90" t="s">
        <v>2047</v>
      </c>
      <c r="E43" s="81" t="s">
        <v>4203</v>
      </c>
      <c r="F43" s="81" t="s">
        <v>4203</v>
      </c>
      <c r="G43" s="90" t="s">
        <v>2047</v>
      </c>
      <c r="H43" s="90" t="s">
        <v>4123</v>
      </c>
      <c r="I43" s="50" t="str" cm="1">
        <f t="array" ref="I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3" s="90" t="s">
        <v>3653</v>
      </c>
      <c r="K43" s="50">
        <f>MATCH(LEFT(既存ファイル名[[#This Row],[項目（内部）]],1),字音画数表[新字],0)</f>
        <v>611</v>
      </c>
      <c r="L43" s="50" cm="1">
        <f t="array" ref="L43">_xlfn.IFS(MID(既存ファイル名[[#This Row],[項目（内部）]],2,1)="",0,MID(既存ファイル名[[#This Row],[項目（内部）]],2,1)="（",1,TRUE,MATCH(MID(既存ファイル名[[#This Row],[項目（内部）]],2,1),字音画数表[新字],0))</f>
        <v>749</v>
      </c>
      <c r="M43" s="50" cm="1">
        <f t="array" ref="M43">_xlfn.IFS(MID(既存ファイル名[[#This Row],[項目（内部）]],3,1)="",0,MID(既存ファイル名[[#This Row],[項目（内部）]],3,1)="（",1,TRUE,MATCH(MID(既存ファイル名[[#This Row],[項目（内部）]],3,1),字音画数表[新字],0))</f>
        <v>1044</v>
      </c>
      <c r="N43" s="50" cm="1">
        <f t="array" ref="N43">_xlfn.IFS(既存ファイル名[[#This Row],[字２]]=0,1,既存ファイル名[[#This Row],[字３]]=0,2,TRUE,3)</f>
        <v>3</v>
      </c>
      <c r="O43" s="50">
        <f>COUNTIF(既存ファイル名[項目],既存ファイル名[[#This Row],[項目]])</f>
        <v>1</v>
      </c>
      <c r="P43" s="90" t="s">
        <v>3837</v>
      </c>
      <c r="Q43" s="50" t="str" cm="1">
        <f t="array" ref="Q43">_xlfn.IFS(既存ファイル名[[#This Row],[字２]]&gt;0,"",COUNTIF(既存ファイル名[[字１]:[字３]],既存ファイル名[[#This Row],[字１]])&gt;1,"重複",TRUE,"")</f>
        <v/>
      </c>
      <c r="R43" s="50" t="str">
        <f>LEFT(既存ファイル名[[#This Row],[ファイル名]],LEN(既存ファイル名[[#This Row],[ファイル名]])-2)</f>
        <v>shinchiri</v>
      </c>
      <c r="S43" s="50" t="s">
        <v>3837</v>
      </c>
    </row>
    <row r="44" spans="2:19">
      <c r="B44" s="50">
        <v>69</v>
      </c>
      <c r="C44" s="81" t="s">
        <v>2401</v>
      </c>
      <c r="D44" s="90" t="s">
        <v>2401</v>
      </c>
      <c r="E44" s="81" t="s">
        <v>4203</v>
      </c>
      <c r="F44" s="81" t="s">
        <v>4203</v>
      </c>
      <c r="G44" s="90" t="s">
        <v>2401</v>
      </c>
      <c r="H44" s="90" t="s">
        <v>4211</v>
      </c>
      <c r="I44" s="50" t="str" cm="1">
        <f t="array" ref="I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4" s="90" t="s">
        <v>3656</v>
      </c>
      <c r="K44" s="50">
        <f>MATCH(LEFT(既存ファイル名[[#This Row],[項目（内部）]],1),字音画数表[新字],0)</f>
        <v>603</v>
      </c>
      <c r="L44" s="50" cm="1">
        <f t="array" ref="L44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44" s="50" cm="1">
        <f t="array" ref="M44">_xlfn.IFS(MID(既存ファイル名[[#This Row],[項目（内部）]],3,1)="",0,MID(既存ファイル名[[#This Row],[項目（内部）]],3,1)="（",1,TRUE,MATCH(MID(既存ファイル名[[#This Row],[項目（内部）]],3,1),字音画数表[新字],0))</f>
        <v>805</v>
      </c>
      <c r="N44" s="50" cm="1">
        <f t="array" ref="N44">_xlfn.IFS(既存ファイル名[[#This Row],[字２]]=0,1,既存ファイル名[[#This Row],[字３]]=0,2,TRUE,3)</f>
        <v>3</v>
      </c>
      <c r="O44" s="50">
        <f>COUNTIF(既存ファイル名[項目],既存ファイル名[[#This Row],[項目]])</f>
        <v>1</v>
      </c>
      <c r="P44" s="90" t="s">
        <v>3837</v>
      </c>
      <c r="Q44" s="50" t="str" cm="1">
        <f t="array" ref="Q44">_xlfn.IFS(既存ファイル名[[#This Row],[字２]]&gt;0,"",COUNTIF(既存ファイル名[[字１]:[字３]],既存ファイル名[[#This Row],[字１]])&gt;1,"重複",TRUE,"")</f>
        <v/>
      </c>
      <c r="R44" s="50" t="str">
        <f>LEFT(既存ファイル名[[#This Row],[ファイル名]],LEN(既存ファイル名[[#This Row],[ファイル名]])-2)</f>
        <v>shinrito</v>
      </c>
      <c r="S44" s="50" t="s">
        <v>3837</v>
      </c>
    </row>
    <row r="45" spans="2:19">
      <c r="B45" s="50">
        <v>32</v>
      </c>
      <c r="C45" s="81" t="s">
        <v>4312</v>
      </c>
      <c r="D45" s="81" t="s">
        <v>4312</v>
      </c>
      <c r="E45" s="81" t="s">
        <v>4203</v>
      </c>
      <c r="F45" s="81" t="s">
        <v>4203</v>
      </c>
      <c r="G45" s="90" t="s">
        <v>4312</v>
      </c>
      <c r="H45" s="90" t="s">
        <v>4211</v>
      </c>
      <c r="I45" s="79" t="str" cm="1">
        <f t="array" ref="I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5" s="90" t="s">
        <v>3429</v>
      </c>
      <c r="K45" s="50">
        <f>MATCH(LEFT(既存ファイル名[[#This Row],[項目（内部）]],1),字音画数表[新字],0)</f>
        <v>573</v>
      </c>
      <c r="L45" s="50" cm="1">
        <f t="array" ref="L45">_xlfn.IFS(MID(既存ファイル名[[#This Row],[項目（内部）]],2,1)="",0,MID(既存ファイル名[[#This Row],[項目（内部）]],2,1)="（",1,TRUE,MATCH(MID(既存ファイル名[[#This Row],[項目（内部）]],2,1),字音画数表[新字],0))</f>
        <v>394</v>
      </c>
      <c r="M45" s="50" cm="1">
        <f t="array" ref="M45">_xlfn.IFS(MID(既存ファイル名[[#This Row],[項目（内部）]],3,1)="",0,MID(既存ファイル名[[#This Row],[項目（内部）]],3,1)="（",1,TRUE,MATCH(MID(既存ファイル名[[#This Row],[項目（内部）]],3,1),字音画数表[新字],0))</f>
        <v>714</v>
      </c>
      <c r="N45" s="50" cm="1">
        <f t="array" ref="N45">_xlfn.IFS(既存ファイル名[[#This Row],[字２]]=0,1,既存ファイル名[[#This Row],[字３]]=0,2,TRUE,3)</f>
        <v>3</v>
      </c>
      <c r="O45" s="50">
        <f>COUNTIF(既存ファイル名[項目],既存ファイル名[[#This Row],[項目]])</f>
        <v>1</v>
      </c>
      <c r="P45" s="90" t="s">
        <v>3837</v>
      </c>
      <c r="Q45" s="50" t="str" cm="1">
        <f t="array" ref="Q45">_xlfn.IFS(既存ファイル名[[#This Row],[字２]]&gt;0,"",COUNTIF(既存ファイル名[[字１]:[字３]],既存ファイル名[[#This Row],[字１]])&gt;1,"重複",TRUE,"")</f>
        <v/>
      </c>
      <c r="R45" s="50" t="str">
        <f>LEFT(既存ファイル名[[#This Row],[ファイル名]],LEN(既存ファイル名[[#This Row],[ファイル名]])-2)</f>
        <v>jousakutai</v>
      </c>
      <c r="S45" s="50" t="s">
        <v>4544</v>
      </c>
    </row>
    <row r="46" spans="2:19">
      <c r="B46" s="50">
        <v>74</v>
      </c>
      <c r="C46" s="81" t="s">
        <v>4456</v>
      </c>
      <c r="D46" s="90" t="s">
        <v>4456</v>
      </c>
      <c r="E46" s="81" t="s">
        <v>4203</v>
      </c>
      <c r="F46" s="81" t="s">
        <v>4203</v>
      </c>
      <c r="G46" s="90" t="s">
        <v>4456</v>
      </c>
      <c r="H46" s="90" t="s">
        <v>4123</v>
      </c>
      <c r="I46" s="50" t="str" cm="1">
        <f t="array" ref="I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" s="90" t="s">
        <v>3685</v>
      </c>
      <c r="K46" s="50">
        <f>MATCH(LEFT(既存ファイル名[[#This Row],[項目（内部）]],1),字音画数表[新字],0)</f>
        <v>564</v>
      </c>
      <c r="L46" s="50" cm="1">
        <f t="array" ref="L46">_xlfn.IFS(MID(既存ファイル名[[#This Row],[項目（内部）]],2,1)="",0,MID(既存ファイル名[[#This Row],[項目（内部）]],2,1)="（",1,TRUE,MATCH(MID(既存ファイル名[[#This Row],[項目（内部）]],2,1),字音画数表[新字],0))</f>
        <v>989</v>
      </c>
      <c r="M46" s="50" cm="1">
        <f t="array" ref="M46">_xlfn.IFS(MID(既存ファイル名[[#This Row],[項目（内部）]],3,1)="",0,MID(既存ファイル名[[#This Row],[項目（内部）]],3,1)="（",1,TRUE,MATCH(MID(既存ファイル名[[#This Row],[項目（内部）]],3,1),字音画数表[新字],0))</f>
        <v>992</v>
      </c>
      <c r="N46" s="50" cm="1">
        <f t="array" ref="N46">_xlfn.IFS(既存ファイル名[[#This Row],[字２]]=0,1,既存ファイル名[[#This Row],[字３]]=0,2,TRUE,3)</f>
        <v>3</v>
      </c>
      <c r="O46" s="50">
        <f>COUNTIF(既存ファイル名[項目],既存ファイル名[[#This Row],[項目]])</f>
        <v>1</v>
      </c>
      <c r="P46" s="90" t="s">
        <v>3837</v>
      </c>
      <c r="Q46" s="50" t="str" cm="1">
        <f t="array" ref="Q46">_xlfn.IFS(既存ファイル名[[#This Row],[字２]]&gt;0,"",COUNTIF(既存ファイル名[[字１]:[字３]],既存ファイル名[[#This Row],[字１]])&gt;1,"重複",TRUE,"")</f>
        <v/>
      </c>
      <c r="R46" s="50" t="str">
        <f>LEFT(既存ファイル名[[#This Row],[ファイル名]],LEN(既存ファイル名[[#This Row],[ファイル名]])-2)</f>
        <v>shouhommei</v>
      </c>
      <c r="S46" s="50" t="s">
        <v>3837</v>
      </c>
    </row>
    <row r="47" spans="2:19">
      <c r="B47" s="50">
        <v>73</v>
      </c>
      <c r="C47" s="81" t="s">
        <v>4454</v>
      </c>
      <c r="D47" s="90" t="s">
        <v>4454</v>
      </c>
      <c r="E47" s="81" t="s">
        <v>4455</v>
      </c>
      <c r="F47" s="81" t="s">
        <v>4203</v>
      </c>
      <c r="G47" s="90" t="s">
        <v>4454</v>
      </c>
      <c r="H47" s="90" t="s">
        <v>4123</v>
      </c>
      <c r="I47" s="50" t="str" cm="1">
        <f t="array" ref="I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7" s="90" t="s">
        <v>3684</v>
      </c>
      <c r="K47" s="50">
        <f>MATCH(LEFT(既存ファイル名[[#This Row],[項目（内部）]],1),字音画数表[新字],0)</f>
        <v>564</v>
      </c>
      <c r="L47" s="50" cm="1">
        <f t="array" ref="L47">_xlfn.IFS(MID(既存ファイル名[[#This Row],[項目（内部）]],2,1)="",0,MID(既存ファイル名[[#This Row],[項目（内部）]],2,1)="（",1,TRUE,MATCH(MID(既存ファイル名[[#This Row],[項目（内部）]],2,1),字音画数表[新字],0))</f>
        <v>946</v>
      </c>
      <c r="M47" s="50" cm="1">
        <f t="array" ref="M47">_xlfn.IFS(MID(既存ファイル名[[#This Row],[項目（内部）]],3,1)="",0,MID(既存ファイル名[[#This Row],[項目（内部）]],3,1)="（",1,TRUE,MATCH(MID(既存ファイル名[[#This Row],[項目（内部）]],3,1),字音画数表[新字],0))</f>
        <v>63</v>
      </c>
      <c r="N47" s="50" cm="1">
        <f t="array" ref="N47">_xlfn.IFS(既存ファイル名[[#This Row],[字２]]=0,1,既存ファイル名[[#This Row],[字３]]=0,2,TRUE,3)</f>
        <v>3</v>
      </c>
      <c r="O47" s="50">
        <f>COUNTIF(既存ファイル名[項目],既存ファイル名[[#This Row],[項目]])</f>
        <v>1</v>
      </c>
      <c r="P47" s="90" t="s">
        <v>3837</v>
      </c>
      <c r="Q47" s="50" t="str" cm="1">
        <f t="array" ref="Q47">_xlfn.IFS(既存ファイル名[[#This Row],[字２]]&gt;0,"",COUNTIF(既存ファイル名[[字１]:[字３]],既存ファイル名[[#This Row],[字１]])&gt;1,"重複",TRUE,"")</f>
        <v/>
      </c>
      <c r="R47" s="50" t="str">
        <f>LEFT(既存ファイル名[[#This Row],[ファイル名]],LEN(既存ファイル名[[#This Row],[ファイル名]])-2)</f>
        <v>shouhoen</v>
      </c>
      <c r="S47" s="50" t="s">
        <v>3837</v>
      </c>
    </row>
    <row r="48" spans="2:19">
      <c r="B48" s="50">
        <v>80</v>
      </c>
      <c r="C48" s="81" t="s">
        <v>4463</v>
      </c>
      <c r="D48" s="90" t="s">
        <v>4464</v>
      </c>
      <c r="E48" s="81" t="s">
        <v>4465</v>
      </c>
      <c r="F48" s="81" t="s">
        <v>4203</v>
      </c>
      <c r="G48" s="90" t="s">
        <v>4464</v>
      </c>
      <c r="H48" s="90" t="s">
        <v>4123</v>
      </c>
      <c r="I48" s="50" t="str" cm="1">
        <f t="array" ref="I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8" s="90" t="s">
        <v>3696</v>
      </c>
      <c r="K48" s="50">
        <f>MATCH(LEFT(既存ファイル名[[#This Row],[項目（内部）]],1),字音画数表[新字],0)</f>
        <v>564</v>
      </c>
      <c r="L48" s="50" cm="1">
        <f t="array" ref="L48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48" s="50" cm="1">
        <f t="array" ref="M48">_xlfn.IFS(MID(既存ファイル名[[#This Row],[項目（内部）]],3,1)="",0,MID(既存ファイル名[[#This Row],[項目（内部）]],3,1)="（",1,TRUE,MATCH(MID(既存ファイル名[[#This Row],[項目（内部）]],3,1),字音画数表[新字],0))</f>
        <v>946</v>
      </c>
      <c r="N48" s="50" cm="1">
        <f t="array" ref="N48">_xlfn.IFS(既存ファイル名[[#This Row],[字２]]=0,1,既存ファイル名[[#This Row],[字３]]=0,2,TRUE,3)</f>
        <v>3</v>
      </c>
      <c r="O48" s="50">
        <f>COUNTIF(既存ファイル名[項目],既存ファイル名[[#This Row],[項目]])</f>
        <v>1</v>
      </c>
      <c r="P48" s="90" t="s">
        <v>3837</v>
      </c>
      <c r="Q48" s="50" t="str" cm="1">
        <f t="array" ref="Q48">_xlfn.IFS(既存ファイル名[[#This Row],[字２]]&gt;0,"",COUNTIF(既存ファイル名[[字１]:[字３]],既存ファイル名[[#This Row],[字１]])&gt;1,"重複",TRUE,"")</f>
        <v/>
      </c>
      <c r="R48" s="50" t="str">
        <f>LEFT(既存ファイル名[[#This Row],[ファイル名]],LEN(既存ファイル名[[#This Row],[ファイル名]])-2)</f>
        <v>shoutoho</v>
      </c>
      <c r="S48" s="50" t="s">
        <v>3837</v>
      </c>
    </row>
    <row r="49" spans="2:19">
      <c r="B49" s="50">
        <v>72</v>
      </c>
      <c r="C49" s="81" t="s">
        <v>4451</v>
      </c>
      <c r="D49" s="90" t="s">
        <v>4451</v>
      </c>
      <c r="E49" s="81" t="s">
        <v>4203</v>
      </c>
      <c r="F49" s="81" t="s">
        <v>4203</v>
      </c>
      <c r="G49" s="90" t="s">
        <v>4451</v>
      </c>
      <c r="H49" s="90" t="s">
        <v>4123</v>
      </c>
      <c r="I49" s="50" t="str" cm="1">
        <f t="array" ref="I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9" s="90" t="s">
        <v>3676</v>
      </c>
      <c r="K49" s="50">
        <f>MATCH(LEFT(既存ファイル名[[#This Row],[項目（内部）]],1),字音画数表[新字],0)</f>
        <v>558</v>
      </c>
      <c r="L49" s="50" cm="1">
        <f t="array" ref="L49">_xlfn.IFS(MID(既存ファイル名[[#This Row],[項目（内部）]],2,1)="",0,MID(既存ファイル名[[#This Row],[項目（内部）]],2,1)="（",1,TRUE,MATCH(MID(既存ファイル名[[#This Row],[項目（内部）]],2,1),字音画数表[新字],0))</f>
        <v>802</v>
      </c>
      <c r="M49" s="50" cm="1">
        <f t="array" ref="M49">_xlfn.IFS(MID(既存ファイル名[[#This Row],[項目（内部）]],3,1)="",0,MID(既存ファイル名[[#This Row],[項目（内部）]],3,1)="（",1,TRUE,MATCH(MID(既存ファイル名[[#This Row],[項目（内部）]],3,1),字音画数表[新字],0))</f>
        <v>118</v>
      </c>
      <c r="N49" s="50" cm="1">
        <f t="array" ref="N49">_xlfn.IFS(既存ファイル名[[#This Row],[字２]]=0,1,既存ファイル名[[#This Row],[字３]]=0,2,TRUE,3)</f>
        <v>3</v>
      </c>
      <c r="O49" s="50">
        <f>COUNTIF(既存ファイル名[項目],既存ファイル名[[#This Row],[項目]])</f>
        <v>1</v>
      </c>
      <c r="P49" s="90" t="s">
        <v>3837</v>
      </c>
      <c r="Q49" s="50" t="str" cm="1">
        <f t="array" ref="Q49">_xlfn.IFS(既存ファイル名[[#This Row],[字２]]&gt;0,"",COUNTIF(既存ファイル名[[字１]:[字３]],既存ファイル名[[#This Row],[字１]])&gt;1,"重複",TRUE,"")</f>
        <v/>
      </c>
      <c r="R49" s="50" t="str">
        <f>LEFT(既存ファイル名[[#This Row],[ファイル名]],LEN(既存ファイル名[[#This Row],[ファイル名]])-2)</f>
        <v>shoudenkaku</v>
      </c>
      <c r="S49" s="50" t="s">
        <v>3837</v>
      </c>
    </row>
    <row r="50" spans="2:19">
      <c r="B50" s="50">
        <v>78</v>
      </c>
      <c r="C50" s="90" t="s">
        <v>4533</v>
      </c>
      <c r="D50" s="90" t="s">
        <v>4533</v>
      </c>
      <c r="E50" s="90" t="s">
        <v>3843</v>
      </c>
      <c r="F50" s="90" t="s">
        <v>3843</v>
      </c>
      <c r="G50" s="90" t="s">
        <v>4533</v>
      </c>
      <c r="H50" s="90" t="s">
        <v>4534</v>
      </c>
      <c r="I50" s="50" t="str" cm="1">
        <f t="array" ref="I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0" s="90" t="s">
        <v>4562</v>
      </c>
      <c r="K50" s="50">
        <f>MATCH(LEFT(既存ファイル名[[#This Row],[項目（内部）]],1),字音画数表[新字],0)</f>
        <v>558</v>
      </c>
      <c r="L50" s="50" cm="1">
        <f t="array" ref="L50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50" s="50" cm="1">
        <f t="array" ref="M50">_xlfn.IFS(MID(既存ファイル名[[#This Row],[項目（内部）]],3,1)="",0,MID(既存ファイル名[[#This Row],[項目（内部）]],3,1)="（",1,TRUE,MATCH(MID(既存ファイル名[[#This Row],[項目（内部）]],3,1),字音画数表[新字],0))</f>
        <v>707</v>
      </c>
      <c r="N50" s="50" cm="1">
        <f t="array" ref="N50">_xlfn.IFS(既存ファイル名[[#This Row],[字２]]=0,1,既存ファイル名[[#This Row],[字３]]=0,2,TRUE,3)</f>
        <v>3</v>
      </c>
      <c r="O50" s="50">
        <f>COUNTIF(既存ファイル名[項目],既存ファイル名[[#This Row],[項目]])</f>
        <v>1</v>
      </c>
      <c r="P50" s="90" t="s">
        <v>3837</v>
      </c>
      <c r="Q50" s="50" t="str" cm="1">
        <f t="array" ref="Q50">_xlfn.IFS(既存ファイル名[[#This Row],[字２]]&gt;0,"",COUNTIF(既存ファイル名[[字１]:[字３]],既存ファイル名[[#This Row],[字１]])&gt;1,"重複",TRUE,"")</f>
        <v/>
      </c>
      <c r="R50" s="50" t="str">
        <f>LEFT(既存ファイル名[[#This Row],[ファイル名]],LEN(既存ファイル名[[#This Row],[ファイル名]])-2)</f>
        <v>shouseisotsu</v>
      </c>
      <c r="S50" s="50"/>
    </row>
    <row r="51" spans="2:19">
      <c r="B51" s="50">
        <v>70</v>
      </c>
      <c r="C51" s="81" t="s">
        <v>4445</v>
      </c>
      <c r="D51" s="90" t="s">
        <v>4446</v>
      </c>
      <c r="E51" s="81" t="s">
        <v>4203</v>
      </c>
      <c r="F51" s="81" t="s">
        <v>4203</v>
      </c>
      <c r="G51" s="90" t="s">
        <v>4446</v>
      </c>
      <c r="H51" s="90" t="s">
        <v>4122</v>
      </c>
      <c r="I51" s="50" t="str" cm="1">
        <f t="array" ref="I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" s="90" t="s">
        <v>3671</v>
      </c>
      <c r="K51" s="50">
        <f>MATCH(LEFT(既存ファイル名[[#This Row],[項目（内部）]],1),字音画数表[新字],0)</f>
        <v>551</v>
      </c>
      <c r="L51" s="50" cm="1">
        <f t="array" ref="L51">_xlfn.IFS(MID(既存ファイル名[[#This Row],[項目（内部）]],2,1)="",0,MID(既存ファイル名[[#This Row],[項目（内部）]],2,1)="（",1,TRUE,MATCH(MID(既存ファイル名[[#This Row],[項目（内部）]],2,1),字音画数表[新字],0))</f>
        <v>917</v>
      </c>
      <c r="M51" s="50" cm="1">
        <f t="array" ref="M51">_xlfn.IFS(MID(既存ファイル名[[#This Row],[項目（内部）]],3,1)="",0,MID(既存ファイル名[[#This Row],[項目（内部）]],3,1)="（",1,TRUE,MATCH(MID(既存ファイル名[[#This Row],[項目（内部）]],3,1),字音画数表[新字],0))</f>
        <v>226</v>
      </c>
      <c r="N51" s="50" cm="1">
        <f t="array" ref="N51">_xlfn.IFS(既存ファイル名[[#This Row],[字２]]=0,1,既存ファイル名[[#This Row],[字３]]=0,2,TRUE,3)</f>
        <v>3</v>
      </c>
      <c r="O51" s="50">
        <f>COUNTIF(既存ファイル名[項目],既存ファイル名[[#This Row],[項目]])</f>
        <v>1</v>
      </c>
      <c r="P51" s="90" t="s">
        <v>3837</v>
      </c>
      <c r="Q51" s="50" t="str" cm="1">
        <f t="array" ref="Q51">_xlfn.IFS(既存ファイル名[[#This Row],[字２]]&gt;0,"",COUNTIF(既存ファイル名[[字１]:[字３]],既存ファイル名[[#This Row],[字１]])&gt;1,"重複",TRUE,"")</f>
        <v/>
      </c>
      <c r="R51" s="50" t="str">
        <f>LEFT(既存ファイル名[[#This Row],[ファイル名]],LEN(既存ファイル名[[#This Row],[ファイル名]])-2)</f>
        <v>shoubukyou</v>
      </c>
      <c r="S51" s="50" t="s">
        <v>3837</v>
      </c>
    </row>
    <row r="52" spans="2:19">
      <c r="B52" s="50">
        <v>76</v>
      </c>
      <c r="C52" s="81" t="s">
        <v>4460</v>
      </c>
      <c r="D52" s="90" t="s">
        <v>4460</v>
      </c>
      <c r="E52" s="81" t="s">
        <v>4203</v>
      </c>
      <c r="F52" s="81" t="s">
        <v>4203</v>
      </c>
      <c r="G52" s="90" t="s">
        <v>4460</v>
      </c>
      <c r="H52" s="90" t="s">
        <v>4211</v>
      </c>
      <c r="I52" s="50" t="str" cm="1">
        <f t="array" ref="I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2" s="90" t="s">
        <v>3688</v>
      </c>
      <c r="K52" s="50">
        <f>MATCH(LEFT(既存ファイル名[[#This Row],[項目（内部）]],1),字音画数表[新字],0)</f>
        <v>543</v>
      </c>
      <c r="L52" s="50" cm="1">
        <f t="array" ref="L52">_xlfn.IFS(MID(既存ファイル名[[#This Row],[項目（内部）]],2,1)="",0,MID(既存ファイル名[[#This Row],[項目（内部）]],2,1)="（",1,TRUE,MATCH(MID(既存ファイル名[[#This Row],[項目（内部）]],2,1),字音画数表[新字],0))</f>
        <v>1075</v>
      </c>
      <c r="M52" s="50" cm="1">
        <f t="array" ref="M52">_xlfn.IFS(MID(既存ファイル名[[#This Row],[項目（内部）]],3,1)="",0,MID(既存ファイル名[[#This Row],[項目（内部）]],3,1)="（",1,TRUE,MATCH(MID(既存ファイル名[[#This Row],[項目（内部）]],3,1),字音画数表[新字],0))</f>
        <v>549</v>
      </c>
      <c r="N52" s="50" cm="1">
        <f t="array" ref="N52">_xlfn.IFS(既存ファイル名[[#This Row],[字２]]=0,1,既存ファイル名[[#This Row],[字３]]=0,2,TRUE,3)</f>
        <v>3</v>
      </c>
      <c r="O52" s="50">
        <f>COUNTIF(既存ファイル名[項目],既存ファイル名[[#This Row],[項目]])</f>
        <v>1</v>
      </c>
      <c r="P52" s="90" t="s">
        <v>3837</v>
      </c>
      <c r="Q52" s="50" t="str" cm="1">
        <f t="array" ref="Q52">_xlfn.IFS(既存ファイル名[[#This Row],[字２]]&gt;0,"",COUNTIF(既存ファイル名[[字１]:[字３]],既存ファイル名[[#This Row],[字１]])&gt;1,"重複",TRUE,"")</f>
        <v/>
      </c>
      <c r="R52" s="50" t="str">
        <f>LEFT(既存ファイル名[[#This Row],[ファイル名]],LEN(既存ファイル名[[#This Row],[ファイル名]])-2)</f>
        <v>shoureishou</v>
      </c>
      <c r="S52" s="50" t="s">
        <v>4544</v>
      </c>
    </row>
    <row r="53" spans="2:19">
      <c r="B53" s="50">
        <v>71</v>
      </c>
      <c r="C53" s="81" t="s">
        <v>2366</v>
      </c>
      <c r="D53" s="90" t="s">
        <v>2366</v>
      </c>
      <c r="E53" s="81" t="s">
        <v>4203</v>
      </c>
      <c r="F53" s="81" t="s">
        <v>4203</v>
      </c>
      <c r="G53" s="90" t="s">
        <v>2366</v>
      </c>
      <c r="H53" s="90" t="s">
        <v>4211</v>
      </c>
      <c r="I53" s="50" t="str" cm="1">
        <f t="array" ref="I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3" s="90" t="s">
        <v>3674</v>
      </c>
      <c r="K53" s="50">
        <f>MATCH(LEFT(既存ファイル名[[#This Row],[項目（内部）]],1),字音画数表[新字],0)</f>
        <v>543</v>
      </c>
      <c r="L53" s="50" cm="1">
        <f t="array" ref="L53">_xlfn.IFS(MID(既存ファイル名[[#This Row],[項目（内部）]],2,1)="",0,MID(既存ファイル名[[#This Row],[項目（内部）]],2,1)="（",1,TRUE,MATCH(MID(既存ファイル名[[#This Row],[項目（内部）]],2,1),字音画数表[新字],0))</f>
        <v>747</v>
      </c>
      <c r="M53" s="50" cm="1">
        <f t="array" ref="M53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53" s="50" cm="1">
        <f t="array" ref="N53">_xlfn.IFS(既存ファイル名[[#This Row],[字２]]=0,1,既存ファイル名[[#This Row],[字３]]=0,2,TRUE,3)</f>
        <v>3</v>
      </c>
      <c r="O53" s="50">
        <f>COUNTIF(既存ファイル名[項目],既存ファイル名[[#This Row],[項目]])</f>
        <v>1</v>
      </c>
      <c r="P53" s="90" t="s">
        <v>3837</v>
      </c>
      <c r="Q53" s="50" t="str" cm="1">
        <f t="array" ref="Q53">_xlfn.IFS(既存ファイル名[[#This Row],[字２]]&gt;0,"",COUNTIF(既存ファイル名[[字１]:[字３]],既存ファイル名[[#This Row],[字１]])&gt;1,"重複",TRUE,"")</f>
        <v/>
      </c>
      <c r="R53" s="50" t="str">
        <f>LEFT(既存ファイル名[[#This Row],[ファイル名]],LEN(既存ファイル名[[#This Row],[ファイル名]])-2)</f>
        <v>shoudanshi</v>
      </c>
      <c r="S53" s="50" t="s">
        <v>4544</v>
      </c>
    </row>
    <row r="54" spans="2:19">
      <c r="B54" s="50">
        <v>79</v>
      </c>
      <c r="C54" s="81" t="s">
        <v>2365</v>
      </c>
      <c r="D54" s="90" t="s">
        <v>2365</v>
      </c>
      <c r="E54" s="81" t="s">
        <v>4203</v>
      </c>
      <c r="F54" s="81" t="s">
        <v>4203</v>
      </c>
      <c r="G54" s="90" t="s">
        <v>2365</v>
      </c>
      <c r="H54" s="90" t="s">
        <v>4211</v>
      </c>
      <c r="I54" s="50" t="str" cm="1">
        <f t="array" ref="I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4" s="90" t="s">
        <v>3691</v>
      </c>
      <c r="K54" s="50">
        <f>MATCH(LEFT(既存ファイル名[[#This Row],[項目（内部）]],1),字音画数表[新字],0)</f>
        <v>543</v>
      </c>
      <c r="L54" s="50" cm="1">
        <f t="array" ref="L54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54" s="50" cm="1">
        <f t="array" ref="M54">_xlfn.IFS(MID(既存ファイル名[[#This Row],[項目（内部）]],3,1)="",0,MID(既存ファイル名[[#This Row],[項目（内部）]],3,1)="（",1,TRUE,MATCH(MID(既存ファイル名[[#This Row],[項目（内部）]],3,1),字音画数表[新字],0))</f>
        <v>734</v>
      </c>
      <c r="N54" s="50" cm="1">
        <f t="array" ref="N54">_xlfn.IFS(既存ファイル名[[#This Row],[字２]]=0,1,既存ファイル名[[#This Row],[字３]]=0,2,TRUE,3)</f>
        <v>3</v>
      </c>
      <c r="O54" s="50">
        <f>COUNTIF(既存ファイル名[項目],既存ファイル名[[#This Row],[項目]])</f>
        <v>1</v>
      </c>
      <c r="P54" s="90" t="s">
        <v>3837</v>
      </c>
      <c r="Q54" s="50" t="str" cm="1">
        <f t="array" ref="Q54">_xlfn.IFS(既存ファイル名[[#This Row],[字２]]&gt;0,"",COUNTIF(既存ファイル名[[字１]:[字３]],既存ファイル名[[#This Row],[字１]])&gt;1,"重複",TRUE,"")</f>
        <v/>
      </c>
      <c r="R54" s="50" t="str">
        <f>LEFT(既存ファイル名[[#This Row],[ファイル名]],LEN(既存ファイル名[[#This Row],[ファイル名]])-2)</f>
        <v>shouseitan</v>
      </c>
      <c r="S54" s="50" t="s">
        <v>4544</v>
      </c>
    </row>
    <row r="55" spans="2:19">
      <c r="B55" s="50">
        <v>75</v>
      </c>
      <c r="C55" s="81" t="s">
        <v>2359</v>
      </c>
      <c r="D55" s="90" t="s">
        <v>2359</v>
      </c>
      <c r="E55" s="81" t="s">
        <v>4203</v>
      </c>
      <c r="F55" s="81" t="s">
        <v>4203</v>
      </c>
      <c r="G55" s="90" t="s">
        <v>2359</v>
      </c>
      <c r="H55" s="90" t="s">
        <v>4211</v>
      </c>
      <c r="I55" s="50" t="str" cm="1">
        <f t="array" ref="I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5" s="90" t="s">
        <v>3686</v>
      </c>
      <c r="K55" s="50">
        <f>MATCH(LEFT(既存ファイル名[[#This Row],[項目（内部）]],1),字音画数表[新字],0)</f>
        <v>543</v>
      </c>
      <c r="L55" s="50" cm="1">
        <f t="array" ref="L55">_xlfn.IFS(MID(既存ファイル名[[#This Row],[項目（内部）]],2,1)="",0,MID(既存ファイル名[[#This Row],[項目（内部）]],2,1)="（",1,TRUE,MATCH(MID(既存ファイル名[[#This Row],[項目（内部）]],2,1),字音画数表[新字],0))</f>
        <v>539</v>
      </c>
      <c r="M55" s="50" cm="1">
        <f t="array" ref="M55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55" s="50" cm="1">
        <f t="array" ref="N55">_xlfn.IFS(既存ファイル名[[#This Row],[字２]]=0,1,既存ファイル名[[#This Row],[字３]]=0,2,TRUE,3)</f>
        <v>3</v>
      </c>
      <c r="O55" s="50">
        <f>COUNTIF(既存ファイル名[項目],既存ファイル名[[#This Row],[項目]])</f>
        <v>1</v>
      </c>
      <c r="P55" s="90" t="s">
        <v>3837</v>
      </c>
      <c r="Q55" s="50" t="str" cm="1">
        <f t="array" ref="Q55">_xlfn.IFS(既存ファイル名[[#This Row],[字２]]&gt;0,"",COUNTIF(既存ファイル名[[字１]:[字３]],既存ファイル名[[#This Row],[字１]])&gt;1,"重複",TRUE,"")</f>
        <v/>
      </c>
      <c r="R55" s="50" t="str">
        <f>LEFT(既存ファイル名[[#This Row],[ファイル名]],LEN(既存ファイル名[[#This Row],[ファイル名]])-2)</f>
        <v>shoujoshi</v>
      </c>
      <c r="S55" s="50" t="s">
        <v>4544</v>
      </c>
    </row>
    <row r="56" spans="2:19">
      <c r="B56" s="50">
        <v>77</v>
      </c>
      <c r="C56" s="81" t="s">
        <v>4461</v>
      </c>
      <c r="D56" s="90" t="s">
        <v>4461</v>
      </c>
      <c r="E56" s="81" t="s">
        <v>4203</v>
      </c>
      <c r="F56" s="81" t="s">
        <v>4203</v>
      </c>
      <c r="G56" s="90" t="s">
        <v>4461</v>
      </c>
      <c r="H56" s="90" t="s">
        <v>4207</v>
      </c>
      <c r="I56" s="50" t="str" cm="1">
        <f t="array" ref="I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6" s="90" t="s">
        <v>3689</v>
      </c>
      <c r="K56" s="50">
        <f>MATCH(LEFT(既存ファイル名[[#This Row],[項目（内部）]],1),字音画数表[新字],0)</f>
        <v>542</v>
      </c>
      <c r="L56" s="50" cm="1">
        <f t="array" ref="L56">_xlfn.IFS(MID(既存ファイル名[[#This Row],[項目（内部）]],2,1)="",0,MID(既存ファイル名[[#This Row],[項目（内部）]],2,1)="（",1,TRUE,MATCH(MID(既存ファイル名[[#This Row],[項目（内部）]],2,1),字音画数表[新字],0))</f>
        <v>1084</v>
      </c>
      <c r="M56" s="50" cm="1">
        <f t="array" ref="M56">_xlfn.IFS(MID(既存ファイル名[[#This Row],[項目（内部）]],3,1)="",0,MID(既存ファイル名[[#This Row],[項目（内部）]],3,1)="（",1,TRUE,MATCH(MID(既存ファイル名[[#This Row],[項目（内部）]],3,1),字音画数表[新字],0))</f>
        <v>93</v>
      </c>
      <c r="N56" s="50" cm="1">
        <f t="array" ref="N56">_xlfn.IFS(既存ファイル名[[#This Row],[字２]]=0,1,既存ファイル名[[#This Row],[字３]]=0,2,TRUE,3)</f>
        <v>3</v>
      </c>
      <c r="O56" s="50">
        <f>COUNTIF(既存ファイル名[項目],既存ファイル名[[#This Row],[項目]])</f>
        <v>1</v>
      </c>
      <c r="P56" s="90" t="s">
        <v>3837</v>
      </c>
      <c r="Q56" s="50" t="str" cm="1">
        <f t="array" ref="Q56">_xlfn.IFS(既存ファイル名[[#This Row],[字２]]&gt;0,"",COUNTIF(既存ファイル名[[字１]:[字３]],既存ファイル名[[#This Row],[字１]])&gt;1,"重複",TRUE,"")</f>
        <v/>
      </c>
      <c r="R56" s="50" t="str">
        <f>LEFT(既存ファイル名[[#This Row],[ファイル名]],LEN(既存ファイル名[[#This Row],[ファイル名]])-2)</f>
        <v>shouroka</v>
      </c>
      <c r="S56" s="50" t="s">
        <v>3837</v>
      </c>
    </row>
    <row r="57" spans="2:19">
      <c r="B57" s="50">
        <v>84</v>
      </c>
      <c r="C57" s="81" t="s">
        <v>4476</v>
      </c>
      <c r="D57" s="90" t="s">
        <v>4477</v>
      </c>
      <c r="E57" s="81" t="s">
        <v>4203</v>
      </c>
      <c r="F57" s="81" t="s">
        <v>4203</v>
      </c>
      <c r="G57" s="90" t="s">
        <v>4477</v>
      </c>
      <c r="H57" s="90" t="s">
        <v>4122</v>
      </c>
      <c r="I57" s="50" t="str" cm="1">
        <f t="array" ref="I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7" s="90" t="s">
        <v>3728</v>
      </c>
      <c r="K57" s="50">
        <f>MATCH(LEFT(既存ファイル名[[#This Row],[項目（内部）]],1),字音画数表[新字],0)</f>
        <v>501</v>
      </c>
      <c r="L57" s="50" cm="1">
        <f t="array" ref="L57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7" s="50" cm="1">
        <f t="array" ref="M57">_xlfn.IFS(MID(既存ファイル名[[#This Row],[項目（内部）]],3,1)="",0,MID(既存ファイル名[[#This Row],[項目（内部）]],3,1)="（",1,TRUE,MATCH(MID(既存ファイル名[[#This Row],[項目（内部）]],3,1),字音画数表[新字],0))</f>
        <v>226</v>
      </c>
      <c r="N57" s="50" cm="1">
        <f t="array" ref="N57">_xlfn.IFS(既存ファイル名[[#This Row],[字２]]=0,1,既存ファイル名[[#This Row],[字３]]=0,2,TRUE,3)</f>
        <v>3</v>
      </c>
      <c r="O57" s="50">
        <f>COUNTIF(既存ファイル名[項目],既存ファイル名[[#This Row],[項目]])</f>
        <v>1</v>
      </c>
      <c r="P57" s="90" t="s">
        <v>3837</v>
      </c>
      <c r="Q57" s="50" t="str" cm="1">
        <f t="array" ref="Q57">_xlfn.IFS(既存ファイル名[[#This Row],[字２]]&gt;0,"",COUNTIF(既存ファイル名[[字１]:[字３]],既存ファイル名[[#This Row],[字１]])&gt;1,"重複",TRUE,"")</f>
        <v/>
      </c>
      <c r="R57" s="50" t="str">
        <f>LEFT(既存ファイル名[[#This Row],[ファイル名]],LEN(既存ファイル名[[#This Row],[ファイル名]])-2)</f>
        <v>shuuyoukyou</v>
      </c>
      <c r="S57" s="50" t="s">
        <v>3837</v>
      </c>
    </row>
    <row r="58" spans="2:19">
      <c r="B58" s="50">
        <v>83</v>
      </c>
      <c r="C58" s="81" t="s">
        <v>2128</v>
      </c>
      <c r="D58" s="90" t="s">
        <v>2128</v>
      </c>
      <c r="E58" s="81" t="s">
        <v>4203</v>
      </c>
      <c r="F58" s="81" t="s">
        <v>4203</v>
      </c>
      <c r="G58" s="90" t="s">
        <v>2128</v>
      </c>
      <c r="H58" s="90" t="s">
        <v>4207</v>
      </c>
      <c r="I58" s="50" t="str" cm="1">
        <f t="array" ref="I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8" s="90" t="s">
        <v>3723</v>
      </c>
      <c r="K58" s="50">
        <f>MATCH(LEFT(既存ファイル名[[#This Row],[項目（内部）]],1),字音画数表[新字],0)</f>
        <v>492</v>
      </c>
      <c r="L58" s="50" cm="1">
        <f t="array" ref="L58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58" s="50" cm="1">
        <f t="array" ref="M58">_xlfn.IFS(MID(既存ファイル名[[#This Row],[項目（内部）]],3,1)="",0,MID(既存ファイル名[[#This Row],[項目（内部）]],3,1)="（",1,TRUE,MATCH(MID(既存ファイル名[[#This Row],[項目（内部）]],3,1),字音画数表[新字],0))</f>
        <v>1096</v>
      </c>
      <c r="N58" s="50" cm="1">
        <f t="array" ref="N58">_xlfn.IFS(既存ファイル名[[#This Row],[字２]]=0,1,既存ファイル名[[#This Row],[字３]]=0,2,TRUE,3)</f>
        <v>3</v>
      </c>
      <c r="O58" s="50">
        <f>COUNTIF(既存ファイル名[項目],既存ファイル名[[#This Row],[項目]])</f>
        <v>1</v>
      </c>
      <c r="P58" s="90" t="s">
        <v>3837</v>
      </c>
      <c r="Q58" s="50" t="str" cm="1">
        <f t="array" ref="Q58">_xlfn.IFS(既存ファイル名[[#This Row],[字２]]&gt;0,"",COUNTIF(既存ファイル名[[字１]:[字３]],既存ファイル名[[#This Row],[字１]])&gt;1,"重複",TRUE,"")</f>
        <v/>
      </c>
      <c r="R58" s="50" t="str">
        <f>LEFT(既存ファイル名[[#This Row],[ファイル名]],LEN(既存ファイル名[[#This Row],[ファイル名]])-2)</f>
        <v>shuuseifumei</v>
      </c>
      <c r="S58" s="50" t="s">
        <v>3837</v>
      </c>
    </row>
    <row r="59" spans="2:19">
      <c r="B59" s="50">
        <v>81</v>
      </c>
      <c r="C59" s="81" t="s">
        <v>2120</v>
      </c>
      <c r="D59" s="90" t="s">
        <v>2120</v>
      </c>
      <c r="E59" s="81" t="s">
        <v>4203</v>
      </c>
      <c r="F59" s="81" t="s">
        <v>4203</v>
      </c>
      <c r="G59" s="90" t="s">
        <v>2120</v>
      </c>
      <c r="H59" s="90" t="s">
        <v>4207</v>
      </c>
      <c r="I59" s="50" t="str" cm="1">
        <f t="array" ref="I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9" s="90" t="s">
        <v>3698</v>
      </c>
      <c r="K59" s="50">
        <f>MATCH(LEFT(既存ファイル名[[#This Row],[項目（内部）]],1),字音画数表[新字],0)</f>
        <v>485</v>
      </c>
      <c r="L59" s="50" cm="1">
        <f t="array" ref="L59">_xlfn.IFS(MID(既存ファイル名[[#This Row],[項目（内部）]],2,1)="",0,MID(既存ファイル名[[#This Row],[項目（内部）]],2,1)="（",1,TRUE,MATCH(MID(既存ファイル名[[#This Row],[項目（内部）]],2,1),字音画数表[新字],0))</f>
        <v>890</v>
      </c>
      <c r="M59" s="50" cm="1">
        <f t="array" ref="M59">_xlfn.IFS(MID(既存ファイル名[[#This Row],[項目（内部）]],3,1)="",0,MID(既存ファイル名[[#This Row],[項目（内部）]],3,1)="（",1,TRUE,MATCH(MID(既存ファイル名[[#This Row],[項目（内部）]],3,1),字音画数表[新字],0))</f>
        <v>198</v>
      </c>
      <c r="N59" s="50" cm="1">
        <f t="array" ref="N59">_xlfn.IFS(既存ファイル名[[#This Row],[字２]]=0,1,既存ファイル名[[#This Row],[字３]]=0,2,TRUE,3)</f>
        <v>3</v>
      </c>
      <c r="O59" s="50">
        <f>COUNTIF(既存ファイル名[項目],既存ファイル名[[#This Row],[項目]])</f>
        <v>1</v>
      </c>
      <c r="P59" s="90" t="s">
        <v>3837</v>
      </c>
      <c r="Q59" s="50" t="str" cm="1">
        <f t="array" ref="Q59">_xlfn.IFS(既存ファイル名[[#This Row],[字２]]&gt;0,"",COUNTIF(既存ファイル名[[字１]:[字３]],既存ファイル名[[#This Row],[字１]])&gt;1,"重複",TRUE,"")</f>
        <v/>
      </c>
      <c r="R59" s="50" t="str">
        <f>LEFT(既存ファイル名[[#This Row],[ファイル名]],LEN(既存ファイル名[[#This Row],[ファイル名]])-2)</f>
        <v>shuhikyuu</v>
      </c>
      <c r="S59" s="50" t="s">
        <v>3837</v>
      </c>
    </row>
    <row r="60" spans="2:19">
      <c r="B60" s="50">
        <v>82</v>
      </c>
      <c r="C60" s="81" t="s">
        <v>2025</v>
      </c>
      <c r="D60" s="90" t="s">
        <v>2025</v>
      </c>
      <c r="E60" s="81" t="s">
        <v>4203</v>
      </c>
      <c r="F60" s="81" t="s">
        <v>4203</v>
      </c>
      <c r="G60" s="90" t="s">
        <v>2025</v>
      </c>
      <c r="H60" s="90" t="s">
        <v>4123</v>
      </c>
      <c r="I60" s="50" t="str" cm="1">
        <f t="array" ref="I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0" s="90" t="s">
        <v>3711</v>
      </c>
      <c r="K60" s="50">
        <f>MATCH(LEFT(既存ファイル名[[#This Row],[項目（内部）]],1),字音画数表[新字],0)</f>
        <v>480</v>
      </c>
      <c r="L60" s="50" cm="1">
        <f t="array" ref="L60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60" s="50" cm="1">
        <f t="array" ref="M60">_xlfn.IFS(MID(既存ファイル名[[#This Row],[項目（内部）]],3,1)="",0,MID(既存ファイル名[[#This Row],[項目（内部）]],3,1)="（",1,TRUE,MATCH(MID(既存ファイル名[[#This Row],[項目（内部）]],3,1),字音画数表[新字],0))</f>
        <v>248</v>
      </c>
      <c r="N60" s="50" cm="1">
        <f t="array" ref="N60">_xlfn.IFS(既存ファイル名[[#This Row],[字２]]=0,1,既存ファイル名[[#This Row],[字３]]=0,2,TRUE,3)</f>
        <v>3</v>
      </c>
      <c r="O60" s="50">
        <f>COUNTIF(既存ファイル名[項目],既存ファイル名[[#This Row],[項目]])</f>
        <v>1</v>
      </c>
      <c r="P60" s="90" t="s">
        <v>3837</v>
      </c>
      <c r="Q60" s="50" t="str" cm="1">
        <f t="array" ref="Q60">_xlfn.IFS(既存ファイル名[[#This Row],[字２]]&gt;0,"",COUNTIF(既存ファイル名[[字１]:[字３]],既存ファイル名[[#This Row],[字１]])&gt;1,"重複",TRUE,"")</f>
        <v/>
      </c>
      <c r="R60" s="50" t="str">
        <f>LEFT(既存ファイル名[[#This Row],[ファイル名]],LEN(既存ファイル名[[#This Row],[ファイル名]])-2)</f>
        <v>shushikuu</v>
      </c>
      <c r="S60" s="50" t="s">
        <v>3837</v>
      </c>
    </row>
    <row r="61" spans="2:19">
      <c r="B61" s="50">
        <v>31</v>
      </c>
      <c r="C61" s="81" t="s">
        <v>4305</v>
      </c>
      <c r="D61" s="81" t="s">
        <v>4306</v>
      </c>
      <c r="E61" s="81" t="s">
        <v>4203</v>
      </c>
      <c r="F61" s="81" t="s">
        <v>4203</v>
      </c>
      <c r="G61" s="81" t="s">
        <v>4306</v>
      </c>
      <c r="H61" s="90" t="s">
        <v>4122</v>
      </c>
      <c r="I61" s="50" t="str" cm="1">
        <f t="array" ref="I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1" s="90" t="s">
        <v>3420</v>
      </c>
      <c r="K61" s="50">
        <f>MATCH(LEFT(既存ファイル名[[#This Row],[項目（内部）]],1),字音画数表[新字],0)</f>
        <v>460</v>
      </c>
      <c r="L61" s="50" cm="1">
        <f t="array" ref="L61">_xlfn.IFS(MID(既存ファイル名[[#This Row],[項目（内部）]],2,1)="",0,MID(既存ファイル名[[#This Row],[項目（内部）]],2,1)="（",1,TRUE,MATCH(MID(既存ファイル名[[#This Row],[項目（内部）]],2,1),字音画数表[新字],0))</f>
        <v>520</v>
      </c>
      <c r="M61" s="50" cm="1">
        <f t="array" ref="M61">_xlfn.IFS(MID(既存ファイル名[[#This Row],[項目（内部）]],3,1)="",0,MID(既存ファイル名[[#This Row],[項目（内部）]],3,1)="（",1,TRUE,MATCH(MID(既存ファイル名[[#This Row],[項目（内部）]],3,1),字音画数表[新字],0))</f>
        <v>787</v>
      </c>
      <c r="N61" s="50" cm="1">
        <f t="array" ref="N61">_xlfn.IFS(既存ファイル名[[#This Row],[字２]]=0,1,既存ファイル名[[#This Row],[字３]]=0,2,TRUE,3)</f>
        <v>3</v>
      </c>
      <c r="O61" s="50">
        <f>COUNTIF(既存ファイル名[項目],既存ファイル名[[#This Row],[項目]])</f>
        <v>1</v>
      </c>
      <c r="P61" s="90" t="s">
        <v>3837</v>
      </c>
      <c r="Q61" s="50" t="str" cm="1">
        <f t="array" ref="Q61">_xlfn.IFS(既存ファイル名[[#This Row],[字２]]&gt;0,"",COUNTIF(既存ファイル名[[字１]:[字３]],既存ファイル名[[#This Row],[字１]])&gt;1,"重複",TRUE,"")</f>
        <v/>
      </c>
      <c r="R61" s="50" t="str">
        <f>LEFT(既存ファイル名[[#This Row],[ファイル名]],LEN(既存ファイル名[[#This Row],[ファイル名]])-2)</f>
        <v>jishuntei</v>
      </c>
      <c r="S61" s="50" t="s">
        <v>3837</v>
      </c>
    </row>
    <row r="62" spans="2:19">
      <c r="B62" s="50">
        <v>30</v>
      </c>
      <c r="C62" s="81" t="s">
        <v>4302</v>
      </c>
      <c r="D62" s="81" t="s">
        <v>4303</v>
      </c>
      <c r="E62" s="81" t="s">
        <v>4304</v>
      </c>
      <c r="F62" s="81" t="s">
        <v>4203</v>
      </c>
      <c r="G62" s="81" t="s">
        <v>4303</v>
      </c>
      <c r="H62" s="90" t="s">
        <v>4122</v>
      </c>
      <c r="I62" s="50" t="str" cm="1">
        <f t="array" ref="I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2" s="90" t="s">
        <v>3419</v>
      </c>
      <c r="K62" s="50">
        <f>MATCH(LEFT(既存ファイル名[[#This Row],[項目（内部）]],1),字音画数表[新字],0)</f>
        <v>460</v>
      </c>
      <c r="L62" s="50" cm="1">
        <f t="array" ref="L62">_xlfn.IFS(MID(既存ファイル名[[#This Row],[項目（内部）]],2,1)="",0,MID(既存ファイル名[[#This Row],[項目（内部）]],2,1)="（",1,TRUE,MATCH(MID(既存ファイル名[[#This Row],[項目（内部）]],2,1),字音画数表[新字],0))</f>
        <v>520</v>
      </c>
      <c r="M62" s="50" cm="1">
        <f t="array" ref="M62">_xlfn.IFS(MID(既存ファイル名[[#This Row],[項目（内部）]],3,1)="",0,MID(既存ファイル名[[#This Row],[項目（内部）]],3,1)="（",1,TRUE,MATCH(MID(既存ファイル名[[#This Row],[項目（内部）]],3,1),字音画数表[新字],0))</f>
        <v>226</v>
      </c>
      <c r="N62" s="50" cm="1">
        <f t="array" ref="N62">_xlfn.IFS(既存ファイル名[[#This Row],[字２]]=0,1,既存ファイル名[[#This Row],[字３]]=0,2,TRUE,3)</f>
        <v>3</v>
      </c>
      <c r="O62" s="50">
        <f>COUNTIF(既存ファイル名[項目],既存ファイル名[[#This Row],[項目]])</f>
        <v>1</v>
      </c>
      <c r="P62" s="90" t="s">
        <v>3837</v>
      </c>
      <c r="Q62" s="50" t="str" cm="1">
        <f t="array" ref="Q62">_xlfn.IFS(既存ファイル名[[#This Row],[字２]]&gt;0,"",COUNTIF(既存ファイル名[[字１]:[字３]],既存ファイル名[[#This Row],[字１]])&gt;1,"重複",TRUE,"")</f>
        <v/>
      </c>
      <c r="R62" s="50" t="str">
        <f>LEFT(既存ファイル名[[#This Row],[ファイル名]],LEN(既存ファイル名[[#This Row],[ファイル名]])-2)</f>
        <v>jishunkyou</v>
      </c>
      <c r="S62" s="50" t="s">
        <v>3837</v>
      </c>
    </row>
    <row r="63" spans="2:19">
      <c r="B63" s="50">
        <v>65</v>
      </c>
      <c r="C63" s="81" t="s">
        <v>2012</v>
      </c>
      <c r="D63" s="90" t="s">
        <v>2012</v>
      </c>
      <c r="E63" s="81" t="s">
        <v>4203</v>
      </c>
      <c r="F63" s="81" t="s">
        <v>4203</v>
      </c>
      <c r="G63" s="90" t="s">
        <v>2012</v>
      </c>
      <c r="H63" s="90" t="s">
        <v>4207</v>
      </c>
      <c r="I63" s="50" t="str" cm="1">
        <f t="array" ref="I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3" s="90" t="s">
        <v>3648</v>
      </c>
      <c r="K63" s="50">
        <f>MATCH(LEFT(既存ファイル名[[#This Row],[項目（内部）]],1),字音画数表[新字],0)</f>
        <v>417</v>
      </c>
      <c r="L63" s="50" cm="1">
        <f t="array" ref="L63">_xlfn.IFS(MID(既存ファイル名[[#This Row],[項目（内部）]],2,1)="",0,MID(既存ファイル名[[#This Row],[項目（内部）]],2,1)="（",1,TRUE,MATCH(MID(既存ファイル名[[#This Row],[項目（内部）]],2,1),字音画数表[新字],0))</f>
        <v>330</v>
      </c>
      <c r="M63" s="50" cm="1">
        <f t="array" ref="M63">_xlfn.IFS(MID(既存ファイル名[[#This Row],[項目（内部）]],3,1)="",0,MID(既存ファイル名[[#This Row],[項目（内部）]],3,1)="（",1,TRUE,MATCH(MID(既存ファイル名[[#This Row],[項目（内部）]],3,1),字音画数表[新字],0))</f>
        <v>1014</v>
      </c>
      <c r="N63" s="50" cm="1">
        <f t="array" ref="N63">_xlfn.IFS(既存ファイル名[[#This Row],[字２]]=0,1,既存ファイル名[[#This Row],[字３]]=0,2,TRUE,3)</f>
        <v>3</v>
      </c>
      <c r="O63" s="50">
        <f>COUNTIF(既存ファイル名[項目],既存ファイル名[[#This Row],[項目]])</f>
        <v>1</v>
      </c>
      <c r="P63" s="90" t="s">
        <v>3837</v>
      </c>
      <c r="Q63" s="50" t="str" cm="1">
        <f t="array" ref="Q63">_xlfn.IFS(既存ファイル名[[#This Row],[字２]]&gt;0,"",COUNTIF(既存ファイル名[[字１]:[字３]],既存ファイル名[[#This Row],[字１]])&gt;1,"重複",TRUE,"")</f>
        <v/>
      </c>
      <c r="R63" s="50" t="str">
        <f>LEFT(既存ファイル名[[#This Row],[ファイル名]],LEN(既存ファイル名[[#This Row],[ファイル名]])-2)</f>
        <v>shikouyou</v>
      </c>
      <c r="S63" s="50" t="s">
        <v>3837</v>
      </c>
    </row>
    <row r="64" spans="2:19">
      <c r="B64" s="50">
        <v>64</v>
      </c>
      <c r="C64" s="81" t="s">
        <v>2116</v>
      </c>
      <c r="D64" s="90" t="s">
        <v>2116</v>
      </c>
      <c r="E64" s="81" t="s">
        <v>4203</v>
      </c>
      <c r="F64" s="81" t="s">
        <v>4203</v>
      </c>
      <c r="G64" s="90" t="s">
        <v>2116</v>
      </c>
      <c r="H64" s="90" t="s">
        <v>4207</v>
      </c>
      <c r="I64" s="50" t="str" cm="1">
        <f t="array" ref="I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" s="90" t="s">
        <v>3647</v>
      </c>
      <c r="K64" s="50">
        <f>MATCH(LEFT(既存ファイル名[[#This Row],[項目（内部）]],1),字音画数表[新字],0)</f>
        <v>414</v>
      </c>
      <c r="L64" s="50" cm="1">
        <f t="array" ref="L64">_xlfn.IFS(MID(既存ファイル名[[#This Row],[項目（内部）]],2,1)="",0,MID(既存ファイル名[[#This Row],[項目（内部）]],2,1)="（",1,TRUE,MATCH(MID(既存ファイル名[[#This Row],[項目（内部）]],2,1),字音画数表[新字],0))</f>
        <v>355</v>
      </c>
      <c r="M64" s="50" cm="1">
        <f t="array" ref="M64">_xlfn.IFS(MID(既存ファイル名[[#This Row],[項目（内部）]],3,1)="",0,MID(既存ファイル名[[#This Row],[項目（内部）]],3,1)="（",1,TRUE,MATCH(MID(既存ファイル名[[#This Row],[項目（内部）]],3,1),字音画数表[新字],0))</f>
        <v>490</v>
      </c>
      <c r="N64" s="50" cm="1">
        <f t="array" ref="N64">_xlfn.IFS(既存ファイル名[[#This Row],[字２]]=0,1,既存ファイル名[[#This Row],[字３]]=0,2,TRUE,3)</f>
        <v>3</v>
      </c>
      <c r="O64" s="50">
        <f>COUNTIF(既存ファイル名[項目],既存ファイル名[[#This Row],[項目]])</f>
        <v>1</v>
      </c>
      <c r="P64" s="90" t="s">
        <v>3837</v>
      </c>
      <c r="Q64" s="50" t="str" cm="1">
        <f t="array" ref="Q64">_xlfn.IFS(既存ファイル名[[#This Row],[字２]]&gt;0,"",COUNTIF(既存ファイル名[[字１]:[字３]],既存ファイル名[[#This Row],[字１]])&gt;1,"重複",TRUE,"")</f>
        <v/>
      </c>
      <c r="R64" s="50" t="str">
        <f>LEFT(既存ファイル名[[#This Row],[ファイル名]],LEN(既存ファイル名[[#This Row],[ファイル名]])-2)</f>
        <v>shikoushuu</v>
      </c>
      <c r="S64" s="50" t="s">
        <v>3837</v>
      </c>
    </row>
    <row r="65" spans="2:19">
      <c r="B65" s="50">
        <v>66</v>
      </c>
      <c r="C65" s="81" t="s">
        <v>2010</v>
      </c>
      <c r="D65" s="90" t="s">
        <v>2010</v>
      </c>
      <c r="E65" s="81" t="s">
        <v>4203</v>
      </c>
      <c r="F65" s="81" t="s">
        <v>4203</v>
      </c>
      <c r="G65" s="90" t="s">
        <v>2010</v>
      </c>
      <c r="H65" s="90" t="s">
        <v>4123</v>
      </c>
      <c r="I65" s="50" t="str" cm="1">
        <f t="array" ref="I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5" s="90" t="s">
        <v>3650</v>
      </c>
      <c r="K65" s="50">
        <f>MATCH(LEFT(既存ファイル名[[#This Row],[項目（内部）]],1),字音画数表[新字],0)</f>
        <v>414</v>
      </c>
      <c r="L65" s="50" cm="1">
        <f t="array" ref="L65">_xlfn.IFS(MID(既存ファイル名[[#This Row],[項目（内部）]],2,1)="",0,MID(既存ファイル名[[#This Row],[項目（内部）]],2,1)="（",1,TRUE,MATCH(MID(既存ファイル名[[#This Row],[項目（内部）]],2,1),字音画数表[新字],0))</f>
        <v>248</v>
      </c>
      <c r="M65" s="50" cm="1">
        <f t="array" ref="M65">_xlfn.IFS(MID(既存ファイル名[[#This Row],[項目（内部）]],3,1)="",0,MID(既存ファイル名[[#This Row],[項目（内部）]],3,1)="（",1,TRUE,MATCH(MID(既存ファイル名[[#This Row],[項目（内部）]],3,1),字音画数表[新字],0))</f>
        <v>690</v>
      </c>
      <c r="N65" s="50" cm="1">
        <f t="array" ref="N65">_xlfn.IFS(既存ファイル名[[#This Row],[字２]]=0,1,既存ファイル名[[#This Row],[字３]]=0,2,TRUE,3)</f>
        <v>3</v>
      </c>
      <c r="O65" s="50">
        <f>COUNTIF(既存ファイル名[項目],既存ファイル名[[#This Row],[項目]])</f>
        <v>1</v>
      </c>
      <c r="P65" s="90" t="s">
        <v>3837</v>
      </c>
      <c r="Q65" s="50" t="str" cm="1">
        <f t="array" ref="Q65">_xlfn.IFS(既存ファイル名[[#This Row],[字２]]&gt;0,"",COUNTIF(既存ファイル名[[字１]:[字３]],既存ファイル名[[#This Row],[字１]])&gt;1,"重複",TRUE,"")</f>
        <v/>
      </c>
      <c r="R65" s="50" t="str">
        <f>LEFT(既存ファイル名[[#This Row],[ファイル名]],LEN(既存ファイル名[[#This Row],[ファイル名]])-2)</f>
        <v>shikuusou</v>
      </c>
      <c r="S65" s="50" t="s">
        <v>3837</v>
      </c>
    </row>
    <row r="66" spans="2:19">
      <c r="B66" s="50">
        <v>59</v>
      </c>
      <c r="C66" s="81" t="s">
        <v>2399</v>
      </c>
      <c r="D66" s="90" t="s">
        <v>2399</v>
      </c>
      <c r="E66" s="81" t="s">
        <v>4203</v>
      </c>
      <c r="F66" s="81" t="s">
        <v>4203</v>
      </c>
      <c r="G66" s="90" t="s">
        <v>2399</v>
      </c>
      <c r="H66" s="90" t="s">
        <v>4211</v>
      </c>
      <c r="I66" s="50" t="str" cm="1">
        <f t="array" ref="I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6" s="90" t="s">
        <v>3608</v>
      </c>
      <c r="K66" s="50">
        <f>MATCH(LEFT(既存ファイル名[[#This Row],[項目（内部）]],1),字音画数表[新字],0)</f>
        <v>394</v>
      </c>
      <c r="L66" s="50" cm="1">
        <f t="array" ref="L66">_xlfn.IFS(MID(既存ファイル名[[#This Row],[項目（内部）]],2,1)="",0,MID(既存ファイル名[[#This Row],[項目（内部）]],2,1)="（",1,TRUE,MATCH(MID(既存ファイル名[[#This Row],[項目（内部）]],2,1),字音画数表[新字],0))</f>
        <v>918</v>
      </c>
      <c r="M66" s="50" cm="1">
        <f t="array" ref="M66">_xlfn.IFS(MID(既存ファイル名[[#This Row],[項目（内部）]],3,1)="",0,MID(既存ファイル名[[#This Row],[項目（内部）]],3,1)="（",1,TRUE,MATCH(MID(既存ファイル名[[#This Row],[項目（内部）]],3,1),字音画数表[新字],0))</f>
        <v>805</v>
      </c>
      <c r="N66" s="50" cm="1">
        <f t="array" ref="N66">_xlfn.IFS(既存ファイル名[[#This Row],[字２]]=0,1,既存ファイル名[[#This Row],[字３]]=0,2,TRUE,3)</f>
        <v>3</v>
      </c>
      <c r="O66" s="50">
        <f>COUNTIF(既存ファイル名[項目],既存ファイル名[[#This Row],[項目]])</f>
        <v>1</v>
      </c>
      <c r="P66" s="90" t="s">
        <v>3837</v>
      </c>
      <c r="Q66" s="50" t="str" cm="1">
        <f t="array" ref="Q66">_xlfn.IFS(既存ファイル名[[#This Row],[字２]]&gt;0,"",COUNTIF(既存ファイル名[[字１]:[字３]],既存ファイル名[[#This Row],[字１]])&gt;1,"重複",TRUE,"")</f>
        <v/>
      </c>
      <c r="R66" s="50" t="str">
        <f>LEFT(既存ファイル名[[#This Row],[ファイル名]],LEN(既存ファイル名[[#This Row],[ファイル名]])-2)</f>
        <v>sakubuto</v>
      </c>
      <c r="S66" s="50" t="s">
        <v>3837</v>
      </c>
    </row>
    <row r="67" spans="2:19">
      <c r="B67" s="50">
        <v>60</v>
      </c>
      <c r="C67" s="81" t="s">
        <v>2395</v>
      </c>
      <c r="D67" s="90" t="s">
        <v>2395</v>
      </c>
      <c r="E67" s="81" t="s">
        <v>4203</v>
      </c>
      <c r="F67" s="81" t="s">
        <v>4203</v>
      </c>
      <c r="G67" s="90" t="s">
        <v>2395</v>
      </c>
      <c r="H67" s="90" t="s">
        <v>4211</v>
      </c>
      <c r="I67" s="50" t="str" cm="1">
        <f t="array" ref="I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7" s="90" t="s">
        <v>3614</v>
      </c>
      <c r="K67" s="50">
        <f>MATCH(LEFT(既存ファイル名[[#This Row],[項目（内部）]],1),字音画数表[新字],0)</f>
        <v>394</v>
      </c>
      <c r="L67" s="50" cm="1">
        <f t="array" ref="L67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67" s="50" cm="1">
        <f t="array" ref="M67">_xlfn.IFS(MID(既存ファイル名[[#This Row],[項目（内部）]],3,1)="",0,MID(既存ファイル名[[#This Row],[項目（内部）]],3,1)="（",1,TRUE,MATCH(MID(既存ファイル名[[#This Row],[項目（内部）]],3,1),字音画数表[新字],0))</f>
        <v>861</v>
      </c>
      <c r="N67" s="50" cm="1">
        <f t="array" ref="N67">_xlfn.IFS(既存ファイル名[[#This Row],[字２]]=0,1,既存ファイル名[[#This Row],[字３]]=0,2,TRUE,3)</f>
        <v>3</v>
      </c>
      <c r="O67" s="50">
        <f>COUNTIF(既存ファイル名[項目],既存ファイル名[[#This Row],[項目]])</f>
        <v>1</v>
      </c>
      <c r="P67" s="90" t="s">
        <v>3837</v>
      </c>
      <c r="Q67" s="50" t="str" cm="1">
        <f t="array" ref="Q67">_xlfn.IFS(既存ファイル名[[#This Row],[字２]]&gt;0,"",COUNTIF(既存ファイル名[[字１]:[字３]],既存ファイル名[[#This Row],[字１]])&gt;1,"重複",TRUE,"")</f>
        <v/>
      </c>
      <c r="R67" s="50" t="str">
        <f>LEFT(既存ファイル名[[#This Row],[ファイル名]],LEN(既存ファイル名[[#This Row],[ファイル名]])-2)</f>
        <v>sakutohaku</v>
      </c>
      <c r="S67" s="50" t="s">
        <v>3837</v>
      </c>
    </row>
    <row r="68" spans="2:19">
      <c r="B68" s="50">
        <v>61</v>
      </c>
      <c r="C68" s="81" t="s">
        <v>2397</v>
      </c>
      <c r="D68" s="90" t="s">
        <v>2397</v>
      </c>
      <c r="E68" s="81" t="s">
        <v>2398</v>
      </c>
      <c r="F68" s="81" t="s">
        <v>4203</v>
      </c>
      <c r="G68" s="90" t="s">
        <v>2397</v>
      </c>
      <c r="H68" s="90" t="s">
        <v>4211</v>
      </c>
      <c r="I68" s="50" t="str" cm="1">
        <f t="array" ref="I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8" s="90" t="s">
        <v>3615</v>
      </c>
      <c r="K68" s="50">
        <f>MATCH(LEFT(既存ファイル名[[#This Row],[項目（内部）]],1),字音画数表[新字],0)</f>
        <v>394</v>
      </c>
      <c r="L68" s="50" cm="1">
        <f t="array" ref="L68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68" s="50" cm="1">
        <f t="array" ref="M68">_xlfn.IFS(MID(既存ファイル名[[#This Row],[項目（内部）]],3,1)="",0,MID(既存ファイル名[[#This Row],[項目（内部）]],3,1)="（",1,TRUE,MATCH(MID(既存ファイル名[[#This Row],[項目（内部）]],3,1),字音画数表[新字],0))</f>
        <v>468</v>
      </c>
      <c r="N68" s="50" cm="1">
        <f t="array" ref="N68">_xlfn.IFS(既存ファイル名[[#This Row],[字２]]=0,1,既存ファイル名[[#This Row],[字３]]=0,2,TRUE,3)</f>
        <v>3</v>
      </c>
      <c r="O68" s="50">
        <f>COUNTIF(既存ファイル名[項目],既存ファイル名[[#This Row],[項目]])</f>
        <v>1</v>
      </c>
      <c r="P68" s="90" t="s">
        <v>3837</v>
      </c>
      <c r="Q68" s="50" t="str" cm="1">
        <f t="array" ref="Q68">_xlfn.IFS(既存ファイル名[[#This Row],[字２]]&gt;0,"",COUNTIF(既存ファイル名[[字１]:[字３]],既存ファイル名[[#This Row],[字１]])&gt;1,"重複",TRUE,"")</f>
        <v/>
      </c>
      <c r="R68" s="50" t="str">
        <f>LEFT(既存ファイル名[[#This Row],[ファイル名]],LEN(既存ファイル名[[#This Row],[ファイル名]])-2)</f>
        <v>sakutojitsu</v>
      </c>
      <c r="S68" s="50" t="s">
        <v>3837</v>
      </c>
    </row>
    <row r="69" spans="2:19">
      <c r="B69" s="50">
        <v>58</v>
      </c>
      <c r="C69" s="81" t="s">
        <v>1964</v>
      </c>
      <c r="D69" s="90" t="s">
        <v>1964</v>
      </c>
      <c r="E69" s="81" t="s">
        <v>4203</v>
      </c>
      <c r="F69" s="81" t="s">
        <v>4203</v>
      </c>
      <c r="G69" s="90" t="s">
        <v>1964</v>
      </c>
      <c r="H69" s="90" t="s">
        <v>4123</v>
      </c>
      <c r="I69" s="50" t="str" cm="1">
        <f t="array" ref="I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9" s="90" t="s">
        <v>3606</v>
      </c>
      <c r="K69" s="50">
        <f>MATCH(LEFT(既存ファイル名[[#This Row],[項目（内部）]],1),字音画数表[新字],0)</f>
        <v>376</v>
      </c>
      <c r="L69" s="50" cm="1">
        <f t="array" ref="L69">_xlfn.IFS(MID(既存ファイル名[[#This Row],[項目（内部）]],2,1)="",0,MID(既存ファイル名[[#This Row],[項目（内部）]],2,1)="（",1,TRUE,MATCH(MID(既存ファイル名[[#This Row],[項目（内部）]],2,1),字音画数表[新字],0))</f>
        <v>331</v>
      </c>
      <c r="M69" s="50" cm="1">
        <f t="array" ref="M69">_xlfn.IFS(MID(既存ファイル名[[#This Row],[項目（内部）]],3,1)="",0,MID(既存ファイル名[[#This Row],[項目（内部）]],3,1)="（",1,TRUE,MATCH(MID(既存ファイル名[[#This Row],[項目（内部）]],3,1),字音画数表[新字],0))</f>
        <v>801</v>
      </c>
      <c r="N69" s="50" cm="1">
        <f t="array" ref="N69">_xlfn.IFS(既存ファイル名[[#This Row],[字２]]=0,1,既存ファイル名[[#This Row],[字３]]=0,2,TRUE,3)</f>
        <v>3</v>
      </c>
      <c r="O69" s="79">
        <f>COUNTIF(既存ファイル名[項目],既存ファイル名[[#This Row],[項目]])</f>
        <v>1</v>
      </c>
      <c r="P69" s="90" t="s">
        <v>3837</v>
      </c>
      <c r="Q69" s="50" t="str" cm="1">
        <f t="array" ref="Q69">_xlfn.IFS(既存ファイル名[[#This Row],[字２]]&gt;0,"",COUNTIF(既存ファイル名[[字１]:[字３]],既存ファイル名[[#This Row],[字１]])&gt;1,"重複",TRUE,"")</f>
        <v/>
      </c>
      <c r="R69" s="50" t="str">
        <f>LEFT(既存ファイル名[[#This Row],[ファイル名]],LEN(既存ファイル名[[#This Row],[ファイル名]])-2)</f>
        <v>sakouden</v>
      </c>
      <c r="S69" s="50" t="s">
        <v>3837</v>
      </c>
    </row>
    <row r="70" spans="2:19">
      <c r="B70" s="50">
        <v>14</v>
      </c>
      <c r="C70" s="81" t="s">
        <v>2009</v>
      </c>
      <c r="D70" s="81" t="s">
        <v>2009</v>
      </c>
      <c r="E70" s="81" t="s">
        <v>4203</v>
      </c>
      <c r="F70" s="81" t="s">
        <v>4203</v>
      </c>
      <c r="G70" s="90" t="s">
        <v>2009</v>
      </c>
      <c r="H70" s="90" t="s">
        <v>4123</v>
      </c>
      <c r="I70" s="79" t="str" cm="1">
        <f t="array" ref="I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0" s="90" t="s">
        <v>3341</v>
      </c>
      <c r="K70" s="50">
        <f>MATCH(LEFT(既存ファイル名[[#This Row],[項目（内部）]],1),字音画数表[新字],0)</f>
        <v>372</v>
      </c>
      <c r="L70" s="50" cm="1">
        <f t="array" ref="L70">_xlfn.IFS(MID(既存ファイル名[[#This Row],[項目（内部）]],2,1)="",0,MID(既存ファイル名[[#This Row],[項目（内部）]],2,1)="（",1,TRUE,MATCH(MID(既存ファイル名[[#This Row],[項目（内部）]],2,1),字音画数表[新字],0))</f>
        <v>843</v>
      </c>
      <c r="M70" s="50" cm="1">
        <f t="array" ref="M70">_xlfn.IFS(MID(既存ファイル名[[#This Row],[項目（内部）]],3,1)="",0,MID(既存ファイル名[[#This Row],[項目（内部）]],3,1)="（",1,TRUE,MATCH(MID(既存ファイル名[[#This Row],[項目（内部）]],3,1),字音画数表[新字],0))</f>
        <v>690</v>
      </c>
      <c r="N70" s="50" cm="1">
        <f t="array" ref="N70">_xlfn.IFS(既存ファイル名[[#This Row],[字２]]=0,1,既存ファイル名[[#This Row],[字３]]=0,2,TRUE,3)</f>
        <v>3</v>
      </c>
      <c r="O70" s="79">
        <f>COUNTIF(既存ファイル名[項目],既存ファイル名[[#This Row],[項目]])</f>
        <v>1</v>
      </c>
      <c r="P70" s="90" t="s">
        <v>3837</v>
      </c>
      <c r="Q70" s="50" t="str" cm="1">
        <f t="array" ref="Q70">_xlfn.IFS(既存ファイル名[[#This Row],[字２]]&gt;0,"",COUNTIF(既存ファイル名[[字１]:[字３]],既存ファイル名[[#This Row],[字１]])&gt;1,"重複",TRUE,"")</f>
        <v/>
      </c>
      <c r="R70" s="50" t="str">
        <f>LEFT(既存ファイル名[[#This Row],[ファイル名]],LEN(既存ファイル名[[#This Row],[ファイル名]])-2)</f>
        <v>gokunansou</v>
      </c>
      <c r="S70" s="50" t="s">
        <v>3837</v>
      </c>
    </row>
    <row r="71" spans="2:19">
      <c r="B71" s="50">
        <v>15</v>
      </c>
      <c r="C71" s="81" t="s">
        <v>2008</v>
      </c>
      <c r="D71" s="81" t="s">
        <v>2008</v>
      </c>
      <c r="E71" s="81" t="s">
        <v>4203</v>
      </c>
      <c r="F71" s="81" t="s">
        <v>4203</v>
      </c>
      <c r="G71" s="90" t="s">
        <v>2008</v>
      </c>
      <c r="H71" s="90" t="s">
        <v>4123</v>
      </c>
      <c r="I71" s="79" t="str" cm="1">
        <f t="array" ref="I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1" s="90" t="s">
        <v>3344</v>
      </c>
      <c r="K71" s="50">
        <f>MATCH(LEFT(既存ファイル名[[#This Row],[項目（内部）]],1),字音画数表[新字],0)</f>
        <v>372</v>
      </c>
      <c r="L71" s="50" cm="1">
        <f t="array" ref="L71">_xlfn.IFS(MID(既存ファイル名[[#This Row],[項目（内部）]],2,1)="",0,MID(既存ファイル名[[#This Row],[項目（内部）]],2,1)="（",1,TRUE,MATCH(MID(既存ファイル名[[#This Row],[項目（内部）]],2,1),字音画数表[新字],0))</f>
        <v>815</v>
      </c>
      <c r="M71" s="50" cm="1">
        <f t="array" ref="M71">_xlfn.IFS(MID(既存ファイル名[[#This Row],[項目（内部）]],3,1)="",0,MID(既存ファイル名[[#This Row],[項目（内部）]],3,1)="（",1,TRUE,MATCH(MID(既存ファイル名[[#This Row],[項目（内部）]],3,1),字音画数表[新字],0))</f>
        <v>690</v>
      </c>
      <c r="N71" s="50" cm="1">
        <f t="array" ref="N71">_xlfn.IFS(既存ファイル名[[#This Row],[字２]]=0,1,既存ファイル名[[#This Row],[字３]]=0,2,TRUE,3)</f>
        <v>3</v>
      </c>
      <c r="O71" s="79">
        <f>COUNTIF(既存ファイル名[項目],既存ファイル名[[#This Row],[項目]])</f>
        <v>1</v>
      </c>
      <c r="P71" s="90" t="s">
        <v>3837</v>
      </c>
      <c r="Q71" s="50" t="str" cm="1">
        <f t="array" ref="Q71">_xlfn.IFS(既存ファイル名[[#This Row],[字２]]&gt;0,"",COUNTIF(既存ファイル名[[字１]:[字３]],既存ファイル名[[#This Row],[字１]])&gt;1,"重複",TRUE,"")</f>
        <v/>
      </c>
      <c r="R71" s="50" t="str">
        <f>LEFT(既存ファイル名[[#This Row],[ファイル名]],LEN(既存ファイル名[[#This Row],[ファイル名]])-2)</f>
        <v>gokutousou</v>
      </c>
      <c r="S71" s="50" t="s">
        <v>3837</v>
      </c>
    </row>
    <row r="72" spans="2:19">
      <c r="B72" s="50">
        <v>46</v>
      </c>
      <c r="C72" s="81" t="s">
        <v>2104</v>
      </c>
      <c r="D72" s="90" t="s">
        <v>2104</v>
      </c>
      <c r="E72" s="81" t="s">
        <v>4203</v>
      </c>
      <c r="F72" s="81" t="s">
        <v>4203</v>
      </c>
      <c r="G72" s="90" t="s">
        <v>2104</v>
      </c>
      <c r="H72" s="90" t="s">
        <v>4207</v>
      </c>
      <c r="I72" s="50" t="str" cm="1">
        <f t="array" ref="I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72" s="90" t="s">
        <v>3506</v>
      </c>
      <c r="K72" s="50">
        <f>MATCH(LEFT(既存ファイル名[[#This Row],[項目（内部）]],1),字音画数表[新字],0)</f>
        <v>338</v>
      </c>
      <c r="L72" s="50" cm="1">
        <f t="array" ref="L72">_xlfn.IFS(MID(既存ファイル名[[#This Row],[項目（内部）]],2,1)="",0,MID(既存ファイル名[[#This Row],[項目（内部）]],2,1)="（",1,TRUE,MATCH(MID(既存ファイル名[[#This Row],[項目（内部）]],2,1),字音画数表[新字],0))</f>
        <v>938</v>
      </c>
      <c r="M72" s="50" cm="1">
        <f t="array" ref="M72">_xlfn.IFS(MID(既存ファイル名[[#This Row],[項目（内部）]],3,1)="",0,MID(既存ファイル名[[#This Row],[項目（内部）]],3,1)="（",1,TRUE,MATCH(MID(既存ファイル名[[#This Row],[項目（内部）]],3,1),字音画数表[新字],0))</f>
        <v>532</v>
      </c>
      <c r="N72" s="50" cm="1">
        <f t="array" ref="N72">_xlfn.IFS(既存ファイル名[[#This Row],[字２]]=0,1,既存ファイル名[[#This Row],[字３]]=0,2,TRUE,3)</f>
        <v>3</v>
      </c>
      <c r="O72" s="50">
        <f>COUNTIF(既存ファイル名[項目],既存ファイル名[[#This Row],[項目]])</f>
        <v>1</v>
      </c>
      <c r="P72" s="90" t="s">
        <v>3837</v>
      </c>
      <c r="Q72" s="50" t="str" cm="1">
        <f t="array" ref="Q72">_xlfn.IFS(既存ファイル名[[#This Row],[字２]]&gt;0,"",COUNTIF(既存ファイル名[[字１]:[字３]],既存ファイル名[[#This Row],[字１]])&gt;1,"重複",TRUE,"")</f>
        <v/>
      </c>
      <c r="R72" s="50" t="str">
        <f>LEFT(既存ファイル名[[#This Row],[ファイル名]],LEN(既存ファイル名[[#This Row],[ファイル名]])-2)</f>
        <v>kouhekisho</v>
      </c>
      <c r="S72" s="50" t="s">
        <v>3837</v>
      </c>
    </row>
    <row r="73" spans="2:19">
      <c r="B73" s="50">
        <v>48</v>
      </c>
      <c r="C73" s="81" t="s">
        <v>2396</v>
      </c>
      <c r="D73" s="90" t="s">
        <v>2396</v>
      </c>
      <c r="E73" s="81" t="s">
        <v>4203</v>
      </c>
      <c r="F73" s="81" t="s">
        <v>4203</v>
      </c>
      <c r="G73" s="90" t="s">
        <v>2396</v>
      </c>
      <c r="H73" s="90" t="s">
        <v>4211</v>
      </c>
      <c r="I73" s="50" t="str" cm="1">
        <f t="array" ref="I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3" s="90" t="s">
        <v>3516</v>
      </c>
      <c r="K73" s="50">
        <f>MATCH(LEFT(既存ファイル名[[#This Row],[項目（内部）]],1),字音画数表[新字],0)</f>
        <v>338</v>
      </c>
      <c r="L73" s="50" cm="1">
        <f t="array" ref="L73">_xlfn.IFS(MID(既存ファイル名[[#This Row],[項目（内部）]],2,1)="",0,MID(既存ファイル名[[#This Row],[項目（内部）]],2,1)="（",1,TRUE,MATCH(MID(既存ファイル名[[#This Row],[項目（内部）]],2,1),字音画数表[新字],0))</f>
        <v>532</v>
      </c>
      <c r="M73" s="50" cm="1">
        <f t="array" ref="M73">_xlfn.IFS(MID(既存ファイル名[[#This Row],[項目（内部）]],3,1)="",0,MID(既存ファイル名[[#This Row],[項目（内部）]],3,1)="（",1,TRUE,MATCH(MID(既存ファイル名[[#This Row],[項目（内部）]],3,1),字音画数表[新字],0))</f>
        <v>805</v>
      </c>
      <c r="N73" s="50" cm="1">
        <f t="array" ref="N73">_xlfn.IFS(既存ファイル名[[#This Row],[字２]]=0,1,既存ファイル名[[#This Row],[字３]]=0,2,TRUE,3)</f>
        <v>3</v>
      </c>
      <c r="O73" s="50">
        <f>COUNTIF(既存ファイル名[項目],既存ファイル名[[#This Row],[項目]])</f>
        <v>1</v>
      </c>
      <c r="P73" s="90" t="s">
        <v>3837</v>
      </c>
      <c r="Q73" s="50" t="str" cm="1">
        <f t="array" ref="Q73">_xlfn.IFS(既存ファイル名[[#This Row],[字２]]&gt;0,"",COUNTIF(既存ファイル名[[字１]:[字３]],既存ファイル名[[#This Row],[字１]])&gt;1,"重複",TRUE,"")</f>
        <v/>
      </c>
      <c r="R73" s="50" t="str">
        <f>LEFT(既存ファイル名[[#This Row],[ファイル名]],LEN(既存ファイル名[[#This Row],[ファイル名]])-2)</f>
        <v>koushoto</v>
      </c>
      <c r="S73" s="50" t="s">
        <v>3837</v>
      </c>
    </row>
    <row r="74" spans="2:19">
      <c r="B74" s="50">
        <v>47</v>
      </c>
      <c r="C74" s="81" t="s">
        <v>2002</v>
      </c>
      <c r="D74" s="90" t="s">
        <v>2002</v>
      </c>
      <c r="E74" s="81" t="s">
        <v>4203</v>
      </c>
      <c r="F74" s="81" t="s">
        <v>4203</v>
      </c>
      <c r="G74" s="90" t="s">
        <v>2002</v>
      </c>
      <c r="H74" s="90" t="s">
        <v>4123</v>
      </c>
      <c r="I74" s="50" t="str" cm="1">
        <f t="array" ref="I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4" s="90" t="s">
        <v>3514</v>
      </c>
      <c r="K74" s="50">
        <f>MATCH(LEFT(既存ファイル名[[#This Row],[項目（内部）]],1),字音画数表[新字],0)</f>
        <v>338</v>
      </c>
      <c r="L74" s="50" cm="1">
        <f t="array" ref="L74">_xlfn.IFS(MID(既存ファイル名[[#This Row],[項目（内部）]],2,1)="",0,MID(既存ファイル名[[#This Row],[項目（内部）]],2,1)="（",1,TRUE,MATCH(MID(既存ファイル名[[#This Row],[項目（内部）]],2,1),字音画数表[新字],0))</f>
        <v>407</v>
      </c>
      <c r="M74" s="50" cm="1">
        <f t="array" ref="M74">_xlfn.IFS(MID(既存ファイル名[[#This Row],[項目（内部）]],3,1)="",0,MID(既存ファイル名[[#This Row],[項目（内部）]],3,1)="（",1,TRUE,MATCH(MID(既存ファイル名[[#This Row],[項目（内部）]],3,1),字音画数表[新字],0))</f>
        <v>426</v>
      </c>
      <c r="N74" s="50" cm="1">
        <f t="array" ref="N74">_xlfn.IFS(既存ファイル名[[#This Row],[字２]]=0,1,既存ファイル名[[#This Row],[字３]]=0,2,TRUE,3)</f>
        <v>3</v>
      </c>
      <c r="O74" s="50">
        <f>COUNTIF(既存ファイル名[項目],既存ファイル名[[#This Row],[項目]])</f>
        <v>1</v>
      </c>
      <c r="P74" s="90" t="s">
        <v>3837</v>
      </c>
      <c r="Q74" s="50" t="str" cm="1">
        <f t="array" ref="Q74">_xlfn.IFS(既存ファイル名[[#This Row],[字２]]&gt;0,"",COUNTIF(既存ファイル名[[字１]:[字３]],既存ファイル名[[#This Row],[字１]])&gt;1,"重複",TRUE,"")</f>
        <v/>
      </c>
      <c r="R74" s="50" t="str">
        <f>LEFT(既存ファイル名[[#This Row],[ファイル名]],LEN(既存ファイル名[[#This Row],[ファイル名]])-2)</f>
        <v>koushishi</v>
      </c>
      <c r="S74" s="50" t="s">
        <v>3837</v>
      </c>
    </row>
    <row r="75" spans="2:19">
      <c r="B75" s="50">
        <v>44</v>
      </c>
      <c r="C75" s="81" t="s">
        <v>4352</v>
      </c>
      <c r="D75" s="90" t="s">
        <v>4352</v>
      </c>
      <c r="E75" s="81" t="s">
        <v>4203</v>
      </c>
      <c r="F75" s="81" t="s">
        <v>4203</v>
      </c>
      <c r="G75" s="90" t="s">
        <v>4352</v>
      </c>
      <c r="H75" s="90" t="s">
        <v>4211</v>
      </c>
      <c r="I75" s="50" t="str" cm="1">
        <f t="array" ref="I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5" s="90" t="s">
        <v>3492</v>
      </c>
      <c r="K75" s="50">
        <f>MATCH(LEFT(既存ファイル名[[#This Row],[項目（内部）]],1),字音画数表[新字],0)</f>
        <v>306</v>
      </c>
      <c r="L75" s="50" cm="1">
        <f t="array" ref="L75">_xlfn.IFS(MID(既存ファイル名[[#This Row],[項目（内部）]],2,1)="",0,MID(既存ファイル名[[#This Row],[項目（内部）]],2,1)="（",1,TRUE,MATCH(MID(既存ファイル名[[#This Row],[項目（内部）]],2,1),字音画数表[新字],0))</f>
        <v>1075</v>
      </c>
      <c r="M75" s="50" cm="1">
        <f t="array" ref="M75">_xlfn.IFS(MID(既存ファイル名[[#This Row],[項目（内部）]],3,1)="",0,MID(既存ファイル名[[#This Row],[項目（内部）]],3,1)="（",1,TRUE,MATCH(MID(既存ファイル名[[#This Row],[項目（内部）]],3,1),字音画数表[新字],0))</f>
        <v>258</v>
      </c>
      <c r="N75" s="50" cm="1">
        <f t="array" ref="N75">_xlfn.IFS(既存ファイル名[[#This Row],[字２]]=0,1,既存ファイル名[[#This Row],[字３]]=0,2,TRUE,3)</f>
        <v>3</v>
      </c>
      <c r="O75" s="50">
        <f>COUNTIF(既存ファイル名[項目],既存ファイル名[[#This Row],[項目]])</f>
        <v>1</v>
      </c>
      <c r="P75" s="90" t="s">
        <v>3837</v>
      </c>
      <c r="Q75" s="50" t="str" cm="1">
        <f t="array" ref="Q75">_xlfn.IFS(既存ファイル名[[#This Row],[字２]]&gt;0,"",COUNTIF(既存ファイル名[[字１]:[字３]],既存ファイル名[[#This Row],[字１]])&gt;1,"重複",TRUE,"")</f>
        <v/>
      </c>
      <c r="R75" s="50" t="str">
        <f>LEFT(既存ファイル名[[#This Row],[ファイル名]],LEN(既存ファイル名[[#This Row],[ファイル名]])-2)</f>
        <v>koreikei</v>
      </c>
      <c r="S75" s="50" t="s">
        <v>3837</v>
      </c>
    </row>
    <row r="76" spans="2:19">
      <c r="B76" s="50">
        <v>45</v>
      </c>
      <c r="C76" s="81" t="s">
        <v>4356</v>
      </c>
      <c r="D76" s="90" t="s">
        <v>4356</v>
      </c>
      <c r="E76" s="81" t="s">
        <v>4203</v>
      </c>
      <c r="F76" s="81" t="s">
        <v>4203</v>
      </c>
      <c r="G76" s="90" t="s">
        <v>4356</v>
      </c>
      <c r="H76" s="90" t="s">
        <v>4211</v>
      </c>
      <c r="I76" s="50" t="str" cm="1">
        <f t="array" ref="I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6" s="90" t="s">
        <v>3499</v>
      </c>
      <c r="K76" s="50">
        <f>MATCH(LEFT(既存ファイル名[[#This Row],[項目（内部）]],1),字音画数表[新字],0)</f>
        <v>306</v>
      </c>
      <c r="L76" s="50" cm="1">
        <f t="array" ref="L76">_xlfn.IFS(MID(既存ファイル名[[#This Row],[項目（内部）]],2,1)="",0,MID(既存ファイル名[[#This Row],[項目（内部）]],2,1)="（",1,TRUE,MATCH(MID(既存ファイル名[[#This Row],[項目（内部）]],2,1),字音画数表[新字],0))</f>
        <v>624</v>
      </c>
      <c r="M76" s="50" cm="1">
        <f t="array" ref="M76">_xlfn.IFS(MID(既存ファイル名[[#This Row],[項目（内部）]],3,1)="",0,MID(既存ファイル名[[#This Row],[項目（内部）]],3,1)="（",1,TRUE,MATCH(MID(既存ファイル名[[#This Row],[項目（内部）]],3,1),字音画数表[新字],0))</f>
        <v>673</v>
      </c>
      <c r="N76" s="50" cm="1">
        <f t="array" ref="N76">_xlfn.IFS(既存ファイル名[[#This Row],[字２]]=0,1,既存ファイル名[[#This Row],[字３]]=0,2,TRUE,3)</f>
        <v>3</v>
      </c>
      <c r="O76" s="50">
        <f>COUNTIF(既存ファイル名[項目],既存ファイル名[[#This Row],[項目]])</f>
        <v>1</v>
      </c>
      <c r="P76" s="90" t="s">
        <v>3837</v>
      </c>
      <c r="Q76" s="50" t="str" cm="1">
        <f t="array" ref="Q76">_xlfn.IFS(既存ファイル名[[#This Row],[字２]]&gt;0,"",COUNTIF(既存ファイル名[[字１]:[字３]],既存ファイル名[[#This Row],[字１]])&gt;1,"重複",TRUE,"")</f>
        <v/>
      </c>
      <c r="R76" s="50" t="str">
        <f>LEFT(既存ファイル名[[#This Row],[ファイル名]],LEN(既存ファイル名[[#This Row],[ファイル名]])-2)</f>
        <v>kosuusen</v>
      </c>
      <c r="S76" s="50" t="s">
        <v>3837</v>
      </c>
    </row>
    <row r="77" spans="2:19">
      <c r="B77" s="50">
        <v>41</v>
      </c>
      <c r="C77" s="81" t="s">
        <v>4344</v>
      </c>
      <c r="D77" s="81" t="s">
        <v>4344</v>
      </c>
      <c r="E77" s="81" t="s">
        <v>4203</v>
      </c>
      <c r="F77" s="81" t="s">
        <v>4203</v>
      </c>
      <c r="G77" s="90" t="s">
        <v>4344</v>
      </c>
      <c r="H77" s="90" t="s">
        <v>4123</v>
      </c>
      <c r="I77" s="79" t="str" cm="1">
        <f t="array" ref="I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7" s="90" t="s">
        <v>3473</v>
      </c>
      <c r="K77" s="50">
        <f>MATCH(LEFT(既存ファイル名[[#This Row],[項目（内部）]],1),字音画数表[新字],0)</f>
        <v>292</v>
      </c>
      <c r="L77" s="50" cm="1">
        <f t="array" ref="L77">_xlfn.IFS(MID(既存ファイル名[[#This Row],[項目（内部）]],2,1)="",0,MID(既存ファイル名[[#This Row],[項目（内部）]],2,1)="（",1,TRUE,MATCH(MID(既存ファイル名[[#This Row],[項目（内部）]],2,1),字音画数表[新字],0))</f>
        <v>588</v>
      </c>
      <c r="M77" s="50" cm="1">
        <f t="array" ref="M77">_xlfn.IFS(MID(既存ファイル名[[#This Row],[項目（内部）]],3,1)="",0,MID(既存ファイル名[[#This Row],[項目（内部）]],3,1)="（",1,TRUE,MATCH(MID(既存ファイル名[[#This Row],[項目（内部）]],3,1),字音画数表[新字],0))</f>
        <v>902</v>
      </c>
      <c r="N77" s="50" cm="1">
        <f t="array" ref="N77">_xlfn.IFS(既存ファイル名[[#This Row],[字２]]=0,1,既存ファイル名[[#This Row],[字３]]=0,2,TRUE,3)</f>
        <v>3</v>
      </c>
      <c r="O77" s="50">
        <f>COUNTIF(既存ファイル名[項目],既存ファイル名[[#This Row],[項目]])</f>
        <v>1</v>
      </c>
      <c r="P77" s="90" t="s">
        <v>3837</v>
      </c>
      <c r="Q77" s="50" t="str" cm="1">
        <f t="array" ref="Q77">_xlfn.IFS(既存ファイル名[[#This Row],[字２]]&gt;0,"",COUNTIF(既存ファイル名[[字１]:[字３]],既存ファイル名[[#This Row],[字１]])&gt;1,"重複",TRUE,"")</f>
        <v/>
      </c>
      <c r="R77" s="50" t="str">
        <f>LEFT(既存ファイル名[[#This Row],[ファイル名]],LEN(既存ファイル名[[#This Row],[ファイル名]])-2)</f>
        <v>kenshokufu</v>
      </c>
      <c r="S77" s="50" t="s">
        <v>3837</v>
      </c>
    </row>
    <row r="78" spans="2:19">
      <c r="B78" s="50">
        <v>40</v>
      </c>
      <c r="C78" s="81" t="s">
        <v>4338</v>
      </c>
      <c r="D78" s="81" t="s">
        <v>4338</v>
      </c>
      <c r="E78" s="81" t="s">
        <v>4203</v>
      </c>
      <c r="F78" s="81" t="s">
        <v>4203</v>
      </c>
      <c r="G78" s="81" t="s">
        <v>4338</v>
      </c>
      <c r="H78" s="90" t="s">
        <v>4211</v>
      </c>
      <c r="I78" s="50" t="str" cm="1">
        <f t="array" ref="I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8" s="90" t="s">
        <v>3465</v>
      </c>
      <c r="K78" s="50">
        <f>MATCH(LEFT(既存ファイル名[[#This Row],[項目（内部）]],1),字音画数表[新字],0)</f>
        <v>267</v>
      </c>
      <c r="L78" s="50" cm="1">
        <f t="array" ref="L78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78" s="50" cm="1">
        <f t="array" ref="M78">_xlfn.IFS(MID(既存ファイル名[[#This Row],[項目（内部）]],3,1)="",0,MID(既存ファイル名[[#This Row],[項目（内部）]],3,1)="（",1,TRUE,MATCH(MID(既存ファイル名[[#This Row],[項目（内部）]],3,1),字音画数表[新字],0))</f>
        <v>734</v>
      </c>
      <c r="N78" s="50" cm="1">
        <f t="array" ref="N78">_xlfn.IFS(既存ファイル名[[#This Row],[字２]]=0,1,既存ファイル名[[#This Row],[字３]]=0,2,TRUE,3)</f>
        <v>3</v>
      </c>
      <c r="O78" s="50">
        <f>COUNTIF(既存ファイル名[項目],既存ファイル名[[#This Row],[項目]])</f>
        <v>1</v>
      </c>
      <c r="P78" s="90" t="s">
        <v>3837</v>
      </c>
      <c r="Q78" s="50" t="str" cm="1">
        <f t="array" ref="Q78">_xlfn.IFS(既存ファイル名[[#This Row],[字２]]&gt;0,"",COUNTIF(既存ファイル名[[字１]:[字３]],既存ファイル名[[#This Row],[字１]])&gt;1,"重複",TRUE,"")</f>
        <v/>
      </c>
      <c r="R78" s="50" t="str">
        <f>LEFT(既存ファイル名[[#This Row],[ファイル名]],LEN(既存ファイル名[[#This Row],[ファイル名]])-2)</f>
        <v>keiseitan</v>
      </c>
      <c r="S78" s="50" t="s">
        <v>3837</v>
      </c>
    </row>
    <row r="79" spans="2:19">
      <c r="B79" s="50">
        <v>38</v>
      </c>
      <c r="C79" s="81" t="s">
        <v>1996</v>
      </c>
      <c r="D79" s="81" t="s">
        <v>1996</v>
      </c>
      <c r="E79" s="81" t="s">
        <v>4203</v>
      </c>
      <c r="F79" s="81" t="s">
        <v>4203</v>
      </c>
      <c r="G79" s="81" t="s">
        <v>1996</v>
      </c>
      <c r="H79" s="90" t="s">
        <v>4123</v>
      </c>
      <c r="I79" s="50" t="str" cm="1">
        <f t="array" ref="I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9" s="90" t="s">
        <v>3463</v>
      </c>
      <c r="K79" s="50">
        <f>MATCH(LEFT(既存ファイル名[[#This Row],[項目（内部）]],1),字音画数表[新字],0)</f>
        <v>262</v>
      </c>
      <c r="L79" s="50" cm="1">
        <f t="array" ref="L79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79" s="50" cm="1">
        <f t="array" ref="M79">_xlfn.IFS(MID(既存ファイル名[[#This Row],[項目（内部）]],3,1)="",0,MID(既存ファイル名[[#This Row],[項目（内部）]],3,1)="（",1,TRUE,MATCH(MID(既存ファイル名[[#This Row],[項目（内部）]],3,1),字音画数表[新字],0))</f>
        <v>1007</v>
      </c>
      <c r="N79" s="50" cm="1">
        <f t="array" ref="N79">_xlfn.IFS(既存ファイル名[[#This Row],[字２]]=0,1,既存ファイル名[[#This Row],[字３]]=0,2,TRUE,3)</f>
        <v>3</v>
      </c>
      <c r="O79" s="79">
        <f>COUNTIF(既存ファイル名[項目],既存ファイル名[[#This Row],[項目]])</f>
        <v>1</v>
      </c>
      <c r="P79" s="90" t="s">
        <v>3837</v>
      </c>
      <c r="Q79" s="50" t="str" cm="1">
        <f t="array" ref="Q79">_xlfn.IFS(既存ファイル名[[#This Row],[字２]]&gt;0,"",COUNTIF(既存ファイル名[[字１]:[字３]],既存ファイル名[[#This Row],[字１]])&gt;1,"重複",TRUE,"")</f>
        <v/>
      </c>
      <c r="R79" s="50" t="str">
        <f>LEFT(既存ファイル名[[#This Row],[ファイル名]],LEN(既存ファイル名[[#This Row],[ファイル名]])-2)</f>
        <v>keiryouyuu</v>
      </c>
      <c r="S79" s="50" t="s">
        <v>3837</v>
      </c>
    </row>
    <row r="80" spans="2:19">
      <c r="B80" s="50">
        <v>37</v>
      </c>
      <c r="C80" s="95" t="s">
        <v>2212</v>
      </c>
      <c r="D80" s="95" t="s">
        <v>1995</v>
      </c>
      <c r="E80" s="81" t="s">
        <v>4203</v>
      </c>
      <c r="F80" s="81" t="s">
        <v>4203</v>
      </c>
      <c r="G80" s="95" t="s">
        <v>1995</v>
      </c>
      <c r="H80" s="90" t="s">
        <v>4122</v>
      </c>
      <c r="I80" s="50" t="str" cm="1">
        <f t="array" ref="I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0" s="90" t="s">
        <v>3462</v>
      </c>
      <c r="K80" s="50">
        <f>MATCH(LEFT(既存ファイル名[[#This Row],[項目（内部）]],1),字音画数表[新字],0)</f>
        <v>262</v>
      </c>
      <c r="L80" s="50" cm="1">
        <f t="array" ref="L80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80" s="50" cm="1">
        <f t="array" ref="M80">_xlfn.IFS(MID(既存ファイル名[[#This Row],[項目（内部）]],3,1)="",0,MID(既存ファイル名[[#This Row],[項目（内部）]],3,1)="（",1,TRUE,MATCH(MID(既存ファイル名[[#This Row],[項目（内部）]],3,1),字音画数表[新字],0))</f>
        <v>603</v>
      </c>
      <c r="N80" s="50" cm="1">
        <f t="array" ref="N80">_xlfn.IFS(既存ファイル名[[#This Row],[字２]]=0,1,既存ファイル名[[#This Row],[字３]]=0,2,TRUE,3)</f>
        <v>3</v>
      </c>
      <c r="O80" s="79">
        <f>COUNTIF(既存ファイル名[項目],既存ファイル名[[#This Row],[項目]])</f>
        <v>1</v>
      </c>
      <c r="P80" s="90" t="s">
        <v>3837</v>
      </c>
      <c r="Q80" s="50" t="str" cm="1">
        <f t="array" ref="Q80">_xlfn.IFS(既存ファイル名[[#This Row],[字２]]&gt;0,"",COUNTIF(既存ファイル名[[字１]:[字３]],既存ファイル名[[#This Row],[字１]])&gt;1,"重複",TRUE,"")</f>
        <v/>
      </c>
      <c r="R80" s="50" t="str">
        <f>LEFT(既存ファイル名[[#This Row],[ファイル名]],LEN(既存ファイル名[[#This Row],[ファイル名]])-2)</f>
        <v>keiryoushin</v>
      </c>
      <c r="S80" s="50" t="s">
        <v>3837</v>
      </c>
    </row>
    <row r="81" spans="2:19">
      <c r="B81" s="50">
        <v>36</v>
      </c>
      <c r="C81" s="81" t="s">
        <v>4334</v>
      </c>
      <c r="D81" s="81" t="s">
        <v>4335</v>
      </c>
      <c r="E81" s="81" t="s">
        <v>4203</v>
      </c>
      <c r="F81" s="81" t="s">
        <v>4203</v>
      </c>
      <c r="G81" s="90" t="s">
        <v>4335</v>
      </c>
      <c r="H81" s="90" t="s">
        <v>4122</v>
      </c>
      <c r="I81" s="79" t="str" cm="1">
        <f t="array" ref="I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1" s="90" t="s">
        <v>3461</v>
      </c>
      <c r="K81" s="50">
        <f>MATCH(LEFT(既存ファイル名[[#This Row],[項目（内部）]],1),字音画数表[新字],0)</f>
        <v>262</v>
      </c>
      <c r="L81" s="50" cm="1">
        <f t="array" ref="L81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81" s="50" cm="1">
        <f t="array" ref="M81">_xlfn.IFS(MID(既存ファイル名[[#This Row],[項目（内部）]],3,1)="",0,MID(既存ファイル名[[#This Row],[項目（内部）]],3,1)="（",1,TRUE,MATCH(MID(既存ファイル名[[#This Row],[項目（内部）]],3,1),字音画数表[新字],0))</f>
        <v>226</v>
      </c>
      <c r="N81" s="50" cm="1">
        <f t="array" ref="N81">_xlfn.IFS(既存ファイル名[[#This Row],[字２]]=0,1,既存ファイル名[[#This Row],[字３]]=0,2,TRUE,3)</f>
        <v>3</v>
      </c>
      <c r="O81" s="50">
        <f>COUNTIF(既存ファイル名[項目],既存ファイル名[[#This Row],[項目]])</f>
        <v>1</v>
      </c>
      <c r="P81" s="90" t="s">
        <v>3837</v>
      </c>
      <c r="Q81" s="50" t="str" cm="1">
        <f t="array" ref="Q81">_xlfn.IFS(既存ファイル名[[#This Row],[字２]]&gt;0,"",COUNTIF(既存ファイル名[[字１]:[字３]],既存ファイル名[[#This Row],[字１]])&gt;1,"重複",TRUE,"")</f>
        <v/>
      </c>
      <c r="R81" s="50" t="str">
        <f>LEFT(既存ファイル名[[#This Row],[ファイル名]],LEN(既存ファイル名[[#This Row],[ファイル名]])-2)</f>
        <v>keiryoukyou</v>
      </c>
      <c r="S81" s="50" t="s">
        <v>3837</v>
      </c>
    </row>
    <row r="82" spans="2:19">
      <c r="B82" s="50">
        <v>39</v>
      </c>
      <c r="C82" s="81" t="s">
        <v>4336</v>
      </c>
      <c r="D82" s="81" t="s">
        <v>4337</v>
      </c>
      <c r="E82" s="81" t="s">
        <v>4203</v>
      </c>
      <c r="F82" s="81" t="s">
        <v>4203</v>
      </c>
      <c r="G82" s="81" t="s">
        <v>4337</v>
      </c>
      <c r="H82" s="90" t="s">
        <v>4122</v>
      </c>
      <c r="I82" s="50" t="str" cm="1">
        <f t="array" ref="I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2" s="90" t="s">
        <v>3464</v>
      </c>
      <c r="K82" s="50">
        <f>MATCH(LEFT(既存ファイル名[[#This Row],[項目（内部）]],1),字音画数表[新字],0)</f>
        <v>257</v>
      </c>
      <c r="L82" s="50" cm="1">
        <f t="array" ref="L82">_xlfn.IFS(MID(既存ファイル名[[#This Row],[項目（内部）]],2,1)="",0,MID(既存ファイル名[[#This Row],[項目（内部）]],2,1)="（",1,TRUE,MATCH(MID(既存ファイル名[[#This Row],[項目（内部）]],2,1),字音画数表[新字],0))</f>
        <v>401</v>
      </c>
      <c r="M82" s="50" cm="1">
        <f t="array" ref="M82">_xlfn.IFS(MID(既存ファイル名[[#This Row],[項目（内部）]],3,1)="",0,MID(既存ファイル名[[#This Row],[項目（内部）]],3,1)="（",1,TRUE,MATCH(MID(既存ファイル名[[#This Row],[項目（内部）]],3,1),字音画数表[新字],0))</f>
        <v>832</v>
      </c>
      <c r="N82" s="50" cm="1">
        <f t="array" ref="N82">_xlfn.IFS(既存ファイル名[[#This Row],[字２]]=0,1,既存ファイル名[[#This Row],[字３]]=0,2,TRUE,3)</f>
        <v>3</v>
      </c>
      <c r="O82" s="50">
        <f>COUNTIF(既存ファイル名[項目],既存ファイル名[[#This Row],[項目]])</f>
        <v>1</v>
      </c>
      <c r="P82" s="90" t="s">
        <v>3837</v>
      </c>
      <c r="Q82" s="50" t="str" cm="1">
        <f t="array" ref="Q82">_xlfn.IFS(既存ファイル名[[#This Row],[字２]]&gt;0,"",COUNTIF(既存ファイル名[[字１]:[字３]],既存ファイル名[[#This Row],[字１]])&gt;1,"重複",TRUE,"")</f>
        <v/>
      </c>
      <c r="R82" s="50" t="str">
        <f>LEFT(既存ファイル名[[#This Row],[ファイル名]],LEN(既存ファイル名[[#This Row],[ファイル名]])-2)</f>
        <v>keisandou</v>
      </c>
      <c r="S82" s="50" t="s">
        <v>3837</v>
      </c>
    </row>
    <row r="83" spans="2:19">
      <c r="B83" s="50">
        <v>16</v>
      </c>
      <c r="C83" s="90" t="s">
        <v>4553</v>
      </c>
      <c r="D83" s="90" t="s">
        <v>4553</v>
      </c>
      <c r="E83" s="90" t="s">
        <v>3843</v>
      </c>
      <c r="F83" s="90" t="s">
        <v>3843</v>
      </c>
      <c r="G83" s="90" t="s">
        <v>4553</v>
      </c>
      <c r="H83" s="90" t="s">
        <v>3846</v>
      </c>
      <c r="I83" s="50" t="str" cm="1">
        <f t="array" ref="I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3" s="90" t="s">
        <v>4570</v>
      </c>
      <c r="K83" s="50">
        <f>MATCH(LEFT(既存ファイル名[[#This Row],[項目（内部）]],1),字音画数表[新字],0)</f>
        <v>254</v>
      </c>
      <c r="L83" s="50" cm="1">
        <f t="array" ref="L83">_xlfn.IFS(MID(既存ファイル名[[#This Row],[項目（内部）]],2,1)="",0,MID(既存ファイル名[[#This Row],[項目（内部）]],2,1)="（",1,TRUE,MATCH(MID(既存ファイル名[[#This Row],[項目（内部）]],2,1),字音画数表[新字],0))</f>
        <v>953</v>
      </c>
      <c r="M83" s="50" cm="1">
        <f t="array" ref="M83">_xlfn.IFS(MID(既存ファイル名[[#This Row],[項目（内部）]],3,1)="",0,MID(既存ファイル名[[#This Row],[項目（内部）]],3,1)="（",1,TRUE,MATCH(MID(既存ファイル名[[#This Row],[項目（内部）]],3,1),字音画数表[新字],0))</f>
        <v>19</v>
      </c>
      <c r="N83" s="50" cm="1">
        <f t="array" ref="N83">_xlfn.IFS(既存ファイル名[[#This Row],[字２]]=0,1,既存ファイル名[[#This Row],[字３]]=0,2,TRUE,3)</f>
        <v>3</v>
      </c>
      <c r="O83" s="50">
        <f>COUNTIF(既存ファイル名[項目],既存ファイル名[[#This Row],[項目]])</f>
        <v>1</v>
      </c>
      <c r="P83" s="90" t="s">
        <v>3837</v>
      </c>
      <c r="Q83" s="50" t="str" cm="1">
        <f t="array" ref="Q83">_xlfn.IFS(既存ファイル名[[#This Row],[字２]]&gt;0,"",COUNTIF(既存ファイル名[[字１]:[字３]],既存ファイル名[[#This Row],[字１]])&gt;1,"重複",TRUE,"")</f>
        <v/>
      </c>
      <c r="R83" s="50" t="str">
        <f>LEFT(既存ファイル名[[#This Row],[ファイル名]],LEN(既存ファイル名[[#This Row],[ファイル名]])-2)</f>
        <v>gunhoui</v>
      </c>
      <c r="S83" s="50"/>
    </row>
    <row r="84" spans="2:19">
      <c r="B84" s="50">
        <v>17</v>
      </c>
      <c r="C84" s="81" t="s">
        <v>1994</v>
      </c>
      <c r="D84" s="81" t="s">
        <v>1994</v>
      </c>
      <c r="E84" s="81" t="s">
        <v>4203</v>
      </c>
      <c r="F84" s="81" t="s">
        <v>4203</v>
      </c>
      <c r="G84" s="90" t="s">
        <v>1994</v>
      </c>
      <c r="H84" s="90" t="s">
        <v>4123</v>
      </c>
      <c r="I84" s="79" t="str" cm="1">
        <f t="array" ref="I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4" s="90" t="s">
        <v>3348</v>
      </c>
      <c r="K84" s="50">
        <f>MATCH(LEFT(既存ファイル名[[#This Row],[項目（内部）]],1),字音画数表[新字],0)</f>
        <v>254</v>
      </c>
      <c r="L84" s="50" cm="1">
        <f t="array" ref="L84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84" s="50" cm="1">
        <f t="array" ref="M84">_xlfn.IFS(MID(既存ファイル名[[#This Row],[項目（内部）]],3,1)="",0,MID(既存ファイル名[[#This Row],[項目（内部）]],3,1)="（",1,TRUE,MATCH(MID(既存ファイル名[[#This Row],[項目（内部）]],3,1),字音画数表[新字],0))</f>
        <v>847</v>
      </c>
      <c r="N84" s="50" cm="1">
        <f t="array" ref="N84">_xlfn.IFS(既存ファイル名[[#This Row],[字２]]=0,1,既存ファイル名[[#This Row],[字３]]=0,2,TRUE,3)</f>
        <v>3</v>
      </c>
      <c r="O84" s="50">
        <f>COUNTIF(既存ファイル名[項目],既存ファイル名[[#This Row],[項目]])</f>
        <v>1</v>
      </c>
      <c r="P84" s="90" t="s">
        <v>3837</v>
      </c>
      <c r="Q84" s="50" t="str" cm="1">
        <f t="array" ref="Q84">_xlfn.IFS(既存ファイル名[[#This Row],[字２]]&gt;0,"",COUNTIF(既存ファイル名[[字１]:[字３]],既存ファイル名[[#This Row],[字１]])&gt;1,"重複",TRUE,"")</f>
        <v/>
      </c>
      <c r="R84" s="50" t="str">
        <f>LEFT(既存ファイル名[[#This Row],[ファイル名]],LEN(既存ファイル名[[#This Row],[ファイル名]])-2)</f>
        <v>gunshiba</v>
      </c>
      <c r="S84" s="50" t="s">
        <v>3837</v>
      </c>
    </row>
    <row r="85" spans="2:19">
      <c r="B85" s="50">
        <v>49</v>
      </c>
      <c r="C85" s="81" t="s">
        <v>2340</v>
      </c>
      <c r="D85" s="90" t="s">
        <v>2340</v>
      </c>
      <c r="E85" s="81" t="s">
        <v>4370</v>
      </c>
      <c r="F85" s="81" t="s">
        <v>4203</v>
      </c>
      <c r="G85" s="90" t="s">
        <v>2340</v>
      </c>
      <c r="H85" s="90" t="s">
        <v>4211</v>
      </c>
      <c r="I85" s="50" t="str" cm="1">
        <f t="array" ref="I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5" s="90" t="s">
        <v>3527</v>
      </c>
      <c r="K85" s="50">
        <f>MATCH(LEFT(既存ファイル名[[#This Row],[項目（内部）]],1),字音画数表[新字],0)</f>
        <v>251</v>
      </c>
      <c r="L85" s="50" cm="1">
        <f t="array" ref="L85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85" s="50" cm="1">
        <f t="array" ref="M85">_xlfn.IFS(MID(既存ファイル名[[#This Row],[項目（内部）]],3,1)="",0,MID(既存ファイル名[[#This Row],[項目（内部）]],3,1)="（",1,TRUE,MATCH(MID(既存ファイル名[[#This Row],[項目（内部）]],3,1),字音画数表[新字],0))</f>
        <v>408</v>
      </c>
      <c r="N85" s="50" cm="1">
        <f t="array" ref="N85">_xlfn.IFS(既存ファイル名[[#This Row],[字２]]=0,1,既存ファイル名[[#This Row],[字３]]=0,2,TRUE,3)</f>
        <v>3</v>
      </c>
      <c r="O85" s="50">
        <f>COUNTIF(既存ファイル名[項目],既存ファイル名[[#This Row],[項目]])</f>
        <v>1</v>
      </c>
      <c r="P85" s="90" t="s">
        <v>3837</v>
      </c>
      <c r="Q85" s="50" t="str" cm="1">
        <f t="array" ref="Q85">_xlfn.IFS(既存ファイル名[[#This Row],[字２]]&gt;0,"",COUNTIF(既存ファイル名[[字１]:[字３]],既存ファイル名[[#This Row],[字１]])&gt;1,"重複",TRUE,"")</f>
        <v/>
      </c>
      <c r="R85" s="50" t="str">
        <f>LEFT(既存ファイル名[[#This Row],[ファイル名]],LEN(既存ファイル名[[#This Row],[ファイル名]])-2)</f>
        <v>kunshishi</v>
      </c>
      <c r="S85" s="50" t="s">
        <v>3837</v>
      </c>
    </row>
    <row r="86" spans="2:19">
      <c r="B86" s="50">
        <v>19</v>
      </c>
      <c r="C86" s="81" t="s">
        <v>1988</v>
      </c>
      <c r="D86" s="81" t="s">
        <v>1988</v>
      </c>
      <c r="E86" s="81" t="s">
        <v>4203</v>
      </c>
      <c r="F86" s="81" t="s">
        <v>4203</v>
      </c>
      <c r="G86" s="90" t="s">
        <v>1988</v>
      </c>
      <c r="H86" s="90" t="s">
        <v>4123</v>
      </c>
      <c r="I86" s="79" t="str" cm="1">
        <f t="array" ref="I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6" s="90" t="s">
        <v>3351</v>
      </c>
      <c r="K86" s="50">
        <f>MATCH(LEFT(既存ファイル名[[#This Row],[項目（内部）]],1),字音画数表[新字],0)</f>
        <v>218</v>
      </c>
      <c r="L86" s="50" cm="1">
        <f t="array" ref="L86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86" s="50" cm="1">
        <f t="array" ref="M86">_xlfn.IFS(MID(既存ファイル名[[#This Row],[項目（内部）]],3,1)="",0,MID(既存ファイル名[[#This Row],[項目（内部）]],3,1)="（",1,TRUE,MATCH(MID(既存ファイル名[[#This Row],[項目（内部）]],3,1),字音画数表[新字],0))</f>
        <v>714</v>
      </c>
      <c r="N86" s="50" cm="1">
        <f t="array" ref="N86">_xlfn.IFS(既存ファイル名[[#This Row],[字２]]=0,1,既存ファイル名[[#This Row],[字３]]=0,2,TRUE,3)</f>
        <v>3</v>
      </c>
      <c r="O86" s="79">
        <f>COUNTIF(既存ファイル名[項目],既存ファイル名[[#This Row],[項目]])</f>
        <v>1</v>
      </c>
      <c r="P86" s="90" t="s">
        <v>3837</v>
      </c>
      <c r="Q86" s="50" t="str" cm="1">
        <f t="array" ref="Q86">_xlfn.IFS(既存ファイル名[[#This Row],[字２]]&gt;0,"",COUNTIF(既存ファイル名[[字１]:[字３]],既存ファイル名[[#This Row],[字１]])&gt;1,"重複",TRUE,"")</f>
        <v/>
      </c>
      <c r="R86" s="50" t="str">
        <f>LEFT(既存ファイル名[[#This Row],[ファイル名]],LEN(既存ファイル名[[#This Row],[ファイル名]])-2)</f>
        <v>gyoshitai</v>
      </c>
      <c r="S86" s="50" t="s">
        <v>3837</v>
      </c>
    </row>
    <row r="87" spans="2:19">
      <c r="B87" s="50">
        <v>18</v>
      </c>
      <c r="C87" s="81" t="s">
        <v>1987</v>
      </c>
      <c r="D87" s="81" t="s">
        <v>1987</v>
      </c>
      <c r="E87" s="81" t="s">
        <v>4203</v>
      </c>
      <c r="F87" s="81" t="s">
        <v>4203</v>
      </c>
      <c r="G87" s="81" t="s">
        <v>1987</v>
      </c>
      <c r="H87" s="90" t="s">
        <v>4123</v>
      </c>
      <c r="I87" s="50" t="str" cm="1">
        <f t="array" ref="I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7" s="90" t="s">
        <v>3350</v>
      </c>
      <c r="K87" s="50">
        <f>MATCH(LEFT(既存ファイル名[[#This Row],[項目（内部）]],1),字音画数表[新字],0)</f>
        <v>218</v>
      </c>
      <c r="L87" s="50" cm="1">
        <f t="array" ref="L87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87" s="50" cm="1">
        <f t="array" ref="M87">_xlfn.IFS(MID(既存ファイル名[[#This Row],[項目（内部）]],3,1)="",0,MID(既存ファイル名[[#This Row],[項目（内部）]],3,1)="（",1,TRUE,MATCH(MID(既存ファイル名[[#This Row],[項目（内部）]],3,1),字音画数表[新字],0))</f>
        <v>546</v>
      </c>
      <c r="N87" s="50" cm="1">
        <f t="array" ref="N87">_xlfn.IFS(既存ファイル名[[#This Row],[字２]]=0,1,既存ファイル名[[#This Row],[字３]]=0,2,TRUE,3)</f>
        <v>3</v>
      </c>
      <c r="O87" s="50">
        <f>COUNTIF(既存ファイル名[項目],既存ファイル名[[#This Row],[項目]])</f>
        <v>1</v>
      </c>
      <c r="P87" s="90" t="s">
        <v>3837</v>
      </c>
      <c r="Q87" s="50" t="str" cm="1">
        <f t="array" ref="Q87">_xlfn.IFS(既存ファイル名[[#This Row],[字２]]&gt;0,"",COUNTIF(既存ファイル名[[字１]:[字３]],既存ファイル名[[#This Row],[字１]])&gt;1,"重複",TRUE,"")</f>
        <v/>
      </c>
      <c r="R87" s="50" t="str">
        <f>LEFT(既存ファイル名[[#This Row],[ファイル名]],LEN(既存ファイル名[[#This Row],[ファイル名]])-2)</f>
        <v>gyoshishou</v>
      </c>
      <c r="S87" s="50" t="s">
        <v>3837</v>
      </c>
    </row>
    <row r="88" spans="2:19">
      <c r="B88" s="50">
        <v>50</v>
      </c>
      <c r="C88" s="81" t="s">
        <v>4373</v>
      </c>
      <c r="D88" s="90" t="s">
        <v>4373</v>
      </c>
      <c r="E88" s="81" t="s">
        <v>4203</v>
      </c>
      <c r="F88" s="81" t="s">
        <v>4203</v>
      </c>
      <c r="G88" s="90" t="s">
        <v>4373</v>
      </c>
      <c r="H88" s="90" t="s">
        <v>4207</v>
      </c>
      <c r="I88" s="50" t="str" cm="1">
        <f t="array" ref="I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88" s="90" t="s">
        <v>3537</v>
      </c>
      <c r="K88" s="50">
        <f>MATCH(LEFT(既存ファイル名[[#This Row],[項目（内部）]],1),字音画数表[新字],0)</f>
        <v>200</v>
      </c>
      <c r="L88" s="50" cm="1">
        <f t="array" ref="L88">_xlfn.IFS(MID(既存ファイル名[[#This Row],[項目（内部）]],2,1)="",0,MID(既存ファイル名[[#This Row],[項目（内部）]],2,1)="（",1,TRUE,MATCH(MID(既存ファイル名[[#This Row],[項目（内部）]],2,1),字音画数表[新字],0))</f>
        <v>153</v>
      </c>
      <c r="M88" s="50" cm="1">
        <f t="array" ref="M88">_xlfn.IFS(MID(既存ファイル名[[#This Row],[項目（内部）]],3,1)="",0,MID(既存ファイル名[[#This Row],[項目（内部）]],3,1)="（",1,TRUE,MATCH(MID(既存ファイル名[[#This Row],[項目（内部）]],3,1),字音画数表[新字],0))</f>
        <v>38</v>
      </c>
      <c r="N88" s="50" cm="1">
        <f t="array" ref="N88">_xlfn.IFS(既存ファイル名[[#This Row],[字２]]=0,1,既存ファイル名[[#This Row],[字３]]=0,2,TRUE,3)</f>
        <v>3</v>
      </c>
      <c r="O88" s="50">
        <f>COUNTIF(既存ファイル名[項目],既存ファイル名[[#This Row],[項目]])</f>
        <v>1</v>
      </c>
      <c r="P88" s="90" t="s">
        <v>3837</v>
      </c>
      <c r="Q88" s="50" t="str" cm="1">
        <f t="array" ref="Q88">_xlfn.IFS(既存ファイル名[[#This Row],[字２]]&gt;0,"",COUNTIF(既存ファイル名[[字１]:[字３]],既存ファイル名[[#This Row],[字１]])&gt;1,"重複",TRUE,"")</f>
        <v/>
      </c>
      <c r="R88" s="50" t="str">
        <f>LEFT(既存ファイル名[[#This Row],[ファイル名]],LEN(既存ファイル名[[#This Row],[ファイル名]])-2)</f>
        <v>kyuukanu</v>
      </c>
      <c r="S88" s="50" t="s">
        <v>3837</v>
      </c>
    </row>
    <row r="89" spans="2:19">
      <c r="B89" s="50">
        <v>42</v>
      </c>
      <c r="C89" s="81" t="s">
        <v>1982</v>
      </c>
      <c r="D89" s="90" t="s">
        <v>1982</v>
      </c>
      <c r="E89" s="81" t="s">
        <v>4203</v>
      </c>
      <c r="F89" s="81" t="s">
        <v>4203</v>
      </c>
      <c r="G89" s="90" t="s">
        <v>1982</v>
      </c>
      <c r="H89" s="90" t="s">
        <v>4123</v>
      </c>
      <c r="I89" s="50" t="str" cm="1">
        <f t="array" ref="I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9" s="90" t="s">
        <v>3478</v>
      </c>
      <c r="K89" s="50">
        <f>MATCH(LEFT(既存ファイル名[[#This Row],[項目（内部）]],1),字音画数表[新字],0)</f>
        <v>185</v>
      </c>
      <c r="L89" s="50" cm="1">
        <f t="array" ref="L89">_xlfn.IFS(MID(既存ファイル名[[#This Row],[項目（内部）]],2,1)="",0,MID(既存ファイル名[[#This Row],[項目（内部）]],2,1)="（",1,TRUE,MATCH(MID(既存ファイル名[[#This Row],[項目（内部）]],2,1),字音画数表[新字],0))</f>
        <v>953</v>
      </c>
      <c r="M89" s="50" cm="1">
        <f t="array" ref="M89">_xlfn.IFS(MID(既存ファイル名[[#This Row],[項目（内部）]],3,1)="",0,MID(既存ファイル名[[#This Row],[項目（内部）]],3,1)="（",1,TRUE,MATCH(MID(既存ファイル名[[#This Row],[項目（内部）]],3,1),字音画数表[新字],0))</f>
        <v>19</v>
      </c>
      <c r="N89" s="50" cm="1">
        <f t="array" ref="N89">_xlfn.IFS(既存ファイル名[[#This Row],[字２]]=0,1,既存ファイル名[[#This Row],[字３]]=0,2,TRUE,3)</f>
        <v>3</v>
      </c>
      <c r="O89" s="79">
        <f>COUNTIF(既存ファイル名[項目],既存ファイル名[[#This Row],[項目]])</f>
        <v>1</v>
      </c>
      <c r="P89" s="90" t="s">
        <v>3837</v>
      </c>
      <c r="Q89" s="50" t="str" cm="1">
        <f t="array" ref="Q89">_xlfn.IFS(既存ファイル名[[#This Row],[字２]]&gt;0,"",COUNTIF(既存ファイル名[[字１]:[字３]],既存ファイル名[[#This Row],[字１]])&gt;1,"重複",TRUE,"")</f>
        <v/>
      </c>
      <c r="R89" s="50" t="str">
        <f>LEFT(既存ファイル名[[#This Row],[ファイル名]],LEN(既存ファイル名[[#This Row],[ファイル名]])-2)</f>
        <v>kihoui</v>
      </c>
      <c r="S89" s="50" t="s">
        <v>3837</v>
      </c>
    </row>
    <row r="90" spans="2:19">
      <c r="B90" s="50">
        <v>43</v>
      </c>
      <c r="C90" s="81" t="s">
        <v>1981</v>
      </c>
      <c r="D90" s="90" t="s">
        <v>1981</v>
      </c>
      <c r="E90" s="81" t="s">
        <v>4203</v>
      </c>
      <c r="F90" s="81" t="s">
        <v>4203</v>
      </c>
      <c r="G90" s="90" t="s">
        <v>1981</v>
      </c>
      <c r="H90" s="90" t="s">
        <v>4123</v>
      </c>
      <c r="I90" s="50" t="str" cm="1">
        <f t="array" ref="I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0" s="90" t="s">
        <v>3479</v>
      </c>
      <c r="K90" s="50">
        <f>MATCH(LEFT(既存ファイル名[[#This Row],[項目（内部）]],1),字音画数表[新字],0)</f>
        <v>185</v>
      </c>
      <c r="L90" s="50" cm="1">
        <f t="array" ref="L90">_xlfn.IFS(MID(既存ファイル名[[#This Row],[項目（内部）]],2,1)="",0,MID(既存ファイル名[[#This Row],[項目（内部）]],2,1)="（",1,TRUE,MATCH(MID(既存ファイル名[[#This Row],[項目（内部）]],2,1),字音画数表[新字],0))</f>
        <v>351</v>
      </c>
      <c r="M90" s="50" cm="1">
        <f t="array" ref="M90">_xlfn.IFS(MID(既存ファイル名[[#This Row],[項目（内部）]],3,1)="",0,MID(既存ファイル名[[#This Row],[項目（内部）]],3,1)="（",1,TRUE,MATCH(MID(既存ファイル名[[#This Row],[項目（内部）]],3,1),字音画数表[新字],0))</f>
        <v>19</v>
      </c>
      <c r="N90" s="50" cm="1">
        <f t="array" ref="N90">_xlfn.IFS(既存ファイル名[[#This Row],[字２]]=0,1,既存ファイル名[[#This Row],[字３]]=0,2,TRUE,3)</f>
        <v>3</v>
      </c>
      <c r="O90" s="79">
        <f>COUNTIF(既存ファイル名[項目],既存ファイル名[[#This Row],[項目]])</f>
        <v>1</v>
      </c>
      <c r="P90" s="90" t="s">
        <v>3837</v>
      </c>
      <c r="Q90" s="50" t="str" cm="1">
        <f t="array" ref="Q90">_xlfn.IFS(既存ファイル名[[#This Row],[字２]]&gt;0,"",COUNTIF(既存ファイル名[[字１]:[字３]],既存ファイル名[[#This Row],[字１]])&gt;1,"重複",TRUE,"")</f>
        <v/>
      </c>
      <c r="R90" s="50" t="str">
        <f>LEFT(既存ファイル名[[#This Row],[ファイル名]],LEN(既存ファイル名[[#This Row],[ファイル名]])-2)</f>
        <v>kikoui</v>
      </c>
      <c r="S90" s="50" t="s">
        <v>3837</v>
      </c>
    </row>
    <row r="91" spans="2:19">
      <c r="B91" s="50">
        <v>33</v>
      </c>
      <c r="C91" s="81" t="s">
        <v>2206</v>
      </c>
      <c r="D91" s="81" t="s">
        <v>2205</v>
      </c>
      <c r="E91" s="81" t="s">
        <v>4203</v>
      </c>
      <c r="F91" s="81" t="s">
        <v>4203</v>
      </c>
      <c r="G91" s="90" t="s">
        <v>2205</v>
      </c>
      <c r="H91" s="90" t="s">
        <v>4122</v>
      </c>
      <c r="I91" s="79" t="str" cm="1">
        <f t="array" ref="I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91" s="90" t="s">
        <v>3446</v>
      </c>
      <c r="K91" s="50">
        <f>MATCH(LEFT(既存ファイル名[[#This Row],[項目（内部）]],1),字音画数表[新字],0)</f>
        <v>156</v>
      </c>
      <c r="L91" s="50" cm="1">
        <f t="array" ref="L91">_xlfn.IFS(MID(既存ファイル名[[#This Row],[項目（内部）]],2,1)="",0,MID(既存ファイル名[[#This Row],[項目（内部）]],2,1)="（",1,TRUE,MATCH(MID(既存ファイル名[[#This Row],[項目（内部）]],2,1),字音画数表[新字],0))</f>
        <v>613</v>
      </c>
      <c r="M91" s="50" cm="1">
        <f t="array" ref="M91">_xlfn.IFS(MID(既存ファイル名[[#This Row],[項目（内部）]],3,1)="",0,MID(既存ファイル名[[#This Row],[項目（内部）]],3,1)="（",1,TRUE,MATCH(MID(既存ファイル名[[#This Row],[項目（内部）]],3,1),字音画数表[新字],0))</f>
        <v>1047</v>
      </c>
      <c r="N91" s="50" cm="1">
        <f t="array" ref="N91">_xlfn.IFS(既存ファイル名[[#This Row],[字２]]=0,1,既存ファイル名[[#This Row],[字３]]=0,2,TRUE,3)</f>
        <v>3</v>
      </c>
      <c r="O91" s="79">
        <f>COUNTIF(既存ファイル名[項目],既存ファイル名[[#This Row],[項目]])</f>
        <v>1</v>
      </c>
      <c r="P91" s="90" t="s">
        <v>3837</v>
      </c>
      <c r="Q91" s="50" t="str" cm="1">
        <f t="array" ref="Q91">_xlfn.IFS(既存ファイル名[[#This Row],[字２]]&gt;0,"",COUNTIF(既存ファイル名[[字１]:[字３]],既存ファイル名[[#This Row],[字１]])&gt;1,"重複",TRUE,"")</f>
        <v/>
      </c>
      <c r="R91" s="50" t="str">
        <f>LEFT(既存ファイル名[[#This Row],[ファイル名]],LEN(既存ファイル名[[#This Row],[ファイル名]])-2)</f>
        <v>kanshinri</v>
      </c>
      <c r="S91" s="50" t="s">
        <v>3837</v>
      </c>
    </row>
    <row r="92" spans="2:19">
      <c r="B92" s="50">
        <v>34</v>
      </c>
      <c r="C92" s="81" t="s">
        <v>4328</v>
      </c>
      <c r="D92" s="81" t="s">
        <v>4328</v>
      </c>
      <c r="E92" s="81" t="s">
        <v>4203</v>
      </c>
      <c r="F92" s="81" t="s">
        <v>4203</v>
      </c>
      <c r="G92" s="81" t="s">
        <v>4328</v>
      </c>
      <c r="H92" s="90" t="s">
        <v>4123</v>
      </c>
      <c r="I92" s="50" t="str" cm="1">
        <f t="array" ref="I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2" s="90" t="s">
        <v>3450</v>
      </c>
      <c r="K92" s="50">
        <f>MATCH(LEFT(既存ファイル名[[#This Row],[項目（内部）]],1),字音画数表[新字],0)</f>
        <v>146</v>
      </c>
      <c r="L92" s="50" cm="1">
        <f t="array" ref="L92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92" s="50" cm="1">
        <f t="array" ref="M92">_xlfn.IFS(MID(既存ファイル名[[#This Row],[項目（内部）]],3,1)="",0,MID(既存ファイル名[[#This Row],[項目（内部）]],3,1)="（",1,TRUE,MATCH(MID(既存ファイル名[[#This Row],[項目（内部）]],3,1),字音画数表[新字],0))</f>
        <v>109</v>
      </c>
      <c r="N92" s="50" cm="1">
        <f t="array" ref="N92">_xlfn.IFS(既存ファイル名[[#This Row],[字２]]=0,1,既存ファイル名[[#This Row],[字３]]=0,2,TRUE,3)</f>
        <v>3</v>
      </c>
      <c r="O92" s="79">
        <f>COUNTIF(既存ファイル名[項目],既存ファイル名[[#This Row],[項目]])</f>
        <v>1</v>
      </c>
      <c r="P92" s="90" t="s">
        <v>3837</v>
      </c>
      <c r="Q92" s="50" t="str" cm="1">
        <f t="array" ref="Q92">_xlfn.IFS(既存ファイル名[[#This Row],[字２]]&gt;0,"",COUNTIF(既存ファイル名[[字１]:[字３]],既存ファイル名[[#This Row],[字１]])&gt;1,"重複",TRUE,"")</f>
        <v/>
      </c>
      <c r="R92" s="50" t="str">
        <f>LEFT(既存ファイル名[[#This Row],[ファイル名]],LEN(既存ファイル名[[#This Row],[ファイル名]])-2)</f>
        <v>kantokai</v>
      </c>
      <c r="S92" s="50" t="s">
        <v>3837</v>
      </c>
    </row>
    <row r="93" spans="2:19">
      <c r="B93" s="50">
        <v>35</v>
      </c>
      <c r="C93" s="81" t="s">
        <v>4330</v>
      </c>
      <c r="D93" s="81" t="s">
        <v>4330</v>
      </c>
      <c r="E93" s="81" t="s">
        <v>4331</v>
      </c>
      <c r="F93" s="81" t="s">
        <v>4203</v>
      </c>
      <c r="G93" s="81" t="s">
        <v>4330</v>
      </c>
      <c r="H93" s="90" t="s">
        <v>4207</v>
      </c>
      <c r="I93" s="50" t="str" cm="1">
        <f t="array" ref="I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3" s="90" t="s">
        <v>3455</v>
      </c>
      <c r="K93" s="50">
        <f>MATCH(LEFT(既存ファイル名[[#This Row],[項目（内部）]],1),字音画数表[新字],0)</f>
        <v>125</v>
      </c>
      <c r="L93" s="50" cm="1">
        <f t="array" ref="L93">_xlfn.IFS(MID(既存ファイル名[[#This Row],[項目（内部）]],2,1)="",0,MID(既存ファイル名[[#This Row],[項目（内部）]],2,1)="（",1,TRUE,MATCH(MID(既存ファイル名[[#This Row],[項目（内部）]],2,1),字音画数表[新字],0))</f>
        <v>860</v>
      </c>
      <c r="M93" s="50" cm="1">
        <f t="array" ref="M93">_xlfn.IFS(MID(既存ファイル名[[#This Row],[項目（内部）]],3,1)="",0,MID(既存ファイル名[[#This Row],[項目（内部）]],3,1)="（",1,TRUE,MATCH(MID(既存ファイル名[[#This Row],[項目（内部）]],3,1),字音画数表[新字],0))</f>
        <v>290</v>
      </c>
      <c r="N93" s="50" cm="1">
        <f t="array" ref="N93">_xlfn.IFS(既存ファイル名[[#This Row],[字２]]=0,1,既存ファイル名[[#This Row],[字３]]=0,2,TRUE,3)</f>
        <v>3</v>
      </c>
      <c r="O93" s="79">
        <f>COUNTIF(既存ファイル名[項目],既存ファイル名[[#This Row],[項目]])</f>
        <v>1</v>
      </c>
      <c r="P93" s="90" t="s">
        <v>3837</v>
      </c>
      <c r="Q93" s="50" t="str" cm="1">
        <f t="array" ref="Q93">_xlfn.IFS(既存ファイル名[[#This Row],[字２]]&gt;0,"",COUNTIF(既存ファイル名[[字１]:[字３]],既存ファイル名[[#This Row],[字１]])&gt;1,"重複",TRUE,"")</f>
        <v/>
      </c>
      <c r="R93" s="50" t="str">
        <f>LEFT(既存ファイル名[[#This Row],[ファイル名]],LEN(既存ファイル名[[#This Row],[ファイル名]])-2)</f>
        <v>katsuhakuken</v>
      </c>
      <c r="S93" s="50" t="s">
        <v>3837</v>
      </c>
    </row>
    <row r="94" spans="2:19">
      <c r="B94" s="50">
        <v>11</v>
      </c>
      <c r="C94" s="81" t="s">
        <v>4863</v>
      </c>
      <c r="D94" s="81" t="s">
        <v>4246</v>
      </c>
      <c r="E94" s="81" t="s">
        <v>4203</v>
      </c>
      <c r="F94" s="81" t="s">
        <v>4203</v>
      </c>
      <c r="G94" s="90" t="s">
        <v>4246</v>
      </c>
      <c r="H94" s="90" t="s">
        <v>4122</v>
      </c>
      <c r="I94" s="79" t="str" cm="1">
        <f t="array" ref="I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94" s="90" t="s">
        <v>3306</v>
      </c>
      <c r="K94" s="50">
        <f>MATCH(LEFT(既存ファイル名[[#This Row],[項目（内部）]],1),字音画数表[新字],0)</f>
        <v>50</v>
      </c>
      <c r="L94" s="50" cm="1">
        <f t="array" ref="L94">_xlfn.IFS(MID(既存ファイル名[[#This Row],[項目（内部）]],2,1)="",0,MID(既存ファイル名[[#This Row],[項目（内部）]],2,1)="（",1,TRUE,MATCH(MID(既存ファイル名[[#This Row],[項目（内部）]],2,1),字音画数表[新字],0))</f>
        <v>308</v>
      </c>
      <c r="M94" s="50" cm="1">
        <f t="array" ref="M94">_xlfn.IFS(MID(既存ファイル名[[#This Row],[項目（内部）]],3,1)="",0,MID(既存ファイル名[[#This Row],[項目（内部）]],3,1)="（",1,TRUE,MATCH(MID(既存ファイル名[[#This Row],[項目（内部）]],3,1),字音画数表[新字],0))</f>
        <v>1047</v>
      </c>
      <c r="N94" s="50" cm="1">
        <f t="array" ref="N94">_xlfn.IFS(既存ファイル名[[#This Row],[字２]]=0,1,既存ファイル名[[#This Row],[字３]]=0,2,TRUE,3)</f>
        <v>3</v>
      </c>
      <c r="O94" s="79">
        <f>COUNTIF(既存ファイル名[項目],既存ファイル名[[#This Row],[項目]])</f>
        <v>1</v>
      </c>
      <c r="P94" s="90" t="s">
        <v>3837</v>
      </c>
      <c r="Q94" s="50" t="str" cm="1">
        <f t="array" ref="Q94">_xlfn.IFS(既存ファイル名[[#This Row],[字２]]&gt;0,"",COUNTIF(既存ファイル名[[字１]:[字３]],既存ファイル名[[#This Row],[字１]])&gt;1,"重複",TRUE,"")</f>
        <v/>
      </c>
      <c r="R94" s="50" t="str">
        <f>LEFT(既存ファイル名[[#This Row],[ファイル名]],LEN(既存ファイル名[[#This Row],[ファイル名]])-2)</f>
        <v>ekikori</v>
      </c>
      <c r="S94" s="50" t="s">
        <v>3837</v>
      </c>
    </row>
    <row r="95" spans="2:19">
      <c r="B95" s="50">
        <v>10</v>
      </c>
      <c r="C95" s="81" t="s">
        <v>4820</v>
      </c>
      <c r="D95" s="81" t="s">
        <v>4242</v>
      </c>
      <c r="E95" s="81" t="s">
        <v>4203</v>
      </c>
      <c r="F95" s="81" t="s">
        <v>4203</v>
      </c>
      <c r="G95" s="90" t="s">
        <v>4242</v>
      </c>
      <c r="H95" s="90" t="s">
        <v>4122</v>
      </c>
      <c r="I95" s="79" t="str" cm="1">
        <f t="array" ref="I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95" s="90" t="s">
        <v>3302</v>
      </c>
      <c r="K95" s="50">
        <f>MATCH(LEFT(既存ファイル名[[#This Row],[項目（内部）]],1),字音画数表[新字],0)</f>
        <v>41</v>
      </c>
      <c r="L95" s="50" cm="1">
        <f t="array" ref="L95">_xlfn.IFS(MID(既存ファイル名[[#This Row],[項目（内部）]],2,1)="",0,MID(既存ファイル名[[#This Row],[項目（内部）]],2,1)="（",1,TRUE,MATCH(MID(既存ファイル名[[#This Row],[項目（内部）]],2,1),字音画数表[新字],0))</f>
        <v>11</v>
      </c>
      <c r="M95" s="50" cm="1">
        <f t="array" ref="M95">_xlfn.IFS(MID(既存ファイル名[[#This Row],[項目（内部）]],3,1)="",0,MID(既存ファイル名[[#This Row],[項目（内部）]],3,1)="（",1,TRUE,MATCH(MID(既存ファイル名[[#This Row],[項目（内部）]],3,1),字音画数表[新字],0))</f>
        <v>226</v>
      </c>
      <c r="N95" s="50" cm="1">
        <f t="array" ref="N95">_xlfn.IFS(既存ファイル名[[#This Row],[字２]]=0,1,既存ファイル名[[#This Row],[字３]]=0,2,TRUE,3)</f>
        <v>3</v>
      </c>
      <c r="O95" s="50">
        <f>COUNTIF(既存ファイル名[項目],既存ファイル名[[#This Row],[項目]])</f>
        <v>1</v>
      </c>
      <c r="P95" s="90" t="s">
        <v>3837</v>
      </c>
      <c r="Q95" s="50" t="str" cm="1">
        <f t="array" ref="Q95">_xlfn.IFS(既存ファイル名[[#This Row],[字２]]&gt;0,"",COUNTIF(既存ファイル名[[字１]:[字３]],既存ファイル名[[#This Row],[字１]])&gt;1,"重複",TRUE,"")</f>
        <v/>
      </c>
      <c r="R95" s="50" t="str">
        <f>LEFT(既存ファイル名[[#This Row],[ファイル名]],LEN(既存ファイル名[[#This Row],[ファイル名]])-2)</f>
        <v>eiikyou</v>
      </c>
      <c r="S95" s="50" t="s">
        <v>3837</v>
      </c>
    </row>
    <row r="96" spans="2:19">
      <c r="B96" s="50">
        <v>25</v>
      </c>
      <c r="C96" s="81" t="s">
        <v>4283</v>
      </c>
      <c r="D96" s="81" t="s">
        <v>4283</v>
      </c>
      <c r="E96" s="81" t="s">
        <v>4203</v>
      </c>
      <c r="F96" s="81" t="s">
        <v>4203</v>
      </c>
      <c r="G96" s="90" t="s">
        <v>4283</v>
      </c>
      <c r="H96" s="90" t="s">
        <v>4207</v>
      </c>
      <c r="I96" s="79" t="str" cm="1">
        <f t="array" ref="I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6" s="90" t="s">
        <v>3393</v>
      </c>
      <c r="K96" s="50">
        <f>MATCH(LEFT(既存ファイル名[[#This Row],[項目（内部）]],1),字音画数表[新字],0)</f>
        <v>23</v>
      </c>
      <c r="L96" s="50" cm="1">
        <f t="array" ref="L96">_xlfn.IFS(MID(既存ファイル名[[#This Row],[項目（内部）]],2,1)="",0,MID(既存ファイル名[[#This Row],[項目（内部）]],2,1)="（",1,TRUE,MATCH(MID(既存ファイル名[[#This Row],[項目（内部）]],2,1),字音画数表[新字],0))</f>
        <v>949</v>
      </c>
      <c r="M96" s="50" cm="1">
        <f t="array" ref="M96">_xlfn.IFS(MID(既存ファイル名[[#This Row],[項目（内部）]],3,1)="",0,MID(既存ファイル名[[#This Row],[項目（内部）]],3,1)="（",1,TRUE,MATCH(MID(既存ファイル名[[#This Row],[項目（内部）]],3,1),字音画数表[新字],0))</f>
        <v>654</v>
      </c>
      <c r="N96" s="50" cm="1">
        <f t="array" ref="N96">_xlfn.IFS(既存ファイル名[[#This Row],[字２]]=0,1,既存ファイル名[[#This Row],[字３]]=0,2,TRUE,3)</f>
        <v>3</v>
      </c>
      <c r="O96" s="79">
        <f>COUNTIF(既存ファイル名[項目],既存ファイル名[[#This Row],[項目]])</f>
        <v>1</v>
      </c>
      <c r="P96" s="90" t="s">
        <v>3837</v>
      </c>
      <c r="Q96" s="50" t="str" cm="1">
        <f t="array" ref="Q96">_xlfn.IFS(既存ファイル名[[#This Row],[字２]]&gt;0,"",COUNTIF(既存ファイル名[[字１]:[字３]],既存ファイル名[[#This Row],[字１]])&gt;1,"重複",TRUE,"")</f>
        <v/>
      </c>
      <c r="R96" s="50" t="str">
        <f>LEFT(既存ファイル名[[#This Row],[ファイル名]],LEN(既存ファイル名[[#This Row],[ファイル名]])-2)</f>
        <v>ihoseki</v>
      </c>
      <c r="S96" s="50" t="s">
        <v>3837</v>
      </c>
    </row>
    <row r="97" spans="2:19">
      <c r="B97" s="50">
        <v>26</v>
      </c>
      <c r="C97" s="81" t="s">
        <v>4284</v>
      </c>
      <c r="D97" s="81" t="s">
        <v>4284</v>
      </c>
      <c r="E97" s="81" t="s">
        <v>4203</v>
      </c>
      <c r="F97" s="81" t="s">
        <v>4203</v>
      </c>
      <c r="G97" s="90" t="s">
        <v>4284</v>
      </c>
      <c r="H97" s="90" t="s">
        <v>4211</v>
      </c>
      <c r="I97" s="79" t="str" cm="1">
        <f t="array" ref="I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97" s="90" t="s">
        <v>3394</v>
      </c>
      <c r="K97" s="50">
        <f>MATCH(LEFT(既存ファイル名[[#This Row],[項目（内部）]],1),字音画数表[新字],0)</f>
        <v>23</v>
      </c>
      <c r="L97" s="50" cm="1">
        <f t="array" ref="L97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97" s="50" cm="1">
        <f t="array" ref="M97">_xlfn.IFS(MID(既存ファイル名[[#This Row],[項目（内部）]],3,1)="",0,MID(既存ファイル名[[#This Row],[項目（内部）]],3,1)="（",1,TRUE,MATCH(MID(既存ファイル名[[#This Row],[項目（内部）]],3,1),字音画数表[新字],0))</f>
        <v>759</v>
      </c>
      <c r="N97" s="50" cm="1">
        <f t="array" ref="N97">_xlfn.IFS(既存ファイル名[[#This Row],[字２]]=0,1,既存ファイル名[[#This Row],[字３]]=0,2,TRUE,3)</f>
        <v>3</v>
      </c>
      <c r="O97" s="50">
        <f>COUNTIF(既存ファイル名[項目],既存ファイル名[[#This Row],[項目]])</f>
        <v>1</v>
      </c>
      <c r="P97" s="90" t="s">
        <v>3837</v>
      </c>
      <c r="Q97" s="50" t="str" cm="1">
        <f t="array" ref="Q97">_xlfn.IFS(既存ファイル名[[#This Row],[字２]]&gt;0,"",COUNTIF(既存ファイル名[[字１]:[字３]],既存ファイル名[[#This Row],[字１]])&gt;1,"重複",TRUE,"")</f>
        <v/>
      </c>
      <c r="R97" s="50" t="str">
        <f>LEFT(既存ファイル名[[#This Row],[ファイル名]],LEN(既存ファイル名[[#This Row],[ファイル名]])-2)</f>
        <v>ijinchuu</v>
      </c>
      <c r="S97" s="50" t="s">
        <v>4544</v>
      </c>
    </row>
    <row r="98" spans="2:19">
      <c r="B98" s="50">
        <v>29</v>
      </c>
      <c r="C98" s="81" t="s">
        <v>4295</v>
      </c>
      <c r="D98" s="81" t="s">
        <v>4295</v>
      </c>
      <c r="E98" s="81" t="s">
        <v>4203</v>
      </c>
      <c r="F98" s="81" t="s">
        <v>4203</v>
      </c>
      <c r="G98" s="90" t="s">
        <v>4295</v>
      </c>
      <c r="H98" s="90" t="s">
        <v>4207</v>
      </c>
      <c r="I98" s="79" t="str" cm="1">
        <f t="array" ref="I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8" s="90" t="s">
        <v>3407</v>
      </c>
      <c r="K98" s="50">
        <f>MATCH(LEFT(既存ファイル名[[#This Row],[項目（内部）]],1),字音画数表[新字],0)</f>
        <v>23</v>
      </c>
      <c r="L98" s="50" cm="1">
        <f t="array" ref="L98">_xlfn.IFS(MID(既存ファイル名[[#This Row],[項目（内部）]],2,1)="",0,MID(既存ファイル名[[#This Row],[項目（内部）]],2,1)="（",1,TRUE,MATCH(MID(既存ファイル名[[#This Row],[項目（内部）]],2,1),字音画数表[新字],0))</f>
        <v>414</v>
      </c>
      <c r="M98" s="50" cm="1">
        <f t="array" ref="M98">_xlfn.IFS(MID(既存ファイル名[[#This Row],[項目（内部）]],3,1)="",0,MID(既存ファイル名[[#This Row],[項目（内部）]],3,1)="（",1,TRUE,MATCH(MID(既存ファイル名[[#This Row],[項目（内部）]],3,1),字音画数表[新字],0))</f>
        <v>355</v>
      </c>
      <c r="N98" s="50" cm="1">
        <f t="array" ref="N98">_xlfn.IFS(既存ファイル名[[#This Row],[字２]]=0,1,既存ファイル名[[#This Row],[字３]]=0,2,TRUE,3)</f>
        <v>3</v>
      </c>
      <c r="O98" s="79">
        <f>COUNTIF(既存ファイル名[項目],既存ファイル名[[#This Row],[項目]])</f>
        <v>1</v>
      </c>
      <c r="P98" s="90" t="s">
        <v>3837</v>
      </c>
      <c r="Q98" s="50" t="str" cm="1">
        <f t="array" ref="Q98">_xlfn.IFS(既存ファイル名[[#This Row],[字２]]&gt;0,"",COUNTIF(既存ファイル名[[字１]:[字３]],既存ファイル名[[#This Row],[字１]])&gt;1,"重複",TRUE,"")</f>
        <v/>
      </c>
      <c r="R98" s="50" t="str">
        <f>LEFT(既存ファイル名[[#This Row],[ファイル名]],LEN(既存ファイル名[[#This Row],[ファイル名]])-2)</f>
        <v>ishikou</v>
      </c>
      <c r="S98" s="50" t="s">
        <v>3837</v>
      </c>
    </row>
    <row r="99" spans="2:19">
      <c r="B99" s="50">
        <v>28</v>
      </c>
      <c r="C99" s="81" t="s">
        <v>4292</v>
      </c>
      <c r="D99" s="81" t="s">
        <v>4292</v>
      </c>
      <c r="E99" s="81" t="s">
        <v>4203</v>
      </c>
      <c r="F99" s="81" t="s">
        <v>4203</v>
      </c>
      <c r="G99" s="90" t="s">
        <v>4292</v>
      </c>
      <c r="H99" s="90" t="s">
        <v>4207</v>
      </c>
      <c r="I99" s="79" t="str" cm="1">
        <f t="array" ref="I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9" s="90" t="s">
        <v>3403</v>
      </c>
      <c r="K99" s="50">
        <f>MATCH(LEFT(既存ファイル名[[#This Row],[項目（内部）]],1),字音画数表[新字],0)</f>
        <v>23</v>
      </c>
      <c r="L99" s="50" cm="1">
        <f t="array" ref="L99">_xlfn.IFS(MID(既存ファイル名[[#This Row],[項目（内部）]],2,1)="",0,MID(既存ファイル名[[#This Row],[項目（内部）]],2,1)="（",1,TRUE,MATCH(MID(既存ファイル名[[#This Row],[項目（内部）]],2,1),字音画数表[新字],0))</f>
        <v>394</v>
      </c>
      <c r="M99" s="50" cm="1">
        <f t="array" ref="M99">_xlfn.IFS(MID(既存ファイル名[[#This Row],[項目（内部）]],3,1)="",0,MID(既存ファイル名[[#This Row],[項目（内部）]],3,1)="（",1,TRUE,MATCH(MID(既存ファイル名[[#This Row],[項目（内部）]],3,1),字音画数表[新字],0))</f>
        <v>918</v>
      </c>
      <c r="N99" s="50" cm="1">
        <f t="array" ref="N99">_xlfn.IFS(既存ファイル名[[#This Row],[字２]]=0,1,既存ファイル名[[#This Row],[字３]]=0,2,TRUE,3)</f>
        <v>3</v>
      </c>
      <c r="O99" s="50">
        <f>COUNTIF(既存ファイル名[項目],既存ファイル名[[#This Row],[項目]])</f>
        <v>1</v>
      </c>
      <c r="P99" s="90" t="s">
        <v>3837</v>
      </c>
      <c r="Q99" s="50" t="str" cm="1">
        <f t="array" ref="Q99">_xlfn.IFS(既存ファイル名[[#This Row],[字２]]&gt;0,"",COUNTIF(既存ファイル名[[字１]:[字３]],既存ファイル名[[#This Row],[字１]])&gt;1,"重複",TRUE,"")</f>
        <v/>
      </c>
      <c r="R99" s="50" t="str">
        <f>LEFT(既存ファイル名[[#This Row],[ファイル名]],LEN(既存ファイル名[[#This Row],[ファイル名]])-2)</f>
        <v>isakubu</v>
      </c>
      <c r="S99" s="50" t="s">
        <v>3837</v>
      </c>
    </row>
    <row r="100" spans="2:19">
      <c r="B100" s="50">
        <v>27</v>
      </c>
      <c r="C100" s="81" t="s">
        <v>2373</v>
      </c>
      <c r="D100" s="81" t="s">
        <v>2373</v>
      </c>
      <c r="E100" s="81" t="s">
        <v>4203</v>
      </c>
      <c r="F100" s="81" t="s">
        <v>4203</v>
      </c>
      <c r="G100" s="90" t="s">
        <v>2373</v>
      </c>
      <c r="H100" s="90" t="s">
        <v>4556</v>
      </c>
      <c r="I100" s="79" t="str" cm="1">
        <f t="array" ref="I1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100" s="90" t="s">
        <v>3401</v>
      </c>
      <c r="K100" s="50">
        <f>MATCH(LEFT(既存ファイル名[[#This Row],[項目（内部）]],1),字音画数表[新字],0)</f>
        <v>19</v>
      </c>
      <c r="L100" s="50" cm="1">
        <f t="array" ref="L100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100" s="50" cm="1">
        <f t="array" ref="M100">_xlfn.IFS(MID(既存ファイル名[[#This Row],[項目（内部）]],3,1)="",0,MID(既存ファイル名[[#This Row],[項目（内部）]],3,1)="（",1,TRUE,MATCH(MID(既存ファイル名[[#This Row],[項目（内部）]],3,1),字音画数表[新字],0))</f>
        <v>707</v>
      </c>
      <c r="N100" s="50" cm="1">
        <f t="array" ref="N100">_xlfn.IFS(既存ファイル名[[#This Row],[字２]]=0,1,既存ファイル名[[#This Row],[字３]]=0,2,TRUE,3)</f>
        <v>3</v>
      </c>
      <c r="O100" s="50">
        <f>COUNTIF(既存ファイル名[項目],既存ファイル名[[#This Row],[項目]])</f>
        <v>1</v>
      </c>
      <c r="P100" s="90" t="s">
        <v>3837</v>
      </c>
      <c r="Q100" s="50" t="str" cm="1">
        <f t="array" ref="Q100">_xlfn.IFS(既存ファイル名[[#This Row],[字２]]&gt;0,"",COUNTIF(既存ファイル名[[字１]:[字３]],既存ファイル名[[#This Row],[字１]])&gt;1,"重複",TRUE,"")</f>
        <v/>
      </c>
      <c r="R100" s="50" t="str">
        <f>LEFT(既存ファイル名[[#This Row],[ファイル名]],LEN(既存ファイル名[[#This Row],[ファイル名]])-2)</f>
        <v>irisotsu</v>
      </c>
      <c r="S100" s="50" t="s">
        <v>3837</v>
      </c>
    </row>
    <row r="101" spans="2:19">
      <c r="B101" s="50">
        <v>579</v>
      </c>
      <c r="C101" s="81" t="s">
        <v>4841</v>
      </c>
      <c r="D101" s="90" t="s">
        <v>4842</v>
      </c>
      <c r="E101" s="81" t="s">
        <v>4843</v>
      </c>
      <c r="F101" s="81" t="s">
        <v>4844</v>
      </c>
      <c r="G101" s="90" t="s">
        <v>4842</v>
      </c>
      <c r="H101" s="90" t="s">
        <v>4122</v>
      </c>
      <c r="I101" s="50" t="str" cm="1">
        <f t="array" ref="I1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1" s="90" t="s">
        <v>3752</v>
      </c>
      <c r="K101" s="50">
        <f>MATCH(LEFT(既存ファイル名[[#This Row],[項目（内部）]],1),字音画数表[新字],0)</f>
        <v>715</v>
      </c>
      <c r="L101" s="50" cm="1">
        <f t="array" ref="L101">_xlfn.IFS(MID(既存ファイル名[[#This Row],[項目（内部）]],2,1)="",0,MID(既存ファイル名[[#This Row],[項目（内部）]],2,1)="（",1,TRUE,MATCH(MID(既存ファイル名[[#This Row],[項目（内部）]],2,1),字音画数表[新字],0))</f>
        <v>303</v>
      </c>
      <c r="M101" s="50" cm="1">
        <f t="array" ref="M1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" s="50" cm="1">
        <f t="array" ref="N101">_xlfn.IFS(既存ファイル名[[#This Row],[字２]]=0,1,既存ファイル名[[#This Row],[字３]]=0,2,TRUE,3)</f>
        <v>2</v>
      </c>
      <c r="O101" s="50">
        <f>COUNTIF(既存ファイル名[項目],既存ファイル名[[#This Row],[項目]])</f>
        <v>1</v>
      </c>
      <c r="P101" s="90" t="s">
        <v>3837</v>
      </c>
      <c r="Q101" s="50" t="str" cm="1">
        <f t="array" ref="Q101">_xlfn.IFS(既存ファイル名[[#This Row],[字２]]&gt;0,"",COUNTIF(既存ファイル名[[字１]:[字３]],既存ファイル名[[#This Row],[字１]])&gt;1,"重複",TRUE,"")</f>
        <v/>
      </c>
      <c r="R101" s="50" t="str">
        <f>LEFT(既存ファイル名[[#This Row],[ファイル名]],LEN(既存ファイル名[[#This Row],[ファイル名]])-2)</f>
        <v>taigen</v>
      </c>
      <c r="S101" s="50" t="s">
        <v>3837</v>
      </c>
    </row>
    <row r="102" spans="2:19">
      <c r="B102" s="50">
        <v>435</v>
      </c>
      <c r="C102" s="93" t="s">
        <v>4754</v>
      </c>
      <c r="D102" s="93" t="s">
        <v>4754</v>
      </c>
      <c r="E102" s="81" t="s">
        <v>4203</v>
      </c>
      <c r="F102" s="81" t="s">
        <v>4203</v>
      </c>
      <c r="G102" s="93" t="s">
        <v>4754</v>
      </c>
      <c r="H102" s="90" t="s">
        <v>4121</v>
      </c>
      <c r="I102" s="50" t="str" cm="1">
        <f t="array" ref="I1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" s="90" t="s">
        <v>3616</v>
      </c>
      <c r="K102" s="50" t="e">
        <f>MATCH(LEFT(既存ファイル名[[#This Row],[項目（内部）]],1),字音画数表[新字],0)</f>
        <v>#N/A</v>
      </c>
      <c r="L102" s="50" cm="1">
        <f t="array" ref="L102">_xlfn.IFS(MID(既存ファイル名[[#This Row],[項目（内部）]],2,1)="",0,MID(既存ファイル名[[#This Row],[項目（内部）]],2,1)="（",1,TRUE,MATCH(MID(既存ファイル名[[#This Row],[項目（内部）]],2,1),字音画数表[新字],0))</f>
        <v>409</v>
      </c>
      <c r="M102" s="50" cm="1">
        <f t="array" ref="M1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" s="50" cm="1">
        <f t="array" ref="N102">_xlfn.IFS(既存ファイル名[[#This Row],[字２]]=0,1,既存ファイル名[[#This Row],[字３]]=0,2,TRUE,3)</f>
        <v>2</v>
      </c>
      <c r="O102" s="50">
        <f>COUNTIF(既存ファイル名[項目],既存ファイル名[[#This Row],[項目]])</f>
        <v>1</v>
      </c>
      <c r="P102" s="90" t="s">
        <v>3837</v>
      </c>
      <c r="Q102" s="50" t="str" cm="1">
        <f t="array" ref="Q102">_xlfn.IFS(既存ファイル名[[#This Row],[字２]]&gt;0,"",COUNTIF(既存ファイル名[[字１]:[字３]],既存ファイル名[[#This Row],[字１]])&gt;1,"重複",TRUE,"")</f>
        <v/>
      </c>
      <c r="R102" s="50" t="str">
        <f>LEFT(既存ファイル名[[#This Row],[ファイル名]],LEN(既存ファイル名[[#This Row],[ファイル名]])-2)</f>
        <v>sanshi</v>
      </c>
      <c r="S102" s="50" t="s">
        <v>3837</v>
      </c>
    </row>
    <row r="103" spans="2:19">
      <c r="B103" s="50">
        <v>414</v>
      </c>
      <c r="C103" s="81" t="s">
        <v>4403</v>
      </c>
      <c r="D103" s="90" t="s">
        <v>90</v>
      </c>
      <c r="E103" s="81" t="s">
        <v>4203</v>
      </c>
      <c r="F103" s="81" t="s">
        <v>4203</v>
      </c>
      <c r="G103" s="90" t="s">
        <v>90</v>
      </c>
      <c r="H103" s="90" t="s">
        <v>4122</v>
      </c>
      <c r="I103" s="50" t="str" cm="1">
        <f t="array" ref="I1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3" s="90" t="s">
        <v>3586</v>
      </c>
      <c r="K103" s="50">
        <f>MATCH(LEFT(既存ファイル名[[#This Row],[項目（内部）]],1),字音画数表[新字],0)</f>
        <v>1091</v>
      </c>
      <c r="L103" s="50" cm="1">
        <f t="array" ref="L103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103" s="50" cm="1">
        <f t="array" ref="M1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" s="50" cm="1">
        <f t="array" ref="N103">_xlfn.IFS(既存ファイル名[[#This Row],[字２]]=0,1,既存ファイル名[[#This Row],[字３]]=0,2,TRUE,3)</f>
        <v>2</v>
      </c>
      <c r="O103" s="50">
        <f>COUNTIF(既存ファイル名[項目],既存ファイル名[[#This Row],[項目]])</f>
        <v>1</v>
      </c>
      <c r="P103" s="90" t="s">
        <v>3837</v>
      </c>
      <c r="Q103" s="50" t="str" cm="1">
        <f t="array" ref="Q103">_xlfn.IFS(既存ファイル名[[#This Row],[字２]]&gt;0,"",COUNTIF(既存ファイル名[[字１]:[字３]],既存ファイル名[[#This Row],[字１]])&gt;1,"重複",TRUE,"")</f>
        <v/>
      </c>
      <c r="R103" s="50" t="str">
        <f>LEFT(既存ファイル名[[#This Row],[ファイル名]],LEN(既存ファイル名[[#This Row],[ファイル名]])-2)</f>
        <v>rouchuu</v>
      </c>
      <c r="S103" s="50" t="s">
        <v>3837</v>
      </c>
    </row>
    <row r="104" spans="2:19">
      <c r="B104" s="50">
        <v>418</v>
      </c>
      <c r="C104" s="81" t="s">
        <v>2095</v>
      </c>
      <c r="D104" s="90" t="s">
        <v>89</v>
      </c>
      <c r="E104" s="81" t="s">
        <v>4203</v>
      </c>
      <c r="F104" s="81" t="s">
        <v>4203</v>
      </c>
      <c r="G104" s="90" t="s">
        <v>89</v>
      </c>
      <c r="H104" s="90" t="s">
        <v>4122</v>
      </c>
      <c r="I104" s="50" t="str" cm="1">
        <f t="array" ref="I1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4" s="90" t="s">
        <v>3593</v>
      </c>
      <c r="K104" s="50">
        <f>MATCH(LEFT(既存ファイル名[[#This Row],[項目（内部）]],1),字音画数表[新字],0)</f>
        <v>1090</v>
      </c>
      <c r="L104" s="50" cm="1">
        <f t="array" ref="L104">_xlfn.IFS(MID(既存ファイル名[[#This Row],[項目（内部）]],2,1)="",0,MID(既存ファイル名[[#This Row],[項目（内部）]],2,1)="（",1,TRUE,MATCH(MID(既存ファイル名[[#This Row],[項目（内部）]],2,1),字音画数表[新字],0))</f>
        <v>995</v>
      </c>
      <c r="M104" s="50" cm="1">
        <f t="array" ref="M1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" s="50" cm="1">
        <f t="array" ref="N104">_xlfn.IFS(既存ファイル名[[#This Row],[字２]]=0,1,既存ファイル名[[#This Row],[字３]]=0,2,TRUE,3)</f>
        <v>2</v>
      </c>
      <c r="O104" s="50">
        <f>COUNTIF(既存ファイル名[項目],既存ファイル名[[#This Row],[項目]])</f>
        <v>1</v>
      </c>
      <c r="P104" s="90" t="s">
        <v>3837</v>
      </c>
      <c r="Q104" s="50" t="str" cm="1">
        <f t="array" ref="Q104">_xlfn.IFS(既存ファイル名[[#This Row],[字２]]&gt;0,"",COUNTIF(既存ファイル名[[字１]:[字３]],既存ファイル名[[#This Row],[字１]])&gt;1,"重複",TRUE,"")</f>
        <v/>
      </c>
      <c r="R104" s="50" t="str">
        <f>LEFT(既存ファイル名[[#This Row],[ファイル名]],LEN(既存ファイル名[[#This Row],[ファイル名]])-2)</f>
        <v>rouya</v>
      </c>
      <c r="S104" s="50" t="s">
        <v>3837</v>
      </c>
    </row>
    <row r="105" spans="2:19">
      <c r="B105" s="50">
        <v>415</v>
      </c>
      <c r="C105" s="81" t="s">
        <v>2428</v>
      </c>
      <c r="D105" s="90" t="s">
        <v>2428</v>
      </c>
      <c r="E105" s="81" t="s">
        <v>4203</v>
      </c>
      <c r="F105" s="81" t="s">
        <v>4203</v>
      </c>
      <c r="G105" s="90" t="s">
        <v>2428</v>
      </c>
      <c r="H105" s="90" t="s">
        <v>4211</v>
      </c>
      <c r="I105" s="50" t="str" cm="1">
        <f t="array" ref="I1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05" s="90" t="s">
        <v>3588</v>
      </c>
      <c r="K105" s="50">
        <f>MATCH(LEFT(既存ファイル名[[#This Row],[項目（内部）]],1),字音画数表[新字],0)</f>
        <v>1087</v>
      </c>
      <c r="L105" s="50" cm="1">
        <f t="array" ref="L105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105" s="50" cm="1">
        <f t="array" ref="M1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" s="50" cm="1">
        <f t="array" ref="N105">_xlfn.IFS(既存ファイル名[[#This Row],[字２]]=0,1,既存ファイル名[[#This Row],[字３]]=0,2,TRUE,3)</f>
        <v>2</v>
      </c>
      <c r="O105" s="50">
        <f>COUNTIF(既存ファイル名[項目],既存ファイル名[[#This Row],[項目]])</f>
        <v>1</v>
      </c>
      <c r="P105" s="90" t="s">
        <v>3837</v>
      </c>
      <c r="Q105" s="50" t="str" cm="1">
        <f t="array" ref="Q105">_xlfn.IFS(既存ファイル名[[#This Row],[字２]]&gt;0,"",COUNTIF(既存ファイル名[[字１]:[字３]],既存ファイル名[[#This Row],[字１]])&gt;1,"重複",TRUE,"")</f>
        <v/>
      </c>
      <c r="R105" s="50" t="str">
        <f>LEFT(既存ファイル名[[#This Row],[ファイル名]],LEN(既存ファイル名[[#This Row],[ファイル名]])-2)</f>
        <v>roujin</v>
      </c>
      <c r="S105" s="50" t="s">
        <v>3837</v>
      </c>
    </row>
    <row r="106" spans="2:19">
      <c r="B106" s="50">
        <v>417</v>
      </c>
      <c r="C106" s="81" t="s">
        <v>2427</v>
      </c>
      <c r="D106" s="90" t="s">
        <v>2427</v>
      </c>
      <c r="E106" s="81" t="s">
        <v>4203</v>
      </c>
      <c r="F106" s="81" t="s">
        <v>4203</v>
      </c>
      <c r="G106" s="90" t="s">
        <v>2427</v>
      </c>
      <c r="H106" s="90" t="s">
        <v>4211</v>
      </c>
      <c r="I106" s="50" t="str" cm="1">
        <f t="array" ref="I1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06" s="90" t="s">
        <v>3592</v>
      </c>
      <c r="K106" s="50">
        <f>MATCH(LEFT(既存ファイル名[[#This Row],[項目（内部）]],1),字音画数表[新字],0)</f>
        <v>1087</v>
      </c>
      <c r="L106" s="50" cm="1">
        <f t="array" ref="L106">_xlfn.IFS(MID(既存ファイル名[[#This Row],[項目（内部）]],2,1)="",0,MID(既存ファイル名[[#This Row],[項目（内部）]],2,1)="（",1,TRUE,MATCH(MID(既存ファイル名[[#This Row],[項目（内部）]],2,1),字音画数表[新字],0))</f>
        <v>599</v>
      </c>
      <c r="M106" s="50" cm="1">
        <f t="array" ref="M1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" s="50" cm="1">
        <f t="array" ref="N106">_xlfn.IFS(既存ファイル名[[#This Row],[字２]]=0,1,既存ファイル名[[#This Row],[字３]]=0,2,TRUE,3)</f>
        <v>2</v>
      </c>
      <c r="O106" s="50">
        <f>COUNTIF(既存ファイル名[項目],既存ファイル名[[#This Row],[項目]])</f>
        <v>1</v>
      </c>
      <c r="P106" s="90" t="s">
        <v>3837</v>
      </c>
      <c r="Q106" s="50" t="str" cm="1">
        <f t="array" ref="Q106">_xlfn.IFS(既存ファイル名[[#This Row],[字２]]&gt;0,"",COUNTIF(既存ファイル名[[字１]:[字３]],既存ファイル名[[#This Row],[字１]])&gt;1,"重複",TRUE,"")</f>
        <v/>
      </c>
      <c r="R106" s="50" t="str">
        <f>LEFT(既存ファイル名[[#This Row],[ファイル名]],LEN(既存ファイル名[[#This Row],[ファイル名]])-2)</f>
        <v>roushin</v>
      </c>
      <c r="S106" s="50" t="s">
        <v>3837</v>
      </c>
    </row>
    <row r="107" spans="2:19">
      <c r="B107" s="50">
        <v>416</v>
      </c>
      <c r="C107" s="81" t="s">
        <v>2094</v>
      </c>
      <c r="D107" s="90" t="s">
        <v>2094</v>
      </c>
      <c r="E107" s="81" t="s">
        <v>4203</v>
      </c>
      <c r="F107" s="81" t="s">
        <v>4203</v>
      </c>
      <c r="G107" s="90" t="s">
        <v>2094</v>
      </c>
      <c r="H107" s="90" t="s">
        <v>4123</v>
      </c>
      <c r="I107" s="50" t="str" cm="1">
        <f t="array" ref="I1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07" s="90" t="s">
        <v>3590</v>
      </c>
      <c r="K107" s="50">
        <f>MATCH(LEFT(既存ファイル名[[#This Row],[項目（内部）]],1),字音画数表[新字],0)</f>
        <v>1087</v>
      </c>
      <c r="L107" s="50" cm="1">
        <f t="array" ref="L107">_xlfn.IFS(MID(既存ファイル名[[#This Row],[項目（内部）]],2,1)="",0,MID(既存ファイル名[[#This Row],[項目（内部）]],2,1)="（",1,TRUE,MATCH(MID(既存ファイル名[[#This Row],[項目（内部）]],2,1),字音画数表[新字],0))</f>
        <v>150</v>
      </c>
      <c r="M107" s="50" cm="1">
        <f t="array" ref="M1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" s="50" cm="1">
        <f t="array" ref="N107">_xlfn.IFS(既存ファイル名[[#This Row],[字２]]=0,1,既存ファイル名[[#This Row],[字３]]=0,2,TRUE,3)</f>
        <v>2</v>
      </c>
      <c r="O107" s="50">
        <f>COUNTIF(既存ファイル名[項目],既存ファイル名[[#This Row],[項目]])</f>
        <v>1</v>
      </c>
      <c r="P107" s="90" t="s">
        <v>3837</v>
      </c>
      <c r="Q107" s="50" t="str" cm="1">
        <f t="array" ref="Q107">_xlfn.IFS(既存ファイル名[[#This Row],[字２]]&gt;0,"",COUNTIF(既存ファイル名[[字１]:[字３]],既存ファイル名[[#This Row],[字１]])&gt;1,"重複",TRUE,"")</f>
        <v/>
      </c>
      <c r="R107" s="50" t="str">
        <f>LEFT(既存ファイル名[[#This Row],[ファイル名]],LEN(既存ファイル名[[#This Row],[ファイル名]])-2)</f>
        <v>roukan</v>
      </c>
      <c r="S107" s="50" t="s">
        <v>3837</v>
      </c>
    </row>
    <row r="108" spans="2:19">
      <c r="B108" s="50">
        <v>413</v>
      </c>
      <c r="C108" s="81" t="s">
        <v>2327</v>
      </c>
      <c r="D108" s="90" t="s">
        <v>2093</v>
      </c>
      <c r="E108" s="81" t="s">
        <v>4203</v>
      </c>
      <c r="F108" s="81" t="s">
        <v>4203</v>
      </c>
      <c r="G108" s="90" t="s">
        <v>2093</v>
      </c>
      <c r="H108" s="90" t="s">
        <v>4122</v>
      </c>
      <c r="I108" s="50" t="str" cm="1">
        <f t="array" ref="I1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8" s="90" t="s">
        <v>3584</v>
      </c>
      <c r="K108" s="50">
        <f>MATCH(LEFT(既存ファイル名[[#This Row],[項目（内部）]],1),字音画数表[新字],0)</f>
        <v>1086</v>
      </c>
      <c r="L108" s="50" cm="1">
        <f t="array" ref="L108">_xlfn.IFS(MID(既存ファイル名[[#This Row],[項目（内部）]],2,1)="",0,MID(既存ファイル名[[#This Row],[項目（内部）]],2,1)="（",1,TRUE,MATCH(MID(既存ファイル名[[#This Row],[項目（内部）]],2,1),字音画数表[新字],0))</f>
        <v>337</v>
      </c>
      <c r="M108" s="50" cm="1">
        <f t="array" ref="M1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" s="50" cm="1">
        <f t="array" ref="N108">_xlfn.IFS(既存ファイル名[[#This Row],[字２]]=0,1,既存ファイル名[[#This Row],[字３]]=0,2,TRUE,3)</f>
        <v>2</v>
      </c>
      <c r="O108" s="50">
        <f>COUNTIF(既存ファイル名[項目],既存ファイル名[[#This Row],[項目]])</f>
        <v>1</v>
      </c>
      <c r="P108" s="90" t="s">
        <v>3837</v>
      </c>
      <c r="Q108" s="50" t="str" cm="1">
        <f t="array" ref="Q108">_xlfn.IFS(既存ファイル名[[#This Row],[字２]]&gt;0,"",COUNTIF(既存ファイル名[[字１]:[字３]],既存ファイル名[[#This Row],[字１]])&gt;1,"重複",TRUE,"")</f>
        <v/>
      </c>
      <c r="R108" s="50" t="str">
        <f>LEFT(既存ファイル名[[#This Row],[ファイル名]],LEN(既存ファイル名[[#This Row],[ファイル名]])-2)</f>
        <v>rokou</v>
      </c>
      <c r="S108" s="50" t="s">
        <v>3837</v>
      </c>
    </row>
    <row r="109" spans="2:19">
      <c r="B109" s="50">
        <v>401</v>
      </c>
      <c r="C109" s="90" t="s">
        <v>4552</v>
      </c>
      <c r="D109" s="90" t="s">
        <v>4552</v>
      </c>
      <c r="E109" s="90" t="s">
        <v>3843</v>
      </c>
      <c r="F109" s="90" t="s">
        <v>3843</v>
      </c>
      <c r="G109" s="90" t="s">
        <v>4552</v>
      </c>
      <c r="H109" s="90" t="s">
        <v>4534</v>
      </c>
      <c r="I109" s="50" t="str" cm="1">
        <f t="array" ref="I1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09" s="90" t="s">
        <v>4569</v>
      </c>
      <c r="K109" s="50">
        <f>MATCH(LEFT(既存ファイル名[[#This Row],[項目（内部）]],1),字音画数表[新字],0)</f>
        <v>1080</v>
      </c>
      <c r="L109" s="50" cm="1">
        <f t="array" ref="L109">_xlfn.IFS(MID(既存ファイル名[[#This Row],[項目（内部）]],2,1)="",0,MID(既存ファイル名[[#This Row],[項目（内部）]],2,1)="（",1,TRUE,MATCH(MID(既存ファイル名[[#This Row],[項目（内部）]],2,1),字音画数表[新字],0))</f>
        <v>344</v>
      </c>
      <c r="M109" s="50" cm="1">
        <f t="array" ref="M1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" s="50" cm="1">
        <f t="array" ref="N109">_xlfn.IFS(既存ファイル名[[#This Row],[字２]]=0,1,既存ファイル名[[#This Row],[字３]]=0,2,TRUE,3)</f>
        <v>2</v>
      </c>
      <c r="O109" s="50">
        <f>COUNTIF(既存ファイル名[項目],既存ファイル名[[#This Row],[項目]])</f>
        <v>1</v>
      </c>
      <c r="P109" s="90" t="s">
        <v>3837</v>
      </c>
      <c r="Q109" s="50" t="str" cm="1">
        <f t="array" ref="Q109">_xlfn.IFS(既存ファイル名[[#This Row],[字２]]&gt;0,"",COUNTIF(既存ファイル名[[字１]:[字３]],既存ファイル名[[#This Row],[字１]])&gt;1,"重複",TRUE,"")</f>
        <v/>
      </c>
      <c r="R109" s="50" t="str">
        <f>LEFT(既存ファイル名[[#This Row],[ファイル名]],LEN(既存ファイル名[[#This Row],[ファイル名]])-2)</f>
        <v>retsukou</v>
      </c>
      <c r="S109" s="50"/>
    </row>
    <row r="110" spans="2:19">
      <c r="B110" s="50">
        <v>399</v>
      </c>
      <c r="C110" s="81" t="s">
        <v>4393</v>
      </c>
      <c r="D110" s="90" t="s">
        <v>87</v>
      </c>
      <c r="E110" s="81" t="s">
        <v>4203</v>
      </c>
      <c r="F110" s="81" t="s">
        <v>4203</v>
      </c>
      <c r="G110" s="90" t="s">
        <v>87</v>
      </c>
      <c r="H110" s="90" t="s">
        <v>4122</v>
      </c>
      <c r="I110" s="50" t="str" cm="1">
        <f t="array" ref="I1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10" s="90" t="s">
        <v>2881</v>
      </c>
      <c r="K110" s="50">
        <f>MATCH(LEFT(既存ファイル名[[#This Row],[項目（内部）]],1),字音画数表[新字],0)</f>
        <v>1077</v>
      </c>
      <c r="L110" s="50" cm="1">
        <f t="array" ref="L110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10" s="50" cm="1">
        <f t="array" ref="M1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" s="50" cm="1">
        <f t="array" ref="N110">_xlfn.IFS(既存ファイル名[[#This Row],[字２]]=0,1,既存ファイル名[[#This Row],[字３]]=0,2,TRUE,3)</f>
        <v>2</v>
      </c>
      <c r="O110" s="50">
        <f>COUNTIF(既存ファイル名[項目],既存ファイル名[[#This Row],[項目]])</f>
        <v>1</v>
      </c>
      <c r="P110" s="90" t="s">
        <v>3837</v>
      </c>
      <c r="Q110" s="50" t="str" cm="1">
        <f t="array" ref="Q110">_xlfn.IFS(既存ファイル名[[#This Row],[字２]]&gt;0,"",COUNTIF(既存ファイル名[[字１]:[字３]],既存ファイル名[[#This Row],[字１]])&gt;1,"重複",TRUE,"")</f>
        <v/>
      </c>
      <c r="R110" s="50" t="str">
        <f>LEFT(既存ファイル名[[#This Row],[ファイル名]],LEN(既存ファイル名[[#This Row],[ファイル名]])-2)</f>
        <v>reiyou</v>
      </c>
      <c r="S110" s="50" t="s">
        <v>3837</v>
      </c>
    </row>
    <row r="111" spans="2:19">
      <c r="B111" s="50">
        <v>396</v>
      </c>
      <c r="C111" s="81" t="s">
        <v>4390</v>
      </c>
      <c r="D111" s="90" t="s">
        <v>4390</v>
      </c>
      <c r="E111" s="81" t="s">
        <v>4203</v>
      </c>
      <c r="F111" s="81" t="s">
        <v>4203</v>
      </c>
      <c r="G111" s="90" t="s">
        <v>4390</v>
      </c>
      <c r="H111" s="90" t="s">
        <v>4211</v>
      </c>
      <c r="I111" s="50" t="str" cm="1">
        <f t="array" ref="I1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1" s="90" t="s">
        <v>3565</v>
      </c>
      <c r="K111" s="50">
        <f>MATCH(LEFT(既存ファイル名[[#This Row],[項目（内部）]],1),字音画数表[新字],0)</f>
        <v>1075</v>
      </c>
      <c r="L111" s="50" cm="1">
        <f t="array" ref="L111">_xlfn.IFS(MID(既存ファイル名[[#This Row],[項目（内部）]],2,1)="",0,MID(既存ファイル名[[#This Row],[項目（内部）]],2,1)="（",1,TRUE,MATCH(MID(既存ファイル名[[#This Row],[項目（内部）]],2,1),字音画数表[新字],0))</f>
        <v>599</v>
      </c>
      <c r="M111" s="50" cm="1">
        <f t="array" ref="M1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" s="50" cm="1">
        <f t="array" ref="N111">_xlfn.IFS(既存ファイル名[[#This Row],[字２]]=0,1,既存ファイル名[[#This Row],[字３]]=0,2,TRUE,3)</f>
        <v>2</v>
      </c>
      <c r="O111" s="50">
        <f>COUNTIF(既存ファイル名[項目],既存ファイル名[[#This Row],[項目]])</f>
        <v>1</v>
      </c>
      <c r="P111" s="90" t="s">
        <v>3837</v>
      </c>
      <c r="Q111" s="50" t="str" cm="1">
        <f t="array" ref="Q111">_xlfn.IFS(既存ファイル名[[#This Row],[字２]]&gt;0,"",COUNTIF(既存ファイル名[[字１]:[字３]],既存ファイル名[[#This Row],[字１]])&gt;1,"重複",TRUE,"")</f>
        <v/>
      </c>
      <c r="R111" s="50" t="str">
        <f>LEFT(既存ファイル名[[#This Row],[ファイル名]],LEN(既存ファイル名[[#This Row],[ファイル名]])-2)</f>
        <v>reishin</v>
      </c>
      <c r="S111" s="50" t="s">
        <v>3837</v>
      </c>
    </row>
    <row r="112" spans="2:19">
      <c r="B112" s="50">
        <v>397</v>
      </c>
      <c r="C112" s="81" t="s">
        <v>4391</v>
      </c>
      <c r="D112" s="90" t="s">
        <v>4391</v>
      </c>
      <c r="E112" s="81" t="s">
        <v>4203</v>
      </c>
      <c r="F112" s="81" t="s">
        <v>4203</v>
      </c>
      <c r="G112" s="90" t="s">
        <v>4391</v>
      </c>
      <c r="H112" s="90" t="s">
        <v>4211</v>
      </c>
      <c r="I112" s="50" t="str" cm="1">
        <f t="array" ref="I1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2" s="90" t="s">
        <v>3566</v>
      </c>
      <c r="K112" s="50">
        <f>MATCH(LEFT(既存ファイル名[[#This Row],[項目（内部）]],1),字音画数表[新字],0)</f>
        <v>1075</v>
      </c>
      <c r="L112" s="50" cm="1">
        <f t="array" ref="L112">_xlfn.IFS(MID(既存ファイル名[[#This Row],[項目（内部）]],2,1)="",0,MID(既存ファイル名[[#This Row],[項目（内部）]],2,1)="（",1,TRUE,MATCH(MID(既存ファイル名[[#This Row],[項目（内部）]],2,1),字音画数表[新字],0))</f>
        <v>549</v>
      </c>
      <c r="M112" s="50" cm="1">
        <f t="array" ref="M1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" s="50" cm="1">
        <f t="array" ref="N112">_xlfn.IFS(既存ファイル名[[#This Row],[字２]]=0,1,既存ファイル名[[#This Row],[字３]]=0,2,TRUE,3)</f>
        <v>2</v>
      </c>
      <c r="O112" s="50">
        <f>COUNTIF(既存ファイル名[項目],既存ファイル名[[#This Row],[項目]])</f>
        <v>1</v>
      </c>
      <c r="P112" s="90" t="s">
        <v>3837</v>
      </c>
      <c r="Q112" s="50" t="str" cm="1">
        <f t="array" ref="Q112">_xlfn.IFS(既存ファイル名[[#This Row],[字２]]&gt;0,"",COUNTIF(既存ファイル名[[字１]:[字３]],既存ファイル名[[#This Row],[字１]])&gt;1,"重複",TRUE,"")</f>
        <v/>
      </c>
      <c r="R112" s="50" t="str">
        <f>LEFT(既存ファイル名[[#This Row],[ファイル名]],LEN(既存ファイル名[[#This Row],[ファイル名]])-2)</f>
        <v>reishou</v>
      </c>
      <c r="S112" s="50" t="s">
        <v>3837</v>
      </c>
    </row>
    <row r="113" spans="2:19">
      <c r="B113" s="50">
        <v>400</v>
      </c>
      <c r="C113" s="81" t="s">
        <v>4394</v>
      </c>
      <c r="D113" s="90" t="s">
        <v>86</v>
      </c>
      <c r="E113" s="81" t="s">
        <v>4203</v>
      </c>
      <c r="F113" s="81" t="s">
        <v>4203</v>
      </c>
      <c r="G113" s="90" t="s">
        <v>86</v>
      </c>
      <c r="H113" s="90" t="s">
        <v>4122</v>
      </c>
      <c r="I113" s="50" t="str" cm="1">
        <f t="array" ref="I1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13" s="90" t="s">
        <v>2882</v>
      </c>
      <c r="K113" s="50">
        <f>MATCH(LEFT(既存ファイル名[[#This Row],[項目（内部）]],1),字音画数表[新字],0)</f>
        <v>1073</v>
      </c>
      <c r="L113" s="50" cm="1">
        <f t="array" ref="L113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13" s="50" cm="1">
        <f t="array" ref="M1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" s="50" cm="1">
        <f t="array" ref="N113">_xlfn.IFS(既存ファイル名[[#This Row],[字２]]=0,1,既存ファイル名[[#This Row],[字３]]=0,2,TRUE,3)</f>
        <v>2</v>
      </c>
      <c r="O113" s="50">
        <f>COUNTIF(既存ファイル名[項目],既存ファイル名[[#This Row],[項目]])</f>
        <v>1</v>
      </c>
      <c r="P113" s="90" t="s">
        <v>3837</v>
      </c>
      <c r="Q113" s="50" t="str" cm="1">
        <f t="array" ref="Q113">_xlfn.IFS(既存ファイル名[[#This Row],[字２]]&gt;0,"",COUNTIF(既存ファイル名[[字１]:[字３]],既存ファイル名[[#This Row],[字１]])&gt;1,"重複",TRUE,"")</f>
        <v/>
      </c>
      <c r="R113" s="50" t="str">
        <f>LEFT(既存ファイル名[[#This Row],[ファイル名]],LEN(既存ファイル名[[#This Row],[ファイル名]])-2)</f>
        <v>reiyou</v>
      </c>
      <c r="S113" s="50" t="s">
        <v>3837</v>
      </c>
    </row>
    <row r="114" spans="2:19">
      <c r="B114" s="50">
        <v>398</v>
      </c>
      <c r="C114" s="81" t="s">
        <v>2092</v>
      </c>
      <c r="D114" s="90" t="s">
        <v>2092</v>
      </c>
      <c r="E114" s="81" t="s">
        <v>4203</v>
      </c>
      <c r="F114" s="81" t="s">
        <v>4203</v>
      </c>
      <c r="G114" s="90" t="s">
        <v>2092</v>
      </c>
      <c r="H114" s="90" t="s">
        <v>4123</v>
      </c>
      <c r="I114" s="50" t="str" cm="1">
        <f t="array" ref="I1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4" s="90" t="s">
        <v>3567</v>
      </c>
      <c r="K114" s="50">
        <f>MATCH(LEFT(既存ファイル名[[#This Row],[項目（内部）]],1),字音画数表[新字],0)</f>
        <v>1072</v>
      </c>
      <c r="L114" s="50" cm="1">
        <f t="array" ref="L114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114" s="50" cm="1">
        <f t="array" ref="M1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" s="50" cm="1">
        <f t="array" ref="N114">_xlfn.IFS(既存ファイル名[[#This Row],[字２]]=0,1,既存ファイル名[[#This Row],[字３]]=0,2,TRUE,3)</f>
        <v>2</v>
      </c>
      <c r="O114" s="50">
        <f>COUNTIF(既存ファイル名[項目],既存ファイル名[[#This Row],[項目]])</f>
        <v>1</v>
      </c>
      <c r="P114" s="90" t="s">
        <v>3837</v>
      </c>
      <c r="Q114" s="50" t="str" cm="1">
        <f t="array" ref="Q114">_xlfn.IFS(既存ファイル名[[#This Row],[字２]]&gt;0,"",COUNTIF(既存ファイル名[[字１]:[字３]],既存ファイル名[[#This Row],[字１]])&gt;1,"重複",TRUE,"")</f>
        <v/>
      </c>
      <c r="R114" s="50" t="str">
        <f>LEFT(既存ファイル名[[#This Row],[ファイル名]],LEN(既存ファイル名[[#This Row],[ファイル名]])-2)</f>
        <v>reisou</v>
      </c>
      <c r="S114" s="50" t="s">
        <v>3837</v>
      </c>
    </row>
    <row r="115" spans="2:19">
      <c r="B115" s="50">
        <v>395</v>
      </c>
      <c r="C115" s="81" t="s">
        <v>1957</v>
      </c>
      <c r="D115" s="90" t="s">
        <v>1957</v>
      </c>
      <c r="E115" s="81" t="s">
        <v>4203</v>
      </c>
      <c r="F115" s="81" t="s">
        <v>4203</v>
      </c>
      <c r="G115" s="90" t="s">
        <v>1957</v>
      </c>
      <c r="H115" s="90" t="s">
        <v>4123</v>
      </c>
      <c r="I115" s="50" t="str" cm="1">
        <f t="array" ref="I1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5" s="90" t="s">
        <v>3563</v>
      </c>
      <c r="K115" s="50">
        <f>MATCH(LEFT(既存ファイル名[[#This Row],[項目（内部）]],1),字音画数表[新字],0)</f>
        <v>1072</v>
      </c>
      <c r="L115" s="50" cm="1">
        <f t="array" ref="L115">_xlfn.IFS(MID(既存ファイル名[[#This Row],[項目（内部）]],2,1)="",0,MID(既存ファイル名[[#This Row],[項目（内部）]],2,1)="（",1,TRUE,MATCH(MID(既存ファイル名[[#This Row],[項目（内部）]],2,1),字音画数表[新字],0))</f>
        <v>377</v>
      </c>
      <c r="M115" s="50" cm="1">
        <f t="array" ref="M1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" s="50" cm="1">
        <f t="array" ref="N115">_xlfn.IFS(既存ファイル名[[#This Row],[字２]]=0,1,既存ファイル名[[#This Row],[字３]]=0,2,TRUE,3)</f>
        <v>2</v>
      </c>
      <c r="O115" s="50">
        <f>COUNTIF(既存ファイル名[項目],既存ファイル名[[#This Row],[項目]])</f>
        <v>1</v>
      </c>
      <c r="P115" s="90" t="s">
        <v>3837</v>
      </c>
      <c r="Q115" s="50" t="str" cm="1">
        <f t="array" ref="Q115">_xlfn.IFS(既存ファイル名[[#This Row],[字２]]&gt;0,"",COUNTIF(既存ファイル名[[字１]:[字３]],既存ファイル名[[#This Row],[字１]])&gt;1,"重複",TRUE,"")</f>
        <v/>
      </c>
      <c r="R115" s="50" t="str">
        <f>LEFT(既存ファイル名[[#This Row],[ファイル名]],LEN(既存ファイル名[[#This Row],[ファイル名]])-2)</f>
        <v>reisa</v>
      </c>
      <c r="S115" s="50" t="s">
        <v>3837</v>
      </c>
    </row>
    <row r="116" spans="2:19">
      <c r="B116" s="50">
        <v>419</v>
      </c>
      <c r="C116" s="81" t="s">
        <v>4405</v>
      </c>
      <c r="D116" s="90" t="s">
        <v>4405</v>
      </c>
      <c r="E116" s="81" t="s">
        <v>4203</v>
      </c>
      <c r="F116" s="81" t="s">
        <v>4203</v>
      </c>
      <c r="G116" s="90" t="s">
        <v>4405</v>
      </c>
      <c r="H116" s="90" t="s">
        <v>4121</v>
      </c>
      <c r="I116" s="50" t="str" cm="1">
        <f t="array" ref="I1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" s="90" t="s">
        <v>3595</v>
      </c>
      <c r="K116" s="50">
        <f>MATCH(LEFT(既存ファイル名[[#This Row],[項目（内部）]],1),字音画数表[新字],0)</f>
        <v>1071</v>
      </c>
      <c r="L116" s="50" cm="1">
        <f t="array" ref="L116">_xlfn.IFS(MID(既存ファイル名[[#This Row],[項目（内部）]],2,1)="",0,MID(既存ファイル名[[#This Row],[項目（内部）]],2,1)="（",1,TRUE,MATCH(MID(既存ファイル名[[#This Row],[項目（内部）]],2,1),字音画数表[新字],0))</f>
        <v>834</v>
      </c>
      <c r="M116" s="50" cm="1">
        <f t="array" ref="M1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" s="50" cm="1">
        <f t="array" ref="N116">_xlfn.IFS(既存ファイル名[[#This Row],[字２]]=0,1,既存ファイル名[[#This Row],[字３]]=0,2,TRUE,3)</f>
        <v>2</v>
      </c>
      <c r="O116" s="50">
        <f>COUNTIF(既存ファイル名[項目],既存ファイル名[[#This Row],[項目]])</f>
        <v>1</v>
      </c>
      <c r="P116" s="90" t="s">
        <v>3837</v>
      </c>
      <c r="Q116" s="50" t="str" cm="1">
        <f t="array" ref="Q116">_xlfn.IFS(既存ファイル名[[#This Row],[字２]]&gt;0,"",COUNTIF(既存ファイル名[[字１]:[字３]],既存ファイル名[[#This Row],[字１]])&gt;1,"重複",TRUE,"")</f>
        <v/>
      </c>
      <c r="R116" s="50" t="str">
        <f>LEFT(既存ファイル名[[#This Row],[ファイル名]],LEN(既存ファイル名[[#This Row],[ファイル名]])-2)</f>
        <v>ruidou</v>
      </c>
      <c r="S116" s="50" t="s">
        <v>3837</v>
      </c>
    </row>
    <row r="117" spans="2:19">
      <c r="B117" s="50">
        <v>407</v>
      </c>
      <c r="C117" s="81" t="s">
        <v>4402</v>
      </c>
      <c r="D117" s="90" t="s">
        <v>85</v>
      </c>
      <c r="E117" s="81" t="s">
        <v>4203</v>
      </c>
      <c r="F117" s="81" t="s">
        <v>4203</v>
      </c>
      <c r="G117" s="90" t="s">
        <v>85</v>
      </c>
      <c r="H117" s="90" t="s">
        <v>4122</v>
      </c>
      <c r="I117" s="50" t="str" cm="1">
        <f t="array" ref="I1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17" s="90" t="s">
        <v>3578</v>
      </c>
      <c r="K117" s="50">
        <f>MATCH(LEFT(既存ファイル名[[#This Row],[項目（内部）]],1),字音画数表[新字],0)</f>
        <v>1070</v>
      </c>
      <c r="L117" s="50" cm="1">
        <f t="array" ref="L117">_xlfn.IFS(MID(既存ファイル名[[#This Row],[項目（内部）]],2,1)="",0,MID(既存ファイル名[[#This Row],[項目（内部）]],2,1)="（",1,TRUE,MATCH(MID(既存ファイル名[[#This Row],[項目（内部）]],2,1),字音画数表[新字],0))</f>
        <v>679</v>
      </c>
      <c r="M117" s="50" cm="1">
        <f t="array" ref="M1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" s="50" cm="1">
        <f t="array" ref="N117">_xlfn.IFS(既存ファイル名[[#This Row],[字２]]=0,1,既存ファイル名[[#This Row],[字３]]=0,2,TRUE,3)</f>
        <v>2</v>
      </c>
      <c r="O117" s="50">
        <f>COUNTIF(既存ファイル名[項目],既存ファイル名[[#This Row],[項目]])</f>
        <v>1</v>
      </c>
      <c r="P117" s="90" t="s">
        <v>3837</v>
      </c>
      <c r="Q117" s="50" t="str" cm="1">
        <f t="array" ref="Q117">_xlfn.IFS(既存ファイル名[[#This Row],[字２]]&gt;0,"",COUNTIF(既存ファイル名[[字１]:[字３]],既存ファイル名[[#This Row],[字１]])&gt;1,"重複",TRUE,"")</f>
        <v/>
      </c>
      <c r="R117" s="50" t="str">
        <f>LEFT(既存ファイル名[[#This Row],[ファイル名]],LEN(既存ファイル名[[#This Row],[ファイル名]])-2)</f>
        <v>rinso</v>
      </c>
      <c r="S117" s="50" t="s">
        <v>3837</v>
      </c>
    </row>
    <row r="118" spans="2:19">
      <c r="B118" s="50">
        <v>406</v>
      </c>
      <c r="C118" s="81" t="s">
        <v>4400</v>
      </c>
      <c r="D118" s="90" t="s">
        <v>4401</v>
      </c>
      <c r="E118" s="81" t="s">
        <v>4203</v>
      </c>
      <c r="F118" s="81" t="s">
        <v>4203</v>
      </c>
      <c r="G118" s="90" t="s">
        <v>4401</v>
      </c>
      <c r="H118" s="90" t="s">
        <v>4122</v>
      </c>
      <c r="I118" s="50" t="str" cm="1">
        <f t="array" ref="I1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18" s="90" t="s">
        <v>3577</v>
      </c>
      <c r="K118" s="50">
        <f>MATCH(LEFT(既存ファイル名[[#This Row],[項目（内部）]],1),字音画数表[新字],0)</f>
        <v>1070</v>
      </c>
      <c r="L118" s="50" cm="1">
        <f t="array" ref="L118">_xlfn.IFS(MID(既存ファイル名[[#This Row],[項目（内部）]],2,1)="",0,MID(既存ファイル名[[#This Row],[項目（内部）]],2,1)="（",1,TRUE,MATCH(MID(既存ファイル名[[#This Row],[項目（内部）]],2,1),字音画数表[新字],0))</f>
        <v>604</v>
      </c>
      <c r="M118" s="50" cm="1">
        <f t="array" ref="M1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" s="50" cm="1">
        <f t="array" ref="N118">_xlfn.IFS(既存ファイル名[[#This Row],[字２]]=0,1,既存ファイル名[[#This Row],[字３]]=0,2,TRUE,3)</f>
        <v>2</v>
      </c>
      <c r="O118" s="50">
        <f>COUNTIF(既存ファイル名[項目],既存ファイル名[[#This Row],[項目]])</f>
        <v>1</v>
      </c>
      <c r="P118" s="90" t="s">
        <v>3837</v>
      </c>
      <c r="Q118" s="50" t="str" cm="1">
        <f t="array" ref="Q118">_xlfn.IFS(既存ファイル名[[#This Row],[字２]]&gt;0,"",COUNTIF(既存ファイル名[[字１]:[字３]],既存ファイル名[[#This Row],[字１]])&gt;1,"重複",TRUE,"")</f>
        <v/>
      </c>
      <c r="R118" s="50" t="str">
        <f>LEFT(既存ファイル名[[#This Row],[ファイル名]],LEN(既存ファイル名[[#This Row],[ファイル名]])-2)</f>
        <v>rinshin</v>
      </c>
      <c r="S118" s="50" t="s">
        <v>3837</v>
      </c>
    </row>
    <row r="119" spans="2:19">
      <c r="B119" s="50">
        <v>403</v>
      </c>
      <c r="C119" s="81" t="s">
        <v>4397</v>
      </c>
      <c r="D119" s="90" t="s">
        <v>84</v>
      </c>
      <c r="E119" s="81" t="s">
        <v>4203</v>
      </c>
      <c r="F119" s="81" t="s">
        <v>4203</v>
      </c>
      <c r="G119" s="90" t="s">
        <v>84</v>
      </c>
      <c r="H119" s="90" t="s">
        <v>4122</v>
      </c>
      <c r="I119" s="50" t="str" cm="1">
        <f t="array" ref="I1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19" s="90" t="s">
        <v>3574</v>
      </c>
      <c r="K119" s="50">
        <f>MATCH(LEFT(既存ファイル名[[#This Row],[項目（内部）]],1),字音画数表[新字],0)</f>
        <v>1070</v>
      </c>
      <c r="L119" s="50" cm="1">
        <f t="array" ref="L119">_xlfn.IFS(MID(既存ファイル名[[#This Row],[項目（内部）]],2,1)="",0,MID(既存ファイル名[[#This Row],[項目（内部）]],2,1)="（",1,TRUE,MATCH(MID(既存ファイル名[[#This Row],[項目（内部）]],2,1),字音画数表[新字],0))</f>
        <v>300</v>
      </c>
      <c r="M119" s="50" cm="1">
        <f t="array" ref="M1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" s="50" cm="1">
        <f t="array" ref="N119">_xlfn.IFS(既存ファイル名[[#This Row],[字２]]=0,1,既存ファイル名[[#This Row],[字３]]=0,2,TRUE,3)</f>
        <v>2</v>
      </c>
      <c r="O119" s="50">
        <f>COUNTIF(既存ファイル名[項目],既存ファイル名[[#This Row],[項目]])</f>
        <v>1</v>
      </c>
      <c r="P119" s="90" t="s">
        <v>3837</v>
      </c>
      <c r="Q119" s="50" t="str" cm="1">
        <f t="array" ref="Q119">_xlfn.IFS(既存ファイル名[[#This Row],[字２]]&gt;0,"",COUNTIF(既存ファイル名[[字１]:[字３]],既存ファイル名[[#This Row],[字１]])&gt;1,"重複",TRUE,"")</f>
        <v/>
      </c>
      <c r="R119" s="50" t="str">
        <f>LEFT(既存ファイル名[[#This Row],[ファイル名]],LEN(既存ファイル名[[#This Row],[ファイル名]])-2)</f>
        <v>ringen</v>
      </c>
      <c r="S119" s="50" t="s">
        <v>3837</v>
      </c>
    </row>
    <row r="120" spans="2:19">
      <c r="B120" s="50">
        <v>404</v>
      </c>
      <c r="C120" s="81" t="s">
        <v>4398</v>
      </c>
      <c r="D120" s="90" t="s">
        <v>4399</v>
      </c>
      <c r="E120" s="81" t="s">
        <v>4203</v>
      </c>
      <c r="F120" s="81" t="s">
        <v>4203</v>
      </c>
      <c r="G120" s="90" t="s">
        <v>4399</v>
      </c>
      <c r="H120" s="90" t="s">
        <v>4122</v>
      </c>
      <c r="I120" s="50" t="str" cm="1">
        <f t="array" ref="I1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0" s="90" t="s">
        <v>3575</v>
      </c>
      <c r="K120" s="50">
        <f>MATCH(LEFT(既存ファイル名[[#This Row],[項目（内部）]],1),字音画数表[新字],0)</f>
        <v>1070</v>
      </c>
      <c r="L120" s="50" cm="1">
        <f t="array" ref="L120">_xlfn.IFS(MID(既存ファイル名[[#This Row],[項目（内部）]],2,1)="",0,MID(既存ファイル名[[#This Row],[項目（内部）]],2,1)="（",1,TRUE,MATCH(MID(既存ファイル名[[#This Row],[項目（内部）]],2,1),字音画数表[新字],0))</f>
        <v>147</v>
      </c>
      <c r="M120" s="50" cm="1">
        <f t="array" ref="M1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" s="50" cm="1">
        <f t="array" ref="N120">_xlfn.IFS(既存ファイル名[[#This Row],[字２]]=0,1,既存ファイル名[[#This Row],[字３]]=0,2,TRUE,3)</f>
        <v>2</v>
      </c>
      <c r="O120" s="50">
        <f>COUNTIF(既存ファイル名[項目],既存ファイル名[[#This Row],[項目]])</f>
        <v>1</v>
      </c>
      <c r="P120" s="90" t="s">
        <v>3837</v>
      </c>
      <c r="Q120" s="50" t="str" cm="1">
        <f t="array" ref="Q120">_xlfn.IFS(既存ファイル名[[#This Row],[字２]]&gt;0,"",COUNTIF(既存ファイル名[[字１]:[字３]],既存ファイル名[[#This Row],[字１]])&gt;1,"重複",TRUE,"")</f>
        <v/>
      </c>
      <c r="R120" s="50" t="str">
        <f>LEFT(既存ファイル名[[#This Row],[ファイル名]],LEN(既存ファイル名[[#This Row],[ファイル名]])-2)</f>
        <v>rinkan</v>
      </c>
      <c r="S120" s="50" t="s">
        <v>3837</v>
      </c>
    </row>
    <row r="121" spans="2:19">
      <c r="B121" s="50">
        <v>405</v>
      </c>
      <c r="C121" s="81" t="s">
        <v>2425</v>
      </c>
      <c r="D121" s="90" t="s">
        <v>2425</v>
      </c>
      <c r="E121" s="81" t="s">
        <v>2426</v>
      </c>
      <c r="F121" s="81" t="s">
        <v>4203</v>
      </c>
      <c r="G121" s="90" t="s">
        <v>2425</v>
      </c>
      <c r="H121" s="90" t="s">
        <v>4211</v>
      </c>
      <c r="I121" s="50" t="str" cm="1">
        <f t="array" ref="I1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1" s="90" t="s">
        <v>3576</v>
      </c>
      <c r="K121" s="50">
        <f>MATCH(LEFT(既存ファイル名[[#This Row],[項目（内部）]],1),字音画数表[新字],0)</f>
        <v>1066</v>
      </c>
      <c r="L121" s="50" cm="1">
        <f t="array" ref="L121">_xlfn.IFS(MID(既存ファイル名[[#This Row],[項目（内部）]],2,1)="",0,MID(既存ファイル名[[#This Row],[項目（内部）]],2,1)="（",1,TRUE,MATCH(MID(既存ファイル名[[#This Row],[項目（内部）]],2,1),字音画数表[新字],0))</f>
        <v>344</v>
      </c>
      <c r="M121" s="50" cm="1">
        <f t="array" ref="M1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" s="50" cm="1">
        <f t="array" ref="N121">_xlfn.IFS(既存ファイル名[[#This Row],[字２]]=0,1,既存ファイル名[[#This Row],[字３]]=0,2,TRUE,3)</f>
        <v>2</v>
      </c>
      <c r="O121" s="50">
        <f>COUNTIF(既存ファイル名[項目],既存ファイル名[[#This Row],[項目]])</f>
        <v>1</v>
      </c>
      <c r="P121" s="90" t="s">
        <v>3837</v>
      </c>
      <c r="Q121" s="50" t="str" cm="1">
        <f t="array" ref="Q121">_xlfn.IFS(既存ファイル名[[#This Row],[字２]]&gt;0,"",COUNTIF(既存ファイル名[[字１]:[字３]],既存ファイル名[[#This Row],[字１]])&gt;1,"重複",TRUE,"")</f>
        <v/>
      </c>
      <c r="R121" s="50" t="str">
        <f>LEFT(既存ファイル名[[#This Row],[ファイル名]],LEN(既存ファイル名[[#This Row],[ファイル名]])-2)</f>
        <v>rinkou</v>
      </c>
      <c r="S121" s="50" t="s">
        <v>3837</v>
      </c>
    </row>
    <row r="122" spans="2:19">
      <c r="B122" s="50">
        <v>421</v>
      </c>
      <c r="C122" s="81" t="s">
        <v>2527</v>
      </c>
      <c r="D122" s="90" t="s">
        <v>2527</v>
      </c>
      <c r="E122" s="81" t="s">
        <v>4203</v>
      </c>
      <c r="F122" s="81" t="s">
        <v>4203</v>
      </c>
      <c r="G122" s="90" t="s">
        <v>2527</v>
      </c>
      <c r="H122" s="90" t="s">
        <v>4121</v>
      </c>
      <c r="I122" s="50" t="str" cm="1">
        <f t="array" ref="I1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2" s="90" t="s">
        <v>3597</v>
      </c>
      <c r="K122" s="50">
        <f>MATCH(LEFT(既存ファイル名[[#This Row],[項目（内部）]],1),字音画数表[新字],0)</f>
        <v>1062</v>
      </c>
      <c r="L122" s="50" cm="1">
        <f t="array" ref="L122">_xlfn.IFS(MID(既存ファイル名[[#This Row],[項目（内部）]],2,1)="",0,MID(既存ファイル名[[#This Row],[項目（内部）]],2,1)="（",1,TRUE,MATCH(MID(既存ファイル名[[#This Row],[項目（内部）]],2,1),字音画数表[新字],0))</f>
        <v>77</v>
      </c>
      <c r="M122" s="50" cm="1">
        <f t="array" ref="M1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" s="50" cm="1">
        <f t="array" ref="N122">_xlfn.IFS(既存ファイル名[[#This Row],[字２]]=0,1,既存ファイル名[[#This Row],[字３]]=0,2,TRUE,3)</f>
        <v>2</v>
      </c>
      <c r="O122" s="50">
        <f>COUNTIF(既存ファイル名[項目],既存ファイル名[[#This Row],[項目]])</f>
        <v>1</v>
      </c>
      <c r="P122" s="90" t="s">
        <v>3837</v>
      </c>
      <c r="Q122" s="50" t="str" cm="1">
        <f t="array" ref="Q122">_xlfn.IFS(既存ファイル名[[#This Row],[字２]]&gt;0,"",COUNTIF(既存ファイル名[[字１]:[字３]],既存ファイル名[[#This Row],[字１]])&gt;1,"重複",TRUE,"")</f>
        <v/>
      </c>
      <c r="R122" s="50" t="str">
        <f>LEFT(既存ファイル名[[#This Row],[ファイル名]],LEN(既存ファイル名[[#This Row],[ファイル名]])-2)</f>
        <v>ryouka</v>
      </c>
      <c r="S122" s="50" t="s">
        <v>3837</v>
      </c>
    </row>
    <row r="123" spans="2:19">
      <c r="B123" s="50">
        <v>422</v>
      </c>
      <c r="C123" s="81" t="s">
        <v>2526</v>
      </c>
      <c r="D123" s="90" t="s">
        <v>2526</v>
      </c>
      <c r="E123" s="81" t="s">
        <v>4203</v>
      </c>
      <c r="F123" s="81" t="s">
        <v>4203</v>
      </c>
      <c r="G123" s="90" t="s">
        <v>2526</v>
      </c>
      <c r="H123" s="90" t="s">
        <v>4121</v>
      </c>
      <c r="I123" s="50" t="str" cm="1">
        <f t="array" ref="I1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3" s="90" t="s">
        <v>3598</v>
      </c>
      <c r="K123" s="50">
        <f>MATCH(LEFT(既存ファイル名[[#This Row],[項目（内部）]],1),字音画数表[新字],0)</f>
        <v>1059</v>
      </c>
      <c r="L123" s="50" cm="1">
        <f t="array" ref="L123">_xlfn.IFS(MID(既存ファイル名[[#This Row],[項目（内部）]],2,1)="",0,MID(既存ファイル名[[#This Row],[項目（内部）]],2,1)="（",1,TRUE,MATCH(MID(既存ファイル名[[#This Row],[項目（内部）]],2,1),字音画数表[新字],0))</f>
        <v>482</v>
      </c>
      <c r="M123" s="50" cm="1">
        <f t="array" ref="M1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" s="50" cm="1">
        <f t="array" ref="N123">_xlfn.IFS(既存ファイル名[[#This Row],[字２]]=0,1,既存ファイル名[[#This Row],[字３]]=0,2,TRUE,3)</f>
        <v>2</v>
      </c>
      <c r="O123" s="50">
        <f>COUNTIF(既存ファイル名[項目],既存ファイル名[[#This Row],[項目]])</f>
        <v>1</v>
      </c>
      <c r="P123" s="90" t="s">
        <v>3837</v>
      </c>
      <c r="Q123" s="50" t="str" cm="1">
        <f t="array" ref="Q123">_xlfn.IFS(既存ファイル名[[#This Row],[字２]]&gt;0,"",COUNTIF(既存ファイル名[[字１]:[字３]],既存ファイル名[[#This Row],[字１]])&gt;1,"重複",TRUE,"")</f>
        <v/>
      </c>
      <c r="R123" s="50" t="str">
        <f>LEFT(既存ファイル名[[#This Row],[ファイル名]],LEN(既存ファイル名[[#This Row],[ファイル名]])-2)</f>
        <v>ryoushu</v>
      </c>
      <c r="S123" s="50" t="s">
        <v>3837</v>
      </c>
    </row>
    <row r="124" spans="2:19">
      <c r="B124" s="50">
        <v>420</v>
      </c>
      <c r="C124" s="81" t="s">
        <v>2525</v>
      </c>
      <c r="D124" s="90" t="s">
        <v>2525</v>
      </c>
      <c r="E124" s="81" t="s">
        <v>4203</v>
      </c>
      <c r="F124" s="81" t="s">
        <v>4203</v>
      </c>
      <c r="G124" s="90" t="s">
        <v>2525</v>
      </c>
      <c r="H124" s="90" t="s">
        <v>4121</v>
      </c>
      <c r="I124" s="50" t="str" cm="1">
        <f t="array" ref="I1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4" s="90" t="s">
        <v>3596</v>
      </c>
      <c r="K124" s="50">
        <f>MATCH(LEFT(既存ファイル名[[#This Row],[項目（内部）]],1),字音画数表[新字],0)</f>
        <v>1058</v>
      </c>
      <c r="L124" s="50" cm="1">
        <f t="array" ref="L124">_xlfn.IFS(MID(既存ファイル名[[#This Row],[項目（内部）]],2,1)="",0,MID(既存ファイル名[[#This Row],[項目（内部）]],2,1)="（",1,TRUE,MATCH(MID(既存ファイル名[[#This Row],[項目（内部）]],2,1),字音画数表[新字],0))</f>
        <v>859</v>
      </c>
      <c r="M124" s="50" cm="1">
        <f t="array" ref="M1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" s="50" cm="1">
        <f t="array" ref="N124">_xlfn.IFS(既存ファイル名[[#This Row],[字２]]=0,1,既存ファイル名[[#This Row],[字３]]=0,2,TRUE,3)</f>
        <v>2</v>
      </c>
      <c r="O124" s="50">
        <f>COUNTIF(既存ファイル名[項目],既存ファイル名[[#This Row],[項目]])</f>
        <v>1</v>
      </c>
      <c r="P124" s="90" t="s">
        <v>3837</v>
      </c>
      <c r="Q124" s="50" t="str" cm="1">
        <f t="array" ref="Q124">_xlfn.IFS(既存ファイル名[[#This Row],[字２]]&gt;0,"",COUNTIF(既存ファイル名[[字１]:[字３]],既存ファイル名[[#This Row],[字１]])&gt;1,"重複",TRUE,"")</f>
        <v/>
      </c>
      <c r="R124" s="50" t="str">
        <f>LEFT(既存ファイル名[[#This Row],[ファイル名]],LEN(既存ファイル名[[#This Row],[ファイル名]])-2)</f>
        <v>ryohaku</v>
      </c>
      <c r="S124" s="50" t="s">
        <v>3837</v>
      </c>
    </row>
    <row r="125" spans="2:19">
      <c r="B125" s="50">
        <v>412</v>
      </c>
      <c r="C125" s="81" t="s">
        <v>2183</v>
      </c>
      <c r="D125" s="90" t="s">
        <v>2183</v>
      </c>
      <c r="E125" s="81" t="s">
        <v>4203</v>
      </c>
      <c r="F125" s="81" t="s">
        <v>4203</v>
      </c>
      <c r="G125" s="90" t="s">
        <v>2183</v>
      </c>
      <c r="H125" s="90" t="s">
        <v>4207</v>
      </c>
      <c r="I125" s="50" t="str" cm="1">
        <f t="array" ref="I1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5" s="90" t="s">
        <v>3582</v>
      </c>
      <c r="K125" s="50">
        <f>MATCH(LEFT(既存ファイル名[[#This Row],[項目（内部）]],1),字音画数表[新字],0)</f>
        <v>1044</v>
      </c>
      <c r="L125" s="50" cm="1">
        <f t="array" ref="L125">_xlfn.IFS(MID(既存ファイル名[[#This Row],[項目（内部）]],2,1)="",0,MID(既存ファイル名[[#This Row],[項目（内部）]],2,1)="（",1,TRUE,MATCH(MID(既存ファイル名[[#This Row],[項目（内部）]],2,1),字音画数表[新字],0))</f>
        <v>1030</v>
      </c>
      <c r="M125" s="50" cm="1">
        <f t="array" ref="M1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" s="50" cm="1">
        <f t="array" ref="N125">_xlfn.IFS(既存ファイル名[[#This Row],[字２]]=0,1,既存ファイル名[[#This Row],[字３]]=0,2,TRUE,3)</f>
        <v>2</v>
      </c>
      <c r="O125" s="50">
        <f>COUNTIF(既存ファイル名[項目],既存ファイル名[[#This Row],[項目]])</f>
        <v>1</v>
      </c>
      <c r="P125" s="90" t="s">
        <v>3837</v>
      </c>
      <c r="Q125" s="50" t="str" cm="1">
        <f t="array" ref="Q125">_xlfn.IFS(既存ファイル名[[#This Row],[字２]]&gt;0,"",COUNTIF(既存ファイル名[[字１]:[字３]],既存ファイル名[[#This Row],[字１]])&gt;1,"重複",TRUE,"")</f>
        <v/>
      </c>
      <c r="R125" s="50" t="str">
        <f>LEFT(既存ファイル名[[#This Row],[ファイル名]],LEN(既存ファイル名[[#This Row],[ファイル名]])-2)</f>
        <v>riyou</v>
      </c>
      <c r="S125" s="50" t="s">
        <v>3837</v>
      </c>
    </row>
    <row r="126" spans="2:19">
      <c r="B126" s="50">
        <v>402</v>
      </c>
      <c r="C126" s="81" t="s">
        <v>2182</v>
      </c>
      <c r="D126" s="90" t="s">
        <v>2182</v>
      </c>
      <c r="E126" s="81" t="s">
        <v>4203</v>
      </c>
      <c r="F126" s="81" t="s">
        <v>4203</v>
      </c>
      <c r="G126" s="90" t="s">
        <v>2182</v>
      </c>
      <c r="H126" s="90" t="s">
        <v>4207</v>
      </c>
      <c r="I126" s="50" t="str" cm="1">
        <f t="array" ref="I1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6" s="90" t="s">
        <v>3572</v>
      </c>
      <c r="K126" s="50">
        <f>MATCH(LEFT(既存ファイル名[[#This Row],[項目（内部）]],1),字音画数表[新字],0)</f>
        <v>1044</v>
      </c>
      <c r="L126" s="50" cm="1">
        <f t="array" ref="L126">_xlfn.IFS(MID(既存ファイル名[[#This Row],[項目（内部）]],2,1)="",0,MID(既存ファイル名[[#This Row],[項目（内部）]],2,1)="（",1,TRUE,MATCH(MID(既存ファイル名[[#This Row],[項目（内部）]],2,1),字音画数表[新字],0))</f>
        <v>983</v>
      </c>
      <c r="M126" s="50" cm="1">
        <f t="array" ref="M1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" s="50" cm="1">
        <f t="array" ref="N126">_xlfn.IFS(既存ファイル名[[#This Row],[字２]]=0,1,既存ファイル名[[#This Row],[字３]]=0,2,TRUE,3)</f>
        <v>2</v>
      </c>
      <c r="O126" s="50">
        <f>COUNTIF(既存ファイル名[項目],既存ファイル名[[#This Row],[項目]])</f>
        <v>1</v>
      </c>
      <c r="P126" s="90" t="s">
        <v>3837</v>
      </c>
      <c r="Q126" s="50" t="str" cm="1">
        <f t="array" ref="Q126">_xlfn.IFS(既存ファイル名[[#This Row],[字２]]&gt;0,"",COUNTIF(既存ファイル名[[字１]:[字３]],既存ファイル名[[#This Row],[字１]])&gt;1,"重複",TRUE,"")</f>
        <v/>
      </c>
      <c r="R126" s="50" t="str">
        <f>LEFT(既存ファイル名[[#This Row],[ファイル名]],LEN(既存ファイル名[[#This Row],[ファイル名]])-2)</f>
        <v>rihoku</v>
      </c>
      <c r="S126" s="50" t="s">
        <v>3837</v>
      </c>
    </row>
    <row r="127" spans="2:19">
      <c r="B127" s="50">
        <v>411</v>
      </c>
      <c r="C127" s="81" t="s">
        <v>2407</v>
      </c>
      <c r="D127" s="90" t="s">
        <v>2407</v>
      </c>
      <c r="E127" s="81" t="s">
        <v>4203</v>
      </c>
      <c r="F127" s="81" t="s">
        <v>4203</v>
      </c>
      <c r="G127" s="90" t="s">
        <v>2407</v>
      </c>
      <c r="H127" s="90" t="s">
        <v>4211</v>
      </c>
      <c r="I127" s="50" t="str" cm="1">
        <f t="array" ref="I1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7" s="90" t="s">
        <v>3580</v>
      </c>
      <c r="K127" s="50">
        <f>MATCH(LEFT(既存ファイル名[[#This Row],[項目（内部）]],1),字音画数表[新字],0)</f>
        <v>1044</v>
      </c>
      <c r="L127" s="50" cm="1">
        <f t="array" ref="L127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127" s="50" cm="1">
        <f t="array" ref="M1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" s="50" cm="1">
        <f t="array" ref="N127">_xlfn.IFS(既存ファイル名[[#This Row],[字２]]=0,1,既存ファイル名[[#This Row],[字３]]=0,2,TRUE,3)</f>
        <v>2</v>
      </c>
      <c r="O127" s="50">
        <f>COUNTIF(既存ファイル名[項目],既存ファイル名[[#This Row],[項目]])</f>
        <v>1</v>
      </c>
      <c r="P127" s="90" t="s">
        <v>3837</v>
      </c>
      <c r="Q127" s="50" t="str" cm="1">
        <f t="array" ref="Q127">_xlfn.IFS(既存ファイル名[[#This Row],[字２]]&gt;0,"",COUNTIF(既存ファイル名[[字１]:[字３]],既存ファイル名[[#This Row],[字１]])&gt;1,"重複",TRUE,"")</f>
        <v/>
      </c>
      <c r="R127" s="50" t="str">
        <f>LEFT(既存ファイル名[[#This Row],[ファイル名]],LEN(既存ファイル名[[#This Row],[ファイル名]])-2)</f>
        <v>rito</v>
      </c>
      <c r="S127" s="50" t="s">
        <v>3837</v>
      </c>
    </row>
    <row r="128" spans="2:19">
      <c r="B128" s="50">
        <v>408</v>
      </c>
      <c r="C128" s="81" t="s">
        <v>2378</v>
      </c>
      <c r="D128" s="90" t="s">
        <v>2378</v>
      </c>
      <c r="E128" s="81" t="s">
        <v>4203</v>
      </c>
      <c r="F128" s="81" t="s">
        <v>4203</v>
      </c>
      <c r="G128" s="90" t="s">
        <v>2378</v>
      </c>
      <c r="H128" s="90" t="s">
        <v>4211</v>
      </c>
      <c r="I128" s="50" t="str" cm="1">
        <f t="array" ref="I1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8" s="90" t="s">
        <v>3579</v>
      </c>
      <c r="K128" s="50">
        <f>MATCH(LEFT(既存ファイル名[[#This Row],[項目（内部）]],1),字音画数表[新字],0)</f>
        <v>1044</v>
      </c>
      <c r="L128" s="50" cm="1">
        <f t="array" ref="L128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128" s="50" cm="1">
        <f t="array" ref="M1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" s="50" cm="1">
        <f t="array" ref="N128">_xlfn.IFS(既存ファイル名[[#This Row],[字２]]=0,1,既存ファイル名[[#This Row],[字３]]=0,2,TRUE,3)</f>
        <v>2</v>
      </c>
      <c r="O128" s="50">
        <f>COUNTIF(既存ファイル名[項目],既存ファイル名[[#This Row],[項目]])</f>
        <v>1</v>
      </c>
      <c r="P128" s="90" t="s">
        <v>3837</v>
      </c>
      <c r="Q128" s="50" t="str" cm="1">
        <f t="array" ref="Q128">_xlfn.IFS(既存ファイル名[[#This Row],[字２]]&gt;0,"",COUNTIF(既存ファイル名[[字１]:[字３]],既存ファイル名[[#This Row],[字１]])&gt;1,"重複",TRUE,"")</f>
        <v/>
      </c>
      <c r="R128" s="50" t="str">
        <f>LEFT(既存ファイル名[[#This Row],[ファイル名]],LEN(既存ファイル名[[#This Row],[ファイル名]])-2)</f>
        <v>risotsu</v>
      </c>
      <c r="S128" s="50" t="s">
        <v>3837</v>
      </c>
    </row>
    <row r="129" spans="2:19">
      <c r="B129" s="50">
        <v>409</v>
      </c>
      <c r="C129" s="81" t="s">
        <v>2091</v>
      </c>
      <c r="D129" s="90" t="s">
        <v>2091</v>
      </c>
      <c r="E129" s="81" t="s">
        <v>4203</v>
      </c>
      <c r="F129" s="81" t="s">
        <v>4203</v>
      </c>
      <c r="G129" s="90" t="s">
        <v>2091</v>
      </c>
      <c r="H129" s="90" t="s">
        <v>4123</v>
      </c>
      <c r="I129" s="50" t="str" cm="1">
        <f t="array" ref="I1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" s="90" t="s">
        <v>2891</v>
      </c>
      <c r="K129" s="50">
        <f>MATCH(LEFT(既存ファイル名[[#This Row],[項目（内部）]],1),字音画数表[新字],0)</f>
        <v>1044</v>
      </c>
      <c r="L129" s="50" cm="1">
        <f t="array" ref="L129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129" s="50" cm="1">
        <f t="array" ref="M1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" s="50" cm="1">
        <f t="array" ref="N129">_xlfn.IFS(既存ファイル名[[#This Row],[字２]]=0,1,既存ファイル名[[#This Row],[字３]]=0,2,TRUE,3)</f>
        <v>2</v>
      </c>
      <c r="O129" s="50">
        <f>COUNTIF(既存ファイル名[項目],既存ファイル名[[#This Row],[項目]])</f>
        <v>1</v>
      </c>
      <c r="P129" s="90" t="s">
        <v>3837</v>
      </c>
      <c r="Q129" s="50" t="str" cm="1">
        <f t="array" ref="Q129">_xlfn.IFS(既存ファイル名[[#This Row],[字２]]&gt;0,"",COUNTIF(既存ファイル名[[字１]:[字３]],既存ファイル名[[#This Row],[字１]])&gt;1,"重複",TRUE,"")</f>
        <v/>
      </c>
      <c r="R129" s="50" t="str">
        <f>LEFT(既存ファイル名[[#This Row],[ファイル名]],LEN(既存ファイル名[[#This Row],[ファイル名]])-2)</f>
        <v>risou</v>
      </c>
      <c r="S129" s="50" t="s">
        <v>3837</v>
      </c>
    </row>
    <row r="130" spans="2:19">
      <c r="B130" s="50">
        <v>410</v>
      </c>
      <c r="C130" s="81" t="s">
        <v>2181</v>
      </c>
      <c r="D130" s="90" t="s">
        <v>2181</v>
      </c>
      <c r="E130" s="81" t="s">
        <v>4203</v>
      </c>
      <c r="F130" s="81" t="s">
        <v>4203</v>
      </c>
      <c r="G130" s="90" t="s">
        <v>2181</v>
      </c>
      <c r="H130" s="90" t="s">
        <v>4207</v>
      </c>
      <c r="I130" s="50" t="str" cm="1">
        <f t="array" ref="I1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0" s="90" t="s">
        <v>2892</v>
      </c>
      <c r="K130" s="50">
        <f>MATCH(LEFT(既存ファイル名[[#This Row],[項目（内部）]],1),字音画数表[新字],0)</f>
        <v>1044</v>
      </c>
      <c r="L130" s="50" cm="1">
        <f t="array" ref="L130">_xlfn.IFS(MID(既存ファイル名[[#This Row],[項目（内部）]],2,1)="",0,MID(既存ファイル名[[#This Row],[項目（内部）]],2,1)="（",1,TRUE,MATCH(MID(既存ファイル名[[#This Row],[項目（内部）]],2,1),字音画数表[新字],0))</f>
        <v>683</v>
      </c>
      <c r="M130" s="50" cm="1">
        <f t="array" ref="M1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" s="50" cm="1">
        <f t="array" ref="N130">_xlfn.IFS(既存ファイル名[[#This Row],[字２]]=0,1,既存ファイル名[[#This Row],[字３]]=0,2,TRUE,3)</f>
        <v>2</v>
      </c>
      <c r="O130" s="50">
        <f>COUNTIF(既存ファイル名[項目],既存ファイル名[[#This Row],[項目]])</f>
        <v>1</v>
      </c>
      <c r="P130" s="90" t="s">
        <v>3837</v>
      </c>
      <c r="Q130" s="50" t="str" cm="1">
        <f t="array" ref="Q130">_xlfn.IFS(既存ファイル名[[#This Row],[字２]]&gt;0,"",COUNTIF(既存ファイル名[[字１]:[字３]],既存ファイル名[[#This Row],[字１]])&gt;1,"重複",TRUE,"")</f>
        <v/>
      </c>
      <c r="R130" s="50" t="str">
        <f>LEFT(既存ファイル名[[#This Row],[ファイル名]],LEN(既存ファイル名[[#This Row],[ファイル名]])-2)</f>
        <v>risou</v>
      </c>
      <c r="S130" s="50" t="s">
        <v>3837</v>
      </c>
    </row>
    <row r="131" spans="2:19">
      <c r="B131" s="50">
        <v>392</v>
      </c>
      <c r="C131" s="81" t="s">
        <v>4857</v>
      </c>
      <c r="D131" s="90" t="s">
        <v>4386</v>
      </c>
      <c r="E131" s="81" t="s">
        <v>4203</v>
      </c>
      <c r="F131" s="81" t="s">
        <v>4203</v>
      </c>
      <c r="G131" s="90" t="s">
        <v>4386</v>
      </c>
      <c r="H131" s="90" t="s">
        <v>4122</v>
      </c>
      <c r="I131" s="50" t="str" cm="1">
        <f t="array" ref="I1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1" s="90" t="s">
        <v>3561</v>
      </c>
      <c r="K131" s="50">
        <f>MATCH(LEFT(既存ファイル名[[#This Row],[項目（内部）]],1),字音画数表[新字],0)</f>
        <v>1041</v>
      </c>
      <c r="L131" s="50" cm="1">
        <f t="array" ref="L131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131" s="50" cm="1">
        <f t="array" ref="M1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" s="50" cm="1">
        <f t="array" ref="N131">_xlfn.IFS(既存ファイル名[[#This Row],[字２]]=0,1,既存ファイル名[[#This Row],[字３]]=0,2,TRUE,3)</f>
        <v>2</v>
      </c>
      <c r="O131" s="50">
        <f>COUNTIF(既存ファイル名[項目],既存ファイル名[[#This Row],[項目]])</f>
        <v>1</v>
      </c>
      <c r="P131" s="90" t="s">
        <v>3837</v>
      </c>
      <c r="Q131" s="50" t="str" cm="1">
        <f t="array" ref="Q131">_xlfn.IFS(既存ファイル名[[#This Row],[字２]]&gt;0,"",COUNTIF(既存ファイル名[[字１]:[字３]],既存ファイル名[[#This Row],[字１]])&gt;1,"重複",TRUE,"")</f>
        <v/>
      </c>
      <c r="R131" s="50" t="str">
        <f>LEFT(既存ファイル名[[#This Row],[ファイル名]],LEN(既存ファイル名[[#This Row],[ファイル名]])-2)</f>
        <v>rakuryou</v>
      </c>
      <c r="S131" s="50" t="s">
        <v>3837</v>
      </c>
    </row>
    <row r="132" spans="2:19">
      <c r="B132" s="50">
        <v>393</v>
      </c>
      <c r="C132" s="81" t="s">
        <v>4387</v>
      </c>
      <c r="D132" s="90" t="s">
        <v>4387</v>
      </c>
      <c r="E132" s="81" t="s">
        <v>4203</v>
      </c>
      <c r="F132" s="81" t="s">
        <v>4203</v>
      </c>
      <c r="G132" s="90" t="s">
        <v>4387</v>
      </c>
      <c r="H132" s="90" t="s">
        <v>4121</v>
      </c>
      <c r="I132" s="50" t="str" cm="1">
        <f t="array" ref="I1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" s="90" t="s">
        <v>2873</v>
      </c>
      <c r="K132" s="50">
        <f>MATCH(LEFT(既存ファイル名[[#This Row],[項目（内部）]],1),字音画数表[新字],0)</f>
        <v>1041</v>
      </c>
      <c r="L132" s="50" cm="1">
        <f t="array" ref="L132">_xlfn.IFS(MID(既存ファイル名[[#This Row],[項目（内部）]],2,1)="",0,MID(既存ファイル名[[#This Row],[項目（内部）]],2,1)="（",1,TRUE,MATCH(MID(既存ファイル名[[#This Row],[項目（内部）]],2,1),字音画数表[新字],0))</f>
        <v>1020</v>
      </c>
      <c r="M132" s="50" cm="1">
        <f t="array" ref="M1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" s="50" cm="1">
        <f t="array" ref="N132">_xlfn.IFS(既存ファイル名[[#This Row],[字２]]=0,1,既存ファイル名[[#This Row],[字３]]=0,2,TRUE,3)</f>
        <v>2</v>
      </c>
      <c r="O132" s="50">
        <f>COUNTIF(既存ファイル名[項目],既存ファイル名[[#This Row],[項目]])</f>
        <v>1</v>
      </c>
      <c r="P132" s="90" t="s">
        <v>3837</v>
      </c>
      <c r="Q132" s="50" t="str" cm="1">
        <f t="array" ref="Q132">_xlfn.IFS(既存ファイル名[[#This Row],[字２]]&gt;0,"",COUNTIF(既存ファイル名[[字１]:[字３]],既存ファイル名[[#This Row],[字１]])&gt;1,"重複",TRUE,"")</f>
        <v/>
      </c>
      <c r="R132" s="50" t="str">
        <f>LEFT(既存ファイル名[[#This Row],[ファイル名]],LEN(既存ファイル名[[#This Row],[ファイル名]])-2)</f>
        <v>rakuyou</v>
      </c>
      <c r="S132" s="50" t="s">
        <v>3837</v>
      </c>
    </row>
    <row r="133" spans="2:19">
      <c r="B133" s="50">
        <v>394</v>
      </c>
      <c r="C133" s="81" t="s">
        <v>4388</v>
      </c>
      <c r="D133" s="90" t="s">
        <v>82</v>
      </c>
      <c r="E133" s="81" t="s">
        <v>4203</v>
      </c>
      <c r="F133" s="81" t="s">
        <v>4203</v>
      </c>
      <c r="G133" s="90" t="s">
        <v>82</v>
      </c>
      <c r="H133" s="90" t="s">
        <v>4122</v>
      </c>
      <c r="I133" s="50" t="str" cm="1">
        <f t="array" ref="I1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3" s="90" t="s">
        <v>2874</v>
      </c>
      <c r="K133" s="50">
        <f>MATCH(LEFT(既存ファイル名[[#This Row],[項目（内部）]],1),字音画数表[新字],0)</f>
        <v>1040</v>
      </c>
      <c r="L133" s="50" cm="1">
        <f t="array" ref="L133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33" s="50" cm="1">
        <f t="array" ref="M1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" s="50" cm="1">
        <f t="array" ref="N133">_xlfn.IFS(既存ファイル名[[#This Row],[字２]]=0,1,既存ファイル名[[#This Row],[字３]]=0,2,TRUE,3)</f>
        <v>2</v>
      </c>
      <c r="O133" s="50">
        <f>COUNTIF(既存ファイル名[項目],既存ファイル名[[#This Row],[項目]])</f>
        <v>1</v>
      </c>
      <c r="P133" s="90" t="s">
        <v>3837</v>
      </c>
      <c r="Q133" s="50" t="str" cm="1">
        <f t="array" ref="Q133">_xlfn.IFS(既存ファイル名[[#This Row],[字２]]&gt;0,"",COUNTIF(既存ファイル名[[字１]:[字３]],既存ファイル名[[#This Row],[字１]])&gt;1,"重複",TRUE,"")</f>
        <v/>
      </c>
      <c r="R133" s="50" t="str">
        <f>LEFT(既存ファイル名[[#This Row],[ファイル名]],LEN(既存ファイル名[[#This Row],[ファイル名]])-2)</f>
        <v>rakuyou</v>
      </c>
      <c r="S133" s="50" t="s">
        <v>3837</v>
      </c>
    </row>
    <row r="134" spans="2:19">
      <c r="B134" s="50">
        <v>391</v>
      </c>
      <c r="C134" s="81" t="s">
        <v>4384</v>
      </c>
      <c r="D134" s="90" t="s">
        <v>4385</v>
      </c>
      <c r="E134" s="81" t="s">
        <v>4203</v>
      </c>
      <c r="F134" s="81" t="s">
        <v>4203</v>
      </c>
      <c r="G134" s="90" t="s">
        <v>4385</v>
      </c>
      <c r="H134" s="90" t="s">
        <v>4122</v>
      </c>
      <c r="I134" s="50" t="str" cm="1">
        <f t="array" ref="I1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4" s="90" t="s">
        <v>3560</v>
      </c>
      <c r="K134" s="50">
        <f>MATCH(LEFT(既存ファイル名[[#This Row],[項目（内部）]],1),字音画数表[新字],0)</f>
        <v>1039</v>
      </c>
      <c r="L134" s="50" cm="1">
        <f t="array" ref="L134">_xlfn.IFS(MID(既存ファイル名[[#This Row],[項目（内部）]],2,1)="",0,MID(既存ファイル名[[#This Row],[項目（内部）]],2,1)="（",1,TRUE,MATCH(MID(既存ファイル名[[#This Row],[項目（内部）]],2,1),字音画数表[新字],0))</f>
        <v>1003</v>
      </c>
      <c r="M134" s="50" cm="1">
        <f t="array" ref="M1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" s="50" cm="1">
        <f t="array" ref="N134">_xlfn.IFS(既存ファイル名[[#This Row],[字２]]=0,1,既存ファイル名[[#This Row],[字３]]=0,2,TRUE,3)</f>
        <v>2</v>
      </c>
      <c r="O134" s="50">
        <f>COUNTIF(既存ファイル名[項目],既存ファイル名[[#This Row],[項目]])</f>
        <v>1</v>
      </c>
      <c r="P134" s="90" t="s">
        <v>3837</v>
      </c>
      <c r="Q134" s="50" t="str" cm="1">
        <f t="array" ref="Q134">_xlfn.IFS(既存ファイル名[[#This Row],[字２]]&gt;0,"",COUNTIF(既存ファイル名[[字１]:[字３]],既存ファイル名[[#This Row],[字１]])&gt;1,"重複",TRUE,"")</f>
        <v/>
      </c>
      <c r="R134" s="50" t="str">
        <f>LEFT(既存ファイル名[[#This Row],[ファイル名]],LEN(既存ファイル名[[#This Row],[ファイル名]])-2)</f>
        <v>raiyuu</v>
      </c>
      <c r="S134" s="50" t="s">
        <v>3837</v>
      </c>
    </row>
    <row r="135" spans="2:19">
      <c r="B135" s="50">
        <v>632</v>
      </c>
      <c r="C135" s="81" t="s">
        <v>4524</v>
      </c>
      <c r="D135" s="90" t="s">
        <v>81</v>
      </c>
      <c r="E135" s="81" t="s">
        <v>4203</v>
      </c>
      <c r="F135" s="81" t="s">
        <v>4203</v>
      </c>
      <c r="G135" s="90" t="s">
        <v>81</v>
      </c>
      <c r="H135" s="90" t="s">
        <v>4122</v>
      </c>
      <c r="I135" s="50" t="str" cm="1">
        <f t="array" ref="I1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5" s="90" t="s">
        <v>3812</v>
      </c>
      <c r="K135" s="50">
        <f>MATCH(LEFT(既存ファイル名[[#This Row],[項目（内部）]],1),字音画数表[新字],0)</f>
        <v>1035</v>
      </c>
      <c r="L135" s="50" cm="1">
        <f t="array" ref="L135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35" s="50" cm="1">
        <f t="array" ref="M1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5" s="50" cm="1">
        <f t="array" ref="N135">_xlfn.IFS(既存ファイル名[[#This Row],[字２]]=0,1,既存ファイル名[[#This Row],[字３]]=0,2,TRUE,3)</f>
        <v>2</v>
      </c>
      <c r="O135" s="50">
        <f>COUNTIF(既存ファイル名[項目],既存ファイル名[[#This Row],[項目]])</f>
        <v>1</v>
      </c>
      <c r="P135" s="90" t="s">
        <v>3837</v>
      </c>
      <c r="Q135" s="50" t="str" cm="1">
        <f t="array" ref="Q135">_xlfn.IFS(既存ファイル名[[#This Row],[字２]]&gt;0,"",COUNTIF(既存ファイル名[[字１]:[字３]],既存ファイル名[[#This Row],[字１]])&gt;1,"重複",TRUE,"")</f>
        <v/>
      </c>
      <c r="R135" s="50" t="str">
        <f>LEFT(既存ファイル名[[#This Row],[ファイル名]],LEN(既存ファイル名[[#This Row],[ファイル名]])-2)</f>
        <v>yokuyou</v>
      </c>
      <c r="S135" s="50" t="s">
        <v>3837</v>
      </c>
    </row>
    <row r="136" spans="2:19">
      <c r="B136" s="50">
        <v>637</v>
      </c>
      <c r="C136" s="81" t="s">
        <v>4528</v>
      </c>
      <c r="D136" s="90" t="s">
        <v>4528</v>
      </c>
      <c r="E136" s="81" t="s">
        <v>4203</v>
      </c>
      <c r="F136" s="81" t="s">
        <v>4203</v>
      </c>
      <c r="G136" s="90" t="s">
        <v>4528</v>
      </c>
      <c r="H136" s="90" t="s">
        <v>4211</v>
      </c>
      <c r="I136" s="50" t="str" cm="1">
        <f t="array" ref="I1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36" s="90" t="s">
        <v>3818</v>
      </c>
      <c r="K136" s="50">
        <f>MATCH(LEFT(既存ファイル名[[#This Row],[項目（内部）]],1),字音画数表[新字],0)</f>
        <v>1030</v>
      </c>
      <c r="L136" s="50" cm="1">
        <f t="array" ref="L136">_xlfn.IFS(MID(既存ファイル名[[#This Row],[項目（内部）]],2,1)="",0,MID(既存ファイル名[[#This Row],[項目（内部）]],2,1)="（",1,TRUE,MATCH(MID(既存ファイル名[[#This Row],[項目（内部）]],2,1),字音画数表[新字],0))</f>
        <v>673</v>
      </c>
      <c r="M136" s="50" cm="1">
        <f t="array" ref="M1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6" s="50" cm="1">
        <f t="array" ref="N136">_xlfn.IFS(既存ファイル名[[#This Row],[字２]]=0,1,既存ファイル名[[#This Row],[字３]]=0,2,TRUE,3)</f>
        <v>2</v>
      </c>
      <c r="O136" s="50">
        <f>COUNTIF(既存ファイル名[項目],既存ファイル名[[#This Row],[項目]])</f>
        <v>1</v>
      </c>
      <c r="P136" s="90" t="s">
        <v>3837</v>
      </c>
      <c r="Q136" s="50" t="str" cm="1">
        <f t="array" ref="Q136">_xlfn.IFS(既存ファイル名[[#This Row],[字２]]&gt;0,"",COUNTIF(既存ファイル名[[字１]:[字３]],既存ファイル名[[#This Row],[字１]])&gt;1,"重複",TRUE,"")</f>
        <v/>
      </c>
      <c r="R136" s="50" t="str">
        <f>LEFT(既存ファイル名[[#This Row],[ファイル名]],LEN(既存ファイル名[[#This Row],[ファイル名]])-2)</f>
        <v>yousen</v>
      </c>
      <c r="S136" s="50" t="s">
        <v>3837</v>
      </c>
    </row>
    <row r="137" spans="2:19">
      <c r="B137" s="50">
        <v>635</v>
      </c>
      <c r="C137" s="81" t="s">
        <v>4525</v>
      </c>
      <c r="D137" s="90" t="s">
        <v>4525</v>
      </c>
      <c r="E137" s="81" t="s">
        <v>4203</v>
      </c>
      <c r="F137" s="81" t="s">
        <v>4203</v>
      </c>
      <c r="G137" s="90" t="s">
        <v>4525</v>
      </c>
      <c r="H137" s="90" t="s">
        <v>4121</v>
      </c>
      <c r="I137" s="50" t="str" cm="1">
        <f t="array" ref="I1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7" s="90" t="s">
        <v>3816</v>
      </c>
      <c r="K137" s="50">
        <f>MATCH(LEFT(既存ファイル名[[#This Row],[項目（内部）]],1),字音画数表[新字],0)</f>
        <v>1027</v>
      </c>
      <c r="L137" s="50" cm="1">
        <f t="array" ref="L137">_xlfn.IFS(MID(既存ファイル名[[#This Row],[項目（内部）]],2,1)="",0,MID(既存ファイル名[[#This Row],[項目（内部）]],2,1)="（",1,TRUE,MATCH(MID(既存ファイル名[[#This Row],[項目（内部）]],2,1),字音画数表[新字],0))</f>
        <v>180</v>
      </c>
      <c r="M137" s="50" cm="1">
        <f t="array" ref="M1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7" s="50" cm="1">
        <f t="array" ref="N137">_xlfn.IFS(既存ファイル名[[#This Row],[字２]]=0,1,既存ファイル名[[#This Row],[字３]]=0,2,TRUE,3)</f>
        <v>2</v>
      </c>
      <c r="O137" s="50">
        <f>COUNTIF(既存ファイル名[項目],既存ファイル名[[#This Row],[項目]])</f>
        <v>1</v>
      </c>
      <c r="P137" s="90" t="s">
        <v>3837</v>
      </c>
      <c r="Q137" s="50" t="str" cm="1">
        <f t="array" ref="Q137">_xlfn.IFS(既存ファイル名[[#This Row],[字２]]&gt;0,"",COUNTIF(既存ファイル名[[字１]:[字３]],既存ファイル名[[#This Row],[字１]])&gt;1,"重複",TRUE,"")</f>
        <v/>
      </c>
      <c r="R137" s="50" t="str">
        <f>LEFT(既存ファイル名[[#This Row],[ファイル名]],LEN(既存ファイル名[[#This Row],[ファイル名]])-2)</f>
        <v>youki</v>
      </c>
      <c r="S137" s="50" t="s">
        <v>3837</v>
      </c>
    </row>
    <row r="138" spans="2:19">
      <c r="B138" s="50">
        <v>640</v>
      </c>
      <c r="C138" s="90" t="s">
        <v>4539</v>
      </c>
      <c r="D138" s="90" t="s">
        <v>4539</v>
      </c>
      <c r="E138" s="90" t="s">
        <v>4540</v>
      </c>
      <c r="F138" s="90" t="s">
        <v>3843</v>
      </c>
      <c r="G138" s="90" t="s">
        <v>4539</v>
      </c>
      <c r="H138" s="90" t="s">
        <v>4541</v>
      </c>
      <c r="I138" s="50" t="str" cm="1">
        <f t="array" ref="I1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8" s="90" t="s">
        <v>4564</v>
      </c>
      <c r="K138" s="50">
        <f>MATCH(LEFT(既存ファイル名[[#This Row],[項目（内部）]],1),字音画数表[新字],0)</f>
        <v>1026</v>
      </c>
      <c r="L138" s="50" cm="1">
        <f t="array" ref="L138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138" s="50" cm="1">
        <f t="array" ref="M1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8" s="50" cm="1">
        <f t="array" ref="N138">_xlfn.IFS(既存ファイル名[[#This Row],[字２]]=0,1,既存ファイル名[[#This Row],[字３]]=0,2,TRUE,3)</f>
        <v>2</v>
      </c>
      <c r="O138" s="50">
        <f>COUNTIF(既存ファイル名[項目],既存ファイル名[[#This Row],[項目]])</f>
        <v>1</v>
      </c>
      <c r="P138" s="90" t="s">
        <v>3837</v>
      </c>
      <c r="Q138" s="50" t="str" cm="1">
        <f t="array" ref="Q138">_xlfn.IFS(既存ファイル名[[#This Row],[字２]]&gt;0,"",COUNTIF(既存ファイル名[[字１]:[字３]],既存ファイル名[[#This Row],[字１]])&gt;1,"重複",TRUE,"")</f>
        <v/>
      </c>
      <c r="R138" s="50" t="str">
        <f>LEFT(既存ファイル名[[#This Row],[ファイル名]],LEN(既存ファイル名[[#This Row],[ファイル名]])-2)</f>
        <v>youshu</v>
      </c>
      <c r="S138" s="50"/>
    </row>
    <row r="139" spans="2:19">
      <c r="B139" s="50">
        <v>638</v>
      </c>
      <c r="C139" s="81" t="s">
        <v>2179</v>
      </c>
      <c r="D139" s="90" t="s">
        <v>2179</v>
      </c>
      <c r="E139" s="81" t="s">
        <v>2180</v>
      </c>
      <c r="F139" s="81" t="s">
        <v>4203</v>
      </c>
      <c r="G139" s="90" t="s">
        <v>2179</v>
      </c>
      <c r="H139" s="90" t="s">
        <v>4207</v>
      </c>
      <c r="I139" s="50" t="str" cm="1">
        <f t="array" ref="I1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9" s="90" t="s">
        <v>3819</v>
      </c>
      <c r="K139" s="50">
        <f>MATCH(LEFT(既存ファイル名[[#This Row],[項目（内部）]],1),字音画数表[新字],0)</f>
        <v>1026</v>
      </c>
      <c r="L139" s="50" cm="1">
        <f t="array" ref="L139">_xlfn.IFS(MID(既存ファイル名[[#This Row],[項目（内部）]],2,1)="",0,MID(既存ファイル名[[#This Row],[項目（内部）]],2,1)="（",1,TRUE,MATCH(MID(既存ファイル名[[#This Row],[項目（内部）]],2,1),字音画数表[新字],0))</f>
        <v>427</v>
      </c>
      <c r="M139" s="50" cm="1">
        <f t="array" ref="M1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9" s="50" cm="1">
        <f t="array" ref="N139">_xlfn.IFS(既存ファイル名[[#This Row],[字２]]=0,1,既存ファイル名[[#This Row],[字３]]=0,2,TRUE,3)</f>
        <v>2</v>
      </c>
      <c r="O139" s="50">
        <f>COUNTIF(既存ファイル名[項目],既存ファイル名[[#This Row],[項目]])</f>
        <v>1</v>
      </c>
      <c r="P139" s="90" t="s">
        <v>3837</v>
      </c>
      <c r="Q139" s="50" t="str" cm="1">
        <f t="array" ref="Q139">_xlfn.IFS(既存ファイル名[[#This Row],[字２]]&gt;0,"",COUNTIF(既存ファイル名[[字１]:[字３]],既存ファイル名[[#This Row],[字１]])&gt;1,"重複",TRUE,"")</f>
        <v/>
      </c>
      <c r="R139" s="50" t="str">
        <f>LEFT(既存ファイル名[[#This Row],[ファイル名]],LEN(既存ファイル名[[#This Row],[ファイル名]])-2)</f>
        <v>youshi</v>
      </c>
      <c r="S139" s="50" t="s">
        <v>3837</v>
      </c>
    </row>
    <row r="140" spans="2:19">
      <c r="B140" s="50">
        <v>634</v>
      </c>
      <c r="C140" s="81" t="s">
        <v>2177</v>
      </c>
      <c r="D140" s="90" t="s">
        <v>2177</v>
      </c>
      <c r="E140" s="81" t="s">
        <v>2178</v>
      </c>
      <c r="F140" s="81" t="s">
        <v>4203</v>
      </c>
      <c r="G140" s="90" t="s">
        <v>2177</v>
      </c>
      <c r="H140" s="90" t="s">
        <v>4207</v>
      </c>
      <c r="I140" s="50" t="str" cm="1">
        <f t="array" ref="I1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40" s="90" t="s">
        <v>3815</v>
      </c>
      <c r="K140" s="50">
        <f>MATCH(LEFT(既存ファイル名[[#This Row],[項目（内部）]],1),字音画数表[新字],0)</f>
        <v>1026</v>
      </c>
      <c r="L140" s="50" cm="1">
        <f t="array" ref="L140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140" s="50" cm="1">
        <f t="array" ref="M1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0" s="50" cm="1">
        <f t="array" ref="N140">_xlfn.IFS(既存ファイル名[[#This Row],[字２]]=0,1,既存ファイル名[[#This Row],[字３]]=0,2,TRUE,3)</f>
        <v>2</v>
      </c>
      <c r="O140" s="50">
        <f>COUNTIF(既存ファイル名[項目],既存ファイル名[[#This Row],[項目]])</f>
        <v>1</v>
      </c>
      <c r="P140" s="90" t="s">
        <v>3837</v>
      </c>
      <c r="Q140" s="50" t="str" cm="1">
        <f t="array" ref="Q140">_xlfn.IFS(既存ファイル名[[#This Row],[字２]]&gt;0,"",COUNTIF(既存ファイル名[[字１]:[字３]],既存ファイル名[[#This Row],[字１]])&gt;1,"重複",TRUE,"")</f>
        <v/>
      </c>
      <c r="R140" s="50" t="str">
        <f>LEFT(既存ファイル名[[#This Row],[ファイル名]],LEN(既存ファイル名[[#This Row],[ファイル名]])-2)</f>
        <v>youkei</v>
      </c>
      <c r="S140" s="50" t="s">
        <v>3837</v>
      </c>
    </row>
    <row r="141" spans="2:19">
      <c r="B141" s="50">
        <v>633</v>
      </c>
      <c r="C141" s="81" t="s">
        <v>2173</v>
      </c>
      <c r="D141" s="90" t="s">
        <v>2173</v>
      </c>
      <c r="E141" s="81" t="s">
        <v>2174</v>
      </c>
      <c r="F141" s="81" t="s">
        <v>4203</v>
      </c>
      <c r="G141" s="90" t="s">
        <v>2173</v>
      </c>
      <c r="H141" s="90" t="s">
        <v>4207</v>
      </c>
      <c r="I141" s="50" t="str" cm="1">
        <f t="array" ref="I1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41" s="90" t="s">
        <v>3814</v>
      </c>
      <c r="K141" s="50">
        <f>MATCH(LEFT(既存ファイル名[[#This Row],[項目（内部）]],1),字音画数表[新字],0)</f>
        <v>1026</v>
      </c>
      <c r="L141" s="50" cm="1">
        <f t="array" ref="L141">_xlfn.IFS(MID(既存ファイル名[[#This Row],[項目（内部）]],2,1)="",0,MID(既存ファイル名[[#This Row],[項目（内部）]],2,1)="（",1,TRUE,MATCH(MID(既存ファイル名[[#This Row],[項目（内部）]],2,1),字音画数表[新字],0))</f>
        <v>93</v>
      </c>
      <c r="M141" s="50" cm="1">
        <f t="array" ref="M1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1" s="50" cm="1">
        <f t="array" ref="N141">_xlfn.IFS(既存ファイル名[[#This Row],[字２]]=0,1,既存ファイル名[[#This Row],[字３]]=0,2,TRUE,3)</f>
        <v>2</v>
      </c>
      <c r="O141" s="50">
        <f>COUNTIF(既存ファイル名[項目],既存ファイル名[[#This Row],[項目]])</f>
        <v>1</v>
      </c>
      <c r="P141" s="90" t="s">
        <v>3837</v>
      </c>
      <c r="Q141" s="50" t="str" cm="1">
        <f t="array" ref="Q141">_xlfn.IFS(既存ファイル名[[#This Row],[字２]]&gt;0,"",COUNTIF(既存ファイル名[[字１]:[字３]],既存ファイル名[[#This Row],[字１]])&gt;1,"重複",TRUE,"")</f>
        <v/>
      </c>
      <c r="R141" s="50" t="str">
        <f>LEFT(既存ファイル名[[#This Row],[ファイル名]],LEN(既存ファイル名[[#This Row],[ファイル名]])-2)</f>
        <v>youka</v>
      </c>
      <c r="S141" s="50" t="s">
        <v>3837</v>
      </c>
    </row>
    <row r="142" spans="2:19">
      <c r="B142" s="50">
        <v>636</v>
      </c>
      <c r="C142" s="81" t="s">
        <v>4527</v>
      </c>
      <c r="D142" s="90" t="s">
        <v>80</v>
      </c>
      <c r="E142" s="81" t="s">
        <v>4203</v>
      </c>
      <c r="F142" s="81" t="s">
        <v>4203</v>
      </c>
      <c r="G142" s="90" t="s">
        <v>80</v>
      </c>
      <c r="H142" s="90" t="s">
        <v>4122</v>
      </c>
      <c r="I142" s="50" t="str" cm="1">
        <f t="array" ref="I1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42" s="90" t="s">
        <v>3817</v>
      </c>
      <c r="K142" s="50">
        <f>MATCH(LEFT(既存ファイル名[[#This Row],[項目（内部）]],1),字音画数表[新字],0)</f>
        <v>1024</v>
      </c>
      <c r="L142" s="50" cm="1">
        <f t="array" ref="L142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142" s="50" cm="1">
        <f t="array" ref="M1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2" s="50" cm="1">
        <f t="array" ref="N142">_xlfn.IFS(既存ファイル名[[#This Row],[字２]]=0,1,既存ファイル名[[#This Row],[字３]]=0,2,TRUE,3)</f>
        <v>2</v>
      </c>
      <c r="O142" s="50">
        <f>COUNTIF(既存ファイル名[項目],既存ファイル名[[#This Row],[項目]])</f>
        <v>1</v>
      </c>
      <c r="P142" s="90" t="s">
        <v>3837</v>
      </c>
      <c r="Q142" s="50" t="str" cm="1">
        <f t="array" ref="Q142">_xlfn.IFS(既存ファイル名[[#This Row],[字２]]&gt;0,"",COUNTIF(既存ファイル名[[字１]:[字３]],既存ファイル名[[#This Row],[字１]])&gt;1,"重複",TRUE,"")</f>
        <v/>
      </c>
      <c r="R142" s="50" t="str">
        <f>LEFT(既存ファイル名[[#This Row],[ファイル名]],LEN(既存ファイル名[[#This Row],[ファイル名]])-2)</f>
        <v>youryou</v>
      </c>
      <c r="S142" s="50" t="s">
        <v>3837</v>
      </c>
    </row>
    <row r="143" spans="2:19">
      <c r="B143" s="50">
        <v>643</v>
      </c>
      <c r="C143" s="81" t="s">
        <v>2320</v>
      </c>
      <c r="D143" s="90" t="s">
        <v>2319</v>
      </c>
      <c r="E143" s="81" t="s">
        <v>4203</v>
      </c>
      <c r="F143" s="81" t="s">
        <v>4203</v>
      </c>
      <c r="G143" s="90" t="s">
        <v>2319</v>
      </c>
      <c r="H143" s="90" t="s">
        <v>4122</v>
      </c>
      <c r="I143" s="50" t="str" cm="1">
        <f t="array" ref="I1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43" s="90" t="s">
        <v>3824</v>
      </c>
      <c r="K143" s="50">
        <f>MATCH(LEFT(既存ファイル名[[#This Row],[項目（内部）]],1),字音画数表[新字],0)</f>
        <v>1024</v>
      </c>
      <c r="L143" s="50" cm="1">
        <f t="array" ref="L143">_xlfn.IFS(MID(既存ファイル名[[#This Row],[項目（内部）]],2,1)="",0,MID(既存ファイル名[[#This Row],[項目（内部）]],2,1)="（",1,TRUE,MATCH(MID(既存ファイル名[[#This Row],[項目（内部）]],2,1),字音画数表[新字],0))</f>
        <v>794</v>
      </c>
      <c r="M143" s="50" cm="1">
        <f t="array" ref="M1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3" s="50" cm="1">
        <f t="array" ref="N143">_xlfn.IFS(既存ファイル名[[#This Row],[字２]]=0,1,既存ファイル名[[#This Row],[字３]]=0,2,TRUE,3)</f>
        <v>2</v>
      </c>
      <c r="O143" s="50">
        <f>COUNTIF(既存ファイル名[項目],既存ファイル名[[#This Row],[項目]])</f>
        <v>1</v>
      </c>
      <c r="P143" s="90" t="s">
        <v>3837</v>
      </c>
      <c r="Q143" s="50" t="str" cm="1">
        <f t="array" ref="Q143">_xlfn.IFS(既存ファイル名[[#This Row],[字２]]&gt;0,"",COUNTIF(既存ファイル名[[字１]:[字３]],既存ファイル名[[#This Row],[字１]])&gt;1,"重複",TRUE,"")</f>
        <v/>
      </c>
      <c r="R143" s="50" t="str">
        <f>LEFT(既存ファイル名[[#This Row],[ファイル名]],LEN(既存ファイル名[[#This Row],[ファイル名]])-2)</f>
        <v>youteki</v>
      </c>
      <c r="S143" s="50" t="s">
        <v>3837</v>
      </c>
    </row>
    <row r="144" spans="2:19">
      <c r="B144" s="50">
        <v>642</v>
      </c>
      <c r="C144" s="81" t="s">
        <v>2318</v>
      </c>
      <c r="D144" s="90" t="s">
        <v>2317</v>
      </c>
      <c r="E144" s="81" t="s">
        <v>4203</v>
      </c>
      <c r="F144" s="81" t="s">
        <v>4203</v>
      </c>
      <c r="G144" s="90" t="s">
        <v>2317</v>
      </c>
      <c r="H144" s="90" t="s">
        <v>4122</v>
      </c>
      <c r="I144" s="50" t="str" cm="1">
        <f t="array" ref="I1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44" s="90" t="s">
        <v>3823</v>
      </c>
      <c r="K144" s="50">
        <f>MATCH(LEFT(既存ファイル名[[#This Row],[項目（内部）]],1),字音画数表[新字],0)</f>
        <v>1024</v>
      </c>
      <c r="L144" s="50" cm="1">
        <f t="array" ref="L144">_xlfn.IFS(MID(既存ファイル名[[#This Row],[項目（内部）]],2,1)="",0,MID(既存ファイル名[[#This Row],[項目（内部）]],2,1)="（",1,TRUE,MATCH(MID(既存ファイル名[[#This Row],[項目（内部）]],2,1),字音画数表[新字],0))</f>
        <v>791</v>
      </c>
      <c r="M144" s="50" cm="1">
        <f t="array" ref="M1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4" s="50" cm="1">
        <f t="array" ref="N144">_xlfn.IFS(既存ファイル名[[#This Row],[字２]]=0,1,既存ファイル名[[#This Row],[字３]]=0,2,TRUE,3)</f>
        <v>2</v>
      </c>
      <c r="O144" s="50">
        <f>COUNTIF(既存ファイル名[項目],既存ファイル名[[#This Row],[項目]])</f>
        <v>1</v>
      </c>
      <c r="P144" s="90" t="s">
        <v>3837</v>
      </c>
      <c r="Q144" s="50" t="str" cm="1">
        <f t="array" ref="Q144">_xlfn.IFS(既存ファイル名[[#This Row],[字２]]&gt;0,"",COUNTIF(既存ファイル名[[字１]:[字３]],既存ファイル名[[#This Row],[字１]])&gt;1,"重複",TRUE,"")</f>
        <v/>
      </c>
      <c r="R144" s="50" t="str">
        <f>LEFT(既存ファイル名[[#This Row],[ファイル名]],LEN(既存ファイル名[[#This Row],[ファイル名]])-2)</f>
        <v>youtei</v>
      </c>
      <c r="S144" s="50" t="s">
        <v>3837</v>
      </c>
    </row>
    <row r="145" spans="2:19">
      <c r="B145" s="50">
        <v>639</v>
      </c>
      <c r="C145" s="81" t="s">
        <v>4529</v>
      </c>
      <c r="D145" s="90" t="s">
        <v>4530</v>
      </c>
      <c r="E145" s="81" t="s">
        <v>4203</v>
      </c>
      <c r="F145" s="81" t="s">
        <v>4203</v>
      </c>
      <c r="G145" s="90" t="s">
        <v>4530</v>
      </c>
      <c r="H145" s="90" t="s">
        <v>4122</v>
      </c>
      <c r="I145" s="50" t="str" cm="1">
        <f t="array" ref="I1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45" s="90" t="s">
        <v>3820</v>
      </c>
      <c r="K145" s="50">
        <f>MATCH(LEFT(既存ファイル名[[#This Row],[項目（内部）]],1),字音画数表[新字],0)</f>
        <v>1024</v>
      </c>
      <c r="L145" s="50" cm="1">
        <f t="array" ref="L145">_xlfn.IFS(MID(既存ファイル名[[#This Row],[項目（内部）]],2,1)="",0,MID(既存ファイル名[[#This Row],[項目（内部）]],2,1)="（",1,TRUE,MATCH(MID(既存ファイル名[[#This Row],[項目（内部）]],2,1),字音画数表[新字],0))</f>
        <v>533</v>
      </c>
      <c r="M145" s="50" cm="1">
        <f t="array" ref="M1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5" s="50" cm="1">
        <f t="array" ref="N145">_xlfn.IFS(既存ファイル名[[#This Row],[字２]]=0,1,既存ファイル名[[#This Row],[字３]]=0,2,TRUE,3)</f>
        <v>2</v>
      </c>
      <c r="O145" s="50">
        <f>COUNTIF(既存ファイル名[項目],既存ファイル名[[#This Row],[項目]])</f>
        <v>1</v>
      </c>
      <c r="P145" s="90" t="s">
        <v>3837</v>
      </c>
      <c r="Q145" s="50" t="str" cm="1">
        <f t="array" ref="Q145">_xlfn.IFS(既存ファイル名[[#This Row],[字２]]&gt;0,"",COUNTIF(既存ファイル名[[字１]:[字３]],既存ファイル名[[#This Row],[字１]])&gt;1,"重複",TRUE,"")</f>
        <v/>
      </c>
      <c r="R145" s="50" t="str">
        <f>LEFT(既存ファイル名[[#This Row],[ファイル名]],LEN(既存ファイル名[[#This Row],[ファイル名]])-2)</f>
        <v>yousho</v>
      </c>
      <c r="S145" s="50" t="s">
        <v>3837</v>
      </c>
    </row>
    <row r="146" spans="2:19">
      <c r="B146" s="50">
        <v>641</v>
      </c>
      <c r="C146" s="81" t="s">
        <v>2523</v>
      </c>
      <c r="D146" s="90" t="s">
        <v>2523</v>
      </c>
      <c r="E146" s="81" t="s">
        <v>4203</v>
      </c>
      <c r="F146" s="81" t="s">
        <v>4203</v>
      </c>
      <c r="G146" s="90" t="s">
        <v>2523</v>
      </c>
      <c r="H146" s="90" t="s">
        <v>4121</v>
      </c>
      <c r="I146" s="50" t="str" cm="1">
        <f t="array" ref="I1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46" s="90" t="s">
        <v>3821</v>
      </c>
      <c r="K146" s="50">
        <f>MATCH(LEFT(既存ファイル名[[#This Row],[項目（内部）]],1),字音画数表[新字],0)</f>
        <v>1013</v>
      </c>
      <c r="L146" s="50" cm="1">
        <f t="array" ref="L146">_xlfn.IFS(MID(既存ファイル名[[#This Row],[項目（内部）]],2,1)="",0,MID(既存ファイル名[[#This Row],[項目（内部）]],2,1)="（",1,TRUE,MATCH(MID(既存ファイル名[[#This Row],[項目（内部）]],2,1),字音画数表[新字],0))</f>
        <v>624</v>
      </c>
      <c r="M146" s="50" cm="1">
        <f t="array" ref="M1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6" s="50" cm="1">
        <f t="array" ref="N146">_xlfn.IFS(既存ファイル名[[#This Row],[字２]]=0,1,既存ファイル名[[#This Row],[字３]]=0,2,TRUE,3)</f>
        <v>2</v>
      </c>
      <c r="O146" s="50">
        <f>COUNTIF(既存ファイル名[項目],既存ファイル名[[#This Row],[項目]])</f>
        <v>1</v>
      </c>
      <c r="P146" s="90" t="s">
        <v>3837</v>
      </c>
      <c r="Q146" s="50" t="str" cm="1">
        <f t="array" ref="Q146">_xlfn.IFS(既存ファイル名[[#This Row],[字２]]&gt;0,"",COUNTIF(既存ファイル名[[字１]:[字３]],既存ファイル名[[#This Row],[字１]])&gt;1,"重複",TRUE,"")</f>
        <v/>
      </c>
      <c r="R146" s="50" t="str">
        <f>LEFT(既存ファイル名[[#This Row],[ファイル名]],LEN(既存ファイル名[[#This Row],[ファイル名]])-2)</f>
        <v>yousuu</v>
      </c>
      <c r="S146" s="50" t="s">
        <v>3837</v>
      </c>
    </row>
    <row r="147" spans="2:19">
      <c r="B147" s="50">
        <v>631</v>
      </c>
      <c r="C147" s="81" t="s">
        <v>4522</v>
      </c>
      <c r="D147" s="90" t="s">
        <v>4523</v>
      </c>
      <c r="E147" s="81" t="s">
        <v>4203</v>
      </c>
      <c r="F147" s="81" t="s">
        <v>4203</v>
      </c>
      <c r="G147" s="90" t="s">
        <v>4523</v>
      </c>
      <c r="H147" s="90" t="s">
        <v>4122</v>
      </c>
      <c r="I147" s="50" t="str" cm="1">
        <f t="array" ref="I1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47" s="90" t="s">
        <v>3810</v>
      </c>
      <c r="K147" s="50">
        <f>MATCH(LEFT(既存ファイル名[[#This Row],[項目（内部）]],1),字音画数表[新字],0)</f>
        <v>1009</v>
      </c>
      <c r="L147" s="50" cm="1">
        <f t="array" ref="L147">_xlfn.IFS(MID(既存ファイル名[[#This Row],[項目（内部）]],2,1)="",0,MID(既存ファイル名[[#This Row],[項目（内部）]],2,1)="（",1,TRUE,MATCH(MID(既存ファイル名[[#This Row],[項目（内部）]],2,1),字音画数表[新字],0))</f>
        <v>266</v>
      </c>
      <c r="M147" s="50" cm="1">
        <f t="array" ref="M1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7" s="50" cm="1">
        <f t="array" ref="N147">_xlfn.IFS(既存ファイル名[[#This Row],[字２]]=0,1,既存ファイル名[[#This Row],[字３]]=0,2,TRUE,3)</f>
        <v>2</v>
      </c>
      <c r="O147" s="50">
        <f>COUNTIF(既存ファイル名[項目],既存ファイル名[[#This Row],[項目]])</f>
        <v>1</v>
      </c>
      <c r="P147" s="90" t="s">
        <v>3837</v>
      </c>
      <c r="Q147" s="50" t="str" cm="1">
        <f t="array" ref="Q147">_xlfn.IFS(既存ファイル名[[#This Row],[字２]]&gt;0,"",COUNTIF(既存ファイル名[[字１]:[字３]],既存ファイル名[[#This Row],[字１]])&gt;1,"重複",TRUE,"")</f>
        <v/>
      </c>
      <c r="R147" s="50" t="str">
        <f>LEFT(既存ファイル名[[#This Row],[ファイル名]],LEN(既存ファイル名[[#This Row],[ファイル名]])-2)</f>
        <v>yokei</v>
      </c>
      <c r="S147" s="50" t="s">
        <v>3837</v>
      </c>
    </row>
    <row r="148" spans="2:19">
      <c r="B148" s="50">
        <v>630</v>
      </c>
      <c r="C148" s="81" t="s">
        <v>2522</v>
      </c>
      <c r="D148" s="90" t="s">
        <v>2522</v>
      </c>
      <c r="E148" s="81" t="s">
        <v>4203</v>
      </c>
      <c r="F148" s="81" t="s">
        <v>4203</v>
      </c>
      <c r="G148" s="90" t="s">
        <v>2522</v>
      </c>
      <c r="H148" s="90" t="s">
        <v>4121</v>
      </c>
      <c r="I148" s="50" t="str" cm="1">
        <f t="array" ref="I1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48" s="90" t="s">
        <v>3809</v>
      </c>
      <c r="K148" s="50">
        <f>MATCH(LEFT(既存ファイル名[[#This Row],[項目（内部）]],1),字音画数表[新字],0)</f>
        <v>1008</v>
      </c>
      <c r="L148" s="50" cm="1">
        <f t="array" ref="L148">_xlfn.IFS(MID(既存ファイル名[[#This Row],[項目（内部）]],2,1)="",0,MID(既存ファイル名[[#This Row],[項目（内部）]],2,1)="（",1,TRUE,MATCH(MID(既存ファイル名[[#This Row],[項目（内部）]],2,1),字音画数表[新字],0))</f>
        <v>301</v>
      </c>
      <c r="M148" s="50" cm="1">
        <f t="array" ref="M1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8" s="50" cm="1">
        <f t="array" ref="N148">_xlfn.IFS(既存ファイル名[[#This Row],[字２]]=0,1,既存ファイル名[[#This Row],[字３]]=0,2,TRUE,3)</f>
        <v>2</v>
      </c>
      <c r="O148" s="50">
        <f>COUNTIF(既存ファイル名[項目],既存ファイル名[[#This Row],[項目]])</f>
        <v>1</v>
      </c>
      <c r="P148" s="90" t="s">
        <v>3837</v>
      </c>
      <c r="Q148" s="50" t="str" cm="1">
        <f t="array" ref="Q148">_xlfn.IFS(既存ファイル名[[#This Row],[字２]]&gt;0,"",COUNTIF(既存ファイル名[[字１]:[字３]],既存ファイル名[[#This Row],[字１]])&gt;1,"重複",TRUE,"")</f>
        <v/>
      </c>
      <c r="R148" s="50" t="str">
        <f>LEFT(既存ファイル名[[#This Row],[ファイル名]],LEN(既存ファイル名[[#This Row],[ファイル名]])-2)</f>
        <v>yogen</v>
      </c>
      <c r="S148" s="50" t="s">
        <v>3837</v>
      </c>
    </row>
    <row r="149" spans="2:19">
      <c r="B149" s="50">
        <v>645</v>
      </c>
      <c r="C149" s="81" t="s">
        <v>2090</v>
      </c>
      <c r="D149" s="90" t="s">
        <v>2090</v>
      </c>
      <c r="E149" s="81" t="s">
        <v>4203</v>
      </c>
      <c r="F149" s="81" t="s">
        <v>4203</v>
      </c>
      <c r="G149" s="90" t="s">
        <v>2090</v>
      </c>
      <c r="H149" s="90" t="s">
        <v>4123</v>
      </c>
      <c r="I149" s="50" t="str" cm="1">
        <f t="array" ref="I1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49" s="90" t="s">
        <v>3827</v>
      </c>
      <c r="K149" s="50">
        <f>MATCH(LEFT(既存ファイル名[[#This Row],[項目（内部）]],1),字音画数表[新字],0)</f>
        <v>1007</v>
      </c>
      <c r="L149" s="50" cm="1">
        <f t="array" ref="L149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149" s="50" cm="1">
        <f t="array" ref="M1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49" s="50" cm="1">
        <f t="array" ref="N149">_xlfn.IFS(既存ファイル名[[#This Row],[字２]]=0,1,既存ファイル名[[#This Row],[字３]]=0,2,TRUE,3)</f>
        <v>2</v>
      </c>
      <c r="O149" s="50">
        <f>COUNTIF(既存ファイル名[項目],既存ファイル名[[#This Row],[項目]])</f>
        <v>1</v>
      </c>
      <c r="P149" s="90" t="s">
        <v>3837</v>
      </c>
      <c r="Q149" s="50" t="str" cm="1">
        <f t="array" ref="Q149">_xlfn.IFS(既存ファイル名[[#This Row],[字２]]&gt;0,"",COUNTIF(既存ファイル名[[字１]:[字３]],既存ファイル名[[#This Row],[字１]])&gt;1,"重複",TRUE,"")</f>
        <v/>
      </c>
      <c r="R149" s="50" t="str">
        <f>LEFT(既存ファイル名[[#This Row],[ファイル名]],LEN(既存ファイル名[[#This Row],[ファイル名]])-2)</f>
        <v>yuujin</v>
      </c>
      <c r="S149" s="50" t="s">
        <v>3837</v>
      </c>
    </row>
    <row r="150" spans="2:19">
      <c r="B150" s="50">
        <v>648</v>
      </c>
      <c r="C150" s="81" t="s">
        <v>2316</v>
      </c>
      <c r="D150" s="90" t="s">
        <v>2315</v>
      </c>
      <c r="E150" s="81" t="s">
        <v>4203</v>
      </c>
      <c r="F150" s="81" t="s">
        <v>4203</v>
      </c>
      <c r="G150" s="90" t="s">
        <v>3209</v>
      </c>
      <c r="H150" s="90" t="s">
        <v>4122</v>
      </c>
      <c r="I150" s="50" t="str" cm="1">
        <f t="array" ref="I1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50" s="90" t="s">
        <v>3831</v>
      </c>
      <c r="K150" s="50">
        <f>MATCH(LEFT(既存ファイル名[[#This Row],[項目（内部）]],1),字音画数表[新字],0)</f>
        <v>1005</v>
      </c>
      <c r="L150" s="50" cm="1">
        <f t="array" ref="L150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150" s="50" cm="1">
        <f t="array" ref="M1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0" s="50" cm="1">
        <f t="array" ref="N150">_xlfn.IFS(既存ファイル名[[#This Row],[字２]]=0,1,既存ファイル名[[#This Row],[字３]]=0,2,TRUE,3)</f>
        <v>2</v>
      </c>
      <c r="O150" s="50">
        <f>COUNTIF(既存ファイル名[項目],既存ファイル名[[#This Row],[項目]])</f>
        <v>1</v>
      </c>
      <c r="P150" s="90" t="s">
        <v>3837</v>
      </c>
      <c r="Q150" s="50" t="str" cm="1">
        <f t="array" ref="Q150">_xlfn.IFS(既存ファイル名[[#This Row],[字２]]&gt;0,"",COUNTIF(既存ファイル名[[字１]:[字３]],既存ファイル名[[#This Row],[字１]])&gt;1,"重複",TRUE,"")</f>
        <v/>
      </c>
      <c r="R150" s="50" t="str">
        <f>LEFT(既存ファイル名[[#This Row],[ファイル名]],LEN(既存ファイル名[[#This Row],[ファイル名]])-2)</f>
        <v>yuuryou</v>
      </c>
      <c r="S150" s="50" t="s">
        <v>3837</v>
      </c>
    </row>
    <row r="151" spans="2:19">
      <c r="B151" s="50">
        <v>651</v>
      </c>
      <c r="C151" s="81" t="s">
        <v>4532</v>
      </c>
      <c r="D151" s="90" t="s">
        <v>79</v>
      </c>
      <c r="E151" s="81" t="s">
        <v>4203</v>
      </c>
      <c r="F151" s="81" t="s">
        <v>4203</v>
      </c>
      <c r="G151" s="90" t="s">
        <v>79</v>
      </c>
      <c r="H151" s="90" t="s">
        <v>4122</v>
      </c>
      <c r="I151" s="50" t="str" cm="1">
        <f t="array" ref="I1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51" s="90" t="s">
        <v>3834</v>
      </c>
      <c r="K151" s="50">
        <f>MATCH(LEFT(既存ファイル名[[#This Row],[項目（内部）]],1),字音画数表[新字],0)</f>
        <v>1004</v>
      </c>
      <c r="L151" s="50" cm="1">
        <f t="array" ref="L151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51" s="50" cm="1">
        <f t="array" ref="M1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1" s="50" cm="1">
        <f t="array" ref="N151">_xlfn.IFS(既存ファイル名[[#This Row],[字２]]=0,1,既存ファイル名[[#This Row],[字３]]=0,2,TRUE,3)</f>
        <v>2</v>
      </c>
      <c r="O151" s="50">
        <f>COUNTIF(既存ファイル名[項目],既存ファイル名[[#This Row],[項目]])</f>
        <v>1</v>
      </c>
      <c r="P151" s="90" t="s">
        <v>3837</v>
      </c>
      <c r="Q151" s="50" t="str" cm="1">
        <f t="array" ref="Q151">_xlfn.IFS(既存ファイル名[[#This Row],[字２]]&gt;0,"",COUNTIF(既存ファイル名[[字１]:[字３]],既存ファイル名[[#This Row],[字１]])&gt;1,"重複",TRUE,"")</f>
        <v/>
      </c>
      <c r="R151" s="50" t="str">
        <f>LEFT(既存ファイル名[[#This Row],[ファイル名]],LEN(既存ファイル名[[#This Row],[ファイル名]])-2)</f>
        <v>yuuyou</v>
      </c>
      <c r="S151" s="50" t="s">
        <v>3837</v>
      </c>
    </row>
    <row r="152" spans="2:19">
      <c r="B152" s="50">
        <v>649</v>
      </c>
      <c r="C152" s="81" t="s">
        <v>2314</v>
      </c>
      <c r="D152" s="90" t="s">
        <v>2313</v>
      </c>
      <c r="E152" s="81" t="s">
        <v>4203</v>
      </c>
      <c r="F152" s="81" t="s">
        <v>4203</v>
      </c>
      <c r="G152" s="90" t="s">
        <v>2313</v>
      </c>
      <c r="H152" s="90" t="s">
        <v>4122</v>
      </c>
      <c r="I152" s="50" t="str" cm="1">
        <f t="array" ref="I1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52" s="90" t="s">
        <v>3832</v>
      </c>
      <c r="K152" s="50">
        <f>MATCH(LEFT(既存ファイル名[[#This Row],[項目（内部）]],1),字音画数表[新字],0)</f>
        <v>1004</v>
      </c>
      <c r="L152" s="50" cm="1">
        <f t="array" ref="L152">_xlfn.IFS(MID(既存ファイル名[[#This Row],[項目（内部）]],2,1)="",0,MID(既存ファイル名[[#This Row],[項目（内部）]],2,1)="（",1,TRUE,MATCH(MID(既存ファイル名[[#This Row],[項目（内部）]],2,1),字音画数表[新字],0))</f>
        <v>621</v>
      </c>
      <c r="M152" s="50" cm="1">
        <f t="array" ref="M1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2" s="50" cm="1">
        <f t="array" ref="N152">_xlfn.IFS(既存ファイル名[[#This Row],[字２]]=0,1,既存ファイル名[[#This Row],[字３]]=0,2,TRUE,3)</f>
        <v>2</v>
      </c>
      <c r="O152" s="50">
        <f>COUNTIF(既存ファイル名[項目],既存ファイル名[[#This Row],[項目]])</f>
        <v>1</v>
      </c>
      <c r="P152" s="90" t="s">
        <v>3837</v>
      </c>
      <c r="Q152" s="50" t="str" cm="1">
        <f t="array" ref="Q152">_xlfn.IFS(既存ファイル名[[#This Row],[字２]]&gt;0,"",COUNTIF(既存ファイル名[[字１]:[字３]],既存ファイル名[[#This Row],[字１]])&gt;1,"重複",TRUE,"")</f>
        <v/>
      </c>
      <c r="R152" s="50" t="str">
        <f>LEFT(既存ファイル名[[#This Row],[ファイル名]],LEN(既存ファイル名[[#This Row],[ファイル名]])-2)</f>
        <v>yuusui</v>
      </c>
      <c r="S152" s="50" t="s">
        <v>3837</v>
      </c>
    </row>
    <row r="153" spans="2:19">
      <c r="B153" s="50">
        <v>644</v>
      </c>
      <c r="C153" s="81" t="s">
        <v>2089</v>
      </c>
      <c r="D153" s="90" t="s">
        <v>2089</v>
      </c>
      <c r="E153" s="81" t="s">
        <v>4203</v>
      </c>
      <c r="F153" s="81" t="s">
        <v>4203</v>
      </c>
      <c r="G153" s="90" t="s">
        <v>2089</v>
      </c>
      <c r="H153" s="90" t="s">
        <v>4123</v>
      </c>
      <c r="I153" s="50" t="str" cm="1">
        <f t="array" ref="I1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53" s="90" t="s">
        <v>3826</v>
      </c>
      <c r="K153" s="50">
        <f>MATCH(LEFT(既存ファイル名[[#This Row],[項目（内部）]],1),字音画数表[新字],0)</f>
        <v>1002</v>
      </c>
      <c r="L153" s="50" cm="1">
        <f t="array" ref="L153">_xlfn.IFS(MID(既存ファイル名[[#This Row],[項目（内部）]],2,1)="",0,MID(既存ファイル名[[#This Row],[項目（内部）]],2,1)="（",1,TRUE,MATCH(MID(既存ファイル名[[#This Row],[項目（内部）]],2,1),字音画数表[新字],0))</f>
        <v>757</v>
      </c>
      <c r="M153" s="50" cm="1">
        <f t="array" ref="M1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3" s="50" cm="1">
        <f t="array" ref="N153">_xlfn.IFS(既存ファイル名[[#This Row],[字２]]=0,1,既存ファイル名[[#This Row],[字３]]=0,2,TRUE,3)</f>
        <v>2</v>
      </c>
      <c r="O153" s="50">
        <f>COUNTIF(既存ファイル名[項目],既存ファイル名[[#This Row],[項目]])</f>
        <v>1</v>
      </c>
      <c r="P153" s="90" t="s">
        <v>3837</v>
      </c>
      <c r="Q153" s="50" t="str" cm="1">
        <f t="array" ref="Q153">_xlfn.IFS(既存ファイル名[[#This Row],[字２]]&gt;0,"",COUNTIF(既存ファイル名[[字１]:[字３]],既存ファイル名[[#This Row],[字１]])&gt;1,"重複",TRUE,"")</f>
        <v/>
      </c>
      <c r="R153" s="50" t="str">
        <f>LEFT(既存ファイル名[[#This Row],[ファイル名]],LEN(既存ファイル名[[#This Row],[ファイル名]])-2)</f>
        <v>yuuchitsu</v>
      </c>
      <c r="S153" s="50" t="s">
        <v>3837</v>
      </c>
    </row>
    <row r="154" spans="2:19">
      <c r="B154" s="50">
        <v>650</v>
      </c>
      <c r="C154" s="81" t="s">
        <v>2172</v>
      </c>
      <c r="D154" s="90" t="s">
        <v>2172</v>
      </c>
      <c r="E154" s="81" t="s">
        <v>4203</v>
      </c>
      <c r="F154" s="81" t="s">
        <v>4203</v>
      </c>
      <c r="G154" s="90" t="s">
        <v>2172</v>
      </c>
      <c r="H154" s="90" t="s">
        <v>4207</v>
      </c>
      <c r="I154" s="50" t="str" cm="1">
        <f t="array" ref="I1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54" s="90" t="s">
        <v>3833</v>
      </c>
      <c r="K154" s="50">
        <f>MATCH(LEFT(既存ファイル名[[#This Row],[項目（内部）]],1),字音画数表[新字],0)</f>
        <v>1002</v>
      </c>
      <c r="L154" s="50" cm="1">
        <f t="array" ref="L154">_xlfn.IFS(MID(既存ファイル名[[#This Row],[項目（内部）]],2,1)="",0,MID(既存ファイル名[[#This Row],[項目（内部）]],2,1)="（",1,TRUE,MATCH(MID(既存ファイル名[[#This Row],[項目（内部）]],2,1),字音画数表[新字],0))</f>
        <v>720</v>
      </c>
      <c r="M154" s="50" cm="1">
        <f t="array" ref="M1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4" s="50" cm="1">
        <f t="array" ref="N154">_xlfn.IFS(既存ファイル名[[#This Row],[字２]]=0,1,既存ファイル名[[#This Row],[字３]]=0,2,TRUE,3)</f>
        <v>2</v>
      </c>
      <c r="O154" s="50">
        <f>COUNTIF(既存ファイル名[項目],既存ファイル名[[#This Row],[項目]])</f>
        <v>1</v>
      </c>
      <c r="P154" s="90" t="s">
        <v>3837</v>
      </c>
      <c r="Q154" s="50" t="str" cm="1">
        <f t="array" ref="Q154">_xlfn.IFS(既存ファイル名[[#This Row],[字２]]&gt;0,"",COUNTIF(既存ファイル名[[字１]:[字３]],既存ファイル名[[#This Row],[字１]])&gt;1,"重複",TRUE,"")</f>
        <v/>
      </c>
      <c r="R154" s="50" t="str">
        <f>LEFT(既存ファイル名[[#This Row],[ファイル名]],LEN(既存ファイル名[[#This Row],[ファイル名]])-2)</f>
        <v>yuutai</v>
      </c>
      <c r="S154" s="50" t="s">
        <v>3837</v>
      </c>
    </row>
    <row r="155" spans="2:19">
      <c r="B155" s="50">
        <v>647</v>
      </c>
      <c r="C155" s="81" t="s">
        <v>2312</v>
      </c>
      <c r="D155" s="90" t="s">
        <v>2311</v>
      </c>
      <c r="E155" s="81" t="s">
        <v>4203</v>
      </c>
      <c r="F155" s="81" t="s">
        <v>4203</v>
      </c>
      <c r="G155" s="90" t="s">
        <v>2311</v>
      </c>
      <c r="H155" s="90" t="s">
        <v>4122</v>
      </c>
      <c r="I155" s="50" t="str" cm="1">
        <f t="array" ref="I1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55" s="90" t="s">
        <v>3830</v>
      </c>
      <c r="K155" s="50">
        <f>MATCH(LEFT(既存ファイル名[[#This Row],[項目（内部）]],1),字音画数表[新字],0)</f>
        <v>1001</v>
      </c>
      <c r="L155" s="50" cm="1">
        <f t="array" ref="L155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55" s="50" cm="1">
        <f t="array" ref="M1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5" s="50" cm="1">
        <f t="array" ref="N155">_xlfn.IFS(既存ファイル名[[#This Row],[字２]]=0,1,既存ファイル名[[#This Row],[字３]]=0,2,TRUE,3)</f>
        <v>2</v>
      </c>
      <c r="O155" s="79">
        <f>COUNTIF(既存ファイル名[項目],既存ファイル名[[#This Row],[項目]])</f>
        <v>1</v>
      </c>
      <c r="P155" s="90" t="s">
        <v>3837</v>
      </c>
      <c r="Q155" s="50" t="str" cm="1">
        <f t="array" ref="Q155">_xlfn.IFS(既存ファイル名[[#This Row],[字２]]&gt;0,"",COUNTIF(既存ファイル名[[字１]:[字３]],既存ファイル名[[#This Row],[字１]])&gt;1,"重複",TRUE,"")</f>
        <v/>
      </c>
      <c r="R155" s="50" t="str">
        <f>LEFT(既存ファイル名[[#This Row],[ファイル名]],LEN(既存ファイル名[[#This Row],[ファイル名]])-2)</f>
        <v>yuuri</v>
      </c>
      <c r="S155" s="50" t="s">
        <v>3837</v>
      </c>
    </row>
    <row r="156" spans="2:19">
      <c r="B156" s="50">
        <v>646</v>
      </c>
      <c r="C156" s="81" t="s">
        <v>1977</v>
      </c>
      <c r="D156" s="90" t="s">
        <v>1977</v>
      </c>
      <c r="E156" s="81" t="s">
        <v>4203</v>
      </c>
      <c r="F156" s="81" t="s">
        <v>4203</v>
      </c>
      <c r="G156" s="90" t="s">
        <v>1977</v>
      </c>
      <c r="H156" s="90" t="s">
        <v>4123</v>
      </c>
      <c r="I156" s="50" t="str" cm="1">
        <f t="array" ref="I1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56" s="90" t="s">
        <v>3829</v>
      </c>
      <c r="K156" s="50">
        <f>MATCH(LEFT(既存ファイル名[[#This Row],[項目（内部）]],1),字音画数表[新字],0)</f>
        <v>1001</v>
      </c>
      <c r="L156" s="50" cm="1">
        <f t="array" ref="L156">_xlfn.IFS(MID(既存ファイル名[[#This Row],[項目（内部）]],2,1)="",0,MID(既存ファイル名[[#This Row],[項目（内部）]],2,1)="（",1,TRUE,MATCH(MID(既存ファイル名[[#This Row],[項目（内部）]],2,1),字音画数表[新字],0))</f>
        <v>351</v>
      </c>
      <c r="M156" s="50" cm="1">
        <f t="array" ref="M1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6" s="50" cm="1">
        <f t="array" ref="N156">_xlfn.IFS(既存ファイル名[[#This Row],[字２]]=0,1,既存ファイル名[[#This Row],[字３]]=0,2,TRUE,3)</f>
        <v>2</v>
      </c>
      <c r="O156" s="50">
        <f>COUNTIF(既存ファイル名[項目],既存ファイル名[[#This Row],[項目]])</f>
        <v>1</v>
      </c>
      <c r="P156" s="90" t="s">
        <v>3837</v>
      </c>
      <c r="Q156" s="50" t="str" cm="1">
        <f t="array" ref="Q156">_xlfn.IFS(既存ファイル名[[#This Row],[字２]]&gt;0,"",COUNTIF(既存ファイル名[[字１]:[字３]],既存ファイル名[[#This Row],[字１]])&gt;1,"重複",TRUE,"")</f>
        <v/>
      </c>
      <c r="R156" s="50" t="str">
        <f>LEFT(既存ファイル名[[#This Row],[ファイル名]],LEN(既存ファイル名[[#This Row],[ファイル名]])-2)</f>
        <v>yuukou</v>
      </c>
      <c r="S156" s="50" t="s">
        <v>3837</v>
      </c>
    </row>
    <row r="157" spans="2:19">
      <c r="B157" s="50">
        <v>629</v>
      </c>
      <c r="C157" s="81" t="s">
        <v>2171</v>
      </c>
      <c r="D157" s="90" t="s">
        <v>2171</v>
      </c>
      <c r="E157" s="81" t="s">
        <v>4203</v>
      </c>
      <c r="F157" s="81" t="s">
        <v>4203</v>
      </c>
      <c r="G157" s="90" t="s">
        <v>2171</v>
      </c>
      <c r="H157" s="90" t="s">
        <v>4207</v>
      </c>
      <c r="I157" s="50" t="str" cm="1">
        <f t="array" ref="I1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57" s="90" t="s">
        <v>3807</v>
      </c>
      <c r="K157" s="50">
        <f>MATCH(LEFT(既存ファイル名[[#This Row],[項目（内部）]],1),字音画数表[新字],0)</f>
        <v>997</v>
      </c>
      <c r="L157" s="50" cm="1">
        <f t="array" ref="L157">_xlfn.IFS(MID(既存ファイル名[[#This Row],[項目（内部）]],2,1)="",0,MID(既存ファイル名[[#This Row],[項目（内部）]],2,1)="（",1,TRUE,MATCH(MID(既存ファイル名[[#This Row],[項目（内部）]],2,1),字音画数表[新字],0))</f>
        <v>469</v>
      </c>
      <c r="M157" s="50" cm="1">
        <f t="array" ref="M1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7" s="50" cm="1">
        <f t="array" ref="N157">_xlfn.IFS(既存ファイル名[[#This Row],[字２]]=0,1,既存ファイル名[[#This Row],[字３]]=0,2,TRUE,3)</f>
        <v>2</v>
      </c>
      <c r="O157" s="79">
        <f>COUNTIF(既存ファイル名[項目],既存ファイル名[[#This Row],[項目]])</f>
        <v>1</v>
      </c>
      <c r="P157" s="90" t="s">
        <v>3837</v>
      </c>
      <c r="Q157" s="50" t="str" cm="1">
        <f t="array" ref="Q157">_xlfn.IFS(既存ファイル名[[#This Row],[字２]]&gt;0,"",COUNTIF(既存ファイル名[[字１]:[字３]],既存ファイル名[[#This Row],[字１]])&gt;1,"重複",TRUE,"")</f>
        <v/>
      </c>
      <c r="R157" s="50" t="str">
        <f>LEFT(既存ファイル名[[#This Row],[ファイル名]],LEN(既存ファイル名[[#This Row],[ファイル名]])-2)</f>
        <v>yakusha</v>
      </c>
      <c r="S157" s="50" t="s">
        <v>3837</v>
      </c>
    </row>
    <row r="158" spans="2:19">
      <c r="B158" s="50">
        <v>377</v>
      </c>
      <c r="C158" s="81" t="s">
        <v>2088</v>
      </c>
      <c r="D158" s="90" t="s">
        <v>2088</v>
      </c>
      <c r="E158" s="81" t="s">
        <v>4203</v>
      </c>
      <c r="F158" s="81" t="s">
        <v>4203</v>
      </c>
      <c r="G158" s="90" t="s">
        <v>2088</v>
      </c>
      <c r="H158" s="90" t="s">
        <v>4123</v>
      </c>
      <c r="I158" s="50" t="str" cm="1">
        <f t="array" ref="I1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58" s="90" t="s">
        <v>3543</v>
      </c>
      <c r="K158" s="50">
        <f>MATCH(LEFT(既存ファイル名[[#This Row],[項目（内部）]],1),字音画数表[新字],0)</f>
        <v>994</v>
      </c>
      <c r="L158" s="50" cm="1">
        <f t="array" ref="L158">_xlfn.IFS(MID(既存ファイル名[[#This Row],[項目（内部）]],2,1)="",0,MID(既存ファイル名[[#This Row],[項目（内部）]],2,1)="（",1,TRUE,MATCH(MID(既存ファイル名[[#This Row],[項目（内部）]],2,1),字音画数表[新字],0))</f>
        <v>787</v>
      </c>
      <c r="M158" s="50" cm="1">
        <f t="array" ref="M1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8" s="50" cm="1">
        <f t="array" ref="N158">_xlfn.IFS(既存ファイル名[[#This Row],[字２]]=0,1,既存ファイル名[[#This Row],[字３]]=0,2,TRUE,3)</f>
        <v>2</v>
      </c>
      <c r="O158" s="50">
        <f>COUNTIF(既存ファイル名[項目],既存ファイル名[[#This Row],[項目]])</f>
        <v>1</v>
      </c>
      <c r="P158" s="90" t="s">
        <v>3837</v>
      </c>
      <c r="Q158" s="50" t="str" cm="1">
        <f t="array" ref="Q158">_xlfn.IFS(既存ファイル名[[#This Row],[字２]]&gt;0,"",COUNTIF(既存ファイル名[[字１]:[字３]],既存ファイル名[[#This Row],[字１]])&gt;1,"重複",TRUE,"")</f>
        <v/>
      </c>
      <c r="R158" s="50" t="str">
        <f>LEFT(既存ファイル名[[#This Row],[ファイル名]],LEN(既存ファイル名[[#This Row],[ファイル名]])-2)</f>
        <v>montei</v>
      </c>
      <c r="S158" s="50" t="s">
        <v>3837</v>
      </c>
    </row>
    <row r="159" spans="2:19">
      <c r="B159" s="50">
        <v>376</v>
      </c>
      <c r="C159" s="81" t="s">
        <v>4376</v>
      </c>
      <c r="D159" s="90" t="s">
        <v>4377</v>
      </c>
      <c r="E159" s="81" t="s">
        <v>4203</v>
      </c>
      <c r="F159" s="81" t="s">
        <v>4203</v>
      </c>
      <c r="G159" s="90" t="s">
        <v>4377</v>
      </c>
      <c r="H159" s="90" t="s">
        <v>4122</v>
      </c>
      <c r="I159" s="50" t="str" cm="1">
        <f t="array" ref="I1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59" s="90" t="s">
        <v>3542</v>
      </c>
      <c r="K159" s="50">
        <f>MATCH(LEFT(既存ファイル名[[#This Row],[項目（内部）]],1),字音画数表[新字],0)</f>
        <v>994</v>
      </c>
      <c r="L159" s="50" cm="1">
        <f t="array" ref="L159">_xlfn.IFS(MID(既存ファイル名[[#This Row],[項目（内部）]],2,1)="",0,MID(既存ファイル名[[#This Row],[項目（内部）]],2,1)="（",1,TRUE,MATCH(MID(既存ファイル名[[#This Row],[項目（内部）]],2,1),字音画数表[新字],0))</f>
        <v>664</v>
      </c>
      <c r="M159" s="50" cm="1">
        <f t="array" ref="M1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59" s="50" cm="1">
        <f t="array" ref="N159">_xlfn.IFS(既存ファイル名[[#This Row],[字２]]=0,1,既存ファイル名[[#This Row],[字３]]=0,2,TRUE,3)</f>
        <v>2</v>
      </c>
      <c r="O159" s="79">
        <f>COUNTIF(既存ファイル名[項目],既存ファイル名[[#This Row],[項目]])</f>
        <v>1</v>
      </c>
      <c r="P159" s="90" t="s">
        <v>3837</v>
      </c>
      <c r="Q159" s="50" t="str" cm="1">
        <f t="array" ref="Q159">_xlfn.IFS(既存ファイル名[[#This Row],[字２]]&gt;0,"",COUNTIF(既存ファイル名[[字１]:[字３]],既存ファイル名[[#This Row],[字１]])&gt;1,"重複",TRUE,"")</f>
        <v/>
      </c>
      <c r="R159" s="50" t="str">
        <f>LEFT(既存ファイル名[[#This Row],[ファイル名]],LEN(既存ファイル名[[#This Row],[ファイル名]])-2)</f>
        <v>monsen</v>
      </c>
      <c r="S159" s="50" t="s">
        <v>3837</v>
      </c>
    </row>
    <row r="160" spans="2:19">
      <c r="B160" s="50">
        <v>378</v>
      </c>
      <c r="C160" s="81" t="s">
        <v>4378</v>
      </c>
      <c r="D160" s="90" t="s">
        <v>4378</v>
      </c>
      <c r="E160" s="81" t="s">
        <v>4203</v>
      </c>
      <c r="F160" s="81" t="s">
        <v>4203</v>
      </c>
      <c r="G160" s="90" t="s">
        <v>4378</v>
      </c>
      <c r="H160" s="90" t="s">
        <v>4121</v>
      </c>
      <c r="I160" s="50" t="str" cm="1">
        <f t="array" ref="I1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60" s="90" t="s">
        <v>3544</v>
      </c>
      <c r="K160" s="50">
        <f>MATCH(LEFT(既存ファイル名[[#This Row],[項目（内部）]],1),字音画数表[新字],0)</f>
        <v>993</v>
      </c>
      <c r="L160" s="50" cm="1">
        <f t="array" ref="L160">_xlfn.IFS(MID(既存ファイル名[[#This Row],[項目（内部）]],2,1)="",0,MID(既存ファイル名[[#This Row],[項目（内部）]],2,1)="（",1,TRUE,MATCH(MID(既存ファイル名[[#This Row],[項目（内部）]],2,1),字音画数表[新字],0))</f>
        <v>86</v>
      </c>
      <c r="M160" s="50" cm="1">
        <f t="array" ref="M1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0" s="50" cm="1">
        <f t="array" ref="N160">_xlfn.IFS(既存ファイル名[[#This Row],[字２]]=0,1,既存ファイル名[[#This Row],[字３]]=0,2,TRUE,3)</f>
        <v>2</v>
      </c>
      <c r="O160" s="79">
        <f>COUNTIF(既存ファイル名[項目],既存ファイル名[[#This Row],[項目]])</f>
        <v>1</v>
      </c>
      <c r="P160" s="90" t="s">
        <v>3837</v>
      </c>
      <c r="Q160" s="50" t="str" cm="1">
        <f t="array" ref="Q160">_xlfn.IFS(既存ファイル名[[#This Row],[字２]]&gt;0,"",COUNTIF(既存ファイル名[[字１]:[字３]],既存ファイル名[[#This Row],[字１]])&gt;1,"重複",TRUE,"")</f>
        <v/>
      </c>
      <c r="R160" s="50" t="str">
        <f>LEFT(既存ファイル名[[#This Row],[ファイル名]],LEN(既存ファイル名[[#This Row],[ファイル名]])-2)</f>
        <v>mouka</v>
      </c>
      <c r="S160" s="50" t="s">
        <v>3837</v>
      </c>
    </row>
    <row r="161" spans="2:19">
      <c r="B161" s="50">
        <v>227</v>
      </c>
      <c r="C161" s="81" t="s">
        <v>2419</v>
      </c>
      <c r="D161" s="81" t="s">
        <v>2419</v>
      </c>
      <c r="E161" s="81" t="s">
        <v>4203</v>
      </c>
      <c r="F161" s="81" t="s">
        <v>4203</v>
      </c>
      <c r="G161" s="81" t="s">
        <v>2419</v>
      </c>
      <c r="H161" s="90" t="s">
        <v>4211</v>
      </c>
      <c r="I161" s="50" t="str" cm="1">
        <f t="array" ref="I1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61" s="90" t="s">
        <v>3380</v>
      </c>
      <c r="K161" s="50">
        <f>MATCH(LEFT(既存ファイル名[[#This Row],[項目（内部）]],1),字音画数表[新字],0)</f>
        <v>989</v>
      </c>
      <c r="L161" s="50" cm="1">
        <f t="array" ref="L161">_xlfn.IFS(MID(既存ファイル名[[#This Row],[項目（内部）]],2,1)="",0,MID(既存ファイル名[[#This Row],[項目（内部）]],2,1)="（",1,TRUE,MATCH(MID(既存ファイル名[[#This Row],[項目（内部）]],2,1),字音画数表[新字],0))</f>
        <v>992</v>
      </c>
      <c r="M161" s="50" cm="1">
        <f t="array" ref="M1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1" s="50" cm="1">
        <f t="array" ref="N161">_xlfn.IFS(既存ファイル名[[#This Row],[字２]]=0,1,既存ファイル名[[#This Row],[字３]]=0,2,TRUE,3)</f>
        <v>2</v>
      </c>
      <c r="O161" s="79">
        <f>COUNTIF(既存ファイル名[項目],既存ファイル名[[#This Row],[項目]])</f>
        <v>1</v>
      </c>
      <c r="P161" s="90" t="s">
        <v>3837</v>
      </c>
      <c r="Q161" s="50" t="str" cm="1">
        <f t="array" ref="Q161">_xlfn.IFS(既存ファイル名[[#This Row],[字２]]&gt;0,"",COUNTIF(既存ファイル名[[字１]:[字３]],既存ファイル名[[#This Row],[字１]])&gt;1,"重複",TRUE,"")</f>
        <v/>
      </c>
      <c r="R161" s="50" t="str">
        <f>LEFT(既存ファイル名[[#This Row],[ファイル名]],LEN(既存ファイル名[[#This Row],[ファイル名]])-2)</f>
        <v>hommei</v>
      </c>
      <c r="S161" s="50" t="s">
        <v>3837</v>
      </c>
    </row>
    <row r="162" spans="2:19">
      <c r="B162" s="50">
        <v>109</v>
      </c>
      <c r="C162" s="93" t="s">
        <v>4212</v>
      </c>
      <c r="D162" s="93" t="s">
        <v>4213</v>
      </c>
      <c r="E162" s="81" t="s">
        <v>4203</v>
      </c>
      <c r="F162" s="81" t="s">
        <v>4203</v>
      </c>
      <c r="G162" s="94" t="s">
        <v>4213</v>
      </c>
      <c r="H162" s="90" t="s">
        <v>4122</v>
      </c>
      <c r="I162" s="79" t="str" cm="1">
        <f t="array" ref="I1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62" s="90" t="s">
        <v>3238</v>
      </c>
      <c r="K162" s="50">
        <f>MATCH(LEFT(既存ファイル名[[#This Row],[項目（内部）]],1),字音画数表[新字],0)</f>
        <v>987</v>
      </c>
      <c r="L162" s="50" cm="1">
        <f t="array" ref="L162">_xlfn.IFS(MID(既存ファイル名[[#This Row],[項目（内部）]],2,1)="",0,MID(既存ファイル名[[#This Row],[項目（内部）]],2,1)="（",1,TRUE,MATCH(MID(既存ファイル名[[#This Row],[項目（内部）]],2,1),字音画数表[新字],0))</f>
        <v>832</v>
      </c>
      <c r="M162" s="50" cm="1">
        <f t="array" ref="M1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2" s="50" cm="1">
        <f t="array" ref="N162">_xlfn.IFS(既存ファイル名[[#This Row],[字２]]=0,1,既存ファイル名[[#This Row],[字３]]=0,2,TRUE,3)</f>
        <v>2</v>
      </c>
      <c r="O162" s="79">
        <f>COUNTIF(既存ファイル名[項目],既存ファイル名[[#This Row],[項目]])</f>
        <v>1</v>
      </c>
      <c r="P162" s="90" t="s">
        <v>3837</v>
      </c>
      <c r="Q162" s="50" t="str" cm="1">
        <f t="array" ref="Q162">_xlfn.IFS(既存ファイル名[[#This Row],[字２]]&gt;0,"",COUNTIF(既存ファイル名[[字１]:[字３]],既存ファイル名[[#This Row],[字１]])&gt;1,"重複",TRUE,"")</f>
        <v/>
      </c>
      <c r="R162" s="50" t="str">
        <f>LEFT(既存ファイル名[[#This Row],[ファイル名]],LEN(既存ファイル名[[#This Row],[ファイル名]])-2)</f>
        <v>bokudou</v>
      </c>
      <c r="S162" s="50" t="s">
        <v>3837</v>
      </c>
    </row>
    <row r="163" spans="2:19">
      <c r="B163" s="50">
        <v>113</v>
      </c>
      <c r="C163" s="81" t="s">
        <v>2170</v>
      </c>
      <c r="D163" s="81" t="s">
        <v>2170</v>
      </c>
      <c r="E163" s="81" t="s">
        <v>4203</v>
      </c>
      <c r="F163" s="81" t="s">
        <v>4203</v>
      </c>
      <c r="G163" s="90" t="s">
        <v>2170</v>
      </c>
      <c r="H163" s="90" t="s">
        <v>4207</v>
      </c>
      <c r="I163" s="79" t="str" cm="1">
        <f t="array" ref="I1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3" s="90" t="s">
        <v>3242</v>
      </c>
      <c r="K163" s="50">
        <f>MATCH(LEFT(既存ファイル名[[#This Row],[項目（内部）]],1),字音画数表[新字],0)</f>
        <v>986</v>
      </c>
      <c r="L163" s="50" cm="1">
        <f t="array" ref="L163">_xlfn.IFS(MID(既存ファイル名[[#This Row],[項目（内部）]],2,1)="",0,MID(既存ファイル名[[#This Row],[項目（内部）]],2,1)="（",1,TRUE,MATCH(MID(既存ファイル名[[#This Row],[項目（内部）]],2,1),字音画数表[新字],0))</f>
        <v>1015</v>
      </c>
      <c r="M163" s="50" cm="1">
        <f t="array" ref="M1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3" s="50" cm="1">
        <f t="array" ref="N163">_xlfn.IFS(既存ファイル名[[#This Row],[字２]]=0,1,既存ファイル名[[#This Row],[字３]]=0,2,TRUE,3)</f>
        <v>2</v>
      </c>
      <c r="O163" s="79">
        <f>COUNTIF(既存ファイル名[項目],既存ファイル名[[#This Row],[項目]])</f>
        <v>1</v>
      </c>
      <c r="P163" s="90" t="s">
        <v>3837</v>
      </c>
      <c r="Q163" s="50" t="str" cm="1">
        <f t="array" ref="Q163">_xlfn.IFS(既存ファイル名[[#This Row],[字２]]&gt;0,"",COUNTIF(既存ファイル名[[字１]:[字３]],既存ファイル名[[#This Row],[字１]])&gt;1,"重複",TRUE,"")</f>
        <v/>
      </c>
      <c r="R163" s="50" t="str">
        <f>LEFT(既存ファイル名[[#This Row],[ファイル名]],LEN(既存ファイル名[[#This Row],[ファイル名]])-2)</f>
        <v>bokuyou</v>
      </c>
      <c r="S163" s="50" t="s">
        <v>3837</v>
      </c>
    </row>
    <row r="164" spans="2:19">
      <c r="B164" s="50">
        <v>107</v>
      </c>
      <c r="C164" s="81" t="s">
        <v>2169</v>
      </c>
      <c r="D164" s="81" t="s">
        <v>2169</v>
      </c>
      <c r="E164" s="81" t="s">
        <v>4203</v>
      </c>
      <c r="F164" s="81" t="s">
        <v>4203</v>
      </c>
      <c r="G164" s="90" t="s">
        <v>2169</v>
      </c>
      <c r="H164" s="90" t="s">
        <v>4207</v>
      </c>
      <c r="I164" s="79" t="str" cm="1">
        <f t="array" ref="I1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4" s="90" t="s">
        <v>3236</v>
      </c>
      <c r="K164" s="50">
        <f>MATCH(LEFT(既存ファイル名[[#This Row],[項目（内部）]],1),字音画数表[新字],0)</f>
        <v>986</v>
      </c>
      <c r="L164" s="50" cm="1">
        <f t="array" ref="L164">_xlfn.IFS(MID(既存ファイル名[[#This Row],[項目（内部）]],2,1)="",0,MID(既存ファイル名[[#This Row],[項目（内部）]],2,1)="（",1,TRUE,MATCH(MID(既存ファイル名[[#This Row],[項目（内部）]],2,1),字音画数表[新字],0))</f>
        <v>847</v>
      </c>
      <c r="M164" s="50" cm="1">
        <f t="array" ref="M1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4" s="50" cm="1">
        <f t="array" ref="N164">_xlfn.IFS(既存ファイル名[[#This Row],[字２]]=0,1,既存ファイル名[[#This Row],[字３]]=0,2,TRUE,3)</f>
        <v>2</v>
      </c>
      <c r="O164" s="79">
        <f>COUNTIF(既存ファイル名[項目],既存ファイル名[[#This Row],[項目]])</f>
        <v>1</v>
      </c>
      <c r="P164" s="90" t="s">
        <v>3837</v>
      </c>
      <c r="Q164" s="50" t="str" cm="1">
        <f t="array" ref="Q164">_xlfn.IFS(既存ファイル名[[#This Row],[字２]]&gt;0,"",COUNTIF(既存ファイル名[[字１]:[字３]],既存ファイル名[[#This Row],[字１]])&gt;1,"重複",TRUE,"")</f>
        <v/>
      </c>
      <c r="R164" s="50" t="str">
        <f>LEFT(既存ファイル名[[#This Row],[ファイル名]],LEN(既存ファイル名[[#This Row],[ファイル名]])-2)</f>
        <v>bokuba</v>
      </c>
      <c r="S164" s="50" t="s">
        <v>3837</v>
      </c>
    </row>
    <row r="165" spans="2:19">
      <c r="B165" s="50">
        <v>108</v>
      </c>
      <c r="C165" s="81" t="s">
        <v>2168</v>
      </c>
      <c r="D165" s="81" t="s">
        <v>2168</v>
      </c>
      <c r="E165" s="81" t="s">
        <v>4203</v>
      </c>
      <c r="F165" s="81" t="s">
        <v>4203</v>
      </c>
      <c r="G165" s="90" t="s">
        <v>2168</v>
      </c>
      <c r="H165" s="90" t="s">
        <v>4207</v>
      </c>
      <c r="I165" s="79" t="str" cm="1">
        <f t="array" ref="I1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5" s="90" t="s">
        <v>3237</v>
      </c>
      <c r="K165" s="50">
        <f>MATCH(LEFT(既存ファイル名[[#This Row],[項目（内部）]],1),字音画数表[新字],0)</f>
        <v>986</v>
      </c>
      <c r="L165" s="50" cm="1">
        <f t="array" ref="L165">_xlfn.IFS(MID(既存ファイル名[[#This Row],[項目（内部）]],2,1)="",0,MID(既存ファイル名[[#This Row],[項目（内部）]],2,1)="（",1,TRUE,MATCH(MID(既存ファイル名[[#This Row],[項目（内部）]],2,1),字音画数表[新字],0))</f>
        <v>755</v>
      </c>
      <c r="M165" s="50" cm="1">
        <f t="array" ref="M1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5" s="50" cm="1">
        <f t="array" ref="N165">_xlfn.IFS(既存ファイル名[[#This Row],[字２]]=0,1,既存ファイル名[[#This Row],[字３]]=0,2,TRUE,3)</f>
        <v>2</v>
      </c>
      <c r="O165" s="79">
        <f>COUNTIF(既存ファイル名[項目],既存ファイル名[[#This Row],[項目]])</f>
        <v>1</v>
      </c>
      <c r="P165" s="90" t="s">
        <v>3837</v>
      </c>
      <c r="Q165" s="50" t="str" cm="1">
        <f t="array" ref="Q165">_xlfn.IFS(既存ファイル名[[#This Row],[字２]]&gt;0,"",COUNTIF(既存ファイル名[[字１]:[字３]],既存ファイル名[[#This Row],[字１]])&gt;1,"重複",TRUE,"")</f>
        <v/>
      </c>
      <c r="R165" s="50" t="str">
        <f>LEFT(既存ファイル名[[#This Row],[ファイル名]],LEN(既存ファイル名[[#This Row],[ファイル名]])-2)</f>
        <v>bokuchiku</v>
      </c>
      <c r="S165" s="50" t="s">
        <v>3837</v>
      </c>
    </row>
    <row r="166" spans="2:19">
      <c r="B166" s="50">
        <v>111</v>
      </c>
      <c r="C166" s="81" t="s">
        <v>2167</v>
      </c>
      <c r="D166" s="81" t="s">
        <v>2167</v>
      </c>
      <c r="E166" s="81" t="s">
        <v>4203</v>
      </c>
      <c r="F166" s="81" t="s">
        <v>4203</v>
      </c>
      <c r="G166" s="90" t="s">
        <v>2167</v>
      </c>
      <c r="H166" s="90" t="s">
        <v>4207</v>
      </c>
      <c r="I166" s="79" t="str" cm="1">
        <f t="array" ref="I1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6" s="90" t="s">
        <v>3240</v>
      </c>
      <c r="K166" s="50">
        <f>MATCH(LEFT(既存ファイル名[[#This Row],[項目（内部）]],1),字音画数表[新字],0)</f>
        <v>986</v>
      </c>
      <c r="L166" s="50" cm="1">
        <f t="array" ref="L166">_xlfn.IFS(MID(既存ファイル名[[#This Row],[項目（内部）]],2,1)="",0,MID(既存ファイル名[[#This Row],[項目（内部）]],2,1)="（",1,TRUE,MATCH(MID(既存ファイル名[[#This Row],[項目（内部）]],2,1),字音画数表[新字],0))</f>
        <v>209</v>
      </c>
      <c r="M166" s="50" cm="1">
        <f t="array" ref="M1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6" s="50" cm="1">
        <f t="array" ref="N166">_xlfn.IFS(既存ファイル名[[#This Row],[字２]]=0,1,既存ファイル名[[#This Row],[字３]]=0,2,TRUE,3)</f>
        <v>2</v>
      </c>
      <c r="O166" s="50">
        <f>COUNTIF(既存ファイル名[項目],既存ファイル名[[#This Row],[項目]])</f>
        <v>1</v>
      </c>
      <c r="P166" s="90" t="s">
        <v>3837</v>
      </c>
      <c r="Q166" s="50" t="str" cm="1">
        <f t="array" ref="Q166">_xlfn.IFS(既存ファイル名[[#This Row],[字２]]&gt;0,"",COUNTIF(既存ファイル名[[字１]:[字３]],既存ファイル名[[#This Row],[字１]])&gt;1,"重複",TRUE,"")</f>
        <v/>
      </c>
      <c r="R166" s="50" t="str">
        <f>LEFT(既存ファイル名[[#This Row],[ファイル名]],LEN(既存ファイル名[[#This Row],[ファイル名]])-2)</f>
        <v>bokugyuu</v>
      </c>
      <c r="S166" s="50" t="s">
        <v>3837</v>
      </c>
    </row>
    <row r="167" spans="2:19">
      <c r="B167" s="50">
        <v>110</v>
      </c>
      <c r="C167" s="81" t="s">
        <v>2166</v>
      </c>
      <c r="D167" s="81" t="s">
        <v>2166</v>
      </c>
      <c r="E167" s="81" t="s">
        <v>4203</v>
      </c>
      <c r="F167" s="81" t="s">
        <v>4203</v>
      </c>
      <c r="G167" s="90" t="s">
        <v>2166</v>
      </c>
      <c r="H167" s="90" t="s">
        <v>4207</v>
      </c>
      <c r="I167" s="79" t="str" cm="1">
        <f t="array" ref="I1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67" s="90" t="s">
        <v>3239</v>
      </c>
      <c r="K167" s="50">
        <f>MATCH(LEFT(既存ファイル名[[#This Row],[項目（内部）]],1),字音画数表[新字],0)</f>
        <v>986</v>
      </c>
      <c r="L167" s="50" cm="1">
        <f t="array" ref="L167">_xlfn.IFS(MID(既存ファイル名[[#This Row],[項目（内部）]],2,1)="",0,MID(既存ファイル名[[#This Row],[項目（内部）]],2,1)="（",1,TRUE,MATCH(MID(既存ファイル名[[#This Row],[項目（内部）]],2,1),字音画数表[新字],0))</f>
        <v>162</v>
      </c>
      <c r="M167" s="50" cm="1">
        <f t="array" ref="M1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7" s="50" cm="1">
        <f t="array" ref="N167">_xlfn.IFS(既存ファイル名[[#This Row],[字２]]=0,1,既存ファイル名[[#This Row],[字３]]=0,2,TRUE,3)</f>
        <v>2</v>
      </c>
      <c r="O167" s="79">
        <f>COUNTIF(既存ファイル名[項目],既存ファイル名[[#This Row],[項目]])</f>
        <v>1</v>
      </c>
      <c r="P167" s="90" t="s">
        <v>3837</v>
      </c>
      <c r="Q167" s="50" t="str" cm="1">
        <f t="array" ref="Q167">_xlfn.IFS(既存ファイル名[[#This Row],[字２]]&gt;0,"",COUNTIF(既存ファイル名[[字１]:[字３]],既存ファイル名[[#This Row],[字１]])&gt;1,"重複",TRUE,"")</f>
        <v/>
      </c>
      <c r="R167" s="50" t="str">
        <f>LEFT(既存ファイル名[[#This Row],[ファイル名]],LEN(既存ファイル名[[#This Row],[ファイル名]])-2)</f>
        <v>bokugan</v>
      </c>
      <c r="S167" s="50" t="s">
        <v>3837</v>
      </c>
    </row>
    <row r="168" spans="2:19">
      <c r="B168" s="50">
        <v>112</v>
      </c>
      <c r="C168" s="81" t="s">
        <v>2087</v>
      </c>
      <c r="D168" s="81" t="s">
        <v>2087</v>
      </c>
      <c r="E168" s="81" t="s">
        <v>4203</v>
      </c>
      <c r="F168" s="81" t="s">
        <v>4203</v>
      </c>
      <c r="G168" s="90" t="s">
        <v>2087</v>
      </c>
      <c r="H168" s="90" t="s">
        <v>4123</v>
      </c>
      <c r="I168" s="79" t="str" cm="1">
        <f t="array" ref="I1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68" s="90" t="s">
        <v>3241</v>
      </c>
      <c r="K168" s="50">
        <f>MATCH(LEFT(既存ファイル名[[#This Row],[項目（内部）]],1),字音画数表[新字],0)</f>
        <v>984</v>
      </c>
      <c r="L168" s="50" cm="1">
        <f t="array" ref="L168">_xlfn.IFS(MID(既存ファイル名[[#This Row],[項目（内部）]],2,1)="",0,MID(既存ファイル名[[#This Row],[項目（内部）]],2,1)="（",1,TRUE,MATCH(MID(既存ファイル名[[#This Row],[項目（内部）]],2,1),字音画数表[新字],0))</f>
        <v>332</v>
      </c>
      <c r="M168" s="50" cm="1">
        <f t="array" ref="M1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8" s="50" cm="1">
        <f t="array" ref="N168">_xlfn.IFS(既存ファイル名[[#This Row],[字２]]=0,1,既存ファイル名[[#This Row],[字３]]=0,2,TRUE,3)</f>
        <v>2</v>
      </c>
      <c r="O168" s="50">
        <f>COUNTIF(既存ファイル名[項目],既存ファイル名[[#This Row],[項目]])</f>
        <v>1</v>
      </c>
      <c r="P168" s="90" t="s">
        <v>3837</v>
      </c>
      <c r="Q168" s="50" t="str" cm="1">
        <f t="array" ref="Q168">_xlfn.IFS(既存ファイル名[[#This Row],[字２]]&gt;0,"",COUNTIF(既存ファイル名[[字１]:[字３]],既存ファイル名[[#This Row],[字１]])&gt;1,"重複",TRUE,"")</f>
        <v/>
      </c>
      <c r="R168" s="50" t="str">
        <f>LEFT(既存ファイル名[[#This Row],[ファイル名]],LEN(既存ファイル名[[#This Row],[ファイル名]])-2)</f>
        <v>bokukou</v>
      </c>
      <c r="S168" s="50" t="s">
        <v>3837</v>
      </c>
    </row>
    <row r="169" spans="2:19">
      <c r="B169" s="50">
        <v>114</v>
      </c>
      <c r="C169" s="81" t="s">
        <v>1958</v>
      </c>
      <c r="D169" s="81" t="s">
        <v>1958</v>
      </c>
      <c r="E169" s="81" t="s">
        <v>4203</v>
      </c>
      <c r="F169" s="81" t="s">
        <v>4203</v>
      </c>
      <c r="G169" s="81" t="s">
        <v>1958</v>
      </c>
      <c r="H169" s="90" t="s">
        <v>4123</v>
      </c>
      <c r="I169" s="50" t="str" cm="1">
        <f t="array" ref="I1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69" s="90" t="s">
        <v>3243</v>
      </c>
      <c r="K169" s="50">
        <f>MATCH(LEFT(既存ファイル名[[#This Row],[項目（内部）]],1),字音画数表[新字],0)</f>
        <v>981</v>
      </c>
      <c r="L169" s="50" cm="1">
        <f t="array" ref="L169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169" s="50" cm="1">
        <f t="array" ref="M1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69" s="50" cm="1">
        <f t="array" ref="N169">_xlfn.IFS(既存ファイル名[[#This Row],[字２]]=0,1,既存ファイル名[[#This Row],[字３]]=0,2,TRUE,3)</f>
        <v>2</v>
      </c>
      <c r="O169" s="79">
        <f>COUNTIF(既存ファイル名[項目],既存ファイル名[[#This Row],[項目]])</f>
        <v>1</v>
      </c>
      <c r="P169" s="90" t="s">
        <v>3837</v>
      </c>
      <c r="Q169" s="50" t="str" cm="1">
        <f t="array" ref="Q169">_xlfn.IFS(既存ファイル名[[#This Row],[字２]]&gt;0,"",COUNTIF(既存ファイル名[[字１]:[字３]],既存ファイル名[[#This Row],[字１]])&gt;1,"重複",TRUE,"")</f>
        <v/>
      </c>
      <c r="R169" s="50" t="str">
        <f>LEFT(既存ファイル名[[#This Row],[ファイル名]],LEN(既存ファイル名[[#This Row],[ファイル名]])-2)</f>
        <v>bouchou</v>
      </c>
      <c r="S169" s="50" t="s">
        <v>3837</v>
      </c>
    </row>
    <row r="170" spans="2:19">
      <c r="B170" s="50">
        <v>119</v>
      </c>
      <c r="C170" s="81" t="s">
        <v>2310</v>
      </c>
      <c r="D170" s="81" t="s">
        <v>2309</v>
      </c>
      <c r="E170" s="81" t="s">
        <v>4203</v>
      </c>
      <c r="F170" s="81" t="s">
        <v>4203</v>
      </c>
      <c r="G170" s="90" t="s">
        <v>2309</v>
      </c>
      <c r="H170" s="90" t="s">
        <v>4122</v>
      </c>
      <c r="I170" s="79" t="str" cm="1">
        <f t="array" ref="I1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70" s="90" t="s">
        <v>3246</v>
      </c>
      <c r="K170" s="50">
        <f>MATCH(LEFT(既存ファイル名[[#This Row],[項目（内部）]],1),字音画数表[新字],0)</f>
        <v>978</v>
      </c>
      <c r="L170" s="50" cm="1">
        <f t="array" ref="L170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70" s="50" cm="1">
        <f t="array" ref="M1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0" s="50" cm="1">
        <f t="array" ref="N170">_xlfn.IFS(既存ファイル名[[#This Row],[字２]]=0,1,既存ファイル名[[#This Row],[字３]]=0,2,TRUE,3)</f>
        <v>2</v>
      </c>
      <c r="O170" s="50">
        <f>COUNTIF(既存ファイル名[項目],既存ファイル名[[#This Row],[項目]])</f>
        <v>1</v>
      </c>
      <c r="P170" s="90" t="s">
        <v>3837</v>
      </c>
      <c r="Q170" s="50" t="str" cm="1">
        <f t="array" ref="Q170">_xlfn.IFS(既存ファイル名[[#This Row],[字２]]&gt;0,"",COUNTIF(既存ファイル名[[字１]:[字３]],既存ファイル名[[#This Row],[字１]])&gt;1,"重複",TRUE,"")</f>
        <v/>
      </c>
      <c r="R170" s="50" t="str">
        <f>LEFT(既存ファイル名[[#This Row],[ファイル名]],LEN(既存ファイル名[[#This Row],[ファイル名]])-2)</f>
        <v>bouri</v>
      </c>
      <c r="S170" s="50" t="s">
        <v>3837</v>
      </c>
    </row>
    <row r="171" spans="2:19">
      <c r="B171" s="50">
        <v>120</v>
      </c>
      <c r="C171" s="81" t="s">
        <v>2086</v>
      </c>
      <c r="D171" s="81" t="s">
        <v>2086</v>
      </c>
      <c r="E171" s="81" t="s">
        <v>4203</v>
      </c>
      <c r="F171" s="81" t="s">
        <v>4203</v>
      </c>
      <c r="G171" s="81" t="s">
        <v>2086</v>
      </c>
      <c r="H171" s="90" t="s">
        <v>4123</v>
      </c>
      <c r="I171" s="50" t="str" cm="1">
        <f t="array" ref="I1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71" s="90" t="s">
        <v>3247</v>
      </c>
      <c r="K171" s="50">
        <f>MATCH(LEFT(既存ファイル名[[#This Row],[項目（内部）]],1),字音画数表[新字],0)</f>
        <v>977</v>
      </c>
      <c r="L171" s="50" cm="1">
        <f t="array" ref="L171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171" s="50" cm="1">
        <f t="array" ref="M1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1" s="50" cm="1">
        <f t="array" ref="N171">_xlfn.IFS(既存ファイル名[[#This Row],[字２]]=0,1,既存ファイル名[[#This Row],[字３]]=0,2,TRUE,3)</f>
        <v>2</v>
      </c>
      <c r="O171" s="79">
        <f>COUNTIF(既存ファイル名[項目],既存ファイル名[[#This Row],[項目]])</f>
        <v>1</v>
      </c>
      <c r="P171" s="90" t="s">
        <v>3837</v>
      </c>
      <c r="Q171" s="50" t="str" cm="1">
        <f t="array" ref="Q171">_xlfn.IFS(既存ファイル名[[#This Row],[字２]]&gt;0,"",COUNTIF(既存ファイル名[[字１]:[字３]],既存ファイル名[[#This Row],[字１]])&gt;1,"重複",TRUE,"")</f>
        <v/>
      </c>
      <c r="R171" s="50" t="str">
        <f>LEFT(既存ファイル名[[#This Row],[ファイル名]],LEN(既存ファイル名[[#This Row],[ファイル名]])-2)</f>
        <v>bousou</v>
      </c>
      <c r="S171" s="50" t="s">
        <v>3837</v>
      </c>
    </row>
    <row r="172" spans="2:19">
      <c r="B172" s="50">
        <v>115</v>
      </c>
      <c r="C172" s="81" t="s">
        <v>2085</v>
      </c>
      <c r="D172" s="81" t="s">
        <v>2085</v>
      </c>
      <c r="E172" s="81" t="s">
        <v>4203</v>
      </c>
      <c r="F172" s="81" t="s">
        <v>4203</v>
      </c>
      <c r="G172" s="90" t="s">
        <v>2085</v>
      </c>
      <c r="H172" s="90" t="s">
        <v>4123</v>
      </c>
      <c r="I172" s="79" t="str" cm="1">
        <f t="array" ref="I1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72" s="90" t="s">
        <v>3244</v>
      </c>
      <c r="K172" s="50">
        <f>MATCH(LEFT(既存ファイル名[[#This Row],[項目（内部）]],1),字音画数表[新字],0)</f>
        <v>977</v>
      </c>
      <c r="L172" s="50" cm="1">
        <f t="array" ref="L172">_xlfn.IFS(MID(既存ファイル名[[#This Row],[項目（内部）]],2,1)="",0,MID(既存ファイル名[[#This Row],[項目（内部）]],2,1)="（",1,TRUE,MATCH(MID(既存ファイル名[[#This Row],[項目（内部）]],2,1),字音画数表[新字],0))</f>
        <v>254</v>
      </c>
      <c r="M172" s="50" cm="1">
        <f t="array" ref="M1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2" s="50" cm="1">
        <f t="array" ref="N172">_xlfn.IFS(既存ファイル名[[#This Row],[字２]]=0,1,既存ファイル名[[#This Row],[字３]]=0,2,TRUE,3)</f>
        <v>2</v>
      </c>
      <c r="O172" s="79">
        <f>COUNTIF(既存ファイル名[項目],既存ファイル名[[#This Row],[項目]])</f>
        <v>1</v>
      </c>
      <c r="P172" s="90" t="s">
        <v>3837</v>
      </c>
      <c r="Q172" s="50" t="str" cm="1">
        <f t="array" ref="Q172">_xlfn.IFS(既存ファイル名[[#This Row],[字２]]&gt;0,"",COUNTIF(既存ファイル名[[字１]:[字３]],既存ファイル名[[#This Row],[字１]])&gt;1,"重複",TRUE,"")</f>
        <v/>
      </c>
      <c r="R172" s="50" t="str">
        <f>LEFT(既存ファイル名[[#This Row],[ファイル名]],LEN(既存ファイル名[[#This Row],[ファイル名]])-2)</f>
        <v>bougun</v>
      </c>
      <c r="S172" s="50" t="s">
        <v>3837</v>
      </c>
    </row>
    <row r="173" spans="2:19">
      <c r="B173" s="50">
        <v>116</v>
      </c>
      <c r="C173" s="81" t="s">
        <v>2521</v>
      </c>
      <c r="D173" s="81" t="s">
        <v>2521</v>
      </c>
      <c r="E173" s="81" t="s">
        <v>4203</v>
      </c>
      <c r="F173" s="81" t="s">
        <v>4203</v>
      </c>
      <c r="G173" s="81" t="s">
        <v>2521</v>
      </c>
      <c r="H173" s="90" t="s">
        <v>4121</v>
      </c>
      <c r="I173" s="50" t="str" cm="1">
        <f t="array" ref="I1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73" s="90" t="s">
        <v>3219</v>
      </c>
      <c r="K173" s="50">
        <f>MATCH(LEFT(既存ファイル名[[#This Row],[項目（内部）]],1),字音画数表[新字],0)</f>
        <v>973</v>
      </c>
      <c r="L173" s="50" cm="1">
        <f t="array" ref="L173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73" s="50" cm="1">
        <f t="array" ref="M1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3" s="50" cm="1">
        <f t="array" ref="N173">_xlfn.IFS(既存ファイル名[[#This Row],[字２]]=0,1,既存ファイル名[[#This Row],[字３]]=0,2,TRUE,3)</f>
        <v>2</v>
      </c>
      <c r="O173" s="79">
        <f>COUNTIF(既存ファイル名[項目],既存ファイル名[[#This Row],[項目]])</f>
        <v>1</v>
      </c>
      <c r="P173" s="90" t="s">
        <v>3837</v>
      </c>
      <c r="Q173" s="50" t="str" cm="1">
        <f t="array" ref="Q173">_xlfn.IFS(既存ファイル名[[#This Row],[字２]]&gt;0,"",COUNTIF(既存ファイル名[[字１]:[字３]],既存ファイル名[[#This Row],[字１]])&gt;1,"重複",TRUE,"")</f>
        <v/>
      </c>
      <c r="R173" s="50" t="str">
        <f>LEFT(既存ファイル名[[#This Row],[ファイル名]],LEN(既存ファイル名[[#This Row],[ファイル名]])-2)</f>
        <v>bouk</v>
      </c>
      <c r="S173" s="50" t="s">
        <v>3837</v>
      </c>
    </row>
    <row r="174" spans="2:19">
      <c r="B174" s="50">
        <v>118</v>
      </c>
      <c r="C174" s="91" t="s">
        <v>2520</v>
      </c>
      <c r="D174" s="91" t="s">
        <v>2520</v>
      </c>
      <c r="E174" s="81" t="s">
        <v>4203</v>
      </c>
      <c r="F174" s="81" t="s">
        <v>4203</v>
      </c>
      <c r="G174" s="92" t="s">
        <v>2520</v>
      </c>
      <c r="H174" s="90" t="s">
        <v>4121</v>
      </c>
      <c r="I174" s="79" t="str" cm="1">
        <f t="array" ref="I1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74" s="90" t="s">
        <v>3221</v>
      </c>
      <c r="K174" s="50">
        <f>MATCH(LEFT(既存ファイル名[[#This Row],[項目（内部）]],1),字音画数表[新字],0)</f>
        <v>972</v>
      </c>
      <c r="L174" s="50" cm="1">
        <f t="array" ref="L174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74" s="50" cm="1">
        <f t="array" ref="M1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4" s="50" cm="1">
        <f t="array" ref="N174">_xlfn.IFS(既存ファイル名[[#This Row],[字２]]=0,1,既存ファイル名[[#This Row],[字３]]=0,2,TRUE,3)</f>
        <v>2</v>
      </c>
      <c r="O174" s="79">
        <f>COUNTIF(既存ファイル名[項目],既存ファイル名[[#This Row],[項目]])</f>
        <v>1</v>
      </c>
      <c r="P174" s="90" t="s">
        <v>3837</v>
      </c>
      <c r="Q174" s="50" t="str" cm="1">
        <f t="array" ref="Q174">_xlfn.IFS(既存ファイル名[[#This Row],[字２]]&gt;0,"",COUNTIF(既存ファイル名[[字１]:[字３]],既存ファイル名[[#This Row],[字１]])&gt;1,"重複",TRUE,"")</f>
        <v/>
      </c>
      <c r="R174" s="50" t="str">
        <f>LEFT(既存ファイル名[[#This Row],[ファイル名]],LEN(既存ファイル名[[#This Row],[ファイル名]])-2)</f>
        <v>bouki</v>
      </c>
      <c r="S174" s="50" t="s">
        <v>3837</v>
      </c>
    </row>
    <row r="175" spans="2:19">
      <c r="B175" s="50">
        <v>117</v>
      </c>
      <c r="C175" s="81" t="s">
        <v>2519</v>
      </c>
      <c r="D175" s="81" t="s">
        <v>2519</v>
      </c>
      <c r="E175" s="81" t="s">
        <v>4203</v>
      </c>
      <c r="F175" s="81" t="s">
        <v>4203</v>
      </c>
      <c r="G175" s="90" t="s">
        <v>2519</v>
      </c>
      <c r="H175" s="90" t="s">
        <v>4121</v>
      </c>
      <c r="I175" s="79" t="str" cm="1">
        <f t="array" ref="I1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75" s="90" t="s">
        <v>3220</v>
      </c>
      <c r="K175" s="50">
        <f>MATCH(LEFT(既存ファイル名[[#This Row],[項目（内部）]],1),字音画数表[新字],0)</f>
        <v>969</v>
      </c>
      <c r="L175" s="50" cm="1">
        <f t="array" ref="L175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75" s="50" cm="1">
        <f t="array" ref="M1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5" s="50" cm="1">
        <f t="array" ref="N175">_xlfn.IFS(既存ファイル名[[#This Row],[字２]]=0,1,既存ファイル名[[#This Row],[字３]]=0,2,TRUE,3)</f>
        <v>2</v>
      </c>
      <c r="O175" s="79">
        <f>COUNTIF(既存ファイル名[項目],既存ファイル名[[#This Row],[項目]])</f>
        <v>1</v>
      </c>
      <c r="P175" s="90" t="s">
        <v>3837</v>
      </c>
      <c r="Q175" s="50" t="str" cm="1">
        <f t="array" ref="Q175">_xlfn.IFS(既存ファイル名[[#This Row],[字２]]&gt;0,"",COUNTIF(既存ファイル名[[字１]:[字３]],既存ファイル名[[#This Row],[字１]])&gt;1,"重複",TRUE,"")</f>
        <v/>
      </c>
      <c r="R175" s="50" t="str">
        <f>LEFT(既存ファイル名[[#This Row],[ファイル名]],LEN(既存ファイル名[[#This Row],[ファイル名]])-2)</f>
        <v>bouki</v>
      </c>
      <c r="S175" s="50" t="s">
        <v>3837</v>
      </c>
    </row>
    <row r="176" spans="2:19">
      <c r="B176" s="50">
        <v>235</v>
      </c>
      <c r="C176" s="81" t="s">
        <v>4282</v>
      </c>
      <c r="D176" s="81" t="s">
        <v>76</v>
      </c>
      <c r="E176" s="81" t="s">
        <v>4203</v>
      </c>
      <c r="F176" s="81" t="s">
        <v>4203</v>
      </c>
      <c r="G176" s="81" t="s">
        <v>76</v>
      </c>
      <c r="H176" s="90" t="s">
        <v>4122</v>
      </c>
      <c r="I176" s="50" t="str" cm="1">
        <f t="array" ref="I1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76" s="90" t="s">
        <v>3390</v>
      </c>
      <c r="K176" s="50">
        <f>MATCH(LEFT(既存ファイル名[[#This Row],[項目（内部）]],1),字音画数表[新字],0)</f>
        <v>959</v>
      </c>
      <c r="L176" s="50" cm="1">
        <f t="array" ref="L176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76" s="50" cm="1">
        <f t="array" ref="M1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6" s="50" cm="1">
        <f t="array" ref="N176">_xlfn.IFS(既存ファイル名[[#This Row],[字２]]=0,1,既存ファイル名[[#This Row],[字３]]=0,2,TRUE,3)</f>
        <v>2</v>
      </c>
      <c r="O176" s="50">
        <f>COUNTIF(既存ファイル名[項目],既存ファイル名[[#This Row],[項目]])</f>
        <v>1</v>
      </c>
      <c r="P176" s="90" t="s">
        <v>3837</v>
      </c>
      <c r="Q176" s="50" t="str" cm="1">
        <f t="array" ref="Q176">_xlfn.IFS(既存ファイル名[[#This Row],[字２]]&gt;0,"",COUNTIF(既存ファイル名[[字１]:[字３]],既存ファイル名[[#This Row],[字１]])&gt;1,"重複",TRUE,"")</f>
        <v/>
      </c>
      <c r="R176" s="50" t="str">
        <f>LEFT(既存ファイル名[[#This Row],[ファイル名]],LEN(既存ファイル名[[#This Row],[ファイル名]])-2)</f>
        <v>houyou</v>
      </c>
      <c r="S176" s="50" t="s">
        <v>3837</v>
      </c>
    </row>
    <row r="177" spans="2:19">
      <c r="B177" s="50">
        <v>233</v>
      </c>
      <c r="C177" s="81" t="s">
        <v>4281</v>
      </c>
      <c r="D177" s="81" t="s">
        <v>75</v>
      </c>
      <c r="E177" s="81" t="s">
        <v>4203</v>
      </c>
      <c r="F177" s="81" t="s">
        <v>4203</v>
      </c>
      <c r="G177" s="81" t="s">
        <v>75</v>
      </c>
      <c r="H177" s="90" t="s">
        <v>4122</v>
      </c>
      <c r="I177" s="50" t="str" cm="1">
        <f t="array" ref="I1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77" s="90" t="s">
        <v>3385</v>
      </c>
      <c r="K177" s="50">
        <f>MATCH(LEFT(既存ファイル名[[#This Row],[項目（内部）]],1),字音画数表[新字],0)</f>
        <v>959</v>
      </c>
      <c r="L177" s="50" cm="1">
        <f t="array" ref="L177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177" s="50" cm="1">
        <f t="array" ref="M1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7" s="50" cm="1">
        <f t="array" ref="N177">_xlfn.IFS(既存ファイル名[[#This Row],[字２]]=0,1,既存ファイル名[[#This Row],[字３]]=0,2,TRUE,3)</f>
        <v>2</v>
      </c>
      <c r="O177" s="50">
        <f>COUNTIF(既存ファイル名[項目],既存ファイル名[[#This Row],[項目]])</f>
        <v>1</v>
      </c>
      <c r="P177" s="90" t="s">
        <v>3837</v>
      </c>
      <c r="Q177" s="50" t="str" cm="1">
        <f t="array" ref="Q177">_xlfn.IFS(既存ファイル名[[#This Row],[字２]]&gt;0,"",COUNTIF(既存ファイル名[[字１]:[字３]],既存ファイル名[[#This Row],[字１]])&gt;1,"重複",TRUE,"")</f>
        <v/>
      </c>
      <c r="R177" s="50" t="str">
        <f>LEFT(既存ファイル名[[#This Row],[ファイル名]],LEN(既存ファイル名[[#This Row],[ファイル名]])-2)</f>
        <v>housei</v>
      </c>
      <c r="S177" s="50" t="s">
        <v>3837</v>
      </c>
    </row>
    <row r="178" spans="2:19">
      <c r="B178" s="50">
        <v>234</v>
      </c>
      <c r="C178" s="81" t="s">
        <v>2518</v>
      </c>
      <c r="D178" s="81" t="s">
        <v>2518</v>
      </c>
      <c r="E178" s="81" t="s">
        <v>4203</v>
      </c>
      <c r="F178" s="81" t="s">
        <v>4203</v>
      </c>
      <c r="G178" s="90" t="s">
        <v>2518</v>
      </c>
      <c r="H178" s="90" t="s">
        <v>4121</v>
      </c>
      <c r="I178" s="79" t="str" cm="1">
        <f t="array" ref="I1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78" s="90" t="s">
        <v>3389</v>
      </c>
      <c r="K178" s="50">
        <f>MATCH(LEFT(既存ファイル名[[#This Row],[項目（内部）]],1),字音画数表[新字],0)</f>
        <v>958</v>
      </c>
      <c r="L178" s="50" cm="1">
        <f t="array" ref="L178">_xlfn.IFS(MID(既存ファイル名[[#This Row],[項目（内部）]],2,1)="",0,MID(既存ファイル名[[#This Row],[項目（内部）]],2,1)="（",1,TRUE,MATCH(MID(既存ファイル名[[#This Row],[項目（内部）]],2,1),字音画数表[新字],0))</f>
        <v>781</v>
      </c>
      <c r="M178" s="50" cm="1">
        <f t="array" ref="M1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8" s="50" cm="1">
        <f t="array" ref="N178">_xlfn.IFS(既存ファイル名[[#This Row],[字２]]=0,1,既存ファイル名[[#This Row],[字３]]=0,2,TRUE,3)</f>
        <v>2</v>
      </c>
      <c r="O178" s="50">
        <f>COUNTIF(既存ファイル名[項目],既存ファイル名[[#This Row],[項目]])</f>
        <v>1</v>
      </c>
      <c r="P178" s="90" t="s">
        <v>3837</v>
      </c>
      <c r="Q178" s="50" t="str" cm="1">
        <f t="array" ref="Q178">_xlfn.IFS(既存ファイル名[[#This Row],[字２]]&gt;0,"",COUNTIF(既存ファイル名[[字１]:[字３]],既存ファイル名[[#This Row],[字１]])&gt;1,"重複",TRUE,"")</f>
        <v/>
      </c>
      <c r="R178" s="50" t="str">
        <f>LEFT(既存ファイル名[[#This Row],[ファイル名]],LEN(既存ファイル名[[#This Row],[ファイル名]])-2)</f>
        <v>houtei</v>
      </c>
      <c r="S178" s="50" t="s">
        <v>3837</v>
      </c>
    </row>
    <row r="179" spans="2:19">
      <c r="B179" s="50">
        <v>232</v>
      </c>
      <c r="C179" s="81" t="s">
        <v>2084</v>
      </c>
      <c r="D179" s="81" t="s">
        <v>2084</v>
      </c>
      <c r="E179" s="81" t="s">
        <v>4203</v>
      </c>
      <c r="F179" s="81" t="s">
        <v>4203</v>
      </c>
      <c r="G179" s="90" t="s">
        <v>2084</v>
      </c>
      <c r="H179" s="90" t="s">
        <v>4123</v>
      </c>
      <c r="I179" s="79" t="str" cm="1">
        <f t="array" ref="I1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79" s="90" t="s">
        <v>3384</v>
      </c>
      <c r="K179" s="50">
        <f>MATCH(LEFT(既存ファイル名[[#This Row],[項目（内部）]],1),字音画数表[新字],0)</f>
        <v>953</v>
      </c>
      <c r="L179" s="50" cm="1">
        <f t="array" ref="L179">_xlfn.IFS(MID(既存ファイル名[[#This Row],[項目（内部）]],2,1)="",0,MID(既存ファイル名[[#This Row],[項目（内部）]],2,1)="（",1,TRUE,MATCH(MID(既存ファイル名[[#This Row],[項目（内部）]],2,1),字音画数表[新字],0))</f>
        <v>994</v>
      </c>
      <c r="M179" s="50" cm="1">
        <f t="array" ref="M1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79" s="50" cm="1">
        <f t="array" ref="N179">_xlfn.IFS(既存ファイル名[[#This Row],[字２]]=0,1,既存ファイル名[[#This Row],[字３]]=0,2,TRUE,3)</f>
        <v>2</v>
      </c>
      <c r="O179" s="50">
        <f>COUNTIF(既存ファイル名[項目],既存ファイル名[[#This Row],[項目]])</f>
        <v>1</v>
      </c>
      <c r="P179" s="90" t="s">
        <v>3837</v>
      </c>
      <c r="Q179" s="50" t="str" cm="1">
        <f t="array" ref="Q179">_xlfn.IFS(既存ファイル名[[#This Row],[字２]]&gt;0,"",COUNTIF(既存ファイル名[[字１]:[字３]],既存ファイル名[[#This Row],[字１]])&gt;1,"重複",TRUE,"")</f>
        <v/>
      </c>
      <c r="R179" s="50" t="str">
        <f>LEFT(既存ファイル名[[#This Row],[ファイル名]],LEN(既存ファイル名[[#This Row],[ファイル名]])-2)</f>
        <v>houmon</v>
      </c>
      <c r="S179" s="50" t="s">
        <v>3837</v>
      </c>
    </row>
    <row r="180" spans="2:19">
      <c r="B180" s="50">
        <v>230</v>
      </c>
      <c r="C180" s="81" t="s">
        <v>2081</v>
      </c>
      <c r="D180" s="81" t="s">
        <v>2081</v>
      </c>
      <c r="E180" s="81" t="s">
        <v>4203</v>
      </c>
      <c r="F180" s="81" t="s">
        <v>4203</v>
      </c>
      <c r="G180" s="90" t="s">
        <v>2081</v>
      </c>
      <c r="H180" s="90" t="s">
        <v>4123</v>
      </c>
      <c r="I180" s="79" t="str" cm="1">
        <f t="array" ref="I1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80" s="90" t="s">
        <v>3382</v>
      </c>
      <c r="K180" s="50">
        <f>MATCH(LEFT(既存ファイル名[[#This Row],[項目（内部）]],1),字音画数表[新字],0)</f>
        <v>953</v>
      </c>
      <c r="L180" s="50" cm="1">
        <f t="array" ref="L180">_xlfn.IFS(MID(既存ファイル名[[#This Row],[項目（内部）]],2,1)="",0,MID(既存ファイル名[[#This Row],[項目（内部）]],2,1)="（",1,TRUE,MATCH(MID(既存ファイル名[[#This Row],[項目（内部）]],2,1),字音画数表[新字],0))</f>
        <v>19</v>
      </c>
      <c r="M180" s="50" cm="1">
        <f t="array" ref="M1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0" s="50" cm="1">
        <f t="array" ref="N180">_xlfn.IFS(既存ファイル名[[#This Row],[字２]]=0,1,既存ファイル名[[#This Row],[字３]]=0,2,TRUE,3)</f>
        <v>2</v>
      </c>
      <c r="O180" s="50">
        <f>COUNTIF(既存ファイル名[項目],既存ファイル名[[#This Row],[項目]])</f>
        <v>1</v>
      </c>
      <c r="P180" s="90" t="s">
        <v>3837</v>
      </c>
      <c r="Q180" s="50" t="str" cm="1">
        <f t="array" ref="Q180">_xlfn.IFS(既存ファイル名[[#This Row],[字２]]&gt;0,"",COUNTIF(既存ファイル名[[字１]:[字３]],既存ファイル名[[#This Row],[字１]])&gt;1,"重複",TRUE,"")</f>
        <v/>
      </c>
      <c r="R180" s="50" t="str">
        <f>LEFT(既存ファイル名[[#This Row],[ファイル名]],LEN(既存ファイル名[[#This Row],[ファイル名]])-2)</f>
        <v>houi</v>
      </c>
      <c r="S180" s="50" t="s">
        <v>3837</v>
      </c>
    </row>
    <row r="181" spans="2:19">
      <c r="B181" s="50">
        <v>231</v>
      </c>
      <c r="C181" s="81" t="s">
        <v>4280</v>
      </c>
      <c r="D181" s="81" t="s">
        <v>4280</v>
      </c>
      <c r="E181" s="81" t="s">
        <v>4203</v>
      </c>
      <c r="F181" s="81" t="s">
        <v>4203</v>
      </c>
      <c r="G181" s="90" t="s">
        <v>4280</v>
      </c>
      <c r="H181" s="90" t="s">
        <v>4211</v>
      </c>
      <c r="I181" s="79" t="str" cm="1">
        <f t="array" ref="I1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81" s="90" t="s">
        <v>3383</v>
      </c>
      <c r="K181" s="50">
        <f>MATCH(LEFT(既存ファイル名[[#This Row],[項目（内部）]],1),字音画数表[新字],0)</f>
        <v>952</v>
      </c>
      <c r="L181" s="50" cm="1">
        <f t="array" ref="L181">_xlfn.IFS(MID(既存ファイル名[[#This Row],[項目（内部）]],2,1)="",0,MID(既存ファイル名[[#This Row],[項目（内部）]],2,1)="（",1,TRUE,MATCH(MID(既存ファイル名[[#This Row],[項目（内部）]],2,1),字音画数表[新字],0))</f>
        <v>306</v>
      </c>
      <c r="M181" s="50" cm="1">
        <f t="array" ref="M1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1" s="50" cm="1">
        <f t="array" ref="N181">_xlfn.IFS(既存ファイル名[[#This Row],[字２]]=0,1,既存ファイル名[[#This Row],[字３]]=0,2,TRUE,3)</f>
        <v>2</v>
      </c>
      <c r="O181" s="79">
        <f>COUNTIF(既存ファイル名[項目],既存ファイル名[[#This Row],[項目]])</f>
        <v>1</v>
      </c>
      <c r="P181" s="90" t="s">
        <v>3837</v>
      </c>
      <c r="Q181" s="50" t="str" cm="1">
        <f t="array" ref="Q181">_xlfn.IFS(既存ファイル名[[#This Row],[字２]]&gt;0,"",COUNTIF(既存ファイル名[[字１]:[字３]],既存ファイル名[[#This Row],[字１]])&gt;1,"重複",TRUE,"")</f>
        <v/>
      </c>
      <c r="R181" s="50" t="str">
        <f>LEFT(既存ファイル名[[#This Row],[ファイル名]],LEN(既存ファイル名[[#This Row],[ファイル名]])-2)</f>
        <v>houko</v>
      </c>
      <c r="S181" s="50" t="s">
        <v>3837</v>
      </c>
    </row>
    <row r="182" spans="2:19">
      <c r="B182" s="50">
        <v>224</v>
      </c>
      <c r="C182" s="81" t="s">
        <v>2161</v>
      </c>
      <c r="D182" s="81" t="s">
        <v>2161</v>
      </c>
      <c r="E182" s="81" t="s">
        <v>4203</v>
      </c>
      <c r="F182" s="81" t="s">
        <v>4203</v>
      </c>
      <c r="G182" s="90" t="s">
        <v>2161</v>
      </c>
      <c r="H182" s="90" t="s">
        <v>4207</v>
      </c>
      <c r="I182" s="79" t="str" cm="1">
        <f t="array" ref="I1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82" s="90" t="s">
        <v>3375</v>
      </c>
      <c r="K182" s="50">
        <f>MATCH(LEFT(既存ファイル名[[#This Row],[項目（内部）]],1),字音画数表[新字],0)</f>
        <v>946</v>
      </c>
      <c r="L182" s="50" cm="1">
        <f t="array" ref="L182">_xlfn.IFS(MID(既存ファイル名[[#This Row],[項目（内部）]],2,1)="",0,MID(既存ファイル名[[#This Row],[項目（内部）]],2,1)="（",1,TRUE,MATCH(MID(既存ファイル名[[#This Row],[項目（内部）]],2,1),字音画数表[新字],0))</f>
        <v>771</v>
      </c>
      <c r="M182" s="50" cm="1">
        <f t="array" ref="M1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2" s="50" cm="1">
        <f t="array" ref="N182">_xlfn.IFS(既存ファイル名[[#This Row],[字２]]=0,1,既存ファイル名[[#This Row],[字３]]=0,2,TRUE,3)</f>
        <v>2</v>
      </c>
      <c r="O182" s="50">
        <f>COUNTIF(既存ファイル名[項目],既存ファイル名[[#This Row],[項目]])</f>
        <v>1</v>
      </c>
      <c r="P182" s="90" t="s">
        <v>3837</v>
      </c>
      <c r="Q182" s="50" t="str" cm="1">
        <f t="array" ref="Q182">_xlfn.IFS(既存ファイル名[[#This Row],[字２]]&gt;0,"",COUNTIF(既存ファイル名[[字１]:[字３]],既存ファイル名[[#This Row],[字１]])&gt;1,"重複",TRUE,"")</f>
        <v/>
      </c>
      <c r="R182" s="50" t="str">
        <f>LEFT(既存ファイル名[[#This Row],[ファイル名]],LEN(既存ファイル名[[#This Row],[ファイル名]])-2)</f>
        <v>hochou</v>
      </c>
      <c r="S182" s="50" t="s">
        <v>3837</v>
      </c>
    </row>
    <row r="183" spans="2:19">
      <c r="B183" s="50">
        <v>228</v>
      </c>
      <c r="C183" s="81" t="s">
        <v>2164</v>
      </c>
      <c r="D183" s="81" t="s">
        <v>2164</v>
      </c>
      <c r="E183" s="81" t="s">
        <v>4203</v>
      </c>
      <c r="F183" s="81" t="s">
        <v>4203</v>
      </c>
      <c r="G183" s="90" t="s">
        <v>2164</v>
      </c>
      <c r="H183" s="90" t="s">
        <v>4207</v>
      </c>
      <c r="I183" s="79" t="str" cm="1">
        <f t="array" ref="I1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83" s="90" t="s">
        <v>3381</v>
      </c>
      <c r="K183" s="50">
        <f>MATCH(LEFT(既存ファイル名[[#This Row],[項目（内部）]],1),字音画数表[新字],0)</f>
        <v>946</v>
      </c>
      <c r="L183" s="50" cm="1">
        <f t="array" ref="L183">_xlfn.IFS(MID(既存ファイル名[[#This Row],[項目（内部）]],2,1)="",0,MID(既存ファイル名[[#This Row],[項目（内部）]],2,1)="（",1,TRUE,MATCH(MID(既存ファイル名[[#This Row],[項目（内部）]],2,1),字音画数表[新字],0))</f>
        <v>535</v>
      </c>
      <c r="M183" s="50" cm="1">
        <f t="array" ref="M1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3" s="50" cm="1">
        <f t="array" ref="N183">_xlfn.IFS(既存ファイル名[[#This Row],[字２]]=0,1,既存ファイル名[[#This Row],[字３]]=0,2,TRUE,3)</f>
        <v>2</v>
      </c>
      <c r="O183" s="50">
        <f>COUNTIF(既存ファイル名[項目],既存ファイル名[[#This Row],[項目]])</f>
        <v>1</v>
      </c>
      <c r="P183" s="90" t="s">
        <v>3837</v>
      </c>
      <c r="Q183" s="50" t="str" cm="1">
        <f t="array" ref="Q183">_xlfn.IFS(既存ファイル名[[#This Row],[字２]]&gt;0,"",COUNTIF(既存ファイル名[[字１]:[字３]],既存ファイル名[[#This Row],[字１]])&gt;1,"重複",TRUE,"")</f>
        <v/>
      </c>
      <c r="R183" s="50" t="str">
        <f>LEFT(既存ファイル名[[#This Row],[ファイル名]],LEN(既存ファイル名[[#This Row],[ファイル名]])-2)</f>
        <v>hosho</v>
      </c>
      <c r="S183" s="50" t="s">
        <v>3837</v>
      </c>
    </row>
    <row r="184" spans="2:19">
      <c r="B184" s="50">
        <v>226</v>
      </c>
      <c r="C184" s="81" t="s">
        <v>4276</v>
      </c>
      <c r="D184" s="81" t="s">
        <v>4276</v>
      </c>
      <c r="E184" s="81" t="s">
        <v>4203</v>
      </c>
      <c r="F184" s="81" t="s">
        <v>4203</v>
      </c>
      <c r="G184" s="81" t="s">
        <v>4276</v>
      </c>
      <c r="H184" s="90" t="s">
        <v>4207</v>
      </c>
      <c r="I184" s="50" t="str" cm="1">
        <f t="array" ref="I1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84" s="90" t="s">
        <v>3377</v>
      </c>
      <c r="K184" s="50">
        <f>MATCH(LEFT(既存ファイル名[[#This Row],[項目（内部）]],1),字音画数表[新字],0)</f>
        <v>946</v>
      </c>
      <c r="L184" s="50" cm="1">
        <f t="array" ref="L184">_xlfn.IFS(MID(既存ファイル名[[#This Row],[項目（内部）]],2,1)="",0,MID(既存ファイル名[[#This Row],[項目（内部）]],2,1)="（",1,TRUE,MATCH(MID(既存ファイル名[[#This Row],[項目（内部）]],2,1),字音画数表[新字],0))</f>
        <v>296</v>
      </c>
      <c r="M184" s="50" cm="1">
        <f t="array" ref="M1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4" s="50" cm="1">
        <f t="array" ref="N184">_xlfn.IFS(既存ファイル名[[#This Row],[字２]]=0,1,既存ファイル名[[#This Row],[字３]]=0,2,TRUE,3)</f>
        <v>2</v>
      </c>
      <c r="O184" s="50">
        <f>COUNTIF(既存ファイル名[項目],既存ファイル名[[#This Row],[項目]])</f>
        <v>1</v>
      </c>
      <c r="P184" s="90" t="s">
        <v>3837</v>
      </c>
      <c r="Q184" s="50" t="str" cm="1">
        <f t="array" ref="Q184">_xlfn.IFS(既存ファイル名[[#This Row],[字２]]&gt;0,"",COUNTIF(既存ファイル名[[字１]:[字３]],既存ファイル名[[#This Row],[字１]])&gt;1,"重複",TRUE,"")</f>
        <v/>
      </c>
      <c r="R184" s="50" t="str">
        <f>LEFT(既存ファイル名[[#This Row],[ファイル名]],LEN(既存ファイル名[[#This Row],[ファイル名]])-2)</f>
        <v>hoken</v>
      </c>
      <c r="S184" s="50" t="s">
        <v>3837</v>
      </c>
    </row>
    <row r="185" spans="2:19">
      <c r="B185" s="50">
        <v>225</v>
      </c>
      <c r="C185" s="81" t="s">
        <v>2162</v>
      </c>
      <c r="D185" s="81" t="s">
        <v>2162</v>
      </c>
      <c r="E185" s="81" t="s">
        <v>2163</v>
      </c>
      <c r="F185" s="81" t="s">
        <v>4203</v>
      </c>
      <c r="G185" s="90" t="s">
        <v>2162</v>
      </c>
      <c r="H185" s="90" t="s">
        <v>4207</v>
      </c>
      <c r="I185" s="79" t="str" cm="1">
        <f t="array" ref="I1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85" s="90" t="s">
        <v>3376</v>
      </c>
      <c r="K185" s="50">
        <f>MATCH(LEFT(既存ファイル名[[#This Row],[項目（内部）]],1),字音画数表[新字],0)</f>
        <v>946</v>
      </c>
      <c r="L185" s="50" cm="1">
        <f t="array" ref="L185">_xlfn.IFS(MID(既存ファイル名[[#This Row],[項目（内部）]],2,1)="",0,MID(既存ファイル名[[#This Row],[項目（内部）]],2,1)="（",1,TRUE,MATCH(MID(既存ファイル名[[#This Row],[項目（内部）]],2,1),字音画数表[新字],0))</f>
        <v>63</v>
      </c>
      <c r="M185" s="50" cm="1">
        <f t="array" ref="M1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5" s="50" cm="1">
        <f t="array" ref="N185">_xlfn.IFS(既存ファイル名[[#This Row],[字２]]=0,1,既存ファイル名[[#This Row],[字３]]=0,2,TRUE,3)</f>
        <v>2</v>
      </c>
      <c r="O185" s="50">
        <f>COUNTIF(既存ファイル名[項目],既存ファイル名[[#This Row],[項目]])</f>
        <v>1</v>
      </c>
      <c r="P185" s="90" t="s">
        <v>3837</v>
      </c>
      <c r="Q185" s="50" t="str" cm="1">
        <f t="array" ref="Q185">_xlfn.IFS(既存ファイル名[[#This Row],[字２]]&gt;0,"",COUNTIF(既存ファイル名[[字１]:[字３]],既存ファイル名[[#This Row],[字１]])&gt;1,"重複",TRUE,"")</f>
        <v/>
      </c>
      <c r="R185" s="50" t="str">
        <f>LEFT(既存ファイル名[[#This Row],[ファイル名]],LEN(既存ファイル名[[#This Row],[ファイル名]])-2)</f>
        <v>hoen</v>
      </c>
      <c r="S185" s="50" t="s">
        <v>3837</v>
      </c>
    </row>
    <row r="186" spans="2:19">
      <c r="B186" s="50">
        <v>229</v>
      </c>
      <c r="C186" s="81" t="s">
        <v>4278</v>
      </c>
      <c r="D186" s="81" t="s">
        <v>4278</v>
      </c>
      <c r="E186" s="81" t="s">
        <v>4203</v>
      </c>
      <c r="F186" s="81" t="s">
        <v>4203</v>
      </c>
      <c r="G186" s="81" t="s">
        <v>4278</v>
      </c>
      <c r="H186" s="90" t="s">
        <v>4207</v>
      </c>
      <c r="I186" s="50" t="str" cm="1">
        <f t="array" ref="I1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86" s="90" t="s">
        <v>2663</v>
      </c>
      <c r="K186" s="50">
        <f>MATCH(LEFT(既存ファイル名[[#This Row],[項目（内部）]],1),字音画数表[新字],0)</f>
        <v>946</v>
      </c>
      <c r="L186" s="50" cm="1">
        <f t="array" ref="L186">_xlfn.IFS(MID(既存ファイル名[[#This Row],[項目（内部）]],2,1)="",0,MID(既存ファイル名[[#This Row],[項目（内部）]],2,1)="（",1,TRUE,MATCH(MID(既存ファイル名[[#This Row],[項目（内部）]],2,1),字音画数表[新字],0))</f>
        <v>38</v>
      </c>
      <c r="M186" s="50" cm="1">
        <f t="array" ref="M1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6" s="50" cm="1">
        <f t="array" ref="N186">_xlfn.IFS(既存ファイル名[[#This Row],[字２]]=0,1,既存ファイル名[[#This Row],[字３]]=0,2,TRUE,3)</f>
        <v>2</v>
      </c>
      <c r="O186" s="50">
        <f>COUNTIF(既存ファイル名[項目],既存ファイル名[[#This Row],[項目]])</f>
        <v>1</v>
      </c>
      <c r="P186" s="90" t="s">
        <v>3837</v>
      </c>
      <c r="Q186" s="50" t="str" cm="1">
        <f t="array" ref="Q186">_xlfn.IFS(既存ファイル名[[#This Row],[字２]]&gt;0,"",COUNTIF(既存ファイル名[[字１]:[字３]],既存ファイル名[[#This Row],[字１]])&gt;1,"重複",TRUE,"")</f>
        <v/>
      </c>
      <c r="R186" s="50" t="str">
        <f>LEFT(既存ファイル名[[#This Row],[ファイル名]],LEN(既存ファイル名[[#This Row],[ファイル名]])-2)</f>
        <v>hou</v>
      </c>
      <c r="S186" s="50" t="s">
        <v>3837</v>
      </c>
    </row>
    <row r="187" spans="2:19">
      <c r="B187" s="50">
        <v>105</v>
      </c>
      <c r="C187" s="81" t="s">
        <v>4209</v>
      </c>
      <c r="D187" s="81" t="s">
        <v>4209</v>
      </c>
      <c r="E187" s="81" t="s">
        <v>4203</v>
      </c>
      <c r="F187" s="81" t="s">
        <v>4203</v>
      </c>
      <c r="G187" s="90" t="s">
        <v>4209</v>
      </c>
      <c r="H187" s="90" t="s">
        <v>4121</v>
      </c>
      <c r="I187" s="79" t="str" cm="1">
        <f t="array" ref="I1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87" s="90" t="s">
        <v>3234</v>
      </c>
      <c r="K187" s="50">
        <f>MATCH(LEFT(既存ファイル名[[#This Row],[項目（内部）]],1),字音画数表[新字],0)</f>
        <v>945</v>
      </c>
      <c r="L187" s="50" cm="1">
        <f t="array" ref="L187">_xlfn.IFS(MID(既存ファイル名[[#This Row],[項目（内部）]],2,1)="",0,MID(既存ファイル名[[#This Row],[項目（内部）]],2,1)="（",1,TRUE,MATCH(MID(既存ファイル名[[#This Row],[項目（内部）]],2,1),字音画数表[新字],0))</f>
        <v>564</v>
      </c>
      <c r="M187" s="50" cm="1">
        <f t="array" ref="M1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7" s="50" cm="1">
        <f t="array" ref="N187">_xlfn.IFS(既存ファイル名[[#This Row],[字２]]=0,1,既存ファイル名[[#This Row],[字３]]=0,2,TRUE,3)</f>
        <v>2</v>
      </c>
      <c r="O187" s="79">
        <f>COUNTIF(既存ファイル名[項目],既存ファイル名[[#This Row],[項目]])</f>
        <v>1</v>
      </c>
      <c r="P187" s="90" t="s">
        <v>3837</v>
      </c>
      <c r="Q187" s="50" t="str" cm="1">
        <f t="array" ref="Q187">_xlfn.IFS(既存ファイル名[[#This Row],[字２]]&gt;0,"",COUNTIF(既存ファイル名[[字１]:[字３]],既存ファイル名[[#This Row],[字１]])&gt;1,"重複",TRUE,"")</f>
        <v/>
      </c>
      <c r="R187" s="50" t="str">
        <f>LEFT(既存ファイル名[[#This Row],[ファイル名]],LEN(既存ファイル名[[#This Row],[ファイル名]])-2)</f>
        <v>benshou</v>
      </c>
      <c r="S187" s="50" t="s">
        <v>3837</v>
      </c>
    </row>
    <row r="188" spans="2:19">
      <c r="B188" s="50">
        <v>220</v>
      </c>
      <c r="C188" s="81" t="s">
        <v>4272</v>
      </c>
      <c r="D188" s="81" t="s">
        <v>4272</v>
      </c>
      <c r="E188" s="81" t="s">
        <v>4203</v>
      </c>
      <c r="F188" s="81" t="s">
        <v>4203</v>
      </c>
      <c r="G188" s="81" t="s">
        <v>4272</v>
      </c>
      <c r="H188" s="90" t="s">
        <v>4123</v>
      </c>
      <c r="I188" s="50" t="str" cm="1">
        <f t="array" ref="I1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88" s="90" t="s">
        <v>3371</v>
      </c>
      <c r="K188" s="50">
        <f>MATCH(LEFT(既存ファイル名[[#This Row],[項目（内部）]],1),字音画数表[新字],0)</f>
        <v>942</v>
      </c>
      <c r="L188" s="50" cm="1">
        <f t="array" ref="L188">_xlfn.IFS(MID(既存ファイル名[[#This Row],[項目（内部）]],2,1)="",0,MID(既存ファイル名[[#This Row],[項目（内部）]],2,1)="（",1,TRUE,MATCH(MID(既存ファイル名[[#This Row],[項目（内部）]],2,1),字音画数表[新字],0))</f>
        <v>389</v>
      </c>
      <c r="M188" s="50" cm="1">
        <f t="array" ref="M1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8" s="50" cm="1">
        <f t="array" ref="N188">_xlfn.IFS(既存ファイル名[[#This Row],[字２]]=0,1,既存ファイル名[[#This Row],[字３]]=0,2,TRUE,3)</f>
        <v>2</v>
      </c>
      <c r="O188" s="79">
        <f>COUNTIF(既存ファイル名[項目],既存ファイル名[[#This Row],[項目]])</f>
        <v>1</v>
      </c>
      <c r="P188" s="90" t="s">
        <v>3837</v>
      </c>
      <c r="Q188" s="50" t="str" cm="1">
        <f t="array" ref="Q188">_xlfn.IFS(既存ファイル名[[#This Row],[字２]]&gt;0,"",COUNTIF(既存ファイル名[[字１]:[字３]],既存ファイル名[[#This Row],[字１]])&gt;1,"重複",TRUE,"")</f>
        <v/>
      </c>
      <c r="R188" s="50" t="str">
        <f>LEFT(既存ファイル名[[#This Row],[ファイル名]],LEN(既存ファイル名[[#This Row],[ファイル名]])-2)</f>
        <v>hensai</v>
      </c>
      <c r="S188" s="50" t="s">
        <v>3837</v>
      </c>
    </row>
    <row r="189" spans="2:19">
      <c r="B189" s="50">
        <v>219</v>
      </c>
      <c r="C189" s="81" t="s">
        <v>2308</v>
      </c>
      <c r="D189" s="81" t="s">
        <v>2307</v>
      </c>
      <c r="E189" s="81" t="s">
        <v>4203</v>
      </c>
      <c r="F189" s="81" t="s">
        <v>4203</v>
      </c>
      <c r="G189" s="81" t="s">
        <v>2307</v>
      </c>
      <c r="H189" s="90" t="s">
        <v>4122</v>
      </c>
      <c r="I189" s="50" t="str" cm="1">
        <f t="array" ref="I1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89" s="90" t="s">
        <v>3369</v>
      </c>
      <c r="K189">
        <f>MATCH(LEFT(既存ファイル名[[#This Row],[項目（内部）]],1),字音画数表[新字],0)</f>
        <v>932</v>
      </c>
      <c r="L189" cm="1">
        <f t="array" ref="L189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89" cm="1">
        <f t="array" ref="M1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89" cm="1">
        <f t="array" ref="N189">_xlfn.IFS(既存ファイル名[[#This Row],[字２]]=0,1,既存ファイル名[[#This Row],[字３]]=0,2,TRUE,3)</f>
        <v>2</v>
      </c>
      <c r="O189" s="79">
        <f>COUNTIF(既存ファイル名[項目],既存ファイル名[[#This Row],[項目]])</f>
        <v>1</v>
      </c>
      <c r="P189" s="90" t="s">
        <v>3837</v>
      </c>
      <c r="Q189" s="50" t="str" cm="1">
        <f t="array" ref="Q189">_xlfn.IFS(既存ファイル名[[#This Row],[字２]]&gt;0,"",COUNTIF(既存ファイル名[[字１]:[字３]],既存ファイル名[[#This Row],[字１]])&gt;1,"重複",TRUE,"")</f>
        <v/>
      </c>
      <c r="R189" s="50" t="str">
        <f>LEFT(既存ファイル名[[#This Row],[ファイル名]],LEN(既存ファイル名[[#This Row],[ファイル名]])-2)</f>
        <v>heiyou</v>
      </c>
      <c r="S189" s="50" t="s">
        <v>3837</v>
      </c>
    </row>
    <row r="190" spans="2:19">
      <c r="B190" s="50">
        <v>218</v>
      </c>
      <c r="C190" s="81" t="s">
        <v>4271</v>
      </c>
      <c r="D190" s="81" t="s">
        <v>74</v>
      </c>
      <c r="E190" s="81" t="s">
        <v>4203</v>
      </c>
      <c r="F190" s="81" t="s">
        <v>4203</v>
      </c>
      <c r="G190" s="91" t="s">
        <v>74</v>
      </c>
      <c r="H190" s="90" t="s">
        <v>4122</v>
      </c>
      <c r="I190" s="50" t="str" cm="1">
        <f t="array" ref="I1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0" s="90" t="s">
        <v>3368</v>
      </c>
      <c r="K190" s="50">
        <f>MATCH(LEFT(既存ファイル名[[#This Row],[項目（内部）]],1),字音画数表[新字],0)</f>
        <v>932</v>
      </c>
      <c r="L190" s="50" cm="1">
        <f t="array" ref="L190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190" s="50" cm="1">
        <f t="array" ref="M1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0" s="50" cm="1">
        <f t="array" ref="N190">_xlfn.IFS(既存ファイル名[[#This Row],[字２]]=0,1,既存ファイル名[[#This Row],[字３]]=0,2,TRUE,3)</f>
        <v>2</v>
      </c>
      <c r="O190" s="50">
        <f>COUNTIF(既存ファイル名[項目],既存ファイル名[[#This Row],[項目]])</f>
        <v>1</v>
      </c>
      <c r="P190" s="90" t="s">
        <v>3837</v>
      </c>
      <c r="Q190" s="50" t="str" cm="1">
        <f t="array" ref="Q190">_xlfn.IFS(既存ファイル名[[#This Row],[字２]]&gt;0,"",COUNTIF(既存ファイル名[[字１]:[字３]],既存ファイル名[[#This Row],[字１]])&gt;1,"重複",TRUE,"")</f>
        <v/>
      </c>
      <c r="R190" s="50" t="str">
        <f>LEFT(既存ファイル名[[#This Row],[ファイル名]],LEN(既存ファイル名[[#This Row],[ファイル名]])-2)</f>
        <v>heisei</v>
      </c>
      <c r="S190" s="50" t="s">
        <v>3837</v>
      </c>
    </row>
    <row r="191" spans="2:19">
      <c r="B191" s="50">
        <v>217</v>
      </c>
      <c r="C191" s="81" t="s">
        <v>2079</v>
      </c>
      <c r="D191" s="81" t="s">
        <v>2079</v>
      </c>
      <c r="E191" s="81" t="s">
        <v>4203</v>
      </c>
      <c r="F191" s="81" t="s">
        <v>4203</v>
      </c>
      <c r="G191" s="90" t="s">
        <v>2079</v>
      </c>
      <c r="H191" s="90" t="s">
        <v>4123</v>
      </c>
      <c r="I191" s="79" t="str" cm="1">
        <f t="array" ref="I1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91" s="90" t="s">
        <v>3367</v>
      </c>
      <c r="K191" s="50">
        <f>MATCH(LEFT(既存ファイル名[[#This Row],[項目（内部）]],1),字音画数表[新字],0)</f>
        <v>931</v>
      </c>
      <c r="L191" s="50" cm="1">
        <f t="array" ref="L191">_xlfn.IFS(MID(既存ファイル名[[#This Row],[項目（内部）]],2,1)="",0,MID(既存ファイル名[[#This Row],[項目（内部）]],2,1)="（",1,TRUE,MATCH(MID(既存ファイル名[[#This Row],[項目（内部）]],2,1),字音画数表[新字],0))</f>
        <v>109</v>
      </c>
      <c r="M191" s="50" cm="1">
        <f t="array" ref="M1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1" s="50" cm="1">
        <f t="array" ref="N191">_xlfn.IFS(既存ファイル名[[#This Row],[字２]]=0,1,既存ファイル名[[#This Row],[字３]]=0,2,TRUE,3)</f>
        <v>2</v>
      </c>
      <c r="O191" s="79">
        <f>COUNTIF(既存ファイル名[項目],既存ファイル名[[#This Row],[項目]])</f>
        <v>1</v>
      </c>
      <c r="P191" s="90" t="s">
        <v>3837</v>
      </c>
      <c r="Q191" s="50" t="str" cm="1">
        <f t="array" ref="Q191">_xlfn.IFS(既存ファイル名[[#This Row],[字２]]&gt;0,"",COUNTIF(既存ファイル名[[字１]:[字３]],既存ファイル名[[#This Row],[字１]])&gt;1,"重複",TRUE,"")</f>
        <v/>
      </c>
      <c r="R191" s="50" t="str">
        <f>LEFT(既存ファイル名[[#This Row],[ファイル名]],LEN(既存ファイル名[[#This Row],[ファイル名]])-2)</f>
        <v>heikai</v>
      </c>
      <c r="S191" s="50" t="s">
        <v>3837</v>
      </c>
    </row>
    <row r="192" spans="2:19">
      <c r="B192" s="50">
        <v>125</v>
      </c>
      <c r="C192" s="81" t="s">
        <v>2306</v>
      </c>
      <c r="D192" s="81" t="s">
        <v>2305</v>
      </c>
      <c r="E192" s="81" t="s">
        <v>4203</v>
      </c>
      <c r="F192" s="81" t="s">
        <v>4203</v>
      </c>
      <c r="G192" s="90" t="s">
        <v>2305</v>
      </c>
      <c r="H192" s="90" t="s">
        <v>4122</v>
      </c>
      <c r="I192" s="79" t="str" cm="1">
        <f t="array" ref="I1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2" s="90" t="s">
        <v>3254</v>
      </c>
      <c r="K192" s="50">
        <f>MATCH(LEFT(既存ファイル名[[#This Row],[項目（内部）]],1),字音画数表[新字],0)</f>
        <v>930</v>
      </c>
      <c r="L192" s="50" cm="1">
        <f t="array" ref="L192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92" s="50" cm="1">
        <f t="array" ref="M1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2" s="50" cm="1">
        <f t="array" ref="N192">_xlfn.IFS(既存ファイル名[[#This Row],[字２]]=0,1,既存ファイル名[[#This Row],[字３]]=0,2,TRUE,3)</f>
        <v>2</v>
      </c>
      <c r="O192" s="50">
        <f>COUNTIF(既存ファイル名[項目],既存ファイル名[[#This Row],[項目]])</f>
        <v>1</v>
      </c>
      <c r="P192" s="90" t="s">
        <v>3837</v>
      </c>
      <c r="Q192" s="50" t="str" cm="1">
        <f t="array" ref="Q192">_xlfn.IFS(既存ファイル名[[#This Row],[字２]]&gt;0,"",COUNTIF(既存ファイル名[[字１]:[字３]],既存ファイル名[[#This Row],[字１]])&gt;1,"重複",TRUE,"")</f>
        <v/>
      </c>
      <c r="R192" s="50" t="str">
        <f>LEFT(既存ファイル名[[#This Row],[ファイル名]],LEN(既存ファイル名[[#This Row],[ファイル名]])-2)</f>
        <v>bunri</v>
      </c>
      <c r="S192" s="50" t="s">
        <v>3837</v>
      </c>
    </row>
    <row r="193" spans="2:19">
      <c r="B193" s="50">
        <v>126</v>
      </c>
      <c r="C193" s="81" t="s">
        <v>2304</v>
      </c>
      <c r="D193" s="81" t="s">
        <v>2303</v>
      </c>
      <c r="E193" s="81" t="s">
        <v>4203</v>
      </c>
      <c r="F193" s="81" t="s">
        <v>4203</v>
      </c>
      <c r="G193" s="81" t="s">
        <v>2303</v>
      </c>
      <c r="H193" s="90" t="s">
        <v>4122</v>
      </c>
      <c r="I193" s="50" t="str" cm="1">
        <f t="array" ref="I1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3" s="90" t="s">
        <v>3255</v>
      </c>
      <c r="K193" s="50">
        <f>MATCH(LEFT(既存ファイル名[[#This Row],[項目（内部）]],1),字音画数表[新字],0)</f>
        <v>929</v>
      </c>
      <c r="L193" s="50" cm="1">
        <f t="array" ref="L193">_xlfn.IFS(MID(既存ファイル名[[#This Row],[項目（内部）]],2,1)="",0,MID(既存ファイル名[[#This Row],[項目（内部）]],2,1)="（",1,TRUE,MATCH(MID(既存ファイル名[[#This Row],[項目（内部）]],2,1),字音画数表[新字],0))</f>
        <v>545</v>
      </c>
      <c r="M193" s="50" cm="1">
        <f t="array" ref="M1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3" s="50" cm="1">
        <f t="array" ref="N193">_xlfn.IFS(既存ファイル名[[#This Row],[字２]]=0,1,既存ファイル名[[#This Row],[字３]]=0,2,TRUE,3)</f>
        <v>2</v>
      </c>
      <c r="O193" s="50">
        <f>COUNTIF(既存ファイル名[項目],既存ファイル名[[#This Row],[項目]])</f>
        <v>1</v>
      </c>
      <c r="P193" s="90" t="s">
        <v>3837</v>
      </c>
      <c r="Q193" s="50" t="str" cm="1">
        <f t="array" ref="Q193">_xlfn.IFS(既存ファイル名[[#This Row],[字２]]&gt;0,"",COUNTIF(既存ファイル名[[字１]:[字３]],既存ファイル名[[#This Row],[字１]])&gt;1,"重複",TRUE,"")</f>
        <v/>
      </c>
      <c r="R193" s="50" t="str">
        <f>LEFT(既存ファイル名[[#This Row],[ファイル名]],LEN(既存ファイル名[[#This Row],[ファイル名]])-2)</f>
        <v>bunshou</v>
      </c>
      <c r="S193" s="50" t="s">
        <v>3837</v>
      </c>
    </row>
    <row r="194" spans="2:19">
      <c r="B194" s="50">
        <v>182</v>
      </c>
      <c r="C194" s="81" t="s">
        <v>2078</v>
      </c>
      <c r="D194" s="81" t="s">
        <v>2078</v>
      </c>
      <c r="E194" s="81" t="s">
        <v>4203</v>
      </c>
      <c r="F194" s="81" t="s">
        <v>4203</v>
      </c>
      <c r="G194" s="90" t="s">
        <v>2078</v>
      </c>
      <c r="H194" s="90" t="s">
        <v>4123</v>
      </c>
      <c r="I194" s="79" t="str" cm="1">
        <f t="array" ref="I1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94" s="90" t="s">
        <v>3322</v>
      </c>
      <c r="K194" s="50">
        <f>MATCH(LEFT(既存ファイル名[[#This Row],[項目（内部）]],1),字音画数表[新字],0)</f>
        <v>925</v>
      </c>
      <c r="L194" s="50" cm="1">
        <f t="array" ref="L194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194" s="50" cm="1">
        <f t="array" ref="M1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4" s="50" cm="1">
        <f t="array" ref="N194">_xlfn.IFS(既存ファイル名[[#This Row],[字２]]=0,1,既存ファイル名[[#This Row],[字３]]=0,2,TRUE,3)</f>
        <v>2</v>
      </c>
      <c r="O194" s="50">
        <f>COUNTIF(既存ファイル名[項目],既存ファイル名[[#This Row],[項目]])</f>
        <v>1</v>
      </c>
      <c r="P194" s="90" t="s">
        <v>3837</v>
      </c>
      <c r="Q194" s="50" t="str" cm="1">
        <f t="array" ref="Q194">_xlfn.IFS(既存ファイル名[[#This Row],[字２]]&gt;0,"",COUNTIF(既存ファイル名[[字１]:[字３]],既存ファイル名[[#This Row],[字１]])&gt;1,"重複",TRUE,"")</f>
        <v/>
      </c>
      <c r="R194" s="50" t="str">
        <f>LEFT(既存ファイル名[[#This Row],[ファイル名]],LEN(既存ファイル名[[#This Row],[ファイル名]])-2)</f>
        <v>fukusou</v>
      </c>
      <c r="S194" s="50" t="s">
        <v>3837</v>
      </c>
    </row>
    <row r="195" spans="2:19">
      <c r="B195" s="50">
        <v>181</v>
      </c>
      <c r="C195" s="81" t="s">
        <v>2077</v>
      </c>
      <c r="D195" s="81" t="s">
        <v>2077</v>
      </c>
      <c r="E195" s="81" t="s">
        <v>4203</v>
      </c>
      <c r="F195" s="81" t="s">
        <v>4203</v>
      </c>
      <c r="G195" s="90" t="s">
        <v>2077</v>
      </c>
      <c r="H195" s="90" t="s">
        <v>4123</v>
      </c>
      <c r="I195" s="79" t="str" cm="1">
        <f t="array" ref="I1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95" s="90" t="s">
        <v>3320</v>
      </c>
      <c r="K195" s="50">
        <f>MATCH(LEFT(既存ファイル名[[#This Row],[項目（内部）]],1),字音画数表[新字],0)</f>
        <v>925</v>
      </c>
      <c r="L195" s="50" cm="1">
        <f t="array" ref="L195">_xlfn.IFS(MID(既存ファイル名[[#This Row],[項目（内部）]],2,1)="",0,MID(既存ファイル名[[#This Row],[項目（内部）]],2,1)="（",1,TRUE,MATCH(MID(既存ファイル名[[#This Row],[項目（内部）]],2,1),字音画数表[新字],0))</f>
        <v>372</v>
      </c>
      <c r="M195" s="50" cm="1">
        <f t="array" ref="M1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5" s="50" cm="1">
        <f t="array" ref="N195">_xlfn.IFS(既存ファイル名[[#This Row],[字２]]=0,1,既存ファイル名[[#This Row],[字３]]=0,2,TRUE,3)</f>
        <v>2</v>
      </c>
      <c r="O195" s="79">
        <f>COUNTIF(既存ファイル名[項目],既存ファイル名[[#This Row],[項目]])</f>
        <v>1</v>
      </c>
      <c r="P195" s="90" t="s">
        <v>3837</v>
      </c>
      <c r="Q195" s="50" t="str" cm="1">
        <f t="array" ref="Q195">_xlfn.IFS(既存ファイル名[[#This Row],[字２]]&gt;0,"",COUNTIF(既存ファイル名[[字１]:[字３]],既存ファイル名[[#This Row],[字１]])&gt;1,"重複",TRUE,"")</f>
        <v/>
      </c>
      <c r="R195" s="50" t="str">
        <f>LEFT(既存ファイル名[[#This Row],[ファイル名]],LEN(既存ファイル名[[#This Row],[ファイル名]])-2)</f>
        <v>fukugoku</v>
      </c>
      <c r="S195" s="50" t="s">
        <v>3837</v>
      </c>
    </row>
    <row r="196" spans="2:19">
      <c r="B196" s="50">
        <v>184</v>
      </c>
      <c r="C196" s="81" t="s">
        <v>4256</v>
      </c>
      <c r="D196" s="81" t="s">
        <v>1954</v>
      </c>
      <c r="E196" s="81" t="s">
        <v>4203</v>
      </c>
      <c r="F196" s="81" t="s">
        <v>4203</v>
      </c>
      <c r="G196" s="81" t="s">
        <v>1954</v>
      </c>
      <c r="H196" s="90" t="s">
        <v>4122</v>
      </c>
      <c r="I196" s="50" t="str" cm="1">
        <f t="array" ref="I1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6" s="90" t="s">
        <v>3328</v>
      </c>
      <c r="K196" s="50">
        <f>MATCH(LEFT(既存ファイル名[[#This Row],[項目（内部）]],1),字音画数表[新字],0)</f>
        <v>922</v>
      </c>
      <c r="L196" s="50" cm="1">
        <f t="array" ref="L196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196" s="50" cm="1">
        <f t="array" ref="M1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6" s="50" cm="1">
        <f t="array" ref="N196">_xlfn.IFS(既存ファイル名[[#This Row],[字２]]=0,1,既存ファイル名[[#This Row],[字３]]=0,2,TRUE,3)</f>
        <v>2</v>
      </c>
      <c r="O196" s="50">
        <f>COUNTIF(既存ファイル名[項目],既存ファイル名[[#This Row],[項目]])</f>
        <v>1</v>
      </c>
      <c r="P196" s="90" t="s">
        <v>3837</v>
      </c>
      <c r="Q196" s="50" t="str" cm="1">
        <f t="array" ref="Q196">_xlfn.IFS(既存ファイル名[[#This Row],[字２]]&gt;0,"",COUNTIF(既存ファイル名[[字１]:[字３]],既存ファイル名[[#This Row],[字１]])&gt;1,"重複",TRUE,"")</f>
        <v/>
      </c>
      <c r="R196" s="50" t="str">
        <f>LEFT(既存ファイル名[[#This Row],[ファイル名]],LEN(既存ファイル名[[#This Row],[ファイル名]])-2)</f>
        <v>fuuryou</v>
      </c>
      <c r="S196" s="50" t="s">
        <v>3837</v>
      </c>
    </row>
    <row r="197" spans="2:19">
      <c r="B197" s="50">
        <v>131</v>
      </c>
      <c r="C197" s="81" t="s">
        <v>4223</v>
      </c>
      <c r="D197" s="81" t="s">
        <v>73</v>
      </c>
      <c r="E197" s="81" t="s">
        <v>4203</v>
      </c>
      <c r="F197" s="81" t="s">
        <v>4203</v>
      </c>
      <c r="G197" s="81" t="s">
        <v>73</v>
      </c>
      <c r="H197" s="90" t="s">
        <v>4122</v>
      </c>
      <c r="I197" s="50" t="str" cm="1">
        <f t="array" ref="I1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7" s="90" t="s">
        <v>3261</v>
      </c>
      <c r="K197" s="50">
        <f>MATCH(LEFT(既存ファイル名[[#This Row],[項目（内部）]],1),字音画数表[新字],0)</f>
        <v>919</v>
      </c>
      <c r="L197" s="50" cm="1">
        <f t="array" ref="L197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197" s="50" cm="1">
        <f t="array" ref="M1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7" s="50" cm="1">
        <f t="array" ref="N197">_xlfn.IFS(既存ファイル名[[#This Row],[字２]]=0,1,既存ファイル名[[#This Row],[字３]]=0,2,TRUE,3)</f>
        <v>2</v>
      </c>
      <c r="O197" s="79">
        <f>COUNTIF(既存ファイル名[項目],既存ファイル名[[#This Row],[項目]])</f>
        <v>1</v>
      </c>
      <c r="P197" s="90" t="s">
        <v>3837</v>
      </c>
      <c r="Q197" s="50" t="str" cm="1">
        <f t="array" ref="Q197">_xlfn.IFS(既存ファイル名[[#This Row],[字２]]&gt;0,"",COUNTIF(既存ファイル名[[字１]:[字３]],既存ファイル名[[#This Row],[字１]])&gt;1,"重複",TRUE,"")</f>
        <v/>
      </c>
      <c r="R197" s="50" t="str">
        <f>LEFT(既存ファイル名[[#This Row],[ファイル名]],LEN(既存ファイル名[[#This Row],[ファイル名]])-2)</f>
        <v>buyou</v>
      </c>
      <c r="S197" s="50" t="s">
        <v>3837</v>
      </c>
    </row>
    <row r="198" spans="2:19">
      <c r="B198" s="52">
        <v>121</v>
      </c>
      <c r="C198" s="81" t="s">
        <v>2516</v>
      </c>
      <c r="D198" s="81" t="s">
        <v>2516</v>
      </c>
      <c r="E198" s="81" t="s">
        <v>4203</v>
      </c>
      <c r="F198" s="81" t="s">
        <v>4203</v>
      </c>
      <c r="G198" s="90" t="s">
        <v>2516</v>
      </c>
      <c r="H198" s="90" t="s">
        <v>4121</v>
      </c>
      <c r="I198" s="79" t="str" cm="1">
        <f t="array" ref="I1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98" s="90" t="s">
        <v>3248</v>
      </c>
      <c r="K198">
        <f>MATCH(LEFT(既存ファイル名[[#This Row],[項目（内部）]],1),字音画数表[新字],0)</f>
        <v>919</v>
      </c>
      <c r="L198" cm="1">
        <f t="array" ref="L198">_xlfn.IFS(MID(既存ファイル名[[#This Row],[項目（内部）]],2,1)="",0,MID(既存ファイル名[[#This Row],[項目（内部）]],2,1)="（",1,TRUE,MATCH(MID(既存ファイル名[[#This Row],[項目（内部）]],2,1),字音画数表[新字],0))</f>
        <v>978</v>
      </c>
      <c r="M198" cm="1">
        <f t="array" ref="M1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8" cm="1">
        <f t="array" ref="N198">_xlfn.IFS(既存ファイル名[[#This Row],[字２]]=0,1,既存ファイル名[[#This Row],[字３]]=0,2,TRUE,3)</f>
        <v>2</v>
      </c>
      <c r="O198" s="79">
        <f>COUNTIF(既存ファイル名[項目],既存ファイル名[[#This Row],[項目]])</f>
        <v>1</v>
      </c>
      <c r="P198" s="96" t="s">
        <v>3837</v>
      </c>
      <c r="Q198" s="50" t="str" cm="1">
        <f t="array" ref="Q198">_xlfn.IFS(既存ファイル名[[#This Row],[字２]]&gt;0,"",COUNTIF(既存ファイル名[[字１]:[字３]],既存ファイル名[[#This Row],[字１]])&gt;1,"重複",TRUE,"")</f>
        <v/>
      </c>
      <c r="R198" s="50" t="str">
        <f>LEFT(既存ファイル名[[#This Row],[ファイル名]],LEN(既存ファイル名[[#This Row],[ファイル名]])-2)</f>
        <v>bubou</v>
      </c>
      <c r="S198" s="50" t="s">
        <v>3837</v>
      </c>
    </row>
    <row r="199" spans="2:19">
      <c r="B199" s="50">
        <v>128</v>
      </c>
      <c r="C199" s="81" t="s">
        <v>4219</v>
      </c>
      <c r="D199" s="81" t="s">
        <v>72</v>
      </c>
      <c r="E199" s="81" t="s">
        <v>4203</v>
      </c>
      <c r="F199" s="81" t="s">
        <v>4203</v>
      </c>
      <c r="G199" s="90" t="s">
        <v>72</v>
      </c>
      <c r="H199" s="90" t="s">
        <v>4122</v>
      </c>
      <c r="I199" s="79" t="str" cm="1">
        <f t="array" ref="I1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99" s="90" t="s">
        <v>3257</v>
      </c>
      <c r="K199" s="50">
        <f>MATCH(LEFT(既存ファイル名[[#This Row],[項目（内部）]],1),字音画数表[新字],0)</f>
        <v>917</v>
      </c>
      <c r="L199" s="50" cm="1">
        <f t="array" ref="L199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199" s="50" cm="1">
        <f t="array" ref="M1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99" s="50" cm="1">
        <f t="array" ref="N199">_xlfn.IFS(既存ファイル名[[#This Row],[字２]]=0,1,既存ファイル名[[#This Row],[字３]]=0,2,TRUE,3)</f>
        <v>2</v>
      </c>
      <c r="O199" s="50">
        <f>COUNTIF(既存ファイル名[項目],既存ファイル名[[#This Row],[項目]])</f>
        <v>1</v>
      </c>
      <c r="P199" s="90" t="s">
        <v>3837</v>
      </c>
      <c r="Q199" s="50" t="str" cm="1">
        <f t="array" ref="Q199">_xlfn.IFS(既存ファイル名[[#This Row],[字２]]&gt;0,"",COUNTIF(既存ファイル名[[字１]:[字３]],既存ファイル名[[#This Row],[字１]])&gt;1,"重複",TRUE,"")</f>
        <v/>
      </c>
      <c r="R199" s="50" t="str">
        <f>LEFT(既存ファイル名[[#This Row],[ファイル名]],LEN(既存ファイル名[[#This Row],[ファイル名]])-2)</f>
        <v>buryou</v>
      </c>
      <c r="S199" s="50" t="s">
        <v>3837</v>
      </c>
    </row>
    <row r="200" spans="2:19">
      <c r="B200" s="50">
        <v>129</v>
      </c>
      <c r="C200" s="81" t="s">
        <v>4222</v>
      </c>
      <c r="D200" s="81" t="s">
        <v>71</v>
      </c>
      <c r="E200" s="81" t="s">
        <v>2075</v>
      </c>
      <c r="F200" s="81" t="s">
        <v>4203</v>
      </c>
      <c r="G200" s="90" t="s">
        <v>71</v>
      </c>
      <c r="H200" s="90" t="s">
        <v>4122</v>
      </c>
      <c r="I200" s="79" t="str" cm="1">
        <f t="array" ref="I2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00" s="90" t="s">
        <v>3259</v>
      </c>
      <c r="K200" s="50">
        <f>MATCH(LEFT(既存ファイル名[[#This Row],[項目（内部）]],1),字音画数表[新字],0)</f>
        <v>917</v>
      </c>
      <c r="L200" s="50" cm="1">
        <f t="array" ref="L200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200" s="50" cm="1">
        <f t="array" ref="M2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0" s="50" cm="1">
        <f t="array" ref="N200">_xlfn.IFS(既存ファイル名[[#This Row],[字２]]=0,1,既存ファイル名[[#This Row],[字３]]=0,2,TRUE,3)</f>
        <v>2</v>
      </c>
      <c r="O200" s="50">
        <f>COUNTIF(既存ファイル名[項目],既存ファイル名[[#This Row],[項目]])</f>
        <v>1</v>
      </c>
      <c r="P200" s="90" t="s">
        <v>3837</v>
      </c>
      <c r="Q200" s="50" t="str" cm="1">
        <f t="array" ref="Q200">_xlfn.IFS(既存ファイル名[[#This Row],[字２]]&gt;0,"",COUNTIF(既存ファイル名[[字１]:[字３]],既存ファイル名[[#This Row],[字１]])&gt;1,"重複",TRUE,"")</f>
        <v/>
      </c>
      <c r="R200" s="50" t="str">
        <f>LEFT(既存ファイル名[[#This Row],[ファイル名]],LEN(既存ファイル名[[#This Row],[ファイル名]])-2)</f>
        <v>busei</v>
      </c>
      <c r="S200" s="50" t="s">
        <v>3837</v>
      </c>
    </row>
    <row r="201" spans="2:19">
      <c r="B201" s="50">
        <v>130</v>
      </c>
      <c r="C201" s="81" t="s">
        <v>2300</v>
      </c>
      <c r="D201" s="81" t="s">
        <v>2299</v>
      </c>
      <c r="E201" s="81" t="s">
        <v>4203</v>
      </c>
      <c r="F201" s="81" t="s">
        <v>4203</v>
      </c>
      <c r="G201" s="81" t="s">
        <v>2299</v>
      </c>
      <c r="H201" s="90" t="s">
        <v>4122</v>
      </c>
      <c r="I201" s="50" t="str" cm="1">
        <f t="array" ref="I2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01" s="90" t="s">
        <v>3260</v>
      </c>
      <c r="K201" s="50">
        <f>MATCH(LEFT(既存ファイル名[[#This Row],[項目（内部）]],1),字音画数表[新字],0)</f>
        <v>917</v>
      </c>
      <c r="L201" s="50" cm="1">
        <f t="array" ref="L201">_xlfn.IFS(MID(既存ファイル名[[#This Row],[項目（内部）]],2,1)="",0,MID(既存ファイル名[[#This Row],[項目（内部）]],2,1)="（",1,TRUE,MATCH(MID(既存ファイル名[[#This Row],[項目（内部）]],2,1),字音画数表[新字],0))</f>
        <v>551</v>
      </c>
      <c r="M201" s="50" cm="1">
        <f t="array" ref="M2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1" s="50" cm="1">
        <f t="array" ref="N201">_xlfn.IFS(既存ファイル名[[#This Row],[字２]]=0,1,既存ファイル名[[#This Row],[字３]]=0,2,TRUE,3)</f>
        <v>2</v>
      </c>
      <c r="O201" s="79">
        <f>COUNTIF(既存ファイル名[項目],既存ファイル名[[#This Row],[項目]])</f>
        <v>1</v>
      </c>
      <c r="P201" s="90" t="s">
        <v>3837</v>
      </c>
      <c r="Q201" s="50" t="str" cm="1">
        <f t="array" ref="Q201">_xlfn.IFS(既存ファイル名[[#This Row],[字２]]&gt;0,"",COUNTIF(既存ファイル名[[字１]:[字３]],既存ファイル名[[#This Row],[字１]])&gt;1,"重複",TRUE,"")</f>
        <v/>
      </c>
      <c r="R201" s="50" t="str">
        <f>LEFT(既存ファイル名[[#This Row],[ファイル名]],LEN(既存ファイル名[[#This Row],[ファイル名]])-2)</f>
        <v>bushou</v>
      </c>
      <c r="S201" s="50" t="s">
        <v>3837</v>
      </c>
    </row>
    <row r="202" spans="2:19">
      <c r="B202" s="50">
        <v>122</v>
      </c>
      <c r="C202" s="81" t="s">
        <v>2298</v>
      </c>
      <c r="D202" s="81" t="s">
        <v>2297</v>
      </c>
      <c r="E202" s="81" t="s">
        <v>4203</v>
      </c>
      <c r="F202" s="81" t="s">
        <v>4203</v>
      </c>
      <c r="G202" s="81" t="s">
        <v>2297</v>
      </c>
      <c r="H202" s="90" t="s">
        <v>4122</v>
      </c>
      <c r="I202" s="50" t="str" cm="1">
        <f t="array" ref="I2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02" s="90" t="s">
        <v>3249</v>
      </c>
      <c r="K202" s="50">
        <f>MATCH(LEFT(既存ファイル名[[#This Row],[項目（内部）]],1),字音画数表[新字],0)</f>
        <v>917</v>
      </c>
      <c r="L202" s="50" cm="1">
        <f t="array" ref="L202">_xlfn.IFS(MID(既存ファイル名[[#This Row],[項目（内部）]],2,1)="",0,MID(既存ファイル名[[#This Row],[項目（内部）]],2,1)="（",1,TRUE,MATCH(MID(既存ファイル名[[#This Row],[項目（内部）]],2,1),字音画数表[新字],0))</f>
        <v>187</v>
      </c>
      <c r="M202" s="50" cm="1">
        <f t="array" ref="M2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2" s="50" cm="1">
        <f t="array" ref="N202">_xlfn.IFS(既存ファイル名[[#This Row],[字２]]=0,1,既存ファイル名[[#This Row],[字３]]=0,2,TRUE,3)</f>
        <v>2</v>
      </c>
      <c r="O202" s="50">
        <f>COUNTIF(既存ファイル名[項目],既存ファイル名[[#This Row],[項目]])</f>
        <v>1</v>
      </c>
      <c r="P202" s="90" t="s">
        <v>3837</v>
      </c>
      <c r="Q202" s="50" t="str" cm="1">
        <f t="array" ref="Q202">_xlfn.IFS(既存ファイル名[[#This Row],[字２]]&gt;0,"",COUNTIF(既存ファイル名[[字１]:[字３]],既存ファイル名[[#This Row],[字１]])&gt;1,"重複",TRUE,"")</f>
        <v/>
      </c>
      <c r="R202" s="50" t="str">
        <f>LEFT(既存ファイル名[[#This Row],[ファイル名]],LEN(既存ファイル名[[#This Row],[ファイル名]])-2)</f>
        <v>bugi</v>
      </c>
      <c r="S202" s="50" t="s">
        <v>3837</v>
      </c>
    </row>
    <row r="203" spans="2:19">
      <c r="B203" s="50">
        <v>124</v>
      </c>
      <c r="C203" s="81" t="s">
        <v>4217</v>
      </c>
      <c r="D203" s="81" t="s">
        <v>4218</v>
      </c>
      <c r="E203" s="81" t="s">
        <v>4203</v>
      </c>
      <c r="F203" s="81" t="s">
        <v>4203</v>
      </c>
      <c r="G203" s="90" t="s">
        <v>4218</v>
      </c>
      <c r="H203" s="90" t="s">
        <v>4122</v>
      </c>
      <c r="I203" s="79" t="str" cm="1">
        <f t="array" ref="I2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03" s="90" t="s">
        <v>3251</v>
      </c>
      <c r="K203" s="50">
        <f>MATCH(LEFT(既存ファイル名[[#This Row],[項目（内部）]],1),字音画数表[新字],0)</f>
        <v>917</v>
      </c>
      <c r="L203" s="50" cm="1">
        <f t="array" ref="L203">_xlfn.IFS(MID(既存ファイル名[[#This Row],[項目（内部）]],2,1)="",0,MID(既存ファイル名[[#This Row],[項目（内部）]],2,1)="（",1,TRUE,MATCH(MID(既存ファイル名[[#This Row],[項目（内部）]],2,1),字音画数表[新字],0))</f>
        <v>158</v>
      </c>
      <c r="M203" s="50" cm="1">
        <f t="array" ref="M2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3" s="50" cm="1">
        <f t="array" ref="N203">_xlfn.IFS(既存ファイル名[[#This Row],[字２]]=0,1,既存ファイル名[[#This Row],[字３]]=0,2,TRUE,3)</f>
        <v>2</v>
      </c>
      <c r="O203" s="50">
        <f>COUNTIF(既存ファイル名[項目],既存ファイル名[[#This Row],[項目]])</f>
        <v>1</v>
      </c>
      <c r="P203" s="90" t="s">
        <v>3837</v>
      </c>
      <c r="Q203" s="50" t="str" cm="1">
        <f t="array" ref="Q203">_xlfn.IFS(既存ファイル名[[#This Row],[字２]]&gt;0,"",COUNTIF(既存ファイル名[[字１]:[字３]],既存ファイル名[[#This Row],[字１]])&gt;1,"重複",TRUE,"")</f>
        <v/>
      </c>
      <c r="R203" s="50" t="str">
        <f>LEFT(既存ファイル名[[#This Row],[ファイル名]],LEN(既存ファイル名[[#This Row],[ファイル名]])-2)</f>
        <v>bukan</v>
      </c>
      <c r="S203" s="50" t="s">
        <v>3837</v>
      </c>
    </row>
    <row r="204" spans="2:19">
      <c r="B204" s="50">
        <v>127</v>
      </c>
      <c r="C204" s="81" t="s">
        <v>2296</v>
      </c>
      <c r="D204" s="81" t="s">
        <v>2295</v>
      </c>
      <c r="E204" s="81" t="s">
        <v>4203</v>
      </c>
      <c r="F204" s="81" t="s">
        <v>4203</v>
      </c>
      <c r="G204" s="81" t="s">
        <v>2295</v>
      </c>
      <c r="H204" s="90" t="s">
        <v>4122</v>
      </c>
      <c r="I204" s="50" t="str" cm="1">
        <f t="array" ref="I2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04" s="90" t="s">
        <v>3256</v>
      </c>
      <c r="K204" s="50">
        <f>MATCH(LEFT(既存ファイル名[[#This Row],[項目（内部）]],1),字音画数表[新字],0)</f>
        <v>916</v>
      </c>
      <c r="L204" s="50" cm="1">
        <f t="array" ref="L204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204" s="50" cm="1">
        <f t="array" ref="M2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4" s="50" cm="1">
        <f t="array" ref="N204">_xlfn.IFS(既存ファイル名[[#This Row],[字２]]=0,1,既存ファイル名[[#This Row],[字３]]=0,2,TRUE,3)</f>
        <v>2</v>
      </c>
      <c r="O204" s="79">
        <f>COUNTIF(既存ファイル名[項目],既存ファイル名[[#This Row],[項目]])</f>
        <v>1</v>
      </c>
      <c r="P204" s="90" t="s">
        <v>3837</v>
      </c>
      <c r="Q204" s="50" t="str" cm="1">
        <f t="array" ref="Q204">_xlfn.IFS(既存ファイル名[[#This Row],[字２]]&gt;0,"",COUNTIF(既存ファイル名[[字１]:[字３]],既存ファイル名[[#This Row],[字１]])&gt;1,"重複",TRUE,"")</f>
        <v/>
      </c>
      <c r="R204" s="50" t="str">
        <f>LEFT(既存ファイル名[[#This Row],[ファイル名]],LEN(既存ファイル名[[#This Row],[ファイル名]])-2)</f>
        <v>buri</v>
      </c>
      <c r="S204" s="50" t="s">
        <v>3837</v>
      </c>
    </row>
    <row r="205" spans="2:19">
      <c r="B205" s="50">
        <v>123</v>
      </c>
      <c r="C205" s="81" t="s">
        <v>2515</v>
      </c>
      <c r="D205" s="81" t="s">
        <v>2515</v>
      </c>
      <c r="E205" s="81" t="s">
        <v>4203</v>
      </c>
      <c r="F205" s="81" t="s">
        <v>4203</v>
      </c>
      <c r="G205" s="90" t="s">
        <v>2515</v>
      </c>
      <c r="H205" s="90" t="s">
        <v>4121</v>
      </c>
      <c r="I205" s="79" t="str" cm="1">
        <f t="array" ref="I2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05" s="90" t="s">
        <v>3250</v>
      </c>
      <c r="K205" s="50">
        <f>MATCH(LEFT(既存ファイル名[[#This Row],[項目（内部）]],1),字音画数表[新字],0)</f>
        <v>915</v>
      </c>
      <c r="L205" s="50" cm="1">
        <f t="array" ref="L205">_xlfn.IFS(MID(既存ファイル名[[#This Row],[項目（内部）]],2,1)="",0,MID(既存ファイル名[[#This Row],[項目（内部）]],2,1)="（",1,TRUE,MATCH(MID(既存ファイル名[[#This Row],[項目（内部）]],2,1),字音画数表[新字],0))</f>
        <v>102</v>
      </c>
      <c r="M205" s="50" cm="1">
        <f t="array" ref="M2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5" s="50" cm="1">
        <f t="array" ref="N205">_xlfn.IFS(既存ファイル名[[#This Row],[字２]]=0,1,既存ファイル名[[#This Row],[字３]]=0,2,TRUE,3)</f>
        <v>2</v>
      </c>
      <c r="O205" s="79">
        <f>COUNTIF(既存ファイル名[項目],既存ファイル名[[#This Row],[項目]])</f>
        <v>1</v>
      </c>
      <c r="P205" s="90" t="s">
        <v>3837</v>
      </c>
      <c r="Q205" s="50" t="str" cm="1">
        <f t="array" ref="Q205">_xlfn.IFS(既存ファイル名[[#This Row],[字２]]&gt;0,"",COUNTIF(既存ファイル名[[字１]:[字３]],既存ファイル名[[#This Row],[字１]])&gt;1,"重複",TRUE,"")</f>
        <v/>
      </c>
      <c r="R205" s="50" t="str">
        <f>LEFT(既存ファイル名[[#This Row],[ファイル名]],LEN(既存ファイル名[[#This Row],[ファイル名]])-2)</f>
        <v>bukai</v>
      </c>
      <c r="S205" s="50" t="s">
        <v>3837</v>
      </c>
    </row>
    <row r="206" spans="2:19">
      <c r="B206" s="50">
        <v>185</v>
      </c>
      <c r="C206" s="81" t="s">
        <v>2514</v>
      </c>
      <c r="D206" s="81" t="s">
        <v>2514</v>
      </c>
      <c r="E206" s="81" t="s">
        <v>4203</v>
      </c>
      <c r="F206" s="81" t="s">
        <v>4203</v>
      </c>
      <c r="G206" s="81" t="s">
        <v>2514</v>
      </c>
      <c r="H206" s="90" t="s">
        <v>4121</v>
      </c>
      <c r="I206" s="50" t="str" cm="1">
        <f t="array" ref="I2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06" s="90" t="s">
        <v>3329</v>
      </c>
      <c r="K206" s="50">
        <f>MATCH(LEFT(既存ファイル名[[#This Row],[項目（内部）]],1),字音画数表[新字],0)</f>
        <v>910</v>
      </c>
      <c r="L206" s="50" cm="1">
        <f t="array" ref="L206">_xlfn.IFS(MID(既存ファイル名[[#This Row],[項目（内部）]],2,1)="",0,MID(既存ファイル名[[#This Row],[項目（内部）]],2,1)="（",1,TRUE,MATCH(MID(既存ファイル名[[#This Row],[項目（内部）]],2,1),字音画数表[新字],0))</f>
        <v>1019</v>
      </c>
      <c r="M206" s="50" cm="1">
        <f t="array" ref="M2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6" s="50" cm="1">
        <f t="array" ref="N206">_xlfn.IFS(既存ファイル名[[#This Row],[字２]]=0,1,既存ファイル名[[#This Row],[字３]]=0,2,TRUE,3)</f>
        <v>2</v>
      </c>
      <c r="O206" s="50">
        <f>COUNTIF(既存ファイル名[項目],既存ファイル名[[#This Row],[項目]])</f>
        <v>1</v>
      </c>
      <c r="P206" s="90" t="s">
        <v>3837</v>
      </c>
      <c r="Q206" s="50" t="str" cm="1">
        <f t="array" ref="Q206">_xlfn.IFS(既存ファイル名[[#This Row],[字２]]&gt;0,"",COUNTIF(既存ファイル名[[字１]:[字３]],既存ファイル名[[#This Row],[字１]])&gt;1,"重複",TRUE,"")</f>
        <v/>
      </c>
      <c r="R206" s="50" t="str">
        <f>LEFT(既存ファイル名[[#This Row],[ファイル名]],LEN(既存ファイル名[[#This Row],[ファイル名]])-2)</f>
        <v>fuyou</v>
      </c>
      <c r="S206" s="50" t="s">
        <v>3837</v>
      </c>
    </row>
    <row r="207" spans="2:19">
      <c r="B207" s="50">
        <v>183</v>
      </c>
      <c r="C207" s="81" t="s">
        <v>2160</v>
      </c>
      <c r="D207" s="81" t="s">
        <v>2160</v>
      </c>
      <c r="E207" s="81" t="s">
        <v>4203</v>
      </c>
      <c r="F207" s="81" t="s">
        <v>4203</v>
      </c>
      <c r="G207" s="81" t="s">
        <v>2160</v>
      </c>
      <c r="H207" s="90" t="s">
        <v>4207</v>
      </c>
      <c r="I207" s="50" t="str" cm="1">
        <f t="array" ref="I2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07" s="90" t="s">
        <v>3327</v>
      </c>
      <c r="K207" s="50">
        <f>MATCH(LEFT(既存ファイル名[[#This Row],[項目（内部）]],1),字音画数表[新字],0)</f>
        <v>908</v>
      </c>
      <c r="L207" s="50" cm="1">
        <f t="array" ref="L207">_xlfn.IFS(MID(既存ファイル名[[#This Row],[項目（内部）]],2,1)="",0,MID(既存ファイル名[[#This Row],[項目（内部）]],2,1)="（",1,TRUE,MATCH(MID(既存ファイル名[[#This Row],[項目（内部）]],2,1),字音画数表[新字],0))</f>
        <v>803</v>
      </c>
      <c r="M207" s="50" cm="1">
        <f t="array" ref="M2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7" s="50" cm="1">
        <f t="array" ref="N207">_xlfn.IFS(既存ファイル名[[#This Row],[字２]]=0,1,既存ファイル名[[#This Row],[字３]]=0,2,TRUE,3)</f>
        <v>2</v>
      </c>
      <c r="O207" s="79">
        <f>COUNTIF(既存ファイル名[項目],既存ファイル名[[#This Row],[項目]])</f>
        <v>1</v>
      </c>
      <c r="P207" s="90" t="s">
        <v>3837</v>
      </c>
      <c r="Q207" s="50" t="str" cm="1">
        <f t="array" ref="Q207">_xlfn.IFS(既存ファイル名[[#This Row],[字２]]&gt;0,"",COUNTIF(既存ファイル名[[字１]:[字３]],既存ファイル名[[#This Row],[字１]])&gt;1,"重複",TRUE,"")</f>
        <v/>
      </c>
      <c r="R207" s="50" t="str">
        <f>LEFT(既存ファイル名[[#This Row],[ファイル名]],LEN(既存ファイル名[[#This Row],[ファイル名]])-2)</f>
        <v>futo</v>
      </c>
      <c r="S207" s="50" t="s">
        <v>3837</v>
      </c>
    </row>
    <row r="208" spans="2:19">
      <c r="B208" s="50">
        <v>175</v>
      </c>
      <c r="C208" s="81" t="s">
        <v>2513</v>
      </c>
      <c r="D208" s="81" t="s">
        <v>2513</v>
      </c>
      <c r="E208" s="81" t="s">
        <v>4203</v>
      </c>
      <c r="F208" s="81" t="s">
        <v>4203</v>
      </c>
      <c r="G208" s="81" t="s">
        <v>2513</v>
      </c>
      <c r="H208" s="90" t="s">
        <v>4121</v>
      </c>
      <c r="I208" s="50" t="str" cm="1">
        <f t="array" ref="I2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08" s="90" t="s">
        <v>3313</v>
      </c>
      <c r="K208" s="50">
        <f>MATCH(LEFT(既存ファイル名[[#This Row],[項目（内部）]],1),字音画数表[新字],0)</f>
        <v>908</v>
      </c>
      <c r="L208" s="50" cm="1">
        <f t="array" ref="L208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208" s="50" cm="1">
        <f t="array" ref="M2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8" s="50" cm="1">
        <f t="array" ref="N208">_xlfn.IFS(既存ファイル名[[#This Row],[字２]]=0,1,既存ファイル名[[#This Row],[字３]]=0,2,TRUE,3)</f>
        <v>2</v>
      </c>
      <c r="O208" s="50">
        <f>COUNTIF(既存ファイル名[項目],既存ファイル名[[#This Row],[項目]])</f>
        <v>1</v>
      </c>
      <c r="P208" s="90" t="s">
        <v>3837</v>
      </c>
      <c r="Q208" s="50" t="str" cm="1">
        <f t="array" ref="Q208">_xlfn.IFS(既存ファイル名[[#This Row],[字２]]&gt;0,"",COUNTIF(既存ファイル名[[字１]:[字３]],既存ファイル名[[#This Row],[字１]])&gt;1,"重複",TRUE,"")</f>
        <v/>
      </c>
      <c r="R208" s="50" t="str">
        <f>LEFT(既存ファイル名[[#This Row],[ファイル名]],LEN(既存ファイル名[[#This Row],[ファイル名]])-2)</f>
        <v>fuchuu</v>
      </c>
      <c r="S208" s="50" t="s">
        <v>3837</v>
      </c>
    </row>
    <row r="209" spans="2:19">
      <c r="B209" s="50">
        <v>178</v>
      </c>
      <c r="C209" s="81" t="s">
        <v>2512</v>
      </c>
      <c r="D209" s="81" t="s">
        <v>2512</v>
      </c>
      <c r="E209" s="81" t="s">
        <v>4203</v>
      </c>
      <c r="F209" s="81" t="s">
        <v>4203</v>
      </c>
      <c r="G209" s="90" t="s">
        <v>2512</v>
      </c>
      <c r="H209" s="90" t="s">
        <v>4121</v>
      </c>
      <c r="I209" s="79" t="str" cm="1">
        <f t="array" ref="I2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09" s="90" t="s">
        <v>3316</v>
      </c>
      <c r="K209" s="50">
        <f>MATCH(LEFT(既存ファイル名[[#This Row],[項目（内部）]],1),字音画数表[新字],0)</f>
        <v>908</v>
      </c>
      <c r="L209" s="50" cm="1">
        <f t="array" ref="L209">_xlfn.IFS(MID(既存ファイル名[[#This Row],[項目（内部）]],2,1)="",0,MID(既存ファイル名[[#This Row],[項目（内部）]],2,1)="（",1,TRUE,MATCH(MID(既存ファイル名[[#This Row],[項目（内部）]],2,1),字音画数表[新字],0))</f>
        <v>107</v>
      </c>
      <c r="M209" s="50" cm="1">
        <f t="array" ref="M2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09" s="50" cm="1">
        <f t="array" ref="N209">_xlfn.IFS(既存ファイル名[[#This Row],[字２]]=0,1,既存ファイル名[[#This Row],[字３]]=0,2,TRUE,3)</f>
        <v>2</v>
      </c>
      <c r="O209" s="50">
        <f>COUNTIF(既存ファイル名[項目],既存ファイル名[[#This Row],[項目]])</f>
        <v>1</v>
      </c>
      <c r="P209" s="90" t="s">
        <v>3837</v>
      </c>
      <c r="Q209" s="50" t="str" cm="1">
        <f t="array" ref="Q209">_xlfn.IFS(既存ファイル名[[#This Row],[字２]]&gt;0,"",COUNTIF(既存ファイル名[[字１]:[字３]],既存ファイル名[[#This Row],[字１]])&gt;1,"重複",TRUE,"")</f>
        <v/>
      </c>
      <c r="R209" s="50" t="str">
        <f>LEFT(既存ファイル名[[#This Row],[ファイル名]],LEN(既存ファイル名[[#This Row],[ファイル名]])-2)</f>
        <v>fukai</v>
      </c>
      <c r="S209" s="50" t="s">
        <v>3837</v>
      </c>
    </row>
    <row r="210" spans="2:19">
      <c r="B210" s="50">
        <v>177</v>
      </c>
      <c r="C210" s="81" t="s">
        <v>2511</v>
      </c>
      <c r="D210" s="81" t="s">
        <v>2511</v>
      </c>
      <c r="E210" s="81" t="s">
        <v>4203</v>
      </c>
      <c r="F210" s="81" t="s">
        <v>4203</v>
      </c>
      <c r="G210" s="81" t="s">
        <v>2511</v>
      </c>
      <c r="H210" s="90" t="s">
        <v>4121</v>
      </c>
      <c r="I210" s="50" t="str" cm="1">
        <f t="array" ref="I2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10" s="90" t="s">
        <v>3315</v>
      </c>
      <c r="K210" s="50">
        <f>MATCH(LEFT(既存ファイル名[[#This Row],[項目（内部）]],1),字音画数表[新字],0)</f>
        <v>906</v>
      </c>
      <c r="L210" s="50" cm="1">
        <f t="array" ref="L210">_xlfn.IFS(MID(既存ファイル名[[#This Row],[項目（内部）]],2,1)="",0,MID(既存ファイル名[[#This Row],[項目（内部）]],2,1)="（",1,TRUE,MATCH(MID(既存ファイル名[[#This Row],[項目（内部）]],2,1),字音画数表[新字],0))</f>
        <v>540</v>
      </c>
      <c r="M210" s="50" cm="1">
        <f t="array" ref="M2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0" s="50" cm="1">
        <f t="array" ref="N210">_xlfn.IFS(既存ファイル名[[#This Row],[字２]]=0,1,既存ファイル名[[#This Row],[字３]]=0,2,TRUE,3)</f>
        <v>2</v>
      </c>
      <c r="O210" s="50">
        <f>COUNTIF(既存ファイル名[項目],既存ファイル名[[#This Row],[項目]])</f>
        <v>1</v>
      </c>
      <c r="P210" s="90" t="s">
        <v>3837</v>
      </c>
      <c r="Q210" s="50" t="str" cm="1">
        <f t="array" ref="Q210">_xlfn.IFS(既存ファイル名[[#This Row],[字２]]&gt;0,"",COUNTIF(既存ファイル名[[字１]:[字３]],既存ファイル名[[#This Row],[字１]])&gt;1,"重複",TRUE,"")</f>
        <v/>
      </c>
      <c r="R210" s="50" t="str">
        <f>LEFT(既存ファイル名[[#This Row],[ファイル名]],LEN(既存ファイル名[[#This Row],[ファイル名]])-2)</f>
        <v>fujo</v>
      </c>
      <c r="S210" s="50" t="s">
        <v>3837</v>
      </c>
    </row>
    <row r="211" spans="2:19">
      <c r="B211" s="50">
        <v>180</v>
      </c>
      <c r="C211" s="81" t="s">
        <v>2418</v>
      </c>
      <c r="D211" s="81" t="s">
        <v>2418</v>
      </c>
      <c r="E211" s="81" t="s">
        <v>4203</v>
      </c>
      <c r="F211" s="81" t="s">
        <v>4203</v>
      </c>
      <c r="G211" s="81" t="s">
        <v>2418</v>
      </c>
      <c r="H211" s="90" t="s">
        <v>4211</v>
      </c>
      <c r="I211" s="50" t="str" cm="1">
        <f t="array" ref="I2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11" s="90" t="s">
        <v>3318</v>
      </c>
      <c r="K211" s="50">
        <f>MATCH(LEFT(既存ファイル名[[#This Row],[項目（内部）]],1),字音画数表[新字],0)</f>
        <v>901</v>
      </c>
      <c r="L211" s="50" cm="1">
        <f t="array" ref="L211">_xlfn.IFS(MID(既存ファイル名[[#This Row],[項目（内部）]],2,1)="",0,MID(既存ファイル名[[#This Row],[項目（内部）]],2,1)="（",1,TRUE,MATCH(MID(既存ファイル名[[#This Row],[項目（内部）]],2,1),字音画数表[新字],0))</f>
        <v>340</v>
      </c>
      <c r="M211" s="50" cm="1">
        <f t="array" ref="M2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1" s="50" cm="1">
        <f t="array" ref="N211">_xlfn.IFS(既存ファイル名[[#This Row],[字２]]=0,1,既存ファイル名[[#This Row],[字３]]=0,2,TRUE,3)</f>
        <v>2</v>
      </c>
      <c r="O211" s="50">
        <f>COUNTIF(既存ファイル名[項目],既存ファイル名[[#This Row],[項目]])</f>
        <v>1</v>
      </c>
      <c r="P211" s="90" t="s">
        <v>3837</v>
      </c>
      <c r="Q211" s="50" t="str" cm="1">
        <f t="array" ref="Q211">_xlfn.IFS(既存ファイル名[[#This Row],[字２]]&gt;0,"",COUNTIF(既存ファイル名[[字１]:[字３]],既存ファイル名[[#This Row],[字１]])&gt;1,"重複",TRUE,"")</f>
        <v/>
      </c>
      <c r="R211" s="50" t="str">
        <f>LEFT(既存ファイル名[[#This Row],[ファイル名]],LEN(既存ファイル名[[#This Row],[ファイル名]])-2)</f>
        <v>fukou</v>
      </c>
      <c r="S211" s="50" t="s">
        <v>3837</v>
      </c>
    </row>
    <row r="212" spans="2:19">
      <c r="B212" s="50">
        <v>176</v>
      </c>
      <c r="C212" s="81" t="s">
        <v>2510</v>
      </c>
      <c r="D212" s="81" t="s">
        <v>2510</v>
      </c>
      <c r="E212" s="81" t="s">
        <v>4203</v>
      </c>
      <c r="F212" s="81" t="s">
        <v>4203</v>
      </c>
      <c r="G212" s="90" t="s">
        <v>2510</v>
      </c>
      <c r="H212" s="90" t="s">
        <v>4121</v>
      </c>
      <c r="I212" s="79" t="str" cm="1">
        <f t="array" ref="I2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12" s="90" t="s">
        <v>3314</v>
      </c>
      <c r="K212" s="50">
        <f>MATCH(LEFT(既存ファイル名[[#This Row],[項目（内部）]],1),字音画数表[新字],0)</f>
        <v>901</v>
      </c>
      <c r="L212" s="50" cm="1">
        <f t="array" ref="L212">_xlfn.IFS(MID(既存ファイル名[[#This Row],[項目（内部）]],2,1)="",0,MID(既存ファイル名[[#This Row],[項目（内部）]],2,1)="（",1,TRUE,MATCH(MID(既存ファイル名[[#This Row],[項目（内部）]],2,1),字音画数表[新字],0))</f>
        <v>189</v>
      </c>
      <c r="M212" s="50" cm="1">
        <f t="array" ref="M2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2" s="50" cm="1">
        <f t="array" ref="N212">_xlfn.IFS(既存ファイル名[[#This Row],[字２]]=0,1,既存ファイル名[[#This Row],[字３]]=0,2,TRUE,3)</f>
        <v>2</v>
      </c>
      <c r="O212" s="50">
        <f>COUNTIF(既存ファイル名[項目],既存ファイル名[[#This Row],[項目]])</f>
        <v>1</v>
      </c>
      <c r="P212" s="90" t="s">
        <v>3837</v>
      </c>
      <c r="Q212" s="50" t="str" cm="1">
        <f t="array" ref="Q212">_xlfn.IFS(既存ファイル名[[#This Row],[字２]]&gt;0,"",COUNTIF(既存ファイル名[[字１]:[字３]],既存ファイル名[[#This Row],[字１]])&gt;1,"重複",TRUE,"")</f>
        <v/>
      </c>
      <c r="R212" s="50" t="str">
        <f>LEFT(既存ファイル名[[#This Row],[ファイル名]],LEN(既存ファイル名[[#This Row],[ファイル名]])-2)</f>
        <v>fugi</v>
      </c>
      <c r="S212" s="50" t="s">
        <v>3837</v>
      </c>
    </row>
    <row r="213" spans="2:19">
      <c r="B213" s="50">
        <v>179</v>
      </c>
      <c r="C213" s="81" t="s">
        <v>2509</v>
      </c>
      <c r="D213" s="81" t="s">
        <v>2509</v>
      </c>
      <c r="E213" s="81" t="s">
        <v>4203</v>
      </c>
      <c r="F213" s="81" t="s">
        <v>4203</v>
      </c>
      <c r="G213" s="90" t="s">
        <v>2509</v>
      </c>
      <c r="H213" s="90" t="s">
        <v>4121</v>
      </c>
      <c r="I213" s="79" t="str" cm="1">
        <f t="array" ref="I2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13" s="90" t="s">
        <v>3317</v>
      </c>
      <c r="K213" s="50">
        <f>MATCH(LEFT(既存ファイル名[[#This Row],[項目（内部）]],1),字音画数表[新字],0)</f>
        <v>901</v>
      </c>
      <c r="L213" s="50" cm="1">
        <f t="array" ref="L213">_xlfn.IFS(MID(既存ファイル名[[#This Row],[項目（内部）]],2,1)="",0,MID(既存ファイル名[[#This Row],[項目（内部）]],2,1)="（",1,TRUE,MATCH(MID(既存ファイル名[[#This Row],[項目（内部）]],2,1),字音画数表[新字],0))</f>
        <v>171</v>
      </c>
      <c r="M213" s="50" cm="1">
        <f t="array" ref="M2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3" s="50" cm="1">
        <f t="array" ref="N213">_xlfn.IFS(既存ファイル名[[#This Row],[字２]]=0,1,既存ファイル名[[#This Row],[字３]]=0,2,TRUE,3)</f>
        <v>2</v>
      </c>
      <c r="O213" s="50">
        <f>COUNTIF(既存ファイル名[項目],既存ファイル名[[#This Row],[項目]])</f>
        <v>1</v>
      </c>
      <c r="P213" s="90" t="s">
        <v>3837</v>
      </c>
      <c r="Q213" s="50" t="str" cm="1">
        <f t="array" ref="Q213">_xlfn.IFS(既存ファイル名[[#This Row],[字２]]&gt;0,"",COUNTIF(既存ファイル名[[字１]:[字３]],既存ファイル名[[#This Row],[字１]])&gt;1,"重複",TRUE,"")</f>
        <v/>
      </c>
      <c r="R213" s="50" t="str">
        <f>LEFT(既存ファイル名[[#This Row],[ファイル名]],LEN(既存ファイル名[[#This Row],[ファイル名]])-2)</f>
        <v>fuki</v>
      </c>
      <c r="S213" s="50" t="s">
        <v>3837</v>
      </c>
    </row>
    <row r="214" spans="2:19">
      <c r="B214" s="50">
        <v>222</v>
      </c>
      <c r="C214" s="81" t="s">
        <v>2417</v>
      </c>
      <c r="D214" s="81" t="s">
        <v>2417</v>
      </c>
      <c r="E214" s="81" t="s">
        <v>4203</v>
      </c>
      <c r="F214" s="81" t="s">
        <v>4203</v>
      </c>
      <c r="G214" s="90" t="s">
        <v>2417</v>
      </c>
      <c r="H214" s="90" t="s">
        <v>4211</v>
      </c>
      <c r="I214" s="79" t="str" cm="1">
        <f t="array" ref="I2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14" s="90" t="s">
        <v>3373</v>
      </c>
      <c r="K214" s="50">
        <f>MATCH(LEFT(既存ファイル名[[#This Row],[項目（内部）]],1),字音画数表[新字],0)</f>
        <v>899</v>
      </c>
      <c r="L214" s="50" cm="1">
        <f t="array" ref="L214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214" s="50" cm="1">
        <f t="array" ref="M2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4" s="50" cm="1">
        <f t="array" ref="N214">_xlfn.IFS(既存ファイル名[[#This Row],[字２]]=0,1,既存ファイル名[[#This Row],[字３]]=0,2,TRUE,3)</f>
        <v>2</v>
      </c>
      <c r="O214" s="50">
        <f>COUNTIF(既存ファイル名[項目],既存ファイル名[[#This Row],[項目]])</f>
        <v>1</v>
      </c>
      <c r="P214" s="90" t="s">
        <v>3837</v>
      </c>
      <c r="Q214" s="50" t="str" cm="1">
        <f t="array" ref="Q214">_xlfn.IFS(既存ファイル名[[#This Row],[字２]]&gt;0,"",COUNTIF(既存ファイル名[[字１]:[字３]],既存ファイル名[[#This Row],[字１]])&gt;1,"重複",TRUE,"")</f>
        <v/>
      </c>
      <c r="R214" s="50" t="str">
        <f>LEFT(既存ファイル名[[#This Row],[ファイル名]],LEN(既存ファイル名[[#This Row],[ファイル名]])-2)</f>
        <v>hinjin</v>
      </c>
      <c r="S214" s="50" t="s">
        <v>3837</v>
      </c>
    </row>
    <row r="215" spans="2:19">
      <c r="B215" s="50">
        <v>106</v>
      </c>
      <c r="C215" s="81" t="s">
        <v>4210</v>
      </c>
      <c r="D215" s="81" t="s">
        <v>4210</v>
      </c>
      <c r="E215" s="81" t="s">
        <v>4203</v>
      </c>
      <c r="F215" s="81" t="s">
        <v>4203</v>
      </c>
      <c r="G215" s="81" t="s">
        <v>4210</v>
      </c>
      <c r="H215" s="90" t="s">
        <v>4211</v>
      </c>
      <c r="I215" s="50" t="str" cm="1">
        <f t="array" ref="I2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15" s="90" t="s">
        <v>3841</v>
      </c>
      <c r="K215" s="50">
        <f>MATCH(LEFT(既存ファイル名[[#This Row],[項目（内部）]],1),字音画数表[新字],0)</f>
        <v>892</v>
      </c>
      <c r="L215" s="50" cm="1">
        <f t="array" ref="L215">_xlfn.IFS(MID(既存ファイル名[[#This Row],[項目（内部）]],2,1)="",0,MID(既存ファイル名[[#This Row],[項目（内部）]],2,1)="（",1,TRUE,MATCH(MID(既存ファイル名[[#This Row],[項目（内部）]],2,1),字音画数表[新字],0))</f>
        <v>427</v>
      </c>
      <c r="M215" s="50" cm="1">
        <f t="array" ref="M2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5" s="50" cm="1">
        <f t="array" ref="N215">_xlfn.IFS(既存ファイル名[[#This Row],[字２]]=0,1,既存ファイル名[[#This Row],[字３]]=0,2,TRUE,3)</f>
        <v>2</v>
      </c>
      <c r="O215" s="79">
        <f>COUNTIF(既存ファイル名[項目],既存ファイル名[[#This Row],[項目]])</f>
        <v>1</v>
      </c>
      <c r="P215" s="90" t="s">
        <v>3837</v>
      </c>
      <c r="Q215" s="50" t="str" cm="1">
        <f t="array" ref="Q215">_xlfn.IFS(既存ファイル名[[#This Row],[字２]]&gt;0,"",COUNTIF(既存ファイル名[[字１]:[字３]],既存ファイル名[[#This Row],[字１]])&gt;1,"重複",TRUE,"")</f>
        <v/>
      </c>
      <c r="R215" s="50" t="str">
        <f>LEFT(既存ファイル名[[#This Row],[ファイル名]],LEN(既存ファイル名[[#This Row],[ファイル名]])-2)</f>
        <v>bishi</v>
      </c>
      <c r="S215" s="50" t="s">
        <v>3837</v>
      </c>
    </row>
    <row r="216" spans="2:19">
      <c r="B216" s="50">
        <v>221</v>
      </c>
      <c r="C216" s="81" t="s">
        <v>4274</v>
      </c>
      <c r="D216" s="81" t="s">
        <v>68</v>
      </c>
      <c r="E216" s="81" t="s">
        <v>4203</v>
      </c>
      <c r="F216" s="81" t="s">
        <v>4203</v>
      </c>
      <c r="G216" s="90" t="s">
        <v>68</v>
      </c>
      <c r="H216" s="90" t="s">
        <v>4122</v>
      </c>
      <c r="I216" s="79" t="str" cm="1">
        <f t="array" ref="I2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16" s="90" t="s">
        <v>3372</v>
      </c>
      <c r="K216" s="50">
        <f>MATCH(LEFT(既存ファイル名[[#This Row],[項目（内部）]],1),字音画数表[新字],0)</f>
        <v>885</v>
      </c>
      <c r="L216" s="50" cm="1">
        <f t="array" ref="L216">_xlfn.IFS(MID(既存ファイル名[[#This Row],[項目（内部）]],2,1)="",0,MID(既存ファイル名[[#This Row],[項目（内部）]],2,1)="（",1,TRUE,MATCH(MID(既存ファイル名[[#This Row],[項目（内部）]],2,1),字音画数表[新字],0))</f>
        <v>540</v>
      </c>
      <c r="M216" s="50" cm="1">
        <f t="array" ref="M2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6" s="50" cm="1">
        <f t="array" ref="N216">_xlfn.IFS(既存ファイル名[[#This Row],[字２]]=0,1,既存ファイル名[[#This Row],[字３]]=0,2,TRUE,3)</f>
        <v>2</v>
      </c>
      <c r="O216" s="50">
        <f>COUNTIF(既存ファイル名[項目],既存ファイル名[[#This Row],[項目]])</f>
        <v>1</v>
      </c>
      <c r="P216" s="90" t="s">
        <v>3837</v>
      </c>
      <c r="Q216" s="50" t="str" cm="1">
        <f t="array" ref="Q216">_xlfn.IFS(既存ファイル名[[#This Row],[字２]]&gt;0,"",COUNTIF(既存ファイル名[[字１]:[字３]],既存ファイル名[[#This Row],[字１]])&gt;1,"重複",TRUE,"")</f>
        <v/>
      </c>
      <c r="R216" s="50" t="str">
        <f>LEFT(既存ファイル名[[#This Row],[ファイル名]],LEN(既存ファイル名[[#This Row],[ファイル名]])-2)</f>
        <v>hijo</v>
      </c>
      <c r="S216" s="50" t="s">
        <v>3837</v>
      </c>
    </row>
    <row r="217" spans="2:19">
      <c r="B217" s="50">
        <v>223</v>
      </c>
      <c r="C217" s="81" t="s">
        <v>2508</v>
      </c>
      <c r="D217" s="81" t="s">
        <v>2508</v>
      </c>
      <c r="E217" s="81" t="s">
        <v>4203</v>
      </c>
      <c r="F217" s="81" t="s">
        <v>4203</v>
      </c>
      <c r="G217" s="81" t="s">
        <v>2508</v>
      </c>
      <c r="H217" s="90" t="s">
        <v>4121</v>
      </c>
      <c r="I217" s="50" t="str" cm="1">
        <f t="array" ref="I2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17" s="90" t="s">
        <v>2651</v>
      </c>
      <c r="K217" s="50">
        <f>MATCH(LEFT(既存ファイル名[[#This Row],[項目（内部）]],1),字音画数表[新字],0)</f>
        <v>883</v>
      </c>
      <c r="L217" s="50" cm="1">
        <f t="array" ref="L217">_xlfn.IFS(MID(既存ファイル名[[#This Row],[項目（内部）]],2,1)="",0,MID(既存ファイル名[[#This Row],[項目（内部）]],2,1)="（",1,TRUE,MATCH(MID(既存ファイル名[[#This Row],[項目（内部）]],2,1),字音画数表[新字],0))</f>
        <v>418</v>
      </c>
      <c r="M217" s="50" cm="1">
        <f t="array" ref="M2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7" s="50" cm="1">
        <f t="array" ref="N217">_xlfn.IFS(既存ファイル名[[#This Row],[字２]]=0,1,既存ファイル名[[#This Row],[字３]]=0,2,TRUE,3)</f>
        <v>2</v>
      </c>
      <c r="O217" s="79">
        <f>COUNTIF(既存ファイル名[項目],既存ファイル名[[#This Row],[項目]])</f>
        <v>1</v>
      </c>
      <c r="P217" s="90" t="s">
        <v>3837</v>
      </c>
      <c r="Q217" s="50" t="str" cm="1">
        <f t="array" ref="Q217">_xlfn.IFS(既存ファイル名[[#This Row],[字２]]&gt;0,"",COUNTIF(既存ファイル名[[字１]:[字３]],既存ファイル名[[#This Row],[字１]])&gt;1,"重複",TRUE,"")</f>
        <v/>
      </c>
      <c r="R217" s="50" t="str">
        <f>LEFT(既存ファイル名[[#This Row],[ファイル名]],LEN(既存ファイル名[[#This Row],[ファイル名]])-2)</f>
        <v>hishi</v>
      </c>
      <c r="S217" s="50" t="s">
        <v>3837</v>
      </c>
    </row>
    <row r="218" spans="2:19">
      <c r="B218" s="50">
        <v>104</v>
      </c>
      <c r="C218" s="81" t="s">
        <v>4208</v>
      </c>
      <c r="D218" s="81" t="s">
        <v>1953</v>
      </c>
      <c r="E218" s="81" t="s">
        <v>2074</v>
      </c>
      <c r="F218" s="81" t="s">
        <v>4203</v>
      </c>
      <c r="G218" s="90" t="s">
        <v>1953</v>
      </c>
      <c r="H218" s="90" t="s">
        <v>4122</v>
      </c>
      <c r="I218" s="79" t="str" cm="1">
        <f t="array" ref="I2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18" s="90" t="s">
        <v>3233</v>
      </c>
      <c r="K218" s="50">
        <f>MATCH(LEFT(既存ファイル名[[#This Row],[項目（内部）]],1),字音画数表[新字],0)</f>
        <v>878</v>
      </c>
      <c r="L218" s="50" cm="1">
        <f t="array" ref="L218">_xlfn.IFS(MID(既存ファイル名[[#This Row],[項目（内部）]],2,1)="",0,MID(既存ファイル名[[#This Row],[項目（内部）]],2,1)="（",1,TRUE,MATCH(MID(既存ファイル名[[#This Row],[項目（内部）]],2,1),字音画数表[新字],0))</f>
        <v>859</v>
      </c>
      <c r="M218" s="50" cm="1">
        <f t="array" ref="M2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8" s="50" cm="1">
        <f t="array" ref="N218">_xlfn.IFS(既存ファイル名[[#This Row],[字２]]=0,1,既存ファイル名[[#This Row],[字３]]=0,2,TRUE,3)</f>
        <v>2</v>
      </c>
      <c r="O218" s="79">
        <f>COUNTIF(既存ファイル名[項目],既存ファイル名[[#This Row],[項目]])</f>
        <v>1</v>
      </c>
      <c r="P218" s="90" t="s">
        <v>3837</v>
      </c>
      <c r="Q218" s="50" t="str" cm="1">
        <f t="array" ref="Q218">_xlfn.IFS(既存ファイル名[[#This Row],[字２]]&gt;0,"",COUNTIF(既存ファイル名[[字１]:[字３]],既存ファイル名[[#This Row],[字１]])&gt;1,"重複",TRUE,"")</f>
        <v/>
      </c>
      <c r="R218" s="50" t="str">
        <f>LEFT(既存ファイル名[[#This Row],[ファイル名]],LEN(既存ファイル名[[#This Row],[ファイル名]])-2)</f>
        <v>banhaku</v>
      </c>
      <c r="S218" s="50" t="s">
        <v>3837</v>
      </c>
    </row>
    <row r="219" spans="2:19">
      <c r="B219" s="50">
        <v>209</v>
      </c>
      <c r="C219" s="81" t="s">
        <v>2294</v>
      </c>
      <c r="D219" s="81" t="s">
        <v>67</v>
      </c>
      <c r="E219" s="81" t="s">
        <v>4203</v>
      </c>
      <c r="F219" s="81" t="s">
        <v>4203</v>
      </c>
      <c r="G219" s="81" t="s">
        <v>67</v>
      </c>
      <c r="H219" s="90" t="s">
        <v>4122</v>
      </c>
      <c r="I219" s="50" t="str" cm="1">
        <f t="array" ref="I2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19" s="90" t="s">
        <v>2632</v>
      </c>
      <c r="K219" s="50">
        <f>MATCH(LEFT(既存ファイル名[[#This Row],[項目（内部）]],1),字音画数表[新字],0)</f>
        <v>876</v>
      </c>
      <c r="L219" s="50" cm="1">
        <f t="array" ref="L219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219" s="50" cm="1">
        <f t="array" ref="M2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19" s="50" cm="1">
        <f t="array" ref="N219">_xlfn.IFS(既存ファイル名[[#This Row],[字２]]=0,1,既存ファイル名[[#This Row],[字３]]=0,2,TRUE,3)</f>
        <v>2</v>
      </c>
      <c r="O219" s="79">
        <f>COUNTIF(既存ファイル名[項目],既存ファイル名[[#This Row],[項目]])</f>
        <v>1</v>
      </c>
      <c r="P219" s="90" t="s">
        <v>3837</v>
      </c>
      <c r="Q219" s="50" t="str" cm="1">
        <f t="array" ref="Q219">_xlfn.IFS(既存ファイル名[[#This Row],[字２]]&gt;0,"",COUNTIF(既存ファイル名[[字１]:[字３]],既存ファイル名[[#This Row],[字１]])&gt;1,"重複",TRUE,"")</f>
        <v/>
      </c>
      <c r="R219" s="50" t="str">
        <f>LEFT(既存ファイル名[[#This Row],[ファイル名]],LEN(既存ファイル名[[#This Row],[ファイル名]])-2)</f>
        <v>hanyou</v>
      </c>
      <c r="S219" s="50" t="s">
        <v>3837</v>
      </c>
    </row>
    <row r="220" spans="2:19">
      <c r="B220" s="50">
        <v>210</v>
      </c>
      <c r="C220" s="81" t="s">
        <v>4266</v>
      </c>
      <c r="D220" s="81" t="s">
        <v>4267</v>
      </c>
      <c r="E220" s="81" t="s">
        <v>4268</v>
      </c>
      <c r="F220" s="81" t="s">
        <v>4203</v>
      </c>
      <c r="G220" s="90" t="s">
        <v>4267</v>
      </c>
      <c r="H220" s="90" t="s">
        <v>4122</v>
      </c>
      <c r="I220" s="79" t="str" cm="1">
        <f t="array" ref="I2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20" s="90" t="s">
        <v>2633</v>
      </c>
      <c r="K220" s="50">
        <f>MATCH(LEFT(既存ファイル名[[#This Row],[項目（内部）]],1),字音画数表[新字],0)</f>
        <v>874</v>
      </c>
      <c r="L220" s="50" cm="1">
        <f t="array" ref="L220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220" s="50" cm="1">
        <f t="array" ref="M2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0" s="50" cm="1">
        <f t="array" ref="N220">_xlfn.IFS(既存ファイル名[[#This Row],[字２]]=0,1,既存ファイル名[[#This Row],[字３]]=0,2,TRUE,3)</f>
        <v>2</v>
      </c>
      <c r="O220" s="50">
        <f>COUNTIF(既存ファイル名[項目],既存ファイル名[[#This Row],[項目]])</f>
        <v>1</v>
      </c>
      <c r="P220" s="90" t="s">
        <v>3837</v>
      </c>
      <c r="Q220" s="50" t="str" cm="1">
        <f t="array" ref="Q220">_xlfn.IFS(既存ファイル名[[#This Row],[字２]]&gt;0,"",COUNTIF(既存ファイル名[[字１]:[字３]],既存ファイル名[[#This Row],[字１]])&gt;1,"重複",TRUE,"")</f>
        <v/>
      </c>
      <c r="R220" s="50" t="str">
        <f>LEFT(既存ファイル名[[#This Row],[ファイル名]],LEN(既存ファイル名[[#This Row],[ファイル名]])-2)</f>
        <v>hanyou</v>
      </c>
      <c r="S220" s="50" t="s">
        <v>3837</v>
      </c>
    </row>
    <row r="221" spans="2:19">
      <c r="B221" s="50">
        <v>208</v>
      </c>
      <c r="C221" s="81" t="s">
        <v>2507</v>
      </c>
      <c r="D221" s="81" t="s">
        <v>2507</v>
      </c>
      <c r="E221" s="81" t="s">
        <v>4203</v>
      </c>
      <c r="F221" s="81" t="s">
        <v>4203</v>
      </c>
      <c r="G221" s="81" t="s">
        <v>2507</v>
      </c>
      <c r="H221" s="90" t="s">
        <v>4121</v>
      </c>
      <c r="I221" s="50" t="str" cm="1">
        <f t="array" ref="I2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21" s="90" t="s">
        <v>3358</v>
      </c>
      <c r="K221" s="50">
        <f>MATCH(LEFT(既存ファイル名[[#This Row],[項目（内部）]],1),字音画数表[新字],0)</f>
        <v>871</v>
      </c>
      <c r="L221" s="50" cm="1">
        <f t="array" ref="L221">_xlfn.IFS(MID(既存ファイル名[[#This Row],[項目（内部）]],2,1)="",0,MID(既存ファイル名[[#This Row],[項目（内部）]],2,1)="（",1,TRUE,MATCH(MID(既存ファイル名[[#This Row],[項目（内部）]],2,1),字音画数表[新字],0))</f>
        <v>624</v>
      </c>
      <c r="M221" s="50" cm="1">
        <f t="array" ref="M2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1" s="50" cm="1">
        <f t="array" ref="N221">_xlfn.IFS(既存ファイル名[[#This Row],[字２]]=0,1,既存ファイル名[[#This Row],[字３]]=0,2,TRUE,3)</f>
        <v>2</v>
      </c>
      <c r="O221" s="50">
        <f>COUNTIF(既存ファイル名[項目],既存ファイル名[[#This Row],[項目]])</f>
        <v>1</v>
      </c>
      <c r="P221" s="90" t="s">
        <v>3837</v>
      </c>
      <c r="Q221" s="50" t="str" cm="1">
        <f t="array" ref="Q221">_xlfn.IFS(既存ファイル名[[#This Row],[字２]]&gt;0,"",COUNTIF(既存ファイル名[[字１]:[字３]],既存ファイル名[[#This Row],[字１]])&gt;1,"重複",TRUE,"")</f>
        <v/>
      </c>
      <c r="R221" s="50" t="str">
        <f>LEFT(既存ファイル名[[#This Row],[ファイル名]],LEN(既存ファイル名[[#This Row],[ファイル名]])-2)</f>
        <v>hansuu</v>
      </c>
      <c r="S221" s="50" t="s">
        <v>3837</v>
      </c>
    </row>
    <row r="222" spans="2:19">
      <c r="B222" s="50">
        <v>215</v>
      </c>
      <c r="C222" s="95" t="s">
        <v>2415</v>
      </c>
      <c r="D222" s="95" t="s">
        <v>2415</v>
      </c>
      <c r="E222" s="81" t="s">
        <v>4203</v>
      </c>
      <c r="F222" s="81" t="s">
        <v>4203</v>
      </c>
      <c r="G222" s="96" t="s">
        <v>2415</v>
      </c>
      <c r="H222" s="90" t="s">
        <v>4211</v>
      </c>
      <c r="I222" s="79" t="str" cm="1">
        <f t="array" ref="I2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22" s="90" t="s">
        <v>3364</v>
      </c>
      <c r="K222" s="50">
        <f>MATCH(LEFT(既存ファイル名[[#This Row],[項目（内部）]],1),字音画数表[新字],0)</f>
        <v>868</v>
      </c>
      <c r="L222" s="50" cm="1">
        <f t="array" ref="L222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222" s="50" cm="1">
        <f t="array" ref="M2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2" s="50" cm="1">
        <f t="array" ref="N222">_xlfn.IFS(既存ファイル名[[#This Row],[字２]]=0,1,既存ファイル名[[#This Row],[字３]]=0,2,TRUE,3)</f>
        <v>2</v>
      </c>
      <c r="O222" s="50">
        <f>COUNTIF(既存ファイル名[項目],既存ファイル名[[#This Row],[項目]])</f>
        <v>1</v>
      </c>
      <c r="P222" s="90" t="s">
        <v>3837</v>
      </c>
      <c r="Q222" s="50" t="str" cm="1">
        <f t="array" ref="Q222">_xlfn.IFS(既存ファイル名[[#This Row],[字２]]&gt;0,"",COUNTIF(既存ファイル名[[字１]:[字３]],既存ファイル名[[#This Row],[字１]])&gt;1,"重複",TRUE,"")</f>
        <v/>
      </c>
      <c r="R222" s="50" t="str">
        <f>LEFT(既存ファイル名[[#This Row],[ファイル名]],LEN(既存ファイル名[[#This Row],[ファイル名]])-2)</f>
        <v>hatsushu</v>
      </c>
      <c r="S222" s="50" t="s">
        <v>3837</v>
      </c>
    </row>
    <row r="223" spans="2:19">
      <c r="B223" s="50">
        <v>212</v>
      </c>
      <c r="C223" s="81" t="s">
        <v>4269</v>
      </c>
      <c r="D223" s="81" t="s">
        <v>4269</v>
      </c>
      <c r="E223" s="81" t="s">
        <v>4203</v>
      </c>
      <c r="F223" s="81" t="s">
        <v>4203</v>
      </c>
      <c r="G223" s="90" t="s">
        <v>4269</v>
      </c>
      <c r="H223" s="90" t="s">
        <v>4123</v>
      </c>
      <c r="I223" s="79" t="str" cm="1">
        <f t="array" ref="I2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23" s="90" t="s">
        <v>3361</v>
      </c>
      <c r="K223" s="50">
        <f>MATCH(LEFT(既存ファイル名[[#This Row],[項目（内部）]],1),字音画数表[新字],0)</f>
        <v>867</v>
      </c>
      <c r="L223" s="50" cm="1">
        <f t="array" ref="L223">_xlfn.IFS(MID(既存ファイル名[[#This Row],[項目（内部）]],2,1)="",0,MID(既存ファイル名[[#This Row],[項目（内部）]],2,1)="（",1,TRUE,MATCH(MID(既存ファイル名[[#This Row],[項目（内部）]],2,1),字音画数表[新字],0))</f>
        <v>810</v>
      </c>
      <c r="M223" s="50" cm="1">
        <f t="array" ref="M2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3" s="50" cm="1">
        <f t="array" ref="N223">_xlfn.IFS(既存ファイル名[[#This Row],[字２]]=0,1,既存ファイル名[[#This Row],[字３]]=0,2,TRUE,3)</f>
        <v>2</v>
      </c>
      <c r="O223" s="50">
        <f>COUNTIF(既存ファイル名[項目],既存ファイル名[[#This Row],[項目]])</f>
        <v>1</v>
      </c>
      <c r="P223" s="90" t="s">
        <v>3837</v>
      </c>
      <c r="Q223" s="50" t="str" cm="1">
        <f t="array" ref="Q223">_xlfn.IFS(既存ファイル名[[#This Row],[字２]]&gt;0,"",COUNTIF(既存ファイル名[[字１]:[字３]],既存ファイル名[[#This Row],[字１]])&gt;1,"重複",TRUE,"")</f>
        <v/>
      </c>
      <c r="R223" s="50" t="str">
        <f>LEFT(既存ファイル名[[#This Row],[ファイル名]],LEN(既存ファイル名[[#This Row],[ファイル名]])-2)</f>
        <v>hatsudo</v>
      </c>
      <c r="S223" s="50" t="s">
        <v>3837</v>
      </c>
    </row>
    <row r="224" spans="2:19">
      <c r="B224" s="50">
        <v>216</v>
      </c>
      <c r="C224" s="81" t="s">
        <v>2159</v>
      </c>
      <c r="D224" s="81" t="s">
        <v>2159</v>
      </c>
      <c r="E224" s="81" t="s">
        <v>4203</v>
      </c>
      <c r="F224" s="81" t="s">
        <v>4203</v>
      </c>
      <c r="G224" s="90" t="s">
        <v>2159</v>
      </c>
      <c r="H224" s="90" t="s">
        <v>4207</v>
      </c>
      <c r="I224" s="79" t="str" cm="1">
        <f t="array" ref="I2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24" s="90" t="s">
        <v>3365</v>
      </c>
      <c r="K224" s="50">
        <f>MATCH(LEFT(既存ファイル名[[#This Row],[項目（内部）]],1),字音画数表[新字],0)</f>
        <v>865</v>
      </c>
      <c r="L224" s="50" cm="1">
        <f t="array" ref="L224">_xlfn.IFS(MID(既存ファイル名[[#This Row],[項目（内部）]],2,1)="",0,MID(既存ファイル名[[#This Row],[項目（内部）]],2,1)="（",1,TRUE,MATCH(MID(既存ファイル名[[#This Row],[項目（内部）]],2,1),字音画数表[新字],0))</f>
        <v>840</v>
      </c>
      <c r="M224" s="50" cm="1">
        <f t="array" ref="M2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4" s="50" cm="1">
        <f t="array" ref="N224">_xlfn.IFS(既存ファイル名[[#This Row],[字２]]=0,1,既存ファイル名[[#This Row],[字３]]=0,2,TRUE,3)</f>
        <v>2</v>
      </c>
      <c r="O224" s="50">
        <f>COUNTIF(既存ファイル名[項目],既存ファイル名[[#This Row],[項目]])</f>
        <v>1</v>
      </c>
      <c r="P224" s="90" t="s">
        <v>3837</v>
      </c>
      <c r="Q224" s="50" t="str" cm="1">
        <f t="array" ref="Q224">_xlfn.IFS(既存ファイル名[[#This Row],[字２]]&gt;0,"",COUNTIF(既存ファイル名[[字１]:[字３]],既存ファイル名[[#This Row],[字１]])&gt;1,"重複",TRUE,"")</f>
        <v/>
      </c>
      <c r="R224" s="50" t="str">
        <f>LEFT(既存ファイル名[[#This Row],[ファイル名]],LEN(既存ファイル名[[#This Row],[ファイル名]])-2)</f>
        <v>hatsutoku</v>
      </c>
      <c r="S224" s="50" t="s">
        <v>3837</v>
      </c>
    </row>
    <row r="225" spans="2:19">
      <c r="B225" s="50">
        <v>211</v>
      </c>
      <c r="C225" s="81" t="s">
        <v>2158</v>
      </c>
      <c r="D225" s="81" t="s">
        <v>2158</v>
      </c>
      <c r="E225" s="81" t="s">
        <v>4203</v>
      </c>
      <c r="F225" s="81" t="s">
        <v>4203</v>
      </c>
      <c r="G225" s="81" t="s">
        <v>2158</v>
      </c>
      <c r="H225" s="90" t="s">
        <v>4207</v>
      </c>
      <c r="I225" s="50" t="str" cm="1">
        <f t="array" ref="I2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25" s="90" t="s">
        <v>3360</v>
      </c>
      <c r="K225" s="50">
        <f>MATCH(LEFT(既存ファイル名[[#This Row],[項目（内部）]],1),字音画数表[新字],0)</f>
        <v>865</v>
      </c>
      <c r="L225" s="50" cm="1">
        <f t="array" ref="L225">_xlfn.IFS(MID(既存ファイル名[[#This Row],[項目（内部）]],2,1)="",0,MID(既存ファイル名[[#This Row],[項目（内部）]],2,1)="（",1,TRUE,MATCH(MID(既存ファイル名[[#This Row],[項目（内部）]],2,1),字音画数表[新字],0))</f>
        <v>754</v>
      </c>
      <c r="M225" s="50" cm="1">
        <f t="array" ref="M2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5" s="50" cm="1">
        <f t="array" ref="N225">_xlfn.IFS(既存ファイル名[[#This Row],[字２]]=0,1,既存ファイル名[[#This Row],[字３]]=0,2,TRUE,3)</f>
        <v>2</v>
      </c>
      <c r="O225" s="50">
        <f>COUNTIF(既存ファイル名[項目],既存ファイル名[[#This Row],[項目]])</f>
        <v>1</v>
      </c>
      <c r="P225" s="90" t="s">
        <v>3837</v>
      </c>
      <c r="Q225" s="50" t="str" cm="1">
        <f t="array" ref="Q225">_xlfn.IFS(既存ファイル名[[#This Row],[字２]]&gt;0,"",COUNTIF(既存ファイル名[[字１]:[字３]],既存ファイル名[[#This Row],[字１]])&gt;1,"重複",TRUE,"")</f>
        <v/>
      </c>
      <c r="R225" s="50" t="str">
        <f>LEFT(既存ファイル名[[#This Row],[ファイル名]],LEN(既存ファイル名[[#This Row],[ファイル名]])-2)</f>
        <v>hatsuchiku</v>
      </c>
      <c r="S225" s="50" t="s">
        <v>3837</v>
      </c>
    </row>
    <row r="226" spans="2:19">
      <c r="B226" s="50">
        <v>214</v>
      </c>
      <c r="C226" s="81" t="s">
        <v>2157</v>
      </c>
      <c r="D226" s="81" t="s">
        <v>2157</v>
      </c>
      <c r="E226" s="81" t="s">
        <v>4203</v>
      </c>
      <c r="F226" s="81" t="s">
        <v>4203</v>
      </c>
      <c r="G226" s="81" t="s">
        <v>2157</v>
      </c>
      <c r="H226" s="90" t="s">
        <v>4207</v>
      </c>
      <c r="I226" s="50" t="str" cm="1">
        <f t="array" ref="I2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26" s="90" t="s">
        <v>3363</v>
      </c>
      <c r="K226" s="50">
        <f>MATCH(LEFT(既存ファイル名[[#This Row],[項目（内部）]],1),字音画数表[新字],0)</f>
        <v>865</v>
      </c>
      <c r="L226" s="50" cm="1">
        <f t="array" ref="L226">_xlfn.IFS(MID(既存ファイル名[[#This Row],[項目（内部）]],2,1)="",0,MID(既存ファイル名[[#This Row],[項目（内部）]],2,1)="（",1,TRUE,MATCH(MID(既存ファイル名[[#This Row],[項目（内部）]],2,1),字音画数表[新字],0))</f>
        <v>404</v>
      </c>
      <c r="M226" s="50" cm="1">
        <f t="array" ref="M2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6" s="50" cm="1">
        <f t="array" ref="N226">_xlfn.IFS(既存ファイル名[[#This Row],[字２]]=0,1,既存ファイル名[[#This Row],[字３]]=0,2,TRUE,3)</f>
        <v>2</v>
      </c>
      <c r="O226" s="79">
        <f>COUNTIF(既存ファイル名[項目],既存ファイル名[[#This Row],[項目]])</f>
        <v>1</v>
      </c>
      <c r="P226" s="90" t="s">
        <v>3837</v>
      </c>
      <c r="Q226" s="50" t="str" cm="1">
        <f t="array" ref="Q226">_xlfn.IFS(既存ファイル名[[#This Row],[字２]]&gt;0,"",COUNTIF(既存ファイル名[[字１]:[字３]],既存ファイル名[[#This Row],[字１]])&gt;1,"重複",TRUE,"")</f>
        <v/>
      </c>
      <c r="R226" s="50" t="str">
        <f>LEFT(既存ファイル名[[#This Row],[ファイル名]],LEN(既存ファイル名[[#This Row],[ファイル名]])-2)</f>
        <v>hatsusan</v>
      </c>
      <c r="S226" s="50" t="s">
        <v>3837</v>
      </c>
    </row>
    <row r="227" spans="2:19">
      <c r="B227" s="50">
        <v>213</v>
      </c>
      <c r="C227" s="81" t="s">
        <v>2156</v>
      </c>
      <c r="D227" s="81" t="s">
        <v>2156</v>
      </c>
      <c r="E227" s="81" t="s">
        <v>4203</v>
      </c>
      <c r="F227" s="81" t="s">
        <v>4203</v>
      </c>
      <c r="G227" s="81" t="s">
        <v>2156</v>
      </c>
      <c r="H227" s="90" t="s">
        <v>4207</v>
      </c>
      <c r="I227" s="50" t="str" cm="1">
        <f t="array" ref="I2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27" s="90" t="s">
        <v>3362</v>
      </c>
      <c r="K227" s="50">
        <f>MATCH(LEFT(既存ファイル名[[#This Row],[項目（内部）]],1),字音画数表[新字],0)</f>
        <v>865</v>
      </c>
      <c r="L227" s="50" cm="1">
        <f t="array" ref="L227">_xlfn.IFS(MID(既存ファイル名[[#This Row],[項目（内部）]],2,1)="",0,MID(既存ファイル名[[#This Row],[項目（内部）]],2,1)="（",1,TRUE,MATCH(MID(既存ファイル名[[#This Row],[項目（内部）]],2,1),字音画数表[新字],0))</f>
        <v>384</v>
      </c>
      <c r="M227" s="50" cm="1">
        <f t="array" ref="M2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7" s="50" cm="1">
        <f t="array" ref="N227">_xlfn.IFS(既存ファイル名[[#This Row],[字２]]=0,1,既存ファイル名[[#This Row],[字３]]=0,2,TRUE,3)</f>
        <v>2</v>
      </c>
      <c r="O227" s="79">
        <f>COUNTIF(既存ファイル名[項目],既存ファイル名[[#This Row],[項目]])</f>
        <v>1</v>
      </c>
      <c r="P227" s="90" t="s">
        <v>3837</v>
      </c>
      <c r="Q227" s="50" t="str" cm="1">
        <f t="array" ref="Q227">_xlfn.IFS(既存ファイル名[[#This Row],[字２]]&gt;0,"",COUNTIF(既存ファイル名[[字１]:[字３]],既存ファイル名[[#This Row],[字１]])&gt;1,"重複",TRUE,"")</f>
        <v/>
      </c>
      <c r="R227" s="50" t="str">
        <f>LEFT(既存ファイル名[[#This Row],[ファイル名]],LEN(既存ファイル名[[#This Row],[ファイル名]])-2)</f>
        <v>hatsusai</v>
      </c>
      <c r="S227" s="50" t="s">
        <v>3837</v>
      </c>
    </row>
    <row r="228" spans="2:19">
      <c r="B228" s="50">
        <v>103</v>
      </c>
      <c r="C228" s="81" t="s">
        <v>2506</v>
      </c>
      <c r="D228" s="81" t="s">
        <v>2506</v>
      </c>
      <c r="E228" s="81" t="s">
        <v>4203</v>
      </c>
      <c r="F228" s="81" t="s">
        <v>4203</v>
      </c>
      <c r="G228" s="90" t="s">
        <v>2506</v>
      </c>
      <c r="H228" s="90" t="s">
        <v>4121</v>
      </c>
      <c r="I228" s="79" t="str" cm="1">
        <f t="array" ref="I2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28" s="90" t="s">
        <v>3232</v>
      </c>
      <c r="K228" s="50">
        <f>MATCH(LEFT(既存ファイル名[[#This Row],[項目（内部）]],1),字音画数表[新字],0)</f>
        <v>863</v>
      </c>
      <c r="L228" s="50" cm="1">
        <f t="array" ref="L228">_xlfn.IFS(MID(既存ファイル名[[#This Row],[項目（内部）]],2,1)="",0,MID(既存ファイル名[[#This Row],[項目（内部）]],2,1)="（",1,TRUE,MATCH(MID(既存ファイル名[[#This Row],[項目（内部）]],2,1),字音画数表[新字],0))</f>
        <v>995</v>
      </c>
      <c r="M228" s="50" cm="1">
        <f t="array" ref="M2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8" s="50" cm="1">
        <f t="array" ref="N228">_xlfn.IFS(既存ファイル名[[#This Row],[字２]]=0,1,既存ファイル名[[#This Row],[字３]]=0,2,TRUE,3)</f>
        <v>2</v>
      </c>
      <c r="O228" s="50">
        <f>COUNTIF(既存ファイル名[項目],既存ファイル名[[#This Row],[項目]])</f>
        <v>1</v>
      </c>
      <c r="P228" s="90" t="s">
        <v>3837</v>
      </c>
      <c r="Q228" s="50" t="str" cm="1">
        <f t="array" ref="Q228">_xlfn.IFS(既存ファイル名[[#This Row],[字２]]&gt;0,"",COUNTIF(既存ファイル名[[字１]:[字３]],既存ファイル名[[#This Row],[字１]])&gt;1,"重複",TRUE,"")</f>
        <v/>
      </c>
      <c r="R228" s="50" t="str">
        <f>LEFT(既存ファイル名[[#This Row],[ファイル名]],LEN(既存ファイル名[[#This Row],[ファイル名]])-2)</f>
        <v>bakuya</v>
      </c>
      <c r="S228" s="50" t="s">
        <v>3837</v>
      </c>
    </row>
    <row r="229" spans="2:19">
      <c r="B229" s="50">
        <v>207</v>
      </c>
      <c r="C229" s="81" t="s">
        <v>2505</v>
      </c>
      <c r="D229" s="81" t="s">
        <v>2505</v>
      </c>
      <c r="E229" s="81" t="s">
        <v>4203</v>
      </c>
      <c r="F229" s="81" t="s">
        <v>4203</v>
      </c>
      <c r="G229" s="90" t="s">
        <v>2505</v>
      </c>
      <c r="H229" s="90" t="s">
        <v>4121</v>
      </c>
      <c r="I229" s="79" t="str" cm="1">
        <f t="array" ref="I2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29" s="90" t="s">
        <v>3357</v>
      </c>
      <c r="K229" s="50">
        <f>MATCH(LEFT(既存ファイル名[[#This Row],[項目（内部）]],1),字音画数表[新字],0)</f>
        <v>861</v>
      </c>
      <c r="L229" s="50" cm="1">
        <f t="array" ref="L229">_xlfn.IFS(MID(既存ファイル名[[#This Row],[項目（内部）]],2,1)="",0,MID(既存ファイル名[[#This Row],[項目（内部）]],2,1)="（",1,TRUE,MATCH(MID(既存ファイル名[[#This Row],[項目（内部）]],2,1),字音画数表[新字],0))</f>
        <v>679</v>
      </c>
      <c r="M229" s="50" cm="1">
        <f t="array" ref="M2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29" s="50" cm="1">
        <f t="array" ref="N229">_xlfn.IFS(既存ファイル名[[#This Row],[字２]]=0,1,既存ファイル名[[#This Row],[字３]]=0,2,TRUE,3)</f>
        <v>2</v>
      </c>
      <c r="O229" s="79">
        <f>COUNTIF(既存ファイル名[項目],既存ファイル名[[#This Row],[項目]])</f>
        <v>1</v>
      </c>
      <c r="P229" s="90" t="s">
        <v>3837</v>
      </c>
      <c r="Q229" s="50" t="str" cm="1">
        <f t="array" ref="Q229">_xlfn.IFS(既存ファイル名[[#This Row],[字２]]&gt;0,"",COUNTIF(既存ファイル名[[字１]:[字３]],既存ファイル名[[#This Row],[字１]])&gt;1,"重複",TRUE,"")</f>
        <v/>
      </c>
      <c r="R229" s="50" t="str">
        <f>LEFT(既存ファイル名[[#This Row],[ファイル名]],LEN(既存ファイル名[[#This Row],[ファイル名]])-2)</f>
        <v>hakuso</v>
      </c>
      <c r="S229" s="50" t="s">
        <v>3837</v>
      </c>
    </row>
    <row r="230" spans="2:19">
      <c r="B230" s="50">
        <v>206</v>
      </c>
      <c r="C230" s="81" t="s">
        <v>2412</v>
      </c>
      <c r="D230" s="81" t="s">
        <v>2412</v>
      </c>
      <c r="E230" s="81" t="s">
        <v>4203</v>
      </c>
      <c r="F230" s="81" t="s">
        <v>4203</v>
      </c>
      <c r="G230" s="81" t="s">
        <v>2412</v>
      </c>
      <c r="H230" s="90" t="s">
        <v>4211</v>
      </c>
      <c r="I230" s="50" t="str" cm="1">
        <f t="array" ref="I2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30" s="90" t="s">
        <v>3356</v>
      </c>
      <c r="K230" s="50">
        <f>MATCH(LEFT(既存ファイル名[[#This Row],[項目（内部）]],1),字音画数表[新字],0)</f>
        <v>855</v>
      </c>
      <c r="L230" s="50" cm="1">
        <f t="array" ref="L230">_xlfn.IFS(MID(既存ファイル名[[#This Row],[項目（内部）]],2,1)="",0,MID(既存ファイル名[[#This Row],[項目（内部）]],2,1)="（",1,TRUE,MATCH(MID(既存ファイル名[[#This Row],[項目（内部）]],2,1),字音画数表[新字],0))</f>
        <v>403</v>
      </c>
      <c r="M230" s="50" cm="1">
        <f t="array" ref="M2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0" s="50" cm="1">
        <f t="array" ref="N230">_xlfn.IFS(既存ファイル名[[#This Row],[字２]]=0,1,既存ファイル名[[#This Row],[字３]]=0,2,TRUE,3)</f>
        <v>2</v>
      </c>
      <c r="O230" s="50">
        <f>COUNTIF(既存ファイル名[項目],既存ファイル名[[#This Row],[項目]])</f>
        <v>1</v>
      </c>
      <c r="P230" s="90" t="s">
        <v>3837</v>
      </c>
      <c r="Q230" s="50" t="str" cm="1">
        <f t="array" ref="Q230">_xlfn.IFS(既存ファイル名[[#This Row],[字２]]&gt;0,"",COUNTIF(既存ファイル名[[字１]:[字３]],既存ファイル名[[#This Row],[字１]])&gt;1,"重複",TRUE,"")</f>
        <v/>
      </c>
      <c r="R230" s="50" t="str">
        <f>LEFT(既存ファイル名[[#This Row],[ファイル名]],LEN(既存ファイル名[[#This Row],[ファイル名]])-2)</f>
        <v>hakusan</v>
      </c>
      <c r="S230" s="50" t="s">
        <v>3837</v>
      </c>
    </row>
    <row r="231" spans="2:19">
      <c r="B231" s="50">
        <v>102</v>
      </c>
      <c r="C231" s="81" t="s">
        <v>4206</v>
      </c>
      <c r="D231" s="81" t="s">
        <v>4206</v>
      </c>
      <c r="E231" s="81" t="s">
        <v>4203</v>
      </c>
      <c r="F231" s="81" t="s">
        <v>4203</v>
      </c>
      <c r="G231" s="90" t="s">
        <v>4206</v>
      </c>
      <c r="H231" s="90" t="s">
        <v>4207</v>
      </c>
      <c r="I231" s="79" t="str" cm="1">
        <f t="array" ref="I2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31" s="90" t="s">
        <v>3230</v>
      </c>
      <c r="K231" s="50">
        <f>MATCH(LEFT(既存ファイル名[[#This Row],[項目（内部）]],1),字音画数表[新字],0)</f>
        <v>854</v>
      </c>
      <c r="L231" s="50" cm="1">
        <f t="array" ref="L231">_xlfn.IFS(MID(既存ファイル名[[#This Row],[項目（内部）]],2,1)="",0,MID(既存ファイル名[[#This Row],[項目（内部）]],2,1)="（",1,TRUE,MATCH(MID(既存ファイル名[[#This Row],[項目（内部）]],2,1),字音画数表[新字],0))</f>
        <v>209</v>
      </c>
      <c r="M231" s="50" cm="1">
        <f t="array" ref="M2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1" s="50" cm="1">
        <f t="array" ref="N231">_xlfn.IFS(既存ファイル名[[#This Row],[字２]]=0,1,既存ファイル名[[#This Row],[字３]]=0,2,TRUE,3)</f>
        <v>2</v>
      </c>
      <c r="O231" s="50">
        <f>COUNTIF(既存ファイル名[項目],既存ファイル名[[#This Row],[項目]])</f>
        <v>1</v>
      </c>
      <c r="P231" s="90" t="s">
        <v>3837</v>
      </c>
      <c r="Q231" s="50" t="str" cm="1">
        <f t="array" ref="Q231">_xlfn.IFS(既存ファイル名[[#This Row],[字２]]&gt;0,"",COUNTIF(既存ファイル名[[字１]:[字３]],既存ファイル名[[#This Row],[字１]])&gt;1,"重複",TRUE,"")</f>
        <v/>
      </c>
      <c r="R231" s="50" t="str">
        <f>LEFT(既存ファイル名[[#This Row],[ファイル名]],LEN(既存ファイル名[[#This Row],[ファイル名]])-2)</f>
        <v>baigyuu</v>
      </c>
      <c r="S231" s="50" t="s">
        <v>3837</v>
      </c>
    </row>
    <row r="232" spans="2:19">
      <c r="B232" s="50">
        <v>205</v>
      </c>
      <c r="C232" s="81" t="s">
        <v>4265</v>
      </c>
      <c r="D232" s="81" t="s">
        <v>4265</v>
      </c>
      <c r="E232" s="81" t="s">
        <v>4203</v>
      </c>
      <c r="F232" s="81" t="s">
        <v>4203</v>
      </c>
      <c r="G232" s="90" t="s">
        <v>4265</v>
      </c>
      <c r="H232" s="90" t="s">
        <v>4211</v>
      </c>
      <c r="I232" s="79" t="str" cm="1">
        <f t="array" ref="I2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32" s="90" t="s">
        <v>3355</v>
      </c>
      <c r="K232" s="50">
        <f>MATCH(LEFT(既存ファイル名[[#This Row],[項目（内部）]],1),字音画数表[新字],0)</f>
        <v>852</v>
      </c>
      <c r="L232" s="50" cm="1">
        <f t="array" ref="L232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232" s="50" cm="1">
        <f t="array" ref="M2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2" s="50" cm="1">
        <f t="array" ref="N232">_xlfn.IFS(既存ファイル名[[#This Row],[字２]]=0,1,既存ファイル名[[#This Row],[字３]]=0,2,TRUE,3)</f>
        <v>2</v>
      </c>
      <c r="O232" s="50">
        <f>COUNTIF(既存ファイル名[項目],既存ファイル名[[#This Row],[項目]])</f>
        <v>1</v>
      </c>
      <c r="P232" s="90" t="s">
        <v>3837</v>
      </c>
      <c r="Q232" s="50" t="str" cm="1">
        <f t="array" ref="Q232">_xlfn.IFS(既存ファイル名[[#This Row],[字２]]&gt;0,"",COUNTIF(既存ファイル名[[字１]:[字３]],既存ファイル名[[#This Row],[字１]])&gt;1,"重複",TRUE,"")</f>
        <v/>
      </c>
      <c r="R232" s="50" t="str">
        <f>LEFT(既存ファイル名[[#This Row],[ファイル名]],LEN(既存ファイル名[[#This Row],[ファイル名]])-2)</f>
        <v>haishu</v>
      </c>
      <c r="S232" s="50" t="s">
        <v>3837</v>
      </c>
    </row>
    <row r="233" spans="2:19">
      <c r="B233" s="50">
        <v>204</v>
      </c>
      <c r="C233" s="81" t="s">
        <v>2073</v>
      </c>
      <c r="D233" s="81" t="s">
        <v>2073</v>
      </c>
      <c r="E233" s="81" t="s">
        <v>4203</v>
      </c>
      <c r="F233" s="81" t="s">
        <v>4203</v>
      </c>
      <c r="G233" s="90" t="s">
        <v>2073</v>
      </c>
      <c r="H233" s="90" t="s">
        <v>4123</v>
      </c>
      <c r="I233" s="79" t="str" cm="1">
        <f t="array" ref="I2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33" s="90" t="s">
        <v>3354</v>
      </c>
      <c r="K233" s="50">
        <f>MATCH(LEFT(既存ファイル名[[#This Row],[項目（内部）]],1),字音画数表[新字],0)</f>
        <v>850</v>
      </c>
      <c r="L233" s="50" cm="1">
        <f t="array" ref="L233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233" s="50" cm="1">
        <f t="array" ref="M2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3" s="50" cm="1">
        <f t="array" ref="N233">_xlfn.IFS(既存ファイル名[[#This Row],[字２]]=0,1,既存ファイル名[[#This Row],[字３]]=0,2,TRUE,3)</f>
        <v>2</v>
      </c>
      <c r="O233" s="50">
        <f>COUNTIF(既存ファイル名[項目],既存ファイル名[[#This Row],[項目]])</f>
        <v>1</v>
      </c>
      <c r="P233" s="90" t="s">
        <v>3837</v>
      </c>
      <c r="Q233" s="50" t="str" cm="1">
        <f t="array" ref="Q233">_xlfn.IFS(既存ファイル名[[#This Row],[字２]]&gt;0,"",COUNTIF(既存ファイル名[[字１]:[字３]],既存ファイル名[[#This Row],[字１]])&gt;1,"重複",TRUE,"")</f>
        <v/>
      </c>
      <c r="R233" s="50" t="str">
        <f>LEFT(既存ファイル名[[#This Row],[ファイル名]],LEN(既存ファイル名[[#This Row],[ファイル名]])-2)</f>
        <v>haikan</v>
      </c>
      <c r="S233" s="50" t="s">
        <v>3837</v>
      </c>
    </row>
    <row r="234" spans="2:19">
      <c r="B234" s="50">
        <v>381</v>
      </c>
      <c r="C234" s="81" t="s">
        <v>4381</v>
      </c>
      <c r="D234" s="90" t="s">
        <v>2293</v>
      </c>
      <c r="E234" s="81" t="s">
        <v>4203</v>
      </c>
      <c r="F234" s="81" t="s">
        <v>4203</v>
      </c>
      <c r="G234" s="90" t="s">
        <v>2293</v>
      </c>
      <c r="H234" s="90" t="s">
        <v>4122</v>
      </c>
      <c r="I234" s="50" t="str" cm="1">
        <f t="array" ref="I2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4" s="90" t="s">
        <v>3548</v>
      </c>
      <c r="K234" s="50">
        <f>MATCH(LEFT(既存ファイル名[[#This Row],[項目（内部）]],1),字音画数表[新字],0)</f>
        <v>843</v>
      </c>
      <c r="L234" s="50" cm="1">
        <f t="array" ref="L234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234" s="50" cm="1">
        <f t="array" ref="M2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4" s="50" cm="1">
        <f t="array" ref="N234">_xlfn.IFS(既存ファイル名[[#This Row],[字２]]=0,1,既存ファイル名[[#This Row],[字３]]=0,2,TRUE,3)</f>
        <v>2</v>
      </c>
      <c r="O234" s="50">
        <f>COUNTIF(既存ファイル名[項目],既存ファイル名[[#This Row],[項目]])</f>
        <v>2</v>
      </c>
      <c r="P234" s="90" t="s">
        <v>3837</v>
      </c>
      <c r="Q234" s="50" t="str" cm="1">
        <f t="array" ref="Q234">_xlfn.IFS(既存ファイル名[[#This Row],[字２]]&gt;0,"",COUNTIF(既存ファイル名[[字１]:[字３]],既存ファイル名[[#This Row],[字１]])&gt;1,"重複",TRUE,"")</f>
        <v/>
      </c>
      <c r="R234" s="50" t="str">
        <f>LEFT(既存ファイル名[[#This Row],[ファイル名]],LEN(既存ファイル名[[#This Row],[ファイル名]])-2)</f>
        <v>nanri</v>
      </c>
      <c r="S234" s="50" t="s">
        <v>3837</v>
      </c>
    </row>
    <row r="235" spans="2:19">
      <c r="B235" s="50">
        <v>384</v>
      </c>
      <c r="C235" s="81" t="s">
        <v>4383</v>
      </c>
      <c r="D235" s="90" t="s">
        <v>65</v>
      </c>
      <c r="E235" s="81" t="s">
        <v>4203</v>
      </c>
      <c r="F235" s="81" t="s">
        <v>4203</v>
      </c>
      <c r="G235" s="90" t="s">
        <v>65</v>
      </c>
      <c r="H235" s="90" t="s">
        <v>4122</v>
      </c>
      <c r="I235" s="50" t="str" cm="1">
        <f t="array" ref="I2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5" s="90" t="s">
        <v>3551</v>
      </c>
      <c r="K235" s="50">
        <f>MATCH(LEFT(既存ファイル名[[#This Row],[項目（内部）]],1),字音画数表[新字],0)</f>
        <v>843</v>
      </c>
      <c r="L235" s="50" cm="1">
        <f t="array" ref="L235">_xlfn.IFS(MID(既存ファイル名[[#This Row],[項目（内部）]],2,1)="",0,MID(既存ファイル名[[#This Row],[項目（内部）]],2,1)="（",1,TRUE,MATCH(MID(既存ファイル名[[#This Row],[項目（内部）]],2,1),字音画数表[新字],0))</f>
        <v>791</v>
      </c>
      <c r="M235" s="50" cm="1">
        <f t="array" ref="M2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5" s="50" cm="1">
        <f t="array" ref="N235">_xlfn.IFS(既存ファイル名[[#This Row],[字２]]=0,1,既存ファイル名[[#This Row],[字３]]=0,2,TRUE,3)</f>
        <v>2</v>
      </c>
      <c r="O235" s="50">
        <f>COUNTIF(既存ファイル名[項目],既存ファイル名[[#This Row],[項目]])</f>
        <v>1</v>
      </c>
      <c r="P235" s="90" t="s">
        <v>3837</v>
      </c>
      <c r="Q235" s="50" t="str" cm="1">
        <f t="array" ref="Q235">_xlfn.IFS(既存ファイル名[[#This Row],[字２]]&gt;0,"",COUNTIF(既存ファイル名[[字１]:[字３]],既存ファイル名[[#This Row],[字１]])&gt;1,"重複",TRUE,"")</f>
        <v/>
      </c>
      <c r="R235" s="50" t="str">
        <f>LEFT(既存ファイル名[[#This Row],[ファイル名]],LEN(既存ファイル名[[#This Row],[ファイル名]])-2)</f>
        <v>nantei</v>
      </c>
      <c r="S235" s="50" t="s">
        <v>3837</v>
      </c>
    </row>
    <row r="236" spans="2:19">
      <c r="B236" s="50">
        <v>382</v>
      </c>
      <c r="C236" s="81" t="s">
        <v>4382</v>
      </c>
      <c r="D236" s="90" t="s">
        <v>64</v>
      </c>
      <c r="E236" s="81" t="s">
        <v>4203</v>
      </c>
      <c r="F236" s="81" t="s">
        <v>4203</v>
      </c>
      <c r="G236" s="90" t="s">
        <v>64</v>
      </c>
      <c r="H236" s="90" t="s">
        <v>4122</v>
      </c>
      <c r="I236" s="50" t="str" cm="1">
        <f t="array" ref="I2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6" s="90" t="s">
        <v>3549</v>
      </c>
      <c r="K236" s="50">
        <f>MATCH(LEFT(既存ファイル名[[#This Row],[項目（内部）]],1),字音画数表[新字],0)</f>
        <v>843</v>
      </c>
      <c r="L236" s="50" cm="1">
        <f t="array" ref="L236">_xlfn.IFS(MID(既存ファイル名[[#This Row],[項目（内部）]],2,1)="",0,MID(既存ファイル名[[#This Row],[項目（内部）]],2,1)="（",1,TRUE,MATCH(MID(既存ファイル名[[#This Row],[項目（内部）]],2,1),字音画数表[新字],0))</f>
        <v>551</v>
      </c>
      <c r="M236" s="50" cm="1">
        <f t="array" ref="M2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6" s="50" cm="1">
        <f t="array" ref="N236">_xlfn.IFS(既存ファイル名[[#This Row],[字２]]=0,1,既存ファイル名[[#This Row],[字３]]=0,2,TRUE,3)</f>
        <v>2</v>
      </c>
      <c r="O236" s="50">
        <f>COUNTIF(既存ファイル名[項目],既存ファイル名[[#This Row],[項目]])</f>
        <v>1</v>
      </c>
      <c r="P236" s="90" t="s">
        <v>3837</v>
      </c>
      <c r="Q236" s="50" t="str" cm="1">
        <f t="array" ref="Q236">_xlfn.IFS(既存ファイル名[[#This Row],[字２]]&gt;0,"",COUNTIF(既存ファイル名[[字１]:[字３]],既存ファイル名[[#This Row],[字１]])&gt;1,"重複",TRUE,"")</f>
        <v/>
      </c>
      <c r="R236" s="50" t="str">
        <f>LEFT(既存ファイル名[[#This Row],[ファイル名]],LEN(既存ファイル名[[#This Row],[ファイル名]])-2)</f>
        <v>nanshou</v>
      </c>
      <c r="S236" s="50" t="s">
        <v>3837</v>
      </c>
    </row>
    <row r="237" spans="2:19">
      <c r="B237" s="50">
        <v>383</v>
      </c>
      <c r="C237" s="81" t="s">
        <v>2292</v>
      </c>
      <c r="D237" s="90" t="s">
        <v>2291</v>
      </c>
      <c r="E237" s="81" t="s">
        <v>4203</v>
      </c>
      <c r="F237" s="81" t="s">
        <v>4203</v>
      </c>
      <c r="G237" s="90" t="s">
        <v>2291</v>
      </c>
      <c r="H237" s="90" t="s">
        <v>4122</v>
      </c>
      <c r="I237" s="50" t="str" cm="1">
        <f t="array" ref="I2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7" s="90" t="s">
        <v>3550</v>
      </c>
      <c r="K237" s="50">
        <f>MATCH(LEFT(既存ファイル名[[#This Row],[項目（内部）]],1),字音画数表[新字],0)</f>
        <v>843</v>
      </c>
      <c r="L237" s="50" cm="1">
        <f t="array" ref="L237">_xlfn.IFS(MID(既存ファイル名[[#This Row],[項目（内部）]],2,1)="",0,MID(既存ファイル名[[#This Row],[項目（内部）]],2,1)="（",1,TRUE,MATCH(MID(既存ファイル名[[#This Row],[項目（内部）]],2,1),字音画数表[新字],0))</f>
        <v>500</v>
      </c>
      <c r="M237" s="50" cm="1">
        <f t="array" ref="M2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7" s="50" cm="1">
        <f t="array" ref="N237">_xlfn.IFS(既存ファイル名[[#This Row],[字２]]=0,1,既存ファイル名[[#This Row],[字３]]=0,2,TRUE,3)</f>
        <v>2</v>
      </c>
      <c r="O237" s="50">
        <f>COUNTIF(既存ファイル名[項目],既存ファイル名[[#This Row],[項目]])</f>
        <v>1</v>
      </c>
      <c r="P237" s="90" t="s">
        <v>3837</v>
      </c>
      <c r="Q237" s="50" t="str" cm="1">
        <f t="array" ref="Q237">_xlfn.IFS(既存ファイル名[[#This Row],[字２]]&gt;0,"",COUNTIF(既存ファイル名[[字１]:[字３]],既存ファイル名[[#This Row],[字１]])&gt;1,"重複",TRUE,"")</f>
        <v/>
      </c>
      <c r="R237" s="50" t="str">
        <f>LEFT(既存ファイル名[[#This Row],[ファイル名]],LEN(既存ファイル名[[#This Row],[ファイル名]])-2)</f>
        <v>nanshuu</v>
      </c>
      <c r="S237" s="50" t="s">
        <v>3837</v>
      </c>
    </row>
    <row r="238" spans="2:19">
      <c r="B238" s="50">
        <v>379</v>
      </c>
      <c r="C238" s="81" t="s">
        <v>2290</v>
      </c>
      <c r="D238" s="90" t="s">
        <v>63</v>
      </c>
      <c r="E238" s="81" t="s">
        <v>4203</v>
      </c>
      <c r="F238" s="81" t="s">
        <v>4203</v>
      </c>
      <c r="G238" s="90" t="s">
        <v>63</v>
      </c>
      <c r="H238" s="90" t="s">
        <v>4122</v>
      </c>
      <c r="I238" s="50" t="str" cm="1">
        <f t="array" ref="I2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8" s="90" t="s">
        <v>3546</v>
      </c>
      <c r="K238" s="50">
        <f>MATCH(LEFT(既存ファイル名[[#This Row],[項目（内部）]],1),字音画数表[新字],0)</f>
        <v>843</v>
      </c>
      <c r="L238" s="50" cm="1">
        <f t="array" ref="L238">_xlfn.IFS(MID(既存ファイル名[[#This Row],[項目（内部）]],2,1)="",0,MID(既存ファイル名[[#This Row],[項目（内部）]],2,1)="（",1,TRUE,MATCH(MID(既存ファイル名[[#This Row],[項目（内部）]],2,1),字音画数表[新字],0))</f>
        <v>254</v>
      </c>
      <c r="M238" s="50" cm="1">
        <f t="array" ref="M2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8" s="50" cm="1">
        <f t="array" ref="N238">_xlfn.IFS(既存ファイル名[[#This Row],[字２]]=0,1,既存ファイル名[[#This Row],[字３]]=0,2,TRUE,3)</f>
        <v>2</v>
      </c>
      <c r="O238" s="79">
        <f>COUNTIF(既存ファイル名[項目],既存ファイル名[[#This Row],[項目]])</f>
        <v>1</v>
      </c>
      <c r="P238" s="90" t="s">
        <v>3837</v>
      </c>
      <c r="Q238" s="50" t="str" cm="1">
        <f t="array" ref="Q238">_xlfn.IFS(既存ファイル名[[#This Row],[字２]]&gt;0,"",COUNTIF(既存ファイル名[[字１]:[字３]],既存ファイル名[[#This Row],[字１]])&gt;1,"重複",TRUE,"")</f>
        <v/>
      </c>
      <c r="R238" s="50" t="str">
        <f>LEFT(既存ファイル名[[#This Row],[ファイル名]],LEN(既存ファイル名[[#This Row],[ファイル名]])-2)</f>
        <v>nangun</v>
      </c>
      <c r="S238" s="50" t="s">
        <v>3837</v>
      </c>
    </row>
    <row r="239" spans="2:19">
      <c r="B239" s="50">
        <v>380</v>
      </c>
      <c r="C239" s="81" t="s">
        <v>4379</v>
      </c>
      <c r="D239" s="90" t="s">
        <v>4380</v>
      </c>
      <c r="E239" s="81" t="s">
        <v>4203</v>
      </c>
      <c r="F239" s="81" t="s">
        <v>4203</v>
      </c>
      <c r="G239" s="90" t="s">
        <v>4380</v>
      </c>
      <c r="H239" s="90" t="s">
        <v>4122</v>
      </c>
      <c r="I239" s="50" t="str" cm="1">
        <f t="array" ref="I2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39" s="90" t="s">
        <v>3547</v>
      </c>
      <c r="K239" s="50">
        <f>MATCH(LEFT(既存ファイル名[[#This Row],[項目（内部）]],1),字音画数表[新字],0)</f>
        <v>843</v>
      </c>
      <c r="L239" s="50" cm="1">
        <f t="array" ref="L239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239" s="50" cm="1">
        <f t="array" ref="M2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39" s="50" cm="1">
        <f t="array" ref="N239">_xlfn.IFS(既存ファイル名[[#This Row],[字２]]=0,1,既存ファイル名[[#This Row],[字３]]=0,2,TRUE,3)</f>
        <v>2</v>
      </c>
      <c r="O239" s="50">
        <f>COUNTIF(既存ファイル名[項目],既存ファイル名[[#This Row],[項目]])</f>
        <v>1</v>
      </c>
      <c r="P239" s="90" t="s">
        <v>3837</v>
      </c>
      <c r="Q239" s="50" t="str" cm="1">
        <f t="array" ref="Q239">_xlfn.IFS(既存ファイル名[[#This Row],[字２]]&gt;0,"",COUNTIF(既存ファイル名[[字１]:[字３]],既存ファイル名[[#This Row],[字１]])&gt;1,"重複",TRUE,"")</f>
        <v/>
      </c>
      <c r="R239" s="50" t="str">
        <f>LEFT(既存ファイル名[[#This Row],[ファイル名]],LEN(既存ファイル名[[#This Row],[ファイル名]])-2)</f>
        <v>nankyou</v>
      </c>
      <c r="S239" s="50" t="s">
        <v>3837</v>
      </c>
    </row>
    <row r="240" spans="2:19">
      <c r="B240" s="50">
        <v>605</v>
      </c>
      <c r="C240" s="81" t="s">
        <v>2411</v>
      </c>
      <c r="D240" s="90" t="s">
        <v>2411</v>
      </c>
      <c r="E240" s="81" t="s">
        <v>4203</v>
      </c>
      <c r="F240" s="81" t="s">
        <v>4203</v>
      </c>
      <c r="G240" s="90" t="s">
        <v>2411</v>
      </c>
      <c r="H240" s="90" t="s">
        <v>4211</v>
      </c>
      <c r="I240" s="50" t="str" cm="1">
        <f t="array" ref="I2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40" s="90" t="s">
        <v>3782</v>
      </c>
      <c r="K240" s="50">
        <f>MATCH(LEFT(既存ファイル名[[#This Row],[項目（内部）]],1),字音画数表[新字],0)</f>
        <v>842</v>
      </c>
      <c r="L240" s="50" cm="1">
        <f t="array" ref="L240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240" s="50" cm="1">
        <f t="array" ref="M2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0" s="50" cm="1">
        <f t="array" ref="N240">_xlfn.IFS(既存ファイル名[[#This Row],[字２]]=0,1,既存ファイル名[[#This Row],[字３]]=0,2,TRUE,3)</f>
        <v>2</v>
      </c>
      <c r="O240" s="50">
        <f>COUNTIF(既存ファイル名[項目],既存ファイル名[[#This Row],[項目]])</f>
        <v>1</v>
      </c>
      <c r="P240" s="90" t="s">
        <v>3837</v>
      </c>
      <c r="Q240" s="50" t="str" cm="1">
        <f t="array" ref="Q240">_xlfn.IFS(既存ファイル名[[#This Row],[字２]]&gt;0,"",COUNTIF(既存ファイル名[[字１]:[字３]],既存ファイル名[[#This Row],[字１]])&gt;1,"重複",TRUE,"")</f>
        <v/>
      </c>
      <c r="R240" s="50" t="str">
        <f>LEFT(既存ファイル名[[#This Row],[ファイル名]],LEN(既存ファイル名[[#This Row],[ファイル名]])-2)</f>
        <v>tonchou</v>
      </c>
      <c r="S240" s="50" t="s">
        <v>3837</v>
      </c>
    </row>
    <row r="241" spans="2:19">
      <c r="B241" s="50">
        <v>606</v>
      </c>
      <c r="C241" s="81" t="s">
        <v>2504</v>
      </c>
      <c r="D241" s="90" t="s">
        <v>2504</v>
      </c>
      <c r="E241" s="81" t="s">
        <v>4203</v>
      </c>
      <c r="F241" s="81" t="s">
        <v>4203</v>
      </c>
      <c r="G241" s="90" t="s">
        <v>2504</v>
      </c>
      <c r="H241" s="90" t="s">
        <v>4121</v>
      </c>
      <c r="I241" s="50" t="str" cm="1">
        <f t="array" ref="I2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41" s="90" t="s">
        <v>3159</v>
      </c>
      <c r="K241" s="50">
        <f>MATCH(LEFT(既存ファイル名[[#This Row],[項目（内部）]],1),字音画数表[新字],0)</f>
        <v>842</v>
      </c>
      <c r="L241" s="50" cm="1">
        <f t="array" ref="L241">_xlfn.IFS(MID(既存ファイル名[[#This Row],[項目（内部）]],2,1)="",0,MID(既存ファイル名[[#This Row],[項目（内部）]],2,1)="（",1,TRUE,MATCH(MID(既存ファイル名[[#This Row],[項目（内部）]],2,1),字音画数表[新字],0))</f>
        <v>311</v>
      </c>
      <c r="M241" s="50" cm="1">
        <f t="array" ref="M2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1" s="50" cm="1">
        <f t="array" ref="N241">_xlfn.IFS(既存ファイル名[[#This Row],[字２]]=0,1,既存ファイル名[[#This Row],[字３]]=0,2,TRUE,3)</f>
        <v>2</v>
      </c>
      <c r="O241" s="50">
        <f>COUNTIF(既存ファイル名[項目],既存ファイル名[[#This Row],[項目]])</f>
        <v>1</v>
      </c>
      <c r="P241" s="90" t="s">
        <v>3837</v>
      </c>
      <c r="Q241" s="50" t="str" cm="1">
        <f t="array" ref="Q241">_xlfn.IFS(既存ファイル名[[#This Row],[字２]]&gt;0,"",COUNTIF(既存ファイル名[[字１]:[字３]],既存ファイル名[[#This Row],[字１]])&gt;1,"重複",TRUE,"")</f>
        <v/>
      </c>
      <c r="R241" s="50" t="str">
        <f>LEFT(既存ファイル名[[#This Row],[ファイル名]],LEN(既存ファイル名[[#This Row],[ファイル名]])-2)</f>
        <v>tonko</v>
      </c>
      <c r="S241" s="50" t="s">
        <v>3837</v>
      </c>
    </row>
    <row r="242" spans="2:19">
      <c r="B242" s="50">
        <v>608</v>
      </c>
      <c r="C242" s="81" t="s">
        <v>2410</v>
      </c>
      <c r="D242" s="90" t="s">
        <v>2410</v>
      </c>
      <c r="E242" s="81" t="s">
        <v>4203</v>
      </c>
      <c r="F242" s="81" t="s">
        <v>4203</v>
      </c>
      <c r="G242" s="90" t="s">
        <v>2410</v>
      </c>
      <c r="H242" s="90" t="s">
        <v>4211</v>
      </c>
      <c r="I242" s="50" t="str" cm="1">
        <f t="array" ref="I2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42" s="90" t="s">
        <v>3784</v>
      </c>
      <c r="K242" s="50">
        <f>MATCH(LEFT(既存ファイル名[[#This Row],[項目（内部）]],1),字音画数表[新字],0)</f>
        <v>841</v>
      </c>
      <c r="L242" s="50" cm="1">
        <f t="array" ref="L242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242" s="50" cm="1">
        <f t="array" ref="M2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2" s="50" cm="1">
        <f t="array" ref="N242">_xlfn.IFS(既存ファイル名[[#This Row],[字２]]=0,1,既存ファイル名[[#This Row],[字３]]=0,2,TRUE,3)</f>
        <v>2</v>
      </c>
      <c r="O242" s="50">
        <f>COUNTIF(既存ファイル名[項目],既存ファイル名[[#This Row],[項目]])</f>
        <v>1</v>
      </c>
      <c r="P242" s="90" t="s">
        <v>3837</v>
      </c>
      <c r="Q242" s="50" t="str" cm="1">
        <f t="array" ref="Q242">_xlfn.IFS(既存ファイル名[[#This Row],[字２]]&gt;0,"",COUNTIF(既存ファイル名[[字１]:[字３]],既存ファイル名[[#This Row],[字１]])&gt;1,"重複",TRUE,"")</f>
        <v/>
      </c>
      <c r="R242" s="50" t="str">
        <f>LEFT(既存ファイル名[[#This Row],[ファイル名]],LEN(既存ファイル名[[#This Row],[ファイル名]])-2)</f>
        <v>tonsotsu</v>
      </c>
      <c r="S242" s="50" t="s">
        <v>3837</v>
      </c>
    </row>
    <row r="243" spans="2:19">
      <c r="B243" s="50">
        <v>607</v>
      </c>
      <c r="C243" s="81" t="s">
        <v>2409</v>
      </c>
      <c r="D243" s="90" t="s">
        <v>2409</v>
      </c>
      <c r="E243" s="81" t="s">
        <v>4203</v>
      </c>
      <c r="F243" s="81" t="s">
        <v>4203</v>
      </c>
      <c r="G243" s="90" t="s">
        <v>2409</v>
      </c>
      <c r="H243" s="90" t="s">
        <v>4211</v>
      </c>
      <c r="I243" s="50" t="str" cm="1">
        <f t="array" ref="I2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43" s="90" t="s">
        <v>3783</v>
      </c>
      <c r="K243" s="50">
        <f>MATCH(LEFT(既存ファイル名[[#This Row],[項目（内部）]],1),字音画数表[新字],0)</f>
        <v>841</v>
      </c>
      <c r="L243" s="50" cm="1">
        <f t="array" ref="L243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243" s="50" cm="1">
        <f t="array" ref="M2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3" s="50" cm="1">
        <f t="array" ref="N243">_xlfn.IFS(既存ファイル名[[#This Row],[字２]]=0,1,既存ファイル名[[#This Row],[字３]]=0,2,TRUE,3)</f>
        <v>2</v>
      </c>
      <c r="O243" s="50">
        <f>COUNTIF(既存ファイル名[項目],既存ファイル名[[#This Row],[項目]])</f>
        <v>1</v>
      </c>
      <c r="P243" s="90" t="s">
        <v>3837</v>
      </c>
      <c r="Q243" s="50" t="str" cm="1">
        <f t="array" ref="Q243">_xlfn.IFS(既存ファイル名[[#This Row],[字２]]&gt;0,"",COUNTIF(既存ファイル名[[字１]:[字３]],既存ファイル名[[#This Row],[字１]])&gt;1,"重複",TRUE,"")</f>
        <v/>
      </c>
      <c r="R243" s="50" t="str">
        <f>LEFT(既存ファイル名[[#This Row],[ファイル名]],LEN(既存ファイル名[[#This Row],[ファイル名]])-2)</f>
        <v>tonshu</v>
      </c>
      <c r="S243" s="50" t="s">
        <v>3837</v>
      </c>
    </row>
    <row r="244" spans="2:19">
      <c r="B244" s="50">
        <v>164</v>
      </c>
      <c r="C244" s="93" t="s">
        <v>2503</v>
      </c>
      <c r="D244" s="93" t="s">
        <v>2503</v>
      </c>
      <c r="E244" s="81" t="s">
        <v>4203</v>
      </c>
      <c r="F244" s="81" t="s">
        <v>4203</v>
      </c>
      <c r="G244" s="94" t="s">
        <v>2503</v>
      </c>
      <c r="H244" s="90" t="s">
        <v>4121</v>
      </c>
      <c r="I244" s="79" t="str" cm="1">
        <f t="array" ref="I2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44" s="90" t="s">
        <v>3300</v>
      </c>
      <c r="K244" s="50">
        <f>MATCH(LEFT(既存ファイル名[[#This Row],[項目（内部）]],1),字音画数表[新字],0)</f>
        <v>832</v>
      </c>
      <c r="L244" s="50" cm="1">
        <f t="array" ref="L244">_xlfn.IFS(MID(既存ファイル名[[#This Row],[項目（内部）]],2,1)="",0,MID(既存ファイル名[[#This Row],[項目（内部）]],2,1)="（",1,TRUE,MATCH(MID(既存ファイル名[[#This Row],[項目（内部）]],2,1),字音画数表[新字],0))</f>
        <v>75</v>
      </c>
      <c r="M244" s="50" cm="1">
        <f t="array" ref="M2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4" s="50" cm="1">
        <f t="array" ref="N244">_xlfn.IFS(既存ファイル名[[#This Row],[字２]]=0,1,既存ファイル名[[#This Row],[字３]]=0,2,TRUE,3)</f>
        <v>2</v>
      </c>
      <c r="O244" s="50">
        <f>COUNTIF(既存ファイル名[項目],既存ファイル名[[#This Row],[項目]])</f>
        <v>1</v>
      </c>
      <c r="P244" s="90" t="s">
        <v>3837</v>
      </c>
      <c r="Q244" s="50" t="str" cm="1">
        <f t="array" ref="Q244">_xlfn.IFS(既存ファイル名[[#This Row],[字２]]&gt;0,"",COUNTIF(既存ファイル名[[字１]:[字３]],既存ファイル名[[#This Row],[字１]])&gt;1,"重複",TRUE,"")</f>
        <v/>
      </c>
      <c r="R244" s="50" t="str">
        <f>LEFT(既存ファイル名[[#This Row],[ファイル名]],LEN(既存ファイル名[[#This Row],[ファイル名]])-2)</f>
        <v>douka</v>
      </c>
      <c r="S244" s="50" t="s">
        <v>3837</v>
      </c>
    </row>
    <row r="245" spans="2:19">
      <c r="B245" s="50">
        <v>165</v>
      </c>
      <c r="C245" s="81" t="s">
        <v>2071</v>
      </c>
      <c r="D245" s="81" t="s">
        <v>62</v>
      </c>
      <c r="E245" s="81" t="s">
        <v>4203</v>
      </c>
      <c r="F245" s="81" t="s">
        <v>4203</v>
      </c>
      <c r="G245" s="90" t="s">
        <v>62</v>
      </c>
      <c r="H245" s="90" t="s">
        <v>4122</v>
      </c>
      <c r="I245" s="79" t="str" cm="1">
        <f t="array" ref="I2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45" s="90" t="s">
        <v>3301</v>
      </c>
      <c r="K245" s="50">
        <f>MATCH(LEFT(既存ファイル名[[#This Row],[項目（内部）]],1),字音画数表[新字],0)</f>
        <v>828</v>
      </c>
      <c r="L245" s="50" cm="1">
        <f t="array" ref="L245">_xlfn.IFS(MID(既存ファイル名[[#This Row],[項目（内部）]],2,1)="",0,MID(既存ファイル名[[#This Row],[項目（内部）]],2,1)="（",1,TRUE,MATCH(MID(既存ファイル名[[#This Row],[項目（内部）]],2,1),字音画数表[新字],0))</f>
        <v>789</v>
      </c>
      <c r="M245" s="50" cm="1">
        <f t="array" ref="M2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5" s="50" cm="1">
        <f t="array" ref="N245">_xlfn.IFS(既存ファイル名[[#This Row],[字２]]=0,1,既存ファイル名[[#This Row],[字３]]=0,2,TRUE,3)</f>
        <v>2</v>
      </c>
      <c r="O245" s="50">
        <f>COUNTIF(既存ファイル名[項目],既存ファイル名[[#This Row],[項目]])</f>
        <v>1</v>
      </c>
      <c r="P245" s="90" t="s">
        <v>3837</v>
      </c>
      <c r="Q245" s="50" t="str" cm="1">
        <f t="array" ref="Q245">_xlfn.IFS(既存ファイル名[[#This Row],[字２]]&gt;0,"",COUNTIF(既存ファイル名[[字１]:[字３]],既存ファイル名[[#This Row],[字１]])&gt;1,"重複",TRUE,"")</f>
        <v/>
      </c>
      <c r="R245" s="50" t="str">
        <f>LEFT(既存ファイル名[[#This Row],[ファイル名]],LEN(既存ファイル名[[#This Row],[ファイル名]])-2)</f>
        <v>doutei</v>
      </c>
      <c r="S245" s="50" t="s">
        <v>3837</v>
      </c>
    </row>
    <row r="246" spans="2:19">
      <c r="B246" s="50">
        <v>617</v>
      </c>
      <c r="C246" s="81" t="s">
        <v>4507</v>
      </c>
      <c r="D246" s="90" t="s">
        <v>4508</v>
      </c>
      <c r="E246" s="81" t="s">
        <v>4203</v>
      </c>
      <c r="F246" s="81" t="s">
        <v>4203</v>
      </c>
      <c r="G246" s="90" t="s">
        <v>4508</v>
      </c>
      <c r="H246" s="90" t="s">
        <v>4122</v>
      </c>
      <c r="I246" s="50" t="str" cm="1">
        <f t="array" ref="I2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46" s="90" t="s">
        <v>3172</v>
      </c>
      <c r="K246" s="50">
        <f>MATCH(LEFT(既存ファイル名[[#This Row],[項目（内部）]],1),字音画数表[新字],0)</f>
        <v>824</v>
      </c>
      <c r="L246" s="50" cm="1">
        <f t="array" ref="L246">_xlfn.IFS(MID(既存ファイル名[[#This Row],[項目（内部）]],2,1)="",0,MID(既存ファイル名[[#This Row],[項目（内部）]],2,1)="（",1,TRUE,MATCH(MID(既存ファイル名[[#This Row],[項目（内部）]],2,1),字音画数表[新字],0))</f>
        <v>1045</v>
      </c>
      <c r="M246" s="50" cm="1">
        <f t="array" ref="M2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6" s="50" cm="1">
        <f t="array" ref="N246">_xlfn.IFS(既存ファイル名[[#This Row],[字２]]=0,1,既存ファイル名[[#This Row],[字３]]=0,2,TRUE,3)</f>
        <v>2</v>
      </c>
      <c r="O246" s="50">
        <f>COUNTIF(既存ファイル名[項目],既存ファイル名[[#This Row],[項目]])</f>
        <v>1</v>
      </c>
      <c r="P246" s="90" t="s">
        <v>3837</v>
      </c>
      <c r="Q246" s="50" t="str" cm="1">
        <f t="array" ref="Q246">_xlfn.IFS(既存ファイル名[[#This Row],[字２]]&gt;0,"",COUNTIF(既存ファイル名[[字１]:[字３]],既存ファイル名[[#This Row],[字１]])&gt;1,"重複",TRUE,"")</f>
        <v/>
      </c>
      <c r="R246" s="50" t="str">
        <f>LEFT(既存ファイル名[[#This Row],[ファイル名]],LEN(既存ファイル名[[#This Row],[ファイル名]])-2)</f>
        <v>touri</v>
      </c>
      <c r="S246" s="50" t="s">
        <v>3837</v>
      </c>
    </row>
    <row r="247" spans="2:19">
      <c r="B247" s="50">
        <v>625</v>
      </c>
      <c r="C247" s="81" t="s">
        <v>4513</v>
      </c>
      <c r="D247" s="90" t="s">
        <v>4514</v>
      </c>
      <c r="E247" s="81" t="s">
        <v>4203</v>
      </c>
      <c r="F247" s="81" t="s">
        <v>4203</v>
      </c>
      <c r="G247" s="90" t="s">
        <v>4514</v>
      </c>
      <c r="H247" s="90" t="s">
        <v>4122</v>
      </c>
      <c r="I247" s="50" t="str" cm="1">
        <f t="array" ref="I2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47" s="90" t="s">
        <v>3800</v>
      </c>
      <c r="K247" s="50">
        <f>MATCH(LEFT(既存ファイル名[[#This Row],[項目（内部）]],1),字音画数表[新字],0)</f>
        <v>824</v>
      </c>
      <c r="L247" s="50" cm="1">
        <f t="array" ref="L247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247" s="50" cm="1">
        <f t="array" ref="M2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7" s="50" cm="1">
        <f t="array" ref="N247">_xlfn.IFS(既存ファイル名[[#This Row],[字２]]=0,1,既存ファイル名[[#This Row],[字３]]=0,2,TRUE,3)</f>
        <v>2</v>
      </c>
      <c r="O247" s="50">
        <f>COUNTIF(既存ファイル名[項目],既存ファイル名[[#This Row],[項目]])</f>
        <v>1</v>
      </c>
      <c r="P247" s="90" t="s">
        <v>3837</v>
      </c>
      <c r="Q247" s="50" t="str" cm="1">
        <f t="array" ref="Q247">_xlfn.IFS(既存ファイル名[[#This Row],[字２]]&gt;0,"",COUNTIF(既存ファイル名[[字１]:[字３]],既存ファイル名[[#This Row],[字１]])&gt;1,"重複",TRUE,"")</f>
        <v/>
      </c>
      <c r="R247" s="50" t="str">
        <f>LEFT(既存ファイル名[[#This Row],[ファイル名]],LEN(既存ファイル名[[#This Row],[ファイル名]])-2)</f>
        <v>touyou</v>
      </c>
      <c r="S247" s="50" t="s">
        <v>3837</v>
      </c>
    </row>
    <row r="248" spans="2:19">
      <c r="B248" s="50">
        <v>622</v>
      </c>
      <c r="C248" s="81" t="s">
        <v>4512</v>
      </c>
      <c r="D248" s="90" t="s">
        <v>4512</v>
      </c>
      <c r="E248" s="81" t="s">
        <v>4203</v>
      </c>
      <c r="F248" s="81" t="s">
        <v>4203</v>
      </c>
      <c r="G248" s="90" t="s">
        <v>4512</v>
      </c>
      <c r="H248" s="90" t="s">
        <v>4211</v>
      </c>
      <c r="I248" s="50" t="str" cm="1">
        <f t="array" ref="I2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48" s="90" t="s">
        <v>3797</v>
      </c>
      <c r="K248" s="50">
        <f>MATCH(LEFT(既存ファイル名[[#This Row],[項目（内部）]],1),字音画数表[新字],0)</f>
        <v>822</v>
      </c>
      <c r="L248" s="50" cm="1">
        <f t="array" ref="L248">_xlfn.IFS(MID(既存ファイル名[[#This Row],[項目（内部）]],2,1)="",0,MID(既存ファイル名[[#This Row],[項目（内部）]],2,1)="（",1,TRUE,MATCH(MID(既存ファイル名[[#This Row],[項目（内部）]],2,1),字音画数表[新字],0))</f>
        <v>704</v>
      </c>
      <c r="M248" s="50" cm="1">
        <f t="array" ref="M2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8" s="50" cm="1">
        <f t="array" ref="N248">_xlfn.IFS(既存ファイル名[[#This Row],[字２]]=0,1,既存ファイル名[[#This Row],[字３]]=0,2,TRUE,3)</f>
        <v>2</v>
      </c>
      <c r="O248" s="50">
        <f>COUNTIF(既存ファイル名[項目],既存ファイル名[[#This Row],[項目]])</f>
        <v>1</v>
      </c>
      <c r="P248" s="90" t="s">
        <v>3837</v>
      </c>
      <c r="Q248" s="50" t="str" cm="1">
        <f t="array" ref="Q248">_xlfn.IFS(既存ファイル名[[#This Row],[字２]]&gt;0,"",COUNTIF(既存ファイル名[[字１]:[字３]],既存ファイル名[[#This Row],[字１]])&gt;1,"重複",TRUE,"")</f>
        <v/>
      </c>
      <c r="R248" s="50" t="str">
        <f>LEFT(既存ファイル名[[#This Row],[ファイル名]],LEN(既存ファイル名[[#This Row],[ファイル名]])-2)</f>
        <v>tousoku</v>
      </c>
      <c r="S248" s="50" t="s">
        <v>3837</v>
      </c>
    </row>
    <row r="249" spans="2:19">
      <c r="B249" s="50">
        <v>620</v>
      </c>
      <c r="C249" s="81" t="s">
        <v>2154</v>
      </c>
      <c r="D249" s="90" t="s">
        <v>2154</v>
      </c>
      <c r="E249" s="81" t="s">
        <v>4203</v>
      </c>
      <c r="F249" s="81" t="s">
        <v>4203</v>
      </c>
      <c r="G249" s="90" t="s">
        <v>2154</v>
      </c>
      <c r="H249" s="90" t="s">
        <v>4207</v>
      </c>
      <c r="I249" s="50" t="str" cm="1">
        <f t="array" ref="I2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49" s="90" t="s">
        <v>3795</v>
      </c>
      <c r="K249" s="50">
        <f>MATCH(LEFT(既存ファイル名[[#This Row],[項目（内部）]],1),字音画数表[新字],0)</f>
        <v>819</v>
      </c>
      <c r="L249" s="50" cm="1">
        <f t="array" ref="L249">_xlfn.IFS(MID(既存ファイル名[[#This Row],[項目（内部）]],2,1)="",0,MID(既存ファイル名[[#This Row],[項目（内部）]],2,1)="（",1,TRUE,MATCH(MID(既存ファイル名[[#This Row],[項目（内部）]],2,1),字音画数表[新字],0))</f>
        <v>585</v>
      </c>
      <c r="M249" s="50" cm="1">
        <f t="array" ref="M2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49" s="50" cm="1">
        <f t="array" ref="N249">_xlfn.IFS(既存ファイル名[[#This Row],[字２]]=0,1,既存ファイル名[[#This Row],[字３]]=0,2,TRUE,3)</f>
        <v>2</v>
      </c>
      <c r="O249" s="50">
        <f>COUNTIF(既存ファイル名[項目],既存ファイル名[[#This Row],[項目]])</f>
        <v>1</v>
      </c>
      <c r="P249" s="90" t="s">
        <v>3837</v>
      </c>
      <c r="Q249" s="50" t="str" cm="1">
        <f t="array" ref="Q249">_xlfn.IFS(既存ファイル名[[#This Row],[字２]]&gt;0,"",COUNTIF(既存ファイル名[[字１]:[字３]],既存ファイル名[[#This Row],[字１]])&gt;1,"重複",TRUE,"")</f>
        <v/>
      </c>
      <c r="R249" s="50" t="str">
        <f>LEFT(既存ファイル名[[#This Row],[ファイル名]],LEN(既存ファイル名[[#This Row],[ファイル名]])-2)</f>
        <v>toushoku</v>
      </c>
      <c r="S249" s="50" t="s">
        <v>3837</v>
      </c>
    </row>
    <row r="250" spans="2:19">
      <c r="B250" s="50">
        <v>623</v>
      </c>
      <c r="C250" s="81" t="s">
        <v>2289</v>
      </c>
      <c r="D250" s="90" t="s">
        <v>61</v>
      </c>
      <c r="E250" s="81" t="s">
        <v>4203</v>
      </c>
      <c r="F250" s="81" t="s">
        <v>4203</v>
      </c>
      <c r="G250" s="90" t="s">
        <v>61</v>
      </c>
      <c r="H250" s="90" t="s">
        <v>4122</v>
      </c>
      <c r="I250" s="50" t="str" cm="1">
        <f t="array" ref="I2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0" s="90" t="s">
        <v>3798</v>
      </c>
      <c r="K250" s="50">
        <f>MATCH(LEFT(既存ファイル名[[#This Row],[項目（内部）]],1),字音画数表[新字],0)</f>
        <v>816</v>
      </c>
      <c r="L250" s="50" cm="1">
        <f t="array" ref="L250">_xlfn.IFS(MID(既存ファイル名[[#This Row],[項目（内部）]],2,1)="",0,MID(既存ファイル名[[#This Row],[項目（内部）]],2,1)="（",1,TRUE,MATCH(MID(既存ファイル名[[#This Row],[項目（内部）]],2,1),字音画数表[新字],0))</f>
        <v>787</v>
      </c>
      <c r="M250" s="50" cm="1">
        <f t="array" ref="M2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0" s="50" cm="1">
        <f t="array" ref="N250">_xlfn.IFS(既存ファイル名[[#This Row],[字２]]=0,1,既存ファイル名[[#This Row],[字３]]=0,2,TRUE,3)</f>
        <v>2</v>
      </c>
      <c r="O250" s="50">
        <f>COUNTIF(既存ファイル名[項目],既存ファイル名[[#This Row],[項目]])</f>
        <v>1</v>
      </c>
      <c r="P250" s="90" t="s">
        <v>3837</v>
      </c>
      <c r="Q250" s="50" t="str" cm="1">
        <f t="array" ref="Q250">_xlfn.IFS(既存ファイル名[[#This Row],[字２]]&gt;0,"",COUNTIF(既存ファイル名[[字１]:[字３]],既存ファイル名[[#This Row],[字１]])&gt;1,"重複",TRUE,"")</f>
        <v/>
      </c>
      <c r="R250" s="50" t="str">
        <f>LEFT(既存ファイル名[[#This Row],[ファイル名]],LEN(既存ファイル名[[#This Row],[ファイル名]])-2)</f>
        <v>toutei</v>
      </c>
      <c r="S250" s="50" t="s">
        <v>3837</v>
      </c>
    </row>
    <row r="251" spans="2:19">
      <c r="B251" s="50">
        <v>619</v>
      </c>
      <c r="C251" s="81" t="s">
        <v>4510</v>
      </c>
      <c r="D251" s="90" t="s">
        <v>1952</v>
      </c>
      <c r="E251" s="81" t="s">
        <v>2070</v>
      </c>
      <c r="F251" s="81" t="s">
        <v>4203</v>
      </c>
      <c r="G251" s="90" t="s">
        <v>1952</v>
      </c>
      <c r="H251" s="90" t="s">
        <v>4122</v>
      </c>
      <c r="I251" s="50" t="str" cm="1">
        <f t="array" ref="I2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1" s="90" t="s">
        <v>3173</v>
      </c>
      <c r="K251" s="50">
        <f>MATCH(LEFT(既存ファイル名[[#This Row],[項目（内部）]],1),字音画数表[新字],0)</f>
        <v>815</v>
      </c>
      <c r="L251" s="50" cm="1">
        <f t="array" ref="L251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251" s="50" cm="1">
        <f t="array" ref="M2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1" s="50" cm="1">
        <f t="array" ref="N251">_xlfn.IFS(既存ファイル名[[#This Row],[字２]]=0,1,既存ファイル名[[#This Row],[字３]]=0,2,TRUE,3)</f>
        <v>2</v>
      </c>
      <c r="O251" s="50">
        <f>COUNTIF(既存ファイル名[項目],既存ファイル名[[#This Row],[項目]])</f>
        <v>1</v>
      </c>
      <c r="P251" s="90" t="s">
        <v>3837</v>
      </c>
      <c r="Q251" s="50" t="str" cm="1">
        <f t="array" ref="Q251">_xlfn.IFS(既存ファイル名[[#This Row],[字２]]&gt;0,"",COUNTIF(既存ファイル名[[字１]:[字３]],既存ファイル名[[#This Row],[字１]])&gt;1,"重複",TRUE,"")</f>
        <v/>
      </c>
      <c r="R251" s="50" t="str">
        <f>LEFT(既存ファイル名[[#This Row],[ファイル名]],LEN(既存ファイル名[[#This Row],[ファイル名]])-2)</f>
        <v>tousei</v>
      </c>
      <c r="S251" s="50" t="s">
        <v>3837</v>
      </c>
    </row>
    <row r="252" spans="2:19">
      <c r="B252" s="50">
        <v>621</v>
      </c>
      <c r="C252" s="81" t="s">
        <v>2285</v>
      </c>
      <c r="D252" s="90" t="s">
        <v>2284</v>
      </c>
      <c r="E252" s="81" t="s">
        <v>4203</v>
      </c>
      <c r="F252" s="81" t="s">
        <v>4203</v>
      </c>
      <c r="G252" s="90" t="s">
        <v>2284</v>
      </c>
      <c r="H252" s="90" t="s">
        <v>4122</v>
      </c>
      <c r="I252" s="50" t="str" cm="1">
        <f t="array" ref="I2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2" s="90" t="s">
        <v>3796</v>
      </c>
      <c r="K252" s="50">
        <f>MATCH(LEFT(既存ファイル名[[#This Row],[項目（内部）]],1),字音画数表[新字],0)</f>
        <v>815</v>
      </c>
      <c r="L252" s="50" cm="1">
        <f t="array" ref="L252">_xlfn.IFS(MID(既存ファイル名[[#This Row],[項目（内部）]],2,1)="",0,MID(既存ファイル名[[#This Row],[項目（内部）]],2,1)="（",1,TRUE,MATCH(MID(既存ファイル名[[#This Row],[項目（内部）]],2,1),字音画数表[新字],0))</f>
        <v>500</v>
      </c>
      <c r="M252" s="50" cm="1">
        <f t="array" ref="M2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2" s="50" cm="1">
        <f t="array" ref="N252">_xlfn.IFS(既存ファイル名[[#This Row],[字２]]=0,1,既存ファイル名[[#This Row],[字３]]=0,2,TRUE,3)</f>
        <v>2</v>
      </c>
      <c r="O252" s="50">
        <f>COUNTIF(既存ファイル名[項目],既存ファイル名[[#This Row],[項目]])</f>
        <v>1</v>
      </c>
      <c r="P252" s="90" t="s">
        <v>3837</v>
      </c>
      <c r="Q252" s="50" t="str" cm="1">
        <f t="array" ref="Q252">_xlfn.IFS(既存ファイル名[[#This Row],[字２]]&gt;0,"",COUNTIF(既存ファイル名[[字１]:[字３]],既存ファイル名[[#This Row],[字１]])&gt;1,"重複",TRUE,"")</f>
        <v/>
      </c>
      <c r="R252" s="50" t="str">
        <f>LEFT(既存ファイル名[[#This Row],[ファイル名]],LEN(既存ファイル名[[#This Row],[ファイル名]])-2)</f>
        <v>toushuu</v>
      </c>
      <c r="S252" s="50" t="s">
        <v>3837</v>
      </c>
    </row>
    <row r="253" spans="2:19">
      <c r="B253" s="50">
        <v>616</v>
      </c>
      <c r="C253" s="81" t="s">
        <v>4505</v>
      </c>
      <c r="D253" s="90" t="s">
        <v>4506</v>
      </c>
      <c r="E253" s="81" t="s">
        <v>4203</v>
      </c>
      <c r="F253" s="81" t="s">
        <v>4203</v>
      </c>
      <c r="G253" s="90" t="s">
        <v>4506</v>
      </c>
      <c r="H253" s="90" t="s">
        <v>4122</v>
      </c>
      <c r="I253" s="50" t="str" cm="1">
        <f t="array" ref="I2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3" s="90" t="s">
        <v>3793</v>
      </c>
      <c r="K253" s="50">
        <f>MATCH(LEFT(既存ファイル名[[#This Row],[項目（内部）]],1),字音画数表[新字],0)</f>
        <v>815</v>
      </c>
      <c r="L253" s="50" cm="1">
        <f t="array" ref="L253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253" s="50" cm="1">
        <f t="array" ref="M2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3" s="50" cm="1">
        <f t="array" ref="N253">_xlfn.IFS(既存ファイル名[[#This Row],[字２]]=0,1,既存ファイル名[[#This Row],[字３]]=0,2,TRUE,3)</f>
        <v>2</v>
      </c>
      <c r="O253" s="50">
        <f>COUNTIF(既存ファイル名[項目],既存ファイル名[[#This Row],[項目]])</f>
        <v>1</v>
      </c>
      <c r="P253" s="90" t="s">
        <v>3837</v>
      </c>
      <c r="Q253" s="50" t="str" cm="1">
        <f t="array" ref="Q253">_xlfn.IFS(既存ファイル名[[#This Row],[字２]]&gt;0,"",COUNTIF(既存ファイル名[[字１]:[字３]],既存ファイル名[[#This Row],[字１]])&gt;1,"重複",TRUE,"")</f>
        <v/>
      </c>
      <c r="R253" s="50" t="str">
        <f>LEFT(既存ファイル名[[#This Row],[ファイル名]],LEN(既存ファイル名[[#This Row],[ファイル名]])-2)</f>
        <v>toukyou</v>
      </c>
      <c r="S253" s="50" t="s">
        <v>3837</v>
      </c>
    </row>
    <row r="254" spans="2:19">
      <c r="B254" s="50">
        <v>624</v>
      </c>
      <c r="C254" s="81" t="s">
        <v>2283</v>
      </c>
      <c r="D254" s="90" t="s">
        <v>2282</v>
      </c>
      <c r="E254" s="81" t="s">
        <v>4203</v>
      </c>
      <c r="F254" s="81" t="s">
        <v>4203</v>
      </c>
      <c r="G254" s="90" t="s">
        <v>2282</v>
      </c>
      <c r="H254" s="90" t="s">
        <v>4122</v>
      </c>
      <c r="I254" s="50" t="str" cm="1">
        <f t="array" ref="I2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4" s="90" t="s">
        <v>3799</v>
      </c>
      <c r="K254" s="50">
        <f>MATCH(LEFT(既存ファイル名[[#This Row],[項目（内部）]],1),字音画数表[新字],0)</f>
        <v>814</v>
      </c>
      <c r="L254" s="50" cm="1">
        <f t="array" ref="L254">_xlfn.IFS(MID(既存ファイル名[[#This Row],[項目（内部）]],2,1)="",0,MID(既存ファイル名[[#This Row],[項目（内部）]],2,1)="（",1,TRUE,MATCH(MID(既存ファイル名[[#This Row],[項目（内部）]],2,1),字音画数表[新字],0))</f>
        <v>821</v>
      </c>
      <c r="M254" s="50" cm="1">
        <f t="array" ref="M2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4" s="50" cm="1">
        <f t="array" ref="N254">_xlfn.IFS(既存ファイル名[[#This Row],[字２]]=0,1,既存ファイル名[[#This Row],[字３]]=0,2,TRUE,3)</f>
        <v>2</v>
      </c>
      <c r="O254" s="50">
        <f>COUNTIF(既存ファイル名[項目],既存ファイル名[[#This Row],[項目]])</f>
        <v>1</v>
      </c>
      <c r="P254" s="90" t="s">
        <v>3837</v>
      </c>
      <c r="Q254" s="50" t="str" cm="1">
        <f t="array" ref="Q254">_xlfn.IFS(既存ファイル名[[#This Row],[字２]]&gt;0,"",COUNTIF(既存ファイル名[[字１]:[字３]],既存ファイル名[[#This Row],[字１]])&gt;1,"重複",TRUE,"")</f>
        <v/>
      </c>
      <c r="R254" s="50" t="str">
        <f>LEFT(既存ファイル名[[#This Row],[ファイル名]],LEN(既存ファイル名[[#This Row],[ファイル名]])-2)</f>
        <v>toutou</v>
      </c>
      <c r="S254" s="50" t="s">
        <v>3837</v>
      </c>
    </row>
    <row r="255" spans="2:19">
      <c r="B255" s="50">
        <v>618</v>
      </c>
      <c r="C255" s="81" t="s">
        <v>4509</v>
      </c>
      <c r="D255" s="90" t="s">
        <v>4509</v>
      </c>
      <c r="E255" s="81" t="s">
        <v>4203</v>
      </c>
      <c r="F255" s="81" t="s">
        <v>4203</v>
      </c>
      <c r="G255" s="90" t="s">
        <v>4509</v>
      </c>
      <c r="H255" s="90" t="s">
        <v>4211</v>
      </c>
      <c r="I255" s="50" t="str" cm="1">
        <f t="array" ref="I2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55" s="90" t="s">
        <v>3794</v>
      </c>
      <c r="K255" s="50">
        <f>MATCH(LEFT(既存ファイル名[[#This Row],[項目（内部）]],1),字音画数表[新字],0)</f>
        <v>813</v>
      </c>
      <c r="L255" s="50" cm="1">
        <f t="array" ref="L255">_xlfn.IFS(MID(既存ファイル名[[#This Row],[項目（内部）]],2,1)="",0,MID(既存ファイル名[[#This Row],[項目（内部）]],2,1)="（",1,TRUE,MATCH(MID(既存ファイル名[[#This Row],[項目（内部）]],2,1),字音画数表[新字],0))</f>
        <v>402</v>
      </c>
      <c r="M255" s="50" cm="1">
        <f t="array" ref="M2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5" s="50" cm="1">
        <f t="array" ref="N255">_xlfn.IFS(既存ファイル名[[#This Row],[字２]]=0,1,既存ファイル名[[#This Row],[字３]]=0,2,TRUE,3)</f>
        <v>2</v>
      </c>
      <c r="O255" s="50">
        <f>COUNTIF(既存ファイル名[項目],既存ファイル名[[#This Row],[項目]])</f>
        <v>1</v>
      </c>
      <c r="P255" s="90" t="s">
        <v>3837</v>
      </c>
      <c r="Q255" s="50" t="str" cm="1">
        <f t="array" ref="Q255">_xlfn.IFS(既存ファイル名[[#This Row],[字２]]&gt;0,"",COUNTIF(既存ファイル名[[字１]:[字３]],既存ファイル名[[#This Row],[字１]])&gt;1,"重複",TRUE,"")</f>
        <v/>
      </c>
      <c r="R255" s="50" t="str">
        <f>LEFT(既存ファイル名[[#This Row],[ファイル名]],LEN(既存ファイル名[[#This Row],[ファイル名]])-2)</f>
        <v>tousan</v>
      </c>
      <c r="S255" s="50" t="s">
        <v>3837</v>
      </c>
    </row>
    <row r="256" spans="2:19">
      <c r="B256" s="50">
        <v>614</v>
      </c>
      <c r="C256" s="81" t="s">
        <v>2280</v>
      </c>
      <c r="D256" s="90" t="s">
        <v>2279</v>
      </c>
      <c r="E256" s="81" t="s">
        <v>4203</v>
      </c>
      <c r="F256" s="81" t="s">
        <v>4203</v>
      </c>
      <c r="G256" s="90" t="s">
        <v>2530</v>
      </c>
      <c r="H256" s="90" t="s">
        <v>4122</v>
      </c>
      <c r="I256" s="50" t="str" cm="1">
        <f t="array" ref="I2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56" s="90" t="s">
        <v>3790</v>
      </c>
      <c r="K256" s="50">
        <f>MATCH(LEFT(既存ファイル名[[#This Row],[項目（内部）]],1),字音画数表[新字],0)</f>
        <v>813</v>
      </c>
      <c r="L256" s="50" cm="1">
        <f t="array" ref="L256">_xlfn.IFS(MID(既存ファイル名[[#This Row],[項目（内部）]],2,1)="",0,MID(既存ファイル名[[#This Row],[項目（内部）]],2,1)="（",1,TRUE,MATCH(MID(既存ファイル名[[#This Row],[項目（内部）]],2,1),字音画数表[新字],0))</f>
        <v>353</v>
      </c>
      <c r="M256" s="50" cm="1">
        <f t="array" ref="M2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6" s="50" cm="1">
        <f t="array" ref="N256">_xlfn.IFS(既存ファイル名[[#This Row],[字２]]=0,1,既存ファイル名[[#This Row],[字３]]=0,2,TRUE,3)</f>
        <v>2</v>
      </c>
      <c r="O256" s="50">
        <f>COUNTIF(既存ファイル名[項目],既存ファイル名[[#This Row],[項目]])</f>
        <v>1</v>
      </c>
      <c r="P256" s="90" t="s">
        <v>3837</v>
      </c>
      <c r="Q256" s="50" t="str" cm="1">
        <f t="array" ref="Q256">_xlfn.IFS(既存ファイル名[[#This Row],[字２]]&gt;0,"",COUNTIF(既存ファイル名[[字１]:[字３]],既存ファイル名[[#This Row],[字１]])&gt;1,"重複",TRUE,"")</f>
        <v/>
      </c>
      <c r="R256" s="50" t="str">
        <f>LEFT(既存ファイル名[[#This Row],[ファイル名]],LEN(既存ファイル名[[#This Row],[ファイル名]])-2)</f>
        <v>toukou</v>
      </c>
      <c r="S256" s="50" t="s">
        <v>3837</v>
      </c>
    </row>
    <row r="257" spans="2:19">
      <c r="B257" s="50">
        <v>615</v>
      </c>
      <c r="C257" s="81" t="s">
        <v>2408</v>
      </c>
      <c r="D257" s="90" t="s">
        <v>2408</v>
      </c>
      <c r="E257" s="81" t="s">
        <v>4203</v>
      </c>
      <c r="F257" s="81" t="s">
        <v>4203</v>
      </c>
      <c r="G257" s="90" t="s">
        <v>2408</v>
      </c>
      <c r="H257" s="90" t="s">
        <v>4211</v>
      </c>
      <c r="I257" s="50" t="str" cm="1">
        <f t="array" ref="I2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57" s="90" t="s">
        <v>3791</v>
      </c>
      <c r="K257" s="50">
        <f>MATCH(LEFT(既存ファイル名[[#This Row],[項目（内部）]],1),字音画数表[新字],0)</f>
        <v>813</v>
      </c>
      <c r="L257" s="50" cm="1">
        <f t="array" ref="L257">_xlfn.IFS(MID(既存ファイル名[[#This Row],[項目（内部）]],2,1)="",0,MID(既存ファイル名[[#This Row],[項目（内部）]],2,1)="（",1,TRUE,MATCH(MID(既存ファイル名[[#This Row],[項目（内部）]],2,1),字音画数表[新字],0))</f>
        <v>212</v>
      </c>
      <c r="M257" s="50" cm="1">
        <f t="array" ref="M2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7" s="50" cm="1">
        <f t="array" ref="N257">_xlfn.IFS(既存ファイル名[[#This Row],[字２]]=0,1,既存ファイル名[[#This Row],[字３]]=0,2,TRUE,3)</f>
        <v>2</v>
      </c>
      <c r="O257" s="50">
        <f>COUNTIF(既存ファイル名[項目],既存ファイル名[[#This Row],[項目]])</f>
        <v>1</v>
      </c>
      <c r="P257" s="90" t="s">
        <v>3837</v>
      </c>
      <c r="Q257" s="50" t="str" cm="1">
        <f t="array" ref="Q257">_xlfn.IFS(既存ファイル名[[#This Row],[字２]]&gt;0,"",COUNTIF(既存ファイル名[[字１]:[字３]],既存ファイル名[[#This Row],[字１]])&gt;1,"重複",TRUE,"")</f>
        <v/>
      </c>
      <c r="R257" s="50" t="str">
        <f>LEFT(既存ファイル名[[#This Row],[ファイル名]],LEN(既存ファイル名[[#This Row],[ファイル名]])-2)</f>
        <v>toukyo</v>
      </c>
      <c r="S257" s="50" t="s">
        <v>3837</v>
      </c>
    </row>
    <row r="258" spans="2:19">
      <c r="B258" s="50">
        <v>610</v>
      </c>
      <c r="C258" s="81" t="s">
        <v>4502</v>
      </c>
      <c r="D258" s="90" t="s">
        <v>4502</v>
      </c>
      <c r="E258" s="81" t="s">
        <v>4203</v>
      </c>
      <c r="F258" s="81" t="s">
        <v>4203</v>
      </c>
      <c r="G258" s="90" t="s">
        <v>4502</v>
      </c>
      <c r="H258" s="90" t="s">
        <v>4123</v>
      </c>
      <c r="I258" s="50" t="str" cm="1">
        <f t="array" ref="I2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58" s="90" t="s">
        <v>3162</v>
      </c>
      <c r="K258" s="50">
        <f>MATCH(LEFT(既存ファイル名[[#This Row],[項目（内部）]],1),字音画数表[新字],0)</f>
        <v>808</v>
      </c>
      <c r="L258" s="50" cm="1">
        <f t="array" ref="L258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258" s="50" cm="1">
        <f t="array" ref="M2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8" s="50" cm="1">
        <f t="array" ref="N258">_xlfn.IFS(既存ファイル名[[#This Row],[字２]]=0,1,既存ファイル名[[#This Row],[字３]]=0,2,TRUE,3)</f>
        <v>2</v>
      </c>
      <c r="O258" s="50">
        <f>COUNTIF(既存ファイル名[項目],既存ファイル名[[#This Row],[項目]])</f>
        <v>1</v>
      </c>
      <c r="P258" s="90" t="s">
        <v>3837</v>
      </c>
      <c r="Q258" s="50" t="str" cm="1">
        <f t="array" ref="Q258">_xlfn.IFS(既存ファイル名[[#This Row],[字２]]&gt;0,"",COUNTIF(既存ファイル名[[字１]:[字３]],既存ファイル名[[#This Row],[字１]])&gt;1,"重複",TRUE,"")</f>
        <v/>
      </c>
      <c r="R258" s="50" t="str">
        <f>LEFT(既存ファイル名[[#This Row],[ファイル名]],LEN(既存ファイル名[[#This Row],[ファイル名]])-2)</f>
        <v>tori</v>
      </c>
      <c r="S258" s="50" t="s">
        <v>3837</v>
      </c>
    </row>
    <row r="259" spans="2:19">
      <c r="B259" s="50">
        <v>604</v>
      </c>
      <c r="C259" s="81" t="s">
        <v>4497</v>
      </c>
      <c r="D259" s="90" t="s">
        <v>4497</v>
      </c>
      <c r="E259" s="81" t="s">
        <v>4203</v>
      </c>
      <c r="F259" s="81" t="s">
        <v>4203</v>
      </c>
      <c r="G259" s="90" t="s">
        <v>4497</v>
      </c>
      <c r="H259" s="90" t="s">
        <v>4123</v>
      </c>
      <c r="I259" s="50" t="str" cm="1">
        <f t="array" ref="I2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59" s="90" t="s">
        <v>3781</v>
      </c>
      <c r="K259" s="50">
        <f>MATCH(LEFT(既存ファイル名[[#This Row],[項目（内部）]],1),字音画数表[新字],0)</f>
        <v>808</v>
      </c>
      <c r="L259" s="50" cm="1">
        <f t="array" ref="L259">_xlfn.IFS(MID(既存ファイル名[[#This Row],[項目（内部）]],2,1)="",0,MID(既存ファイル名[[#This Row],[項目（内部）]],2,1)="（",1,TRUE,MATCH(MID(既存ファイル名[[#This Row],[項目（内部）]],2,1),字音画数表[新字],0))</f>
        <v>994</v>
      </c>
      <c r="M259" s="50" cm="1">
        <f t="array" ref="M2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59" s="50" cm="1">
        <f t="array" ref="N259">_xlfn.IFS(既存ファイル名[[#This Row],[字２]]=0,1,既存ファイル名[[#This Row],[字３]]=0,2,TRUE,3)</f>
        <v>2</v>
      </c>
      <c r="O259" s="50">
        <f>COUNTIF(既存ファイル名[項目],既存ファイル名[[#This Row],[項目]])</f>
        <v>1</v>
      </c>
      <c r="P259" s="90" t="s">
        <v>3837</v>
      </c>
      <c r="Q259" s="50" t="str" cm="1">
        <f t="array" ref="Q259">_xlfn.IFS(既存ファイル名[[#This Row],[字２]]&gt;0,"",COUNTIF(既存ファイル名[[字１]:[字３]],既存ファイル名[[#This Row],[字１]])&gt;1,"重複",TRUE,"")</f>
        <v/>
      </c>
      <c r="R259" s="50" t="str">
        <f>LEFT(既存ファイル名[[#This Row],[ファイル名]],LEN(既存ファイル名[[#This Row],[ファイル名]])-2)</f>
        <v>tomon</v>
      </c>
      <c r="S259" s="50" t="s">
        <v>3837</v>
      </c>
    </row>
    <row r="260" spans="2:19">
      <c r="B260" s="50">
        <v>599</v>
      </c>
      <c r="C260" s="81" t="s">
        <v>4491</v>
      </c>
      <c r="D260" s="90" t="s">
        <v>4491</v>
      </c>
      <c r="E260" s="81" t="s">
        <v>4203</v>
      </c>
      <c r="F260" s="81" t="s">
        <v>4203</v>
      </c>
      <c r="G260" s="90" t="s">
        <v>4491</v>
      </c>
      <c r="H260" s="90" t="s">
        <v>4123</v>
      </c>
      <c r="I260" s="50" t="str" cm="1">
        <f t="array" ref="I2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60" s="90" t="s">
        <v>3776</v>
      </c>
      <c r="K260" s="50">
        <f>MATCH(LEFT(既存ファイル名[[#This Row],[項目（内部）]],1),字音画数表[新字],0)</f>
        <v>808</v>
      </c>
      <c r="L260" s="50" cm="1">
        <f t="array" ref="L260">_xlfn.IFS(MID(既存ファイル名[[#This Row],[項目（内部）]],2,1)="",0,MID(既存ファイル名[[#This Row],[項目（内部）]],2,1)="（",1,TRUE,MATCH(MID(既存ファイル名[[#This Row],[項目（内部）]],2,1),字音画数表[新字],0))</f>
        <v>907</v>
      </c>
      <c r="M260" s="50" cm="1">
        <f t="array" ref="M2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0" s="50" cm="1">
        <f t="array" ref="N260">_xlfn.IFS(既存ファイル名[[#This Row],[字２]]=0,1,既存ファイル名[[#This Row],[字３]]=0,2,TRUE,3)</f>
        <v>2</v>
      </c>
      <c r="O260" s="50">
        <f>COUNTIF(既存ファイル名[項目],既存ファイル名[[#This Row],[項目]])</f>
        <v>1</v>
      </c>
      <c r="P260" s="90" t="s">
        <v>3837</v>
      </c>
      <c r="Q260" s="50" t="str" cm="1">
        <f t="array" ref="Q260">_xlfn.IFS(既存ファイル名[[#This Row],[字２]]&gt;0,"",COUNTIF(既存ファイル名[[字１]:[字３]],既存ファイル名[[#This Row],[字１]])&gt;1,"重複",TRUE,"")</f>
        <v/>
      </c>
      <c r="R260" s="50" t="str">
        <f>LEFT(既存ファイル名[[#This Row],[ファイル名]],LEN(既存ファイル名[[#This Row],[ファイル名]])-2)</f>
        <v>tofu</v>
      </c>
      <c r="S260" s="50" t="s">
        <v>3837</v>
      </c>
    </row>
    <row r="261" spans="2:19">
      <c r="B261" s="50">
        <v>613</v>
      </c>
      <c r="C261" s="81" t="s">
        <v>4503</v>
      </c>
      <c r="D261" s="90" t="s">
        <v>4503</v>
      </c>
      <c r="E261" s="81" t="s">
        <v>4203</v>
      </c>
      <c r="F261" s="81" t="s">
        <v>4203</v>
      </c>
      <c r="G261" s="90" t="s">
        <v>4503</v>
      </c>
      <c r="H261" s="90" t="s">
        <v>4123</v>
      </c>
      <c r="I261" s="50" t="str" cm="1">
        <f t="array" ref="I2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61" s="90" t="s">
        <v>3788</v>
      </c>
      <c r="K261" s="50">
        <f>MATCH(LEFT(既存ファイル名[[#This Row],[項目（内部）]],1),字音画数表[新字],0)</f>
        <v>808</v>
      </c>
      <c r="L261" s="50" cm="1">
        <f t="array" ref="L261">_xlfn.IFS(MID(既存ファイル名[[#This Row],[項目（内部）]],2,1)="",0,MID(既存ファイル名[[#This Row],[項目（内部）]],2,1)="（",1,TRUE,MATCH(MID(既存ファイル名[[#This Row],[項目（内部）]],2,1),字音画数表[新字],0))</f>
        <v>621</v>
      </c>
      <c r="M261" s="50" cm="1">
        <f t="array" ref="M2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1" s="50" cm="1">
        <f t="array" ref="N261">_xlfn.IFS(既存ファイル名[[#This Row],[字２]]=0,1,既存ファイル名[[#This Row],[字３]]=0,2,TRUE,3)</f>
        <v>2</v>
      </c>
      <c r="O261" s="50">
        <f>COUNTIF(既存ファイル名[項目],既存ファイル名[[#This Row],[項目]])</f>
        <v>1</v>
      </c>
      <c r="P261" s="90" t="s">
        <v>3837</v>
      </c>
      <c r="Q261" s="50" t="str" cm="1">
        <f t="array" ref="Q261">_xlfn.IFS(既存ファイル名[[#This Row],[字２]]&gt;0,"",COUNTIF(既存ファイル名[[字１]:[字３]],既存ファイル名[[#This Row],[字１]])&gt;1,"重複",TRUE,"")</f>
        <v/>
      </c>
      <c r="R261" s="50" t="str">
        <f>LEFT(既存ファイル名[[#This Row],[ファイル名]],LEN(既存ファイル名[[#This Row],[ファイル名]])-2)</f>
        <v>tosui</v>
      </c>
      <c r="S261" s="50" t="s">
        <v>3837</v>
      </c>
    </row>
    <row r="262" spans="2:19">
      <c r="B262" s="50">
        <v>603</v>
      </c>
      <c r="C262" s="81" t="s">
        <v>4493</v>
      </c>
      <c r="D262" s="90" t="s">
        <v>4493</v>
      </c>
      <c r="E262" s="81" t="s">
        <v>4203</v>
      </c>
      <c r="F262" s="81" t="s">
        <v>4203</v>
      </c>
      <c r="G262" s="90" t="s">
        <v>4493</v>
      </c>
      <c r="H262" s="90" t="s">
        <v>4121</v>
      </c>
      <c r="I262" s="50" t="str" cm="1">
        <f t="array" ref="I2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62" s="90" t="s">
        <v>3780</v>
      </c>
      <c r="K262" s="50">
        <f>MATCH(LEFT(既存ファイル名[[#This Row],[項目（内部）]],1),字音画数表[新字],0)</f>
        <v>808</v>
      </c>
      <c r="L262" s="50" cm="1">
        <f t="array" ref="L262">_xlfn.IFS(MID(既存ファイル名[[#This Row],[項目（内部）]],2,1)="",0,MID(既存ファイル名[[#This Row],[項目（内部）]],2,1)="（",1,TRUE,MATCH(MID(既存ファイル名[[#This Row],[項目（内部）]],2,1),字音画数表[新字],0))</f>
        <v>213</v>
      </c>
      <c r="M262" s="50" cm="1">
        <f t="array" ref="M2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2" s="50" cm="1">
        <f t="array" ref="N262">_xlfn.IFS(既存ファイル名[[#This Row],[字２]]=0,1,既存ファイル名[[#This Row],[字３]]=0,2,TRUE,3)</f>
        <v>2</v>
      </c>
      <c r="O262" s="50">
        <f>COUNTIF(既存ファイル名[項目],既存ファイル名[[#This Row],[項目]])</f>
        <v>1</v>
      </c>
      <c r="P262" s="90" t="s">
        <v>3837</v>
      </c>
      <c r="Q262" s="50" t="str" cm="1">
        <f t="array" ref="Q262">_xlfn.IFS(既存ファイル名[[#This Row],[字２]]&gt;0,"",COUNTIF(既存ファイル名[[字１]:[字３]],既存ファイル名[[#This Row],[字１]])&gt;1,"重複",TRUE,"")</f>
        <v/>
      </c>
      <c r="R262" s="50" t="str">
        <f>LEFT(既存ファイル名[[#This Row],[ファイル名]],LEN(既存ファイル名[[#This Row],[ファイル名]])-2)</f>
        <v>tokyo</v>
      </c>
      <c r="S262" s="50" t="s">
        <v>3837</v>
      </c>
    </row>
    <row r="263" spans="2:19">
      <c r="B263" s="50">
        <v>601</v>
      </c>
      <c r="C263" s="81" t="s">
        <v>4492</v>
      </c>
      <c r="D263" s="90" t="s">
        <v>4492</v>
      </c>
      <c r="E263" s="81" t="s">
        <v>4203</v>
      </c>
      <c r="F263" s="81" t="s">
        <v>4203</v>
      </c>
      <c r="G263" s="90" t="s">
        <v>4492</v>
      </c>
      <c r="H263" s="90" t="s">
        <v>4123</v>
      </c>
      <c r="I263" s="50" t="str" cm="1">
        <f t="array" ref="I2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63" s="90" t="s">
        <v>3778</v>
      </c>
      <c r="K263" s="50">
        <f>MATCH(LEFT(既存ファイル名[[#This Row],[項目（内部）]],1),字音画数表[新字],0)</f>
        <v>808</v>
      </c>
      <c r="L263" s="50" cm="1">
        <f t="array" ref="L263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263" s="50" cm="1">
        <f t="array" ref="M2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3" s="50" cm="1">
        <f t="array" ref="N263">_xlfn.IFS(既存ファイル名[[#This Row],[字２]]=0,1,既存ファイル名[[#This Row],[字３]]=0,2,TRUE,3)</f>
        <v>2</v>
      </c>
      <c r="O263" s="79">
        <f>COUNTIF(既存ファイル名[項目],既存ファイル名[[#This Row],[項目]])</f>
        <v>1</v>
      </c>
      <c r="P263" s="90" t="s">
        <v>3837</v>
      </c>
      <c r="Q263" s="50" t="str" cm="1">
        <f t="array" ref="Q263">_xlfn.IFS(既存ファイル名[[#This Row],[字２]]&gt;0,"",COUNTIF(既存ファイル名[[字１]:[字３]],既存ファイル名[[#This Row],[字１]])&gt;1,"重複",TRUE,"")</f>
        <v/>
      </c>
      <c r="R263" s="50" t="str">
        <f>LEFT(既存ファイル名[[#This Row],[ファイル名]],LEN(既存ファイル名[[#This Row],[ファイル名]])-2)</f>
        <v>tokan</v>
      </c>
      <c r="S263" s="50" t="s">
        <v>3837</v>
      </c>
    </row>
    <row r="264" spans="2:19">
      <c r="B264" s="50">
        <v>609</v>
      </c>
      <c r="C264" s="81" t="s">
        <v>4498</v>
      </c>
      <c r="D264" s="90" t="s">
        <v>4498</v>
      </c>
      <c r="E264" s="81" t="s">
        <v>4203</v>
      </c>
      <c r="F264" s="81" t="s">
        <v>4203</v>
      </c>
      <c r="G264" s="90" t="s">
        <v>4498</v>
      </c>
      <c r="H264" s="90" t="s">
        <v>4211</v>
      </c>
      <c r="I264" s="50" t="str" cm="1">
        <f t="array" ref="I2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64" s="90" t="s">
        <v>3785</v>
      </c>
      <c r="K264" s="50">
        <f>MATCH(LEFT(既存ファイル名[[#This Row],[項目（内部）]],1),字音画数表[新字],0)</f>
        <v>805</v>
      </c>
      <c r="L264" s="50" cm="1">
        <f t="array" ref="L264">_xlfn.IFS(MID(既存ファイル名[[#This Row],[項目（内部）]],2,1)="",0,MID(既存ファイル名[[#This Row],[項目（内部）]],2,1)="（",1,TRUE,MATCH(MID(既存ファイル名[[#This Row],[項目（内部）]],2,1),字音画数表[新字],0))</f>
        <v>1075</v>
      </c>
      <c r="M264" s="50" cm="1">
        <f t="array" ref="M2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4" s="50" cm="1">
        <f t="array" ref="N264">_xlfn.IFS(既存ファイル名[[#This Row],[字２]]=0,1,既存ファイル名[[#This Row],[字３]]=0,2,TRUE,3)</f>
        <v>2</v>
      </c>
      <c r="O264" s="50">
        <f>COUNTIF(既存ファイル名[項目],既存ファイル名[[#This Row],[項目]])</f>
        <v>1</v>
      </c>
      <c r="P264" s="90" t="s">
        <v>3837</v>
      </c>
      <c r="Q264" s="50" t="str" cm="1">
        <f t="array" ref="Q264">_xlfn.IFS(既存ファイル名[[#This Row],[字２]]&gt;0,"",COUNTIF(既存ファイル名[[字１]:[字３]],既存ファイル名[[#This Row],[字１]])&gt;1,"重複",TRUE,"")</f>
        <v/>
      </c>
      <c r="R264" s="50" t="str">
        <f>LEFT(既存ファイル名[[#This Row],[ファイル名]],LEN(既存ファイル名[[#This Row],[ファイル名]])-2)</f>
        <v>torei</v>
      </c>
      <c r="S264" s="50" t="s">
        <v>3837</v>
      </c>
    </row>
    <row r="265" spans="2:19">
      <c r="B265" s="50">
        <v>626</v>
      </c>
      <c r="C265" s="81" t="s">
        <v>2153</v>
      </c>
      <c r="D265" s="90" t="s">
        <v>2153</v>
      </c>
      <c r="E265" s="81" t="s">
        <v>4203</v>
      </c>
      <c r="F265" s="81" t="s">
        <v>4203</v>
      </c>
      <c r="G265" s="90" t="s">
        <v>2153</v>
      </c>
      <c r="H265" s="90" t="s">
        <v>4207</v>
      </c>
      <c r="I265" s="50" t="str" cm="1">
        <f t="array" ref="I2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65" s="90" t="s">
        <v>3801</v>
      </c>
      <c r="K265" s="50">
        <f>MATCH(LEFT(既存ファイル名[[#This Row],[項目（内部）]],1),字音画数表[新字],0)</f>
        <v>805</v>
      </c>
      <c r="L265" s="50" cm="1">
        <f t="array" ref="L265">_xlfn.IFS(MID(既存ファイル名[[#This Row],[項目（内部）]],2,1)="",0,MID(既存ファイル名[[#This Row],[項目（内部）]],2,1)="（",1,TRUE,MATCH(MID(既存ファイル名[[#This Row],[項目（内部）]],2,1),字音画数表[新字],0))</f>
        <v>1030</v>
      </c>
      <c r="M265" s="50" cm="1">
        <f t="array" ref="M2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5" s="50" cm="1">
        <f t="array" ref="N265">_xlfn.IFS(既存ファイル名[[#This Row],[字２]]=0,1,既存ファイル名[[#This Row],[字３]]=0,2,TRUE,3)</f>
        <v>2</v>
      </c>
      <c r="O265" s="50">
        <f>COUNTIF(既存ファイル名[項目],既存ファイル名[[#This Row],[項目]])</f>
        <v>1</v>
      </c>
      <c r="P265" s="90" t="s">
        <v>3837</v>
      </c>
      <c r="Q265" s="50" t="str" cm="1">
        <f t="array" ref="Q265">_xlfn.IFS(既存ファイル名[[#This Row],[字２]]&gt;0,"",COUNTIF(既存ファイル名[[字１]:[字３]],既存ファイル名[[#This Row],[字１]])&gt;1,"重複",TRUE,"")</f>
        <v/>
      </c>
      <c r="R265" s="50" t="str">
        <f>LEFT(既存ファイル名[[#This Row],[ファイル名]],LEN(既存ファイル名[[#This Row],[ファイル名]])-2)</f>
        <v>toyou</v>
      </c>
      <c r="S265" s="50" t="s">
        <v>3837</v>
      </c>
    </row>
    <row r="266" spans="2:19">
      <c r="B266" s="50">
        <v>600</v>
      </c>
      <c r="C266" s="81" t="s">
        <v>2405</v>
      </c>
      <c r="D266" s="90" t="s">
        <v>2405</v>
      </c>
      <c r="E266" s="81" t="s">
        <v>2406</v>
      </c>
      <c r="F266" s="81" t="s">
        <v>4203</v>
      </c>
      <c r="G266" s="90" t="s">
        <v>2405</v>
      </c>
      <c r="H266" s="90" t="s">
        <v>4211</v>
      </c>
      <c r="I266" s="50" t="str" cm="1">
        <f t="array" ref="I2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66" s="90" t="s">
        <v>3777</v>
      </c>
      <c r="K266" s="50">
        <f>MATCH(LEFT(既存ファイル名[[#This Row],[項目（内部）]],1),字音画数表[新字],0)</f>
        <v>805</v>
      </c>
      <c r="L266" s="50" cm="1">
        <f t="array" ref="L266">_xlfn.IFS(MID(既存ファイル名[[#This Row],[項目（内部）]],2,1)="",0,MID(既存ファイル名[[#This Row],[項目（内部）]],2,1)="（",1,TRUE,MATCH(MID(既存ファイル名[[#This Row],[項目（内部）]],2,1),字音画数表[新字],0))</f>
        <v>950</v>
      </c>
      <c r="M266" s="50" cm="1">
        <f t="array" ref="M2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6" s="50" cm="1">
        <f t="array" ref="N266">_xlfn.IFS(既存ファイル名[[#This Row],[字２]]=0,1,既存ファイル名[[#This Row],[字３]]=0,2,TRUE,3)</f>
        <v>2</v>
      </c>
      <c r="O266" s="50">
        <f>COUNTIF(既存ファイル名[項目],既存ファイル名[[#This Row],[項目]])</f>
        <v>1</v>
      </c>
      <c r="P266" s="90" t="s">
        <v>3837</v>
      </c>
      <c r="Q266" s="50" t="str" cm="1">
        <f t="array" ref="Q266">_xlfn.IFS(既存ファイル名[[#This Row],[字２]]&gt;0,"",COUNTIF(既存ファイル名[[字１]:[字３]],既存ファイル名[[#This Row],[字１]])&gt;1,"重複",TRUE,"")</f>
        <v/>
      </c>
      <c r="R266" s="50" t="str">
        <f>LEFT(既存ファイル名[[#This Row],[ファイル名]],LEN(既存ファイル名[[#This Row],[ファイル名]])-2)</f>
        <v>toho</v>
      </c>
      <c r="S266" s="50" t="s">
        <v>3837</v>
      </c>
    </row>
    <row r="267" spans="2:19">
      <c r="B267" s="50">
        <v>612</v>
      </c>
      <c r="C267" s="81" t="s">
        <v>2376</v>
      </c>
      <c r="D267" s="90" t="s">
        <v>2376</v>
      </c>
      <c r="E267" s="81" t="s">
        <v>4203</v>
      </c>
      <c r="F267" s="81" t="s">
        <v>4203</v>
      </c>
      <c r="G267" s="90" t="s">
        <v>2376</v>
      </c>
      <c r="H267" s="90" t="s">
        <v>4211</v>
      </c>
      <c r="I267" s="50" t="str" cm="1">
        <f t="array" ref="I2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67" s="90" t="s">
        <v>3787</v>
      </c>
      <c r="K267" s="50">
        <f>MATCH(LEFT(既存ファイル名[[#This Row],[項目（内部）]],1),字音画数表[新字],0)</f>
        <v>805</v>
      </c>
      <c r="L267" s="50" cm="1">
        <f t="array" ref="L267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267" s="50" cm="1">
        <f t="array" ref="M2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7" s="50" cm="1">
        <f t="array" ref="N267">_xlfn.IFS(既存ファイル名[[#This Row],[字２]]=0,1,既存ファイル名[[#This Row],[字３]]=0,2,TRUE,3)</f>
        <v>2</v>
      </c>
      <c r="O267" s="50">
        <f>COUNTIF(既存ファイル名[項目],既存ファイル名[[#This Row],[項目]])</f>
        <v>1</v>
      </c>
      <c r="P267" s="90" t="s">
        <v>3837</v>
      </c>
      <c r="Q267" s="50" t="str" cm="1">
        <f t="array" ref="Q267">_xlfn.IFS(既存ファイル名[[#This Row],[字２]]&gt;0,"",COUNTIF(既存ファイル名[[字１]:[字３]],既存ファイル名[[#This Row],[字１]])&gt;1,"重複",TRUE,"")</f>
        <v/>
      </c>
      <c r="R267" s="50" t="str">
        <f>LEFT(既存ファイル名[[#This Row],[ファイル名]],LEN(既存ファイル名[[#This Row],[ファイル名]])-2)</f>
        <v>tosotsu</v>
      </c>
      <c r="S267" s="50" t="s">
        <v>3837</v>
      </c>
    </row>
    <row r="268" spans="2:19">
      <c r="B268" s="50">
        <v>611</v>
      </c>
      <c r="C268" s="81" t="s">
        <v>2404</v>
      </c>
      <c r="D268" s="90" t="s">
        <v>2404</v>
      </c>
      <c r="E268" s="81" t="s">
        <v>4203</v>
      </c>
      <c r="F268" s="81" t="s">
        <v>4203</v>
      </c>
      <c r="G268" s="90" t="s">
        <v>2404</v>
      </c>
      <c r="H268" s="90" t="s">
        <v>4211</v>
      </c>
      <c r="I268" s="50" t="str" cm="1">
        <f t="array" ref="I2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68" s="90" t="s">
        <v>3786</v>
      </c>
      <c r="K268" s="50">
        <f>MATCH(LEFT(既存ファイル名[[#This Row],[項目（内部）]],1),字音画数表[新字],0)</f>
        <v>805</v>
      </c>
      <c r="L268" s="50" cm="1">
        <f t="array" ref="L268">_xlfn.IFS(MID(既存ファイル名[[#This Row],[項目（内部）]],2,1)="",0,MID(既存ファイル名[[#This Row],[項目（内部）]],2,1)="（",1,TRUE,MATCH(MID(既存ファイル名[[#This Row],[項目（内部）]],2,1),字音画数表[新字],0))</f>
        <v>585</v>
      </c>
      <c r="M268" s="50" cm="1">
        <f t="array" ref="M2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8" s="50" cm="1">
        <f t="array" ref="N268">_xlfn.IFS(既存ファイル名[[#This Row],[字２]]=0,1,既存ファイル名[[#This Row],[字３]]=0,2,TRUE,3)</f>
        <v>2</v>
      </c>
      <c r="O268" s="50">
        <f>COUNTIF(既存ファイル名[項目],既存ファイル名[[#This Row],[項目]])</f>
        <v>1</v>
      </c>
      <c r="P268" s="90" t="s">
        <v>3837</v>
      </c>
      <c r="Q268" s="50" t="str" cm="1">
        <f t="array" ref="Q268">_xlfn.IFS(既存ファイル名[[#This Row],[字２]]&gt;0,"",COUNTIF(既存ファイル名[[字１]:[字３]],既存ファイル名[[#This Row],[字１]])&gt;1,"重複",TRUE,"")</f>
        <v/>
      </c>
      <c r="R268" s="50" t="str">
        <f>LEFT(既存ファイル名[[#This Row],[ファイル名]],LEN(既存ファイル名[[#This Row],[ファイル名]])-2)</f>
        <v>toshoku</v>
      </c>
      <c r="S268" s="50" t="s">
        <v>3837</v>
      </c>
    </row>
    <row r="269" spans="2:19">
      <c r="B269" s="50">
        <v>602</v>
      </c>
      <c r="C269" s="81" t="s">
        <v>2403</v>
      </c>
      <c r="D269" s="90" t="s">
        <v>2403</v>
      </c>
      <c r="E269" s="81" t="s">
        <v>4203</v>
      </c>
      <c r="F269" s="81" t="s">
        <v>4203</v>
      </c>
      <c r="G269" s="90" t="s">
        <v>2403</v>
      </c>
      <c r="H269" s="90" t="s">
        <v>4211</v>
      </c>
      <c r="I269" s="50" t="str" cm="1">
        <f t="array" ref="I2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69" s="90" t="s">
        <v>3779</v>
      </c>
      <c r="K269" s="50">
        <f>MATCH(LEFT(既存ファイル名[[#This Row],[項目（内部）]],1),字音画数表[新字],0)</f>
        <v>805</v>
      </c>
      <c r="L269" s="50" cm="1">
        <f t="array" ref="L269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269" s="50" cm="1">
        <f t="array" ref="M2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69" s="50" cm="1">
        <f t="array" ref="N269">_xlfn.IFS(既存ファイル名[[#This Row],[字２]]=0,1,既存ファイル名[[#This Row],[字３]]=0,2,TRUE,3)</f>
        <v>2</v>
      </c>
      <c r="O269" s="50">
        <f>COUNTIF(既存ファイル名[項目],既存ファイル名[[#This Row],[項目]])</f>
        <v>1</v>
      </c>
      <c r="P269" s="90" t="s">
        <v>3837</v>
      </c>
      <c r="Q269" s="50" t="str" cm="1">
        <f t="array" ref="Q269">_xlfn.IFS(既存ファイル名[[#This Row],[字２]]&gt;0,"",COUNTIF(既存ファイル名[[字１]:[字３]],既存ファイル名[[#This Row],[字１]])&gt;1,"重複",TRUE,"")</f>
        <v/>
      </c>
      <c r="R269" s="50" t="str">
        <f>LEFT(既存ファイル名[[#This Row],[ファイル名]],LEN(既存ファイル名[[#This Row],[ファイル名]])-2)</f>
        <v>tokei</v>
      </c>
      <c r="S269" s="50" t="s">
        <v>3837</v>
      </c>
    </row>
    <row r="270" spans="2:19">
      <c r="B270" s="50">
        <v>598</v>
      </c>
      <c r="C270" s="81" t="s">
        <v>2068</v>
      </c>
      <c r="D270" s="90" t="s">
        <v>2068</v>
      </c>
      <c r="E270" s="81" t="s">
        <v>4203</v>
      </c>
      <c r="F270" s="81" t="s">
        <v>4203</v>
      </c>
      <c r="G270" s="90" t="s">
        <v>2068</v>
      </c>
      <c r="H270" s="90" t="s">
        <v>4123</v>
      </c>
      <c r="I270" s="50" t="str" cm="1">
        <f t="array" ref="I2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70" s="90" t="s">
        <v>3775</v>
      </c>
      <c r="K270" s="50">
        <f>MATCH(LEFT(既存ファイル名[[#This Row],[項目（内部）]],1),字音画数表[新字],0)</f>
        <v>805</v>
      </c>
      <c r="L270" s="50" cm="1">
        <f t="array" ref="L270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270" s="50" cm="1">
        <f t="array" ref="M2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0" s="50" cm="1">
        <f t="array" ref="N270">_xlfn.IFS(既存ファイル名[[#This Row],[字２]]=0,1,既存ファイル名[[#This Row],[字３]]=0,2,TRUE,3)</f>
        <v>2</v>
      </c>
      <c r="O270" s="50">
        <f>COUNTIF(既存ファイル名[項目],既存ファイル名[[#This Row],[項目]])</f>
        <v>1</v>
      </c>
      <c r="P270" s="90" t="s">
        <v>3837</v>
      </c>
      <c r="Q270" s="50" t="str" cm="1">
        <f t="array" ref="Q270">_xlfn.IFS(既存ファイル名[[#This Row],[字２]]&gt;0,"",COUNTIF(既存ファイル名[[字１]:[字３]],既存ファイル名[[#This Row],[字１]])&gt;1,"重複",TRUE,"")</f>
        <v/>
      </c>
      <c r="R270" s="50" t="str">
        <f>LEFT(既存ファイル名[[#This Row],[ファイル名]],LEN(既存ファイル名[[#This Row],[ファイル名]])-2)</f>
        <v>toen</v>
      </c>
      <c r="S270" s="50" t="s">
        <v>3837</v>
      </c>
    </row>
    <row r="271" spans="2:19">
      <c r="B271" s="50">
        <v>163</v>
      </c>
      <c r="C271" s="81" t="s">
        <v>4241</v>
      </c>
      <c r="D271" s="81" t="s">
        <v>4241</v>
      </c>
      <c r="E271" s="81" t="s">
        <v>4203</v>
      </c>
      <c r="F271" s="81" t="s">
        <v>4203</v>
      </c>
      <c r="G271" s="81" t="s">
        <v>4241</v>
      </c>
      <c r="H271" s="90" t="s">
        <v>4207</v>
      </c>
      <c r="I271" s="50" t="str" cm="1">
        <f t="array" ref="I2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71" s="90" t="s">
        <v>3298</v>
      </c>
      <c r="K271" s="50">
        <f>MATCH(LEFT(既存ファイル名[[#This Row],[項目（内部）]],1),字音画数表[新字],0)</f>
        <v>802</v>
      </c>
      <c r="L271" s="50" cm="1">
        <f t="array" ref="L271">_xlfn.IFS(MID(既存ファイル名[[#This Row],[項目（内部）]],2,1)="",0,MID(既存ファイル名[[#This Row],[項目（内部）]],2,1)="（",1,TRUE,MATCH(MID(既存ファイル名[[#This Row],[項目（内部）]],2,1),字音画数表[新字],0))</f>
        <v>689</v>
      </c>
      <c r="M271" s="50" cm="1">
        <f t="array" ref="M2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1" s="50" cm="1">
        <f t="array" ref="N271">_xlfn.IFS(既存ファイル名[[#This Row],[字２]]=0,1,既存ファイル名[[#This Row],[字３]]=0,2,TRUE,3)</f>
        <v>2</v>
      </c>
      <c r="O271" s="50">
        <f>COUNTIF(既存ファイル名[項目],既存ファイル名[[#This Row],[項目]])</f>
        <v>1</v>
      </c>
      <c r="P271" s="90" t="s">
        <v>3837</v>
      </c>
      <c r="Q271" s="50" t="str" cm="1">
        <f t="array" ref="Q271">_xlfn.IFS(既存ファイル名[[#This Row],[字２]]&gt;0,"",COUNTIF(既存ファイル名[[字１]:[字３]],既存ファイル名[[#This Row],[字１]])&gt;1,"重複",TRUE,"")</f>
        <v/>
      </c>
      <c r="R271" s="50" t="str">
        <f>LEFT(既存ファイル名[[#This Row],[ファイル名]],LEN(既存ファイル名[[#This Row],[ファイル名]])-2)</f>
        <v>densou</v>
      </c>
      <c r="S271" s="50" t="s">
        <v>3837</v>
      </c>
    </row>
    <row r="272" spans="2:19">
      <c r="B272" s="50">
        <v>162</v>
      </c>
      <c r="C272" s="81" t="s">
        <v>4240</v>
      </c>
      <c r="D272" s="81" t="s">
        <v>4240</v>
      </c>
      <c r="E272" s="81" t="s">
        <v>4203</v>
      </c>
      <c r="F272" s="81" t="s">
        <v>4203</v>
      </c>
      <c r="G272" s="90" t="s">
        <v>4240</v>
      </c>
      <c r="H272" s="90" t="s">
        <v>4123</v>
      </c>
      <c r="I272" s="79" t="str" cm="1">
        <f t="array" ref="I2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72" s="90" t="s">
        <v>3297</v>
      </c>
      <c r="K272" s="50">
        <f>MATCH(LEFT(既存ファイル名[[#This Row],[項目（内部）]],1),字音画数表[新字],0)</f>
        <v>802</v>
      </c>
      <c r="L272" s="50" cm="1">
        <f t="array" ref="L272">_xlfn.IFS(MID(既存ファイル名[[#This Row],[項目（内部）]],2,1)="",0,MID(既存ファイル名[[#This Row],[項目（内部）]],2,1)="（",1,TRUE,MATCH(MID(既存ファイル名[[#This Row],[項目（内部）]],2,1),字音画数表[新字],0))</f>
        <v>470</v>
      </c>
      <c r="M272" s="50" cm="1">
        <f t="array" ref="M2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2" s="50" cm="1">
        <f t="array" ref="N272">_xlfn.IFS(既存ファイル名[[#This Row],[字２]]=0,1,既存ファイル名[[#This Row],[字３]]=0,2,TRUE,3)</f>
        <v>2</v>
      </c>
      <c r="O272" s="79">
        <f>COUNTIF(既存ファイル名[項目],既存ファイル名[[#This Row],[項目]])</f>
        <v>1</v>
      </c>
      <c r="P272" s="90" t="s">
        <v>3837</v>
      </c>
      <c r="Q272" s="50" t="str" cm="1">
        <f t="array" ref="Q272">_xlfn.IFS(既存ファイル名[[#This Row],[字２]]&gt;0,"",COUNTIF(既存ファイル名[[字１]:[字３]],既存ファイル名[[#This Row],[字１]])&gt;1,"重複",TRUE,"")</f>
        <v/>
      </c>
      <c r="R272" s="50" t="str">
        <f>LEFT(既存ファイル名[[#This Row],[ファイル名]],LEN(既存ファイル名[[#This Row],[ファイル名]])-2)</f>
        <v>densha</v>
      </c>
      <c r="S272" s="50" t="s">
        <v>3837</v>
      </c>
    </row>
    <row r="273" spans="2:19">
      <c r="B273" s="50">
        <v>161</v>
      </c>
      <c r="C273" s="81" t="s">
        <v>2500</v>
      </c>
      <c r="D273" s="81" t="s">
        <v>2500</v>
      </c>
      <c r="E273" s="81" t="s">
        <v>4203</v>
      </c>
      <c r="F273" s="81" t="s">
        <v>4203</v>
      </c>
      <c r="G273" s="81" t="s">
        <v>2500</v>
      </c>
      <c r="H273" s="90" t="s">
        <v>4121</v>
      </c>
      <c r="I273" s="50" t="str" cm="1">
        <f t="array" ref="I2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73" s="90" t="s">
        <v>3296</v>
      </c>
      <c r="K273" s="50">
        <f>MATCH(LEFT(既存ファイル名[[#This Row],[項目（内部）]],1),字音画数表[新字],0)</f>
        <v>801</v>
      </c>
      <c r="L273" s="50" cm="1">
        <f t="array" ref="L273">_xlfn.IFS(MID(既存ファイル名[[#This Row],[項目（内部）]],2,1)="",0,MID(既存ファイル名[[#This Row],[項目（内部）]],2,1)="（",1,TRUE,MATCH(MID(既存ファイル名[[#This Row],[項目（内部）]],2,1),字音画数表[新字],0))</f>
        <v>256</v>
      </c>
      <c r="M273" s="50" cm="1">
        <f t="array" ref="M2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3" s="50" cm="1">
        <f t="array" ref="N273">_xlfn.IFS(既存ファイル名[[#This Row],[字２]]=0,1,既存ファイル名[[#This Row],[字３]]=0,2,TRUE,3)</f>
        <v>2</v>
      </c>
      <c r="O273" s="50">
        <f>COUNTIF(既存ファイル名[項目],既存ファイル名[[#This Row],[項目]])</f>
        <v>1</v>
      </c>
      <c r="P273" s="90" t="s">
        <v>3837</v>
      </c>
      <c r="Q273" s="50" t="str" cm="1">
        <f t="array" ref="Q273">_xlfn.IFS(既存ファイル名[[#This Row],[字２]]&gt;0,"",COUNTIF(既存ファイル名[[字１]:[字３]],既存ファイル名[[#This Row],[字１]])&gt;1,"重複",TRUE,"")</f>
        <v/>
      </c>
      <c r="R273" s="50" t="str">
        <f>LEFT(既存ファイル名[[#This Row],[ファイル名]],LEN(既存ファイル名[[#This Row],[ファイル名]])-2)</f>
        <v>denkei</v>
      </c>
      <c r="S273" s="50" t="s">
        <v>3837</v>
      </c>
    </row>
    <row r="274" spans="2:19">
      <c r="B274" s="50">
        <v>160</v>
      </c>
      <c r="C274" s="81" t="s">
        <v>1963</v>
      </c>
      <c r="D274" s="81" t="s">
        <v>1963</v>
      </c>
      <c r="E274" s="81" t="s">
        <v>4203</v>
      </c>
      <c r="F274" s="81" t="s">
        <v>4203</v>
      </c>
      <c r="G274" s="90" t="s">
        <v>1963</v>
      </c>
      <c r="H274" s="90" t="s">
        <v>4123</v>
      </c>
      <c r="I274" s="79" t="str" cm="1">
        <f t="array" ref="I2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74" s="90" t="s">
        <v>3295</v>
      </c>
      <c r="K274" s="50">
        <f>MATCH(LEFT(既存ファイル名[[#This Row],[項目（内部）]],1),字音画数表[新字],0)</f>
        <v>801</v>
      </c>
      <c r="L274" s="50" cm="1">
        <f t="array" ref="L274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274" s="50" cm="1">
        <f t="array" ref="M2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4" s="50" cm="1">
        <f t="array" ref="N274">_xlfn.IFS(既存ファイル名[[#This Row],[字２]]=0,1,既存ファイル名[[#This Row],[字３]]=0,2,TRUE,3)</f>
        <v>2</v>
      </c>
      <c r="O274" s="50">
        <f>COUNTIF(既存ファイル名[項目],既存ファイル名[[#This Row],[項目]])</f>
        <v>1</v>
      </c>
      <c r="P274" s="90" t="s">
        <v>3837</v>
      </c>
      <c r="Q274" s="50" t="str" cm="1">
        <f t="array" ref="Q274">_xlfn.IFS(既存ファイル名[[#This Row],[字２]]&gt;0,"",COUNTIF(既存ファイル名[[字１]:[字３]],既存ファイル名[[#This Row],[字１]])&gt;1,"重複",TRUE,"")</f>
        <v/>
      </c>
      <c r="R274" s="50" t="str">
        <f>LEFT(既存ファイル名[[#This Row],[ファイル名]],LEN(既存ファイル名[[#This Row],[ファイル名]])-2)</f>
        <v>denkan</v>
      </c>
      <c r="S274" s="50" t="s">
        <v>3837</v>
      </c>
    </row>
    <row r="275" spans="2:19">
      <c r="B275" s="50">
        <v>594</v>
      </c>
      <c r="C275" s="81" t="s">
        <v>2499</v>
      </c>
      <c r="D275" s="90" t="s">
        <v>2499</v>
      </c>
      <c r="E275" s="81" t="s">
        <v>4203</v>
      </c>
      <c r="F275" s="81" t="s">
        <v>4203</v>
      </c>
      <c r="G275" s="90" t="s">
        <v>2499</v>
      </c>
      <c r="H275" s="90" t="s">
        <v>4121</v>
      </c>
      <c r="I275" s="50" t="str" cm="1">
        <f t="array" ref="I2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75" s="90" t="s">
        <v>3771</v>
      </c>
      <c r="K275" s="50">
        <f>MATCH(LEFT(既存ファイル名[[#This Row],[項目（内部）]],1),字音画数表[新字],0)</f>
        <v>798</v>
      </c>
      <c r="L275" s="50" cm="1">
        <f t="array" ref="L275">_xlfn.IFS(MID(既存ファイル名[[#This Row],[項目（内部）]],2,1)="",0,MID(既存ファイル名[[#This Row],[項目（内部）]],2,1)="（",1,TRUE,MATCH(MID(既存ファイル名[[#This Row],[項目（内部）]],2,1),字音画数表[新字],0))</f>
        <v>872</v>
      </c>
      <c r="M275" s="50" cm="1">
        <f t="array" ref="M2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5" s="50" cm="1">
        <f t="array" ref="N275">_xlfn.IFS(既存ファイル名[[#This Row],[字２]]=0,1,既存ファイル名[[#This Row],[字３]]=0,2,TRUE,3)</f>
        <v>2</v>
      </c>
      <c r="O275" s="50">
        <f>COUNTIF(既存ファイル名[項目],既存ファイル名[[#This Row],[項目]])</f>
        <v>1</v>
      </c>
      <c r="P275" s="90" t="s">
        <v>3837</v>
      </c>
      <c r="Q275" s="50" t="str" cm="1">
        <f t="array" ref="Q275">_xlfn.IFS(既存ファイル名[[#This Row],[字２]]&gt;0,"",COUNTIF(既存ファイル名[[字１]:[字３]],既存ファイル名[[#This Row],[字１]])&gt;1,"重複",TRUE,"")</f>
        <v/>
      </c>
      <c r="R275" s="50" t="str">
        <f>LEFT(既存ファイル名[[#This Row],[ファイル名]],LEN(既存ファイル名[[#This Row],[ファイル名]])-2)</f>
        <v>tenhan</v>
      </c>
      <c r="S275" s="50" t="s">
        <v>3837</v>
      </c>
    </row>
    <row r="276" spans="2:19">
      <c r="B276" s="50">
        <v>595</v>
      </c>
      <c r="C276" s="81" t="s">
        <v>2067</v>
      </c>
      <c r="D276" s="90" t="s">
        <v>2067</v>
      </c>
      <c r="E276" s="81" t="s">
        <v>4203</v>
      </c>
      <c r="F276" s="81" t="s">
        <v>4203</v>
      </c>
      <c r="G276" s="90" t="s">
        <v>2067</v>
      </c>
      <c r="H276" s="90" t="s">
        <v>4123</v>
      </c>
      <c r="I276" s="50" t="str" cm="1">
        <f t="array" ref="I2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76" s="90" t="s">
        <v>3772</v>
      </c>
      <c r="K276" s="50">
        <f>MATCH(LEFT(既存ファイル名[[#This Row],[項目（内部）]],1),字音画数表[新字],0)</f>
        <v>797</v>
      </c>
      <c r="L276" s="50" cm="1">
        <f t="array" ref="L276">_xlfn.IFS(MID(既存ファイル名[[#This Row],[項目（内部）]],2,1)="",0,MID(既存ファイル名[[#This Row],[項目（内部）]],2,1)="（",1,TRUE,MATCH(MID(既存ファイル名[[#This Row],[項目（内部）]],2,1),字音画数表[新字],0))</f>
        <v>788</v>
      </c>
      <c r="M276" s="50" cm="1">
        <f t="array" ref="M2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6" s="50" cm="1">
        <f t="array" ref="N276">_xlfn.IFS(既存ファイル名[[#This Row],[字２]]=0,1,既存ファイル名[[#This Row],[字３]]=0,2,TRUE,3)</f>
        <v>2</v>
      </c>
      <c r="O276" s="50">
        <f>COUNTIF(既存ファイル名[項目],既存ファイル名[[#This Row],[項目]])</f>
        <v>1</v>
      </c>
      <c r="P276" s="90" t="s">
        <v>3837</v>
      </c>
      <c r="Q276" s="50" t="str" cm="1">
        <f t="array" ref="Q276">_xlfn.IFS(既存ファイル名[[#This Row],[字２]]&gt;0,"",COUNTIF(既存ファイル名[[字１]:[字３]],既存ファイル名[[#This Row],[字１]])&gt;1,"重複",TRUE,"")</f>
        <v/>
      </c>
      <c r="R276" s="50" t="str">
        <f>LEFT(既存ファイル名[[#This Row],[ファイル名]],LEN(既存ファイル名[[#This Row],[ファイル名]])-2)</f>
        <v>tentei</v>
      </c>
      <c r="S276" s="50" t="s">
        <v>3837</v>
      </c>
    </row>
    <row r="277" spans="2:19">
      <c r="B277" s="50">
        <v>597</v>
      </c>
      <c r="C277" s="81" t="s">
        <v>2152</v>
      </c>
      <c r="D277" s="90" t="s">
        <v>2152</v>
      </c>
      <c r="E277" s="81" t="s">
        <v>4203</v>
      </c>
      <c r="F277" s="81" t="s">
        <v>4203</v>
      </c>
      <c r="G277" s="90" t="s">
        <v>2152</v>
      </c>
      <c r="H277" s="90" t="s">
        <v>4207</v>
      </c>
      <c r="I277" s="50" t="str" cm="1">
        <f t="array" ref="I2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77" s="90" t="s">
        <v>3774</v>
      </c>
      <c r="K277" s="50">
        <f>MATCH(LEFT(既存ファイル名[[#This Row],[項目（内部）]],1),字音画数表[新字],0)</f>
        <v>795</v>
      </c>
      <c r="L277" s="50" cm="1">
        <f t="array" ref="L277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277" s="50" cm="1">
        <f t="array" ref="M2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7" s="50" cm="1">
        <f t="array" ref="N277">_xlfn.IFS(既存ファイル名[[#This Row],[字２]]=0,1,既存ファイル名[[#This Row],[字３]]=0,2,TRUE,3)</f>
        <v>2</v>
      </c>
      <c r="O277" s="50">
        <f>COUNTIF(既存ファイル名[項目],既存ファイル名[[#This Row],[項目]])</f>
        <v>1</v>
      </c>
      <c r="P277" s="90" t="s">
        <v>3837</v>
      </c>
      <c r="Q277" s="50" t="str" cm="1">
        <f t="array" ref="Q277">_xlfn.IFS(既存ファイル名[[#This Row],[字２]]&gt;0,"",COUNTIF(既存ファイル名[[字１]:[字３]],既存ファイル名[[#This Row],[字１]])&gt;1,"重複",TRUE,"")</f>
        <v/>
      </c>
      <c r="R277" s="50" t="str">
        <f>LEFT(既存ファイル名[[#This Row],[ファイル名]],LEN(既存ファイル名[[#This Row],[ファイル名]])-2)</f>
        <v>tetsusei</v>
      </c>
      <c r="S277" s="50" t="s">
        <v>3837</v>
      </c>
    </row>
    <row r="278" spans="2:19">
      <c r="B278" s="50">
        <v>596</v>
      </c>
      <c r="C278" s="81" t="s">
        <v>2394</v>
      </c>
      <c r="D278" s="90" t="s">
        <v>2394</v>
      </c>
      <c r="E278" s="81" t="s">
        <v>4203</v>
      </c>
      <c r="F278" s="81" t="s">
        <v>4203</v>
      </c>
      <c r="G278" s="90" t="s">
        <v>2394</v>
      </c>
      <c r="H278" s="90" t="s">
        <v>4211</v>
      </c>
      <c r="I278" s="50" t="str" cm="1">
        <f t="array" ref="I2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78" s="90" t="s">
        <v>3773</v>
      </c>
      <c r="K278" s="50">
        <f>MATCH(LEFT(既存ファイル名[[#This Row],[項目（内部）]],1),字音画数表[新字],0)</f>
        <v>795</v>
      </c>
      <c r="L278" s="50" cm="1">
        <f t="array" ref="L278">_xlfn.IFS(MID(既存ファイル名[[#This Row],[項目（内部）]],2,1)="",0,MID(既存ファイル名[[#This Row],[項目（内部）]],2,1)="（",1,TRUE,MATCH(MID(既存ファイル名[[#This Row],[項目（内部）]],2,1),字音画数表[新字],0))</f>
        <v>344</v>
      </c>
      <c r="M278" s="50" cm="1">
        <f t="array" ref="M2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8" s="50" cm="1">
        <f t="array" ref="N278">_xlfn.IFS(既存ファイル名[[#This Row],[字２]]=0,1,既存ファイル名[[#This Row],[字３]]=0,2,TRUE,3)</f>
        <v>2</v>
      </c>
      <c r="O278" s="50">
        <f>COUNTIF(既存ファイル名[項目],既存ファイル名[[#This Row],[項目]])</f>
        <v>1</v>
      </c>
      <c r="P278" s="90" t="s">
        <v>3837</v>
      </c>
      <c r="Q278" s="50" t="str" cm="1">
        <f t="array" ref="Q278">_xlfn.IFS(既存ファイル名[[#This Row],[字２]]&gt;0,"",COUNTIF(既存ファイル名[[字１]:[字３]],既存ファイル名[[#This Row],[字１]])&gt;1,"重複",TRUE,"")</f>
        <v/>
      </c>
      <c r="R278" s="50" t="str">
        <f>LEFT(既存ファイル名[[#This Row],[ファイル名]],LEN(既存ファイル名[[#This Row],[ファイル名]])-2)</f>
        <v>tetsukou</v>
      </c>
      <c r="S278" s="50" t="s">
        <v>3837</v>
      </c>
    </row>
    <row r="279" spans="2:19">
      <c r="B279" s="50">
        <v>159</v>
      </c>
      <c r="C279" s="81" t="s">
        <v>4239</v>
      </c>
      <c r="D279" s="81" t="s">
        <v>59</v>
      </c>
      <c r="E279" s="81" t="s">
        <v>4203</v>
      </c>
      <c r="F279" s="81" t="s">
        <v>4203</v>
      </c>
      <c r="G279" s="81" t="s">
        <v>59</v>
      </c>
      <c r="H279" s="90" t="s">
        <v>4122</v>
      </c>
      <c r="I279" s="50" t="str" cm="1">
        <f t="array" ref="I2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79" s="90" t="s">
        <v>3293</v>
      </c>
      <c r="K279" s="50">
        <f>MATCH(LEFT(既存ファイル名[[#This Row],[項目（内部）]],1),字音画数表[新字],0)</f>
        <v>792</v>
      </c>
      <c r="L279" s="50" cm="1">
        <f t="array" ref="L279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279" s="50" cm="1">
        <f t="array" ref="M2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79" s="50" cm="1">
        <f t="array" ref="N279">_xlfn.IFS(既存ファイル名[[#This Row],[字２]]=0,1,既存ファイル名[[#This Row],[字３]]=0,2,TRUE,3)</f>
        <v>2</v>
      </c>
      <c r="O279" s="79">
        <f>COUNTIF(既存ファイル名[項目],既存ファイル名[[#This Row],[項目]])</f>
        <v>1</v>
      </c>
      <c r="P279" s="90" t="s">
        <v>3837</v>
      </c>
      <c r="Q279" s="50" t="str" cm="1">
        <f t="array" ref="Q279">_xlfn.IFS(既存ファイル名[[#This Row],[字２]]&gt;0,"",COUNTIF(既存ファイル名[[字１]:[字３]],既存ファイル名[[#This Row],[字１]])&gt;1,"重複",TRUE,"")</f>
        <v/>
      </c>
      <c r="R279" s="50" t="str">
        <f>LEFT(既存ファイル名[[#This Row],[ファイル名]],LEN(既存ファイル名[[#This Row],[ファイル名]])-2)</f>
        <v>deiyou</v>
      </c>
      <c r="S279" s="50" t="s">
        <v>3837</v>
      </c>
    </row>
    <row r="280" spans="2:19">
      <c r="B280" s="50">
        <v>158</v>
      </c>
      <c r="C280" s="91" t="s">
        <v>4238</v>
      </c>
      <c r="D280" s="91" t="s">
        <v>2278</v>
      </c>
      <c r="E280" s="81" t="s">
        <v>4203</v>
      </c>
      <c r="F280" s="81" t="s">
        <v>4203</v>
      </c>
      <c r="G280" s="92" t="s">
        <v>2278</v>
      </c>
      <c r="H280" s="90" t="s">
        <v>4122</v>
      </c>
      <c r="I280" s="79" t="str" cm="1">
        <f t="array" ref="I2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80" s="90" t="s">
        <v>3292</v>
      </c>
      <c r="K280" s="50">
        <f>MATCH(LEFT(既存ファイル名[[#This Row],[項目（内部）]],1),字音画数表[新字],0)</f>
        <v>792</v>
      </c>
      <c r="L280" s="50" cm="1">
        <f t="array" ref="L280">_xlfn.IFS(MID(既存ファイル名[[#This Row],[項目（内部）]],2,1)="",0,MID(既存ファイル名[[#This Row],[項目（内部）]],2,1)="（",1,TRUE,MATCH(MID(既存ファイル名[[#This Row],[項目（内部）]],2,1),字音画数表[新字],0))</f>
        <v>186</v>
      </c>
      <c r="M280" s="50" cm="1">
        <f t="array" ref="M2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0" s="50" cm="1">
        <f t="array" ref="N280">_xlfn.IFS(既存ファイル名[[#This Row],[字２]]=0,1,既存ファイル名[[#This Row],[字３]]=0,2,TRUE,3)</f>
        <v>2</v>
      </c>
      <c r="O280" s="50">
        <f>COUNTIF(既存ファイル名[項目],既存ファイル名[[#This Row],[項目]])</f>
        <v>1</v>
      </c>
      <c r="P280" s="90" t="s">
        <v>3837</v>
      </c>
      <c r="Q280" s="50" t="str" cm="1">
        <f t="array" ref="Q280">_xlfn.IFS(既存ファイル名[[#This Row],[字２]]&gt;0,"",COUNTIF(既存ファイル名[[字１]:[字３]],既存ファイル名[[#This Row],[字１]])&gt;1,"重複",TRUE,"")</f>
        <v/>
      </c>
      <c r="R280" s="50" t="str">
        <f>LEFT(既存ファイル名[[#This Row],[ファイル名]],LEN(既存ファイル名[[#This Row],[ファイル名]])-2)</f>
        <v>deigi</v>
      </c>
      <c r="S280" s="50" t="s">
        <v>3837</v>
      </c>
    </row>
    <row r="281" spans="2:19">
      <c r="B281" s="50">
        <v>592</v>
      </c>
      <c r="C281" s="81" t="s">
        <v>2066</v>
      </c>
      <c r="D281" s="90" t="s">
        <v>2066</v>
      </c>
      <c r="E281" s="81" t="s">
        <v>4203</v>
      </c>
      <c r="F281" s="81" t="s">
        <v>4203</v>
      </c>
      <c r="G281" s="90" t="s">
        <v>2066</v>
      </c>
      <c r="H281" s="90" t="s">
        <v>4123</v>
      </c>
      <c r="I281" s="50" t="str" cm="1">
        <f t="array" ref="I2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81" s="90" t="s">
        <v>3768</v>
      </c>
      <c r="K281" s="50">
        <f>MATCH(LEFT(既存ファイル名[[#This Row],[項目（内部）]],1),字音画数表[新字],0)</f>
        <v>788</v>
      </c>
      <c r="L281" s="50" cm="1">
        <f t="array" ref="L281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281" s="50" cm="1">
        <f t="array" ref="M2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1" s="50" cm="1">
        <f t="array" ref="N281">_xlfn.IFS(既存ファイル名[[#This Row],[字２]]=0,1,既存ファイル名[[#This Row],[字３]]=0,2,TRUE,3)</f>
        <v>2</v>
      </c>
      <c r="O281" s="50">
        <f>COUNTIF(既存ファイル名[項目],既存ファイル名[[#This Row],[項目]])</f>
        <v>1</v>
      </c>
      <c r="P281" s="90" t="s">
        <v>3837</v>
      </c>
      <c r="Q281" s="50" t="str" cm="1">
        <f t="array" ref="Q281">_xlfn.IFS(既存ファイル名[[#This Row],[字２]]&gt;0,"",COUNTIF(既存ファイル名[[字１]:[字３]],既存ファイル名[[#This Row],[字１]])&gt;1,"重複",TRUE,"")</f>
        <v/>
      </c>
      <c r="R281" s="50" t="str">
        <f>LEFT(既存ファイル名[[#This Row],[ファイル名]],LEN(既存ファイル名[[#This Row],[ファイル名]])-2)</f>
        <v>teishi</v>
      </c>
      <c r="S281" s="50" t="s">
        <v>3837</v>
      </c>
    </row>
    <row r="282" spans="2:19">
      <c r="B282" s="50">
        <v>590</v>
      </c>
      <c r="C282" s="81" t="s">
        <v>2497</v>
      </c>
      <c r="D282" s="90" t="s">
        <v>2497</v>
      </c>
      <c r="E282" s="81" t="s">
        <v>4203</v>
      </c>
      <c r="F282" s="81" t="s">
        <v>4203</v>
      </c>
      <c r="G282" s="90" t="s">
        <v>2497</v>
      </c>
      <c r="H282" s="90" t="s">
        <v>4121</v>
      </c>
      <c r="I282" s="50" t="str" cm="1">
        <f t="array" ref="I2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82" s="90" t="s">
        <v>3765</v>
      </c>
      <c r="K282" s="50">
        <f>MATCH(LEFT(既存ファイル名[[#This Row],[項目（内部）]],1),字音画数表[新字],0)</f>
        <v>781</v>
      </c>
      <c r="L282" s="50" cm="1">
        <f t="array" ref="L282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282" s="50" cm="1">
        <f t="array" ref="M2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2" s="50" cm="1">
        <f t="array" ref="N282">_xlfn.IFS(既存ファイル名[[#This Row],[字２]]=0,1,既存ファイル名[[#This Row],[字３]]=0,2,TRUE,3)</f>
        <v>2</v>
      </c>
      <c r="O282" s="79">
        <f>COUNTIF(既存ファイル名[項目],既存ファイル名[[#This Row],[項目]])</f>
        <v>1</v>
      </c>
      <c r="P282" s="90" t="s">
        <v>3837</v>
      </c>
      <c r="Q282" s="50" t="str" cm="1">
        <f t="array" ref="Q282">_xlfn.IFS(既存ファイル名[[#This Row],[字２]]&gt;0,"",COUNTIF(既存ファイル名[[字１]:[字３]],既存ファイル名[[#This Row],[字１]])&gt;1,"重複",TRUE,"")</f>
        <v/>
      </c>
      <c r="R282" s="50" t="str">
        <f>LEFT(既存ファイル名[[#This Row],[ファイル名]],LEN(既存ファイル名[[#This Row],[ファイル名]])-2)</f>
        <v>teifu</v>
      </c>
      <c r="S282" s="50" t="s">
        <v>3837</v>
      </c>
    </row>
    <row r="283" spans="2:19">
      <c r="B283" s="50">
        <v>591</v>
      </c>
      <c r="C283" s="81" t="s">
        <v>4488</v>
      </c>
      <c r="D283" s="90" t="s">
        <v>4488</v>
      </c>
      <c r="E283" s="81" t="s">
        <v>4489</v>
      </c>
      <c r="F283" s="81" t="s">
        <v>4203</v>
      </c>
      <c r="G283" s="90" t="s">
        <v>4488</v>
      </c>
      <c r="H283" s="90" t="s">
        <v>4211</v>
      </c>
      <c r="I283" s="50" t="str" cm="1">
        <f t="array" ref="I2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83" s="90" t="s">
        <v>3767</v>
      </c>
      <c r="K283" s="50">
        <f>MATCH(LEFT(既存ファイル名[[#This Row],[項目（内部）]],1),字音画数表[新字],0)</f>
        <v>780</v>
      </c>
      <c r="L283" s="50" cm="1">
        <f t="array" ref="L283">_xlfn.IFS(MID(既存ファイル名[[#This Row],[項目（内部）]],2,1)="",0,MID(既存ファイル名[[#This Row],[項目（内部）]],2,1)="（",1,TRUE,MATCH(MID(既存ファイル名[[#This Row],[項目（内部）]],2,1),字音画数表[新字],0))</f>
        <v>1078</v>
      </c>
      <c r="M283" s="50" cm="1">
        <f t="array" ref="M2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3" s="50" cm="1">
        <f t="array" ref="N283">_xlfn.IFS(既存ファイル名[[#This Row],[字２]]=0,1,既存ファイル名[[#This Row],[字３]]=0,2,TRUE,3)</f>
        <v>2</v>
      </c>
      <c r="O283" s="50">
        <f>COUNTIF(既存ファイル名[項目],既存ファイル名[[#This Row],[項目]])</f>
        <v>1</v>
      </c>
      <c r="P283" s="90" t="s">
        <v>3837</v>
      </c>
      <c r="Q283" s="50" t="str" cm="1">
        <f t="array" ref="Q283">_xlfn.IFS(既存ファイル名[[#This Row],[字２]]&gt;0,"",COUNTIF(既存ファイル名[[字１]:[字３]],既存ファイル名[[#This Row],[字１]])&gt;1,"重複",TRUE,"")</f>
        <v/>
      </c>
      <c r="R283" s="50" t="str">
        <f>LEFT(既存ファイル名[[#This Row],[ファイル名]],LEN(既存ファイル名[[#This Row],[ファイル名]])-2)</f>
        <v>teirei</v>
      </c>
      <c r="S283" s="50" t="s">
        <v>3837</v>
      </c>
    </row>
    <row r="284" spans="2:19">
      <c r="B284" s="50">
        <v>593</v>
      </c>
      <c r="C284" s="81" t="s">
        <v>4490</v>
      </c>
      <c r="D284" s="90" t="s">
        <v>4490</v>
      </c>
      <c r="E284" s="81" t="s">
        <v>4203</v>
      </c>
      <c r="F284" s="81" t="s">
        <v>4203</v>
      </c>
      <c r="G284" s="90" t="s">
        <v>4490</v>
      </c>
      <c r="H284" s="90" t="s">
        <v>4211</v>
      </c>
      <c r="I284" s="50" t="str" cm="1">
        <f t="array" ref="I2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84" s="90" t="s">
        <v>3769</v>
      </c>
      <c r="K284" s="50">
        <f>MATCH(LEFT(既存ファイル名[[#This Row],[項目（内部）]],1),字音画数表[新字],0)</f>
        <v>780</v>
      </c>
      <c r="L284" s="50" cm="1">
        <f t="array" ref="L284">_xlfn.IFS(MID(既存ファイル名[[#This Row],[項目（内部）]],2,1)="",0,MID(既存ファイル名[[#This Row],[項目（内部）]],2,1)="（",1,TRUE,MATCH(MID(既存ファイル名[[#This Row],[項目（内部）]],2,1),字音画数表[新字],0))</f>
        <v>548</v>
      </c>
      <c r="M284" s="50" cm="1">
        <f t="array" ref="M2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4" s="50" cm="1">
        <f t="array" ref="N284">_xlfn.IFS(既存ファイル名[[#This Row],[字２]]=0,1,既存ファイル名[[#This Row],[字３]]=0,2,TRUE,3)</f>
        <v>2</v>
      </c>
      <c r="O284" s="79">
        <f>COUNTIF(既存ファイル名[項目],既存ファイル名[[#This Row],[項目]])</f>
        <v>1</v>
      </c>
      <c r="P284" s="90" t="s">
        <v>3837</v>
      </c>
      <c r="Q284" s="50" t="str" cm="1">
        <f t="array" ref="Q284">_xlfn.IFS(既存ファイル名[[#This Row],[字２]]&gt;0,"",COUNTIF(既存ファイル名[[字１]:[字３]],既存ファイル名[[#This Row],[字１]])&gt;1,"重複",TRUE,"")</f>
        <v/>
      </c>
      <c r="R284" s="50" t="str">
        <f>LEFT(既存ファイル名[[#This Row],[ファイル名]],LEN(既存ファイル名[[#This Row],[ファイル名]])-2)</f>
        <v>teishou</v>
      </c>
      <c r="S284" s="50" t="s">
        <v>3837</v>
      </c>
    </row>
    <row r="285" spans="2:19">
      <c r="B285" s="50">
        <v>627</v>
      </c>
      <c r="C285" s="81" t="s">
        <v>4521</v>
      </c>
      <c r="D285" s="90" t="s">
        <v>4521</v>
      </c>
      <c r="E285" s="81" t="s">
        <v>4203</v>
      </c>
      <c r="F285" s="81" t="s">
        <v>4203</v>
      </c>
      <c r="G285" s="90" t="s">
        <v>4521</v>
      </c>
      <c r="H285" s="90" t="s">
        <v>4207</v>
      </c>
      <c r="I285" s="50" t="str" cm="1">
        <f t="array" ref="I2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85" s="90" t="s">
        <v>3803</v>
      </c>
      <c r="K285" s="50">
        <f>MATCH(LEFT(既存ファイル名[[#This Row],[項目（内部）]],1),字音画数表[新字],0)</f>
        <v>779</v>
      </c>
      <c r="L285" s="50" cm="1">
        <f t="array" ref="L285">_xlfn.IFS(MID(既存ファイル名[[#This Row],[項目（内部）]],2,1)="",0,MID(既存ファイル名[[#This Row],[項目（内部）]],2,1)="（",1,TRUE,MATCH(MID(既存ファイル名[[#This Row],[項目（内部）]],2,1),字音画数表[新字],0))</f>
        <v>822</v>
      </c>
      <c r="M285" s="50" cm="1">
        <f t="array" ref="M2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5" s="50" cm="1">
        <f t="array" ref="N285">_xlfn.IFS(既存ファイル名[[#This Row],[字２]]=0,1,既存ファイル名[[#This Row],[字３]]=0,2,TRUE,3)</f>
        <v>2</v>
      </c>
      <c r="O285" s="50">
        <f>COUNTIF(既存ファイル名[項目],既存ファイル名[[#This Row],[項目]])</f>
        <v>1</v>
      </c>
      <c r="P285" s="90" t="s">
        <v>3837</v>
      </c>
      <c r="Q285" s="50" t="str" cm="1">
        <f t="array" ref="Q285">_xlfn.IFS(既存ファイル名[[#This Row],[字２]]&gt;0,"",COUNTIF(既存ファイル名[[字１]:[字３]],既存ファイル名[[#This Row],[字１]])&gt;1,"重複",TRUE,"")</f>
        <v/>
      </c>
      <c r="R285" s="50" t="str">
        <f>LEFT(既存ファイル名[[#This Row],[ファイル名]],LEN(既存ファイル名[[#This Row],[ファイル名]])-2)</f>
        <v>tsuitou</v>
      </c>
      <c r="S285" s="50" t="s">
        <v>3837</v>
      </c>
    </row>
    <row r="286" spans="2:19">
      <c r="B286" s="50">
        <v>144</v>
      </c>
      <c r="C286" s="81" t="s">
        <v>2496</v>
      </c>
      <c r="D286" s="81" t="s">
        <v>2496</v>
      </c>
      <c r="E286" s="81" t="s">
        <v>4203</v>
      </c>
      <c r="F286" s="81" t="s">
        <v>4203</v>
      </c>
      <c r="G286" s="81" t="s">
        <v>2496</v>
      </c>
      <c r="H286" s="90" t="s">
        <v>4121</v>
      </c>
      <c r="I286" s="50" t="str" cm="1">
        <f t="array" ref="I2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286" s="90" t="s">
        <v>3276</v>
      </c>
      <c r="K286" s="50">
        <f>MATCH(LEFT(既存ファイル名[[#This Row],[項目（内部）]],1),字音画数表[新字],0)</f>
        <v>774</v>
      </c>
      <c r="L286" s="50" cm="1">
        <f t="array" ref="L286">_xlfn.IFS(MID(既存ファイル名[[#This Row],[項目（内部）]],2,1)="",0,MID(既存ファイル名[[#This Row],[項目（内部）]],2,1)="（",1,TRUE,MATCH(MID(既存ファイル名[[#This Row],[項目（内部）]],2,1),字音画数表[新字],0))</f>
        <v>859</v>
      </c>
      <c r="M286" s="50" cm="1">
        <f t="array" ref="M2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6" s="50" cm="1">
        <f t="array" ref="N286">_xlfn.IFS(既存ファイル名[[#This Row],[字２]]=0,1,既存ファイル名[[#This Row],[字３]]=0,2,TRUE,3)</f>
        <v>2</v>
      </c>
      <c r="O286" s="50">
        <f>COUNTIF(既存ファイル名[項目],既存ファイル名[[#This Row],[項目]])</f>
        <v>1</v>
      </c>
      <c r="P286" s="90" t="s">
        <v>3837</v>
      </c>
      <c r="Q286" s="50" t="str" cm="1">
        <f t="array" ref="Q286">_xlfn.IFS(既存ファイル名[[#This Row],[字２]]&gt;0,"",COUNTIF(既存ファイル名[[字１]:[字３]],既存ファイル名[[#This Row],[字１]])&gt;1,"重複",TRUE,"")</f>
        <v/>
      </c>
      <c r="R286" s="50" t="str">
        <f>LEFT(既存ファイル名[[#This Row],[ファイル名]],LEN(既存ファイル名[[#This Row],[ファイル名]])-2)</f>
        <v>chouhaku</v>
      </c>
      <c r="S286" s="50" t="s">
        <v>3837</v>
      </c>
    </row>
    <row r="287" spans="2:19">
      <c r="B287" s="50">
        <v>146</v>
      </c>
      <c r="C287" s="81" t="s">
        <v>2277</v>
      </c>
      <c r="D287" s="81" t="s">
        <v>2276</v>
      </c>
      <c r="E287" s="81" t="s">
        <v>4203</v>
      </c>
      <c r="F287" s="81" t="s">
        <v>4203</v>
      </c>
      <c r="G287" s="90" t="s">
        <v>2276</v>
      </c>
      <c r="H287" s="90" t="s">
        <v>4122</v>
      </c>
      <c r="I287" s="79" t="str" cm="1">
        <f t="array" ref="I2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87" s="90" t="s">
        <v>3278</v>
      </c>
      <c r="K287" s="50">
        <f>MATCH(LEFT(既存ファイル名[[#This Row],[項目（内部）]],1),字音画数表[新字],0)</f>
        <v>770</v>
      </c>
      <c r="L287" s="50" cm="1">
        <f t="array" ref="L287">_xlfn.IFS(MID(既存ファイル名[[#This Row],[項目（内部）]],2,1)="",0,MID(既存ファイル名[[#This Row],[項目（内部）]],2,1)="（",1,TRUE,MATCH(MID(既存ファイル名[[#This Row],[項目（内部）]],2,1),字音画数表[新字],0))</f>
        <v>1045</v>
      </c>
      <c r="M287" s="50" cm="1">
        <f t="array" ref="M2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7" s="50" cm="1">
        <f t="array" ref="N287">_xlfn.IFS(既存ファイル名[[#This Row],[字２]]=0,1,既存ファイル名[[#This Row],[字３]]=0,2,TRUE,3)</f>
        <v>2</v>
      </c>
      <c r="O287" s="50">
        <f>COUNTIF(既存ファイル名[項目],既存ファイル名[[#This Row],[項目]])</f>
        <v>1</v>
      </c>
      <c r="P287" s="90" t="s">
        <v>3837</v>
      </c>
      <c r="Q287" s="50" t="str" cm="1">
        <f t="array" ref="Q287">_xlfn.IFS(既存ファイル名[[#This Row],[字２]]&gt;0,"",COUNTIF(既存ファイル名[[字１]:[字３]],既存ファイル名[[#This Row],[字１]])&gt;1,"重複",TRUE,"")</f>
        <v/>
      </c>
      <c r="R287" s="50" t="str">
        <f>LEFT(既存ファイル名[[#This Row],[ファイル名]],LEN(既存ファイル名[[#This Row],[ファイル名]])-2)</f>
        <v>chouri</v>
      </c>
      <c r="S287" s="50" t="s">
        <v>3837</v>
      </c>
    </row>
    <row r="288" spans="2:19">
      <c r="B288" s="50">
        <v>147</v>
      </c>
      <c r="C288" s="81" t="s">
        <v>2275</v>
      </c>
      <c r="D288" s="81" t="s">
        <v>2274</v>
      </c>
      <c r="E288" s="81" t="s">
        <v>4203</v>
      </c>
      <c r="F288" s="81" t="s">
        <v>4203</v>
      </c>
      <c r="G288" s="81" t="s">
        <v>2274</v>
      </c>
      <c r="H288" s="90" t="s">
        <v>4122</v>
      </c>
      <c r="I288" s="50" t="str" cm="1">
        <f t="array" ref="I2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88" s="90" t="s">
        <v>3280</v>
      </c>
      <c r="K288" s="50">
        <f>MATCH(LEFT(既存ファイル名[[#This Row],[項目（内部）]],1),字音画数表[新字],0)</f>
        <v>770</v>
      </c>
      <c r="L288" s="50" cm="1">
        <f t="array" ref="L288">_xlfn.IFS(MID(既存ファイル名[[#This Row],[項目（内部）]],2,1)="",0,MID(既存ファイル名[[#This Row],[項目（内部）]],2,1)="（",1,TRUE,MATCH(MID(既存ファイル名[[#This Row],[項目（内部）]],2,1),字音画数表[新字],0))</f>
        <v>615</v>
      </c>
      <c r="M288" s="50" cm="1">
        <f t="array" ref="M2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8" s="50" cm="1">
        <f t="array" ref="N288">_xlfn.IFS(既存ファイル名[[#This Row],[字２]]=0,1,既存ファイル名[[#This Row],[字３]]=0,2,TRUE,3)</f>
        <v>2</v>
      </c>
      <c r="O288" s="50">
        <f>COUNTIF(既存ファイル名[項目],既存ファイル名[[#This Row],[項目]])</f>
        <v>1</v>
      </c>
      <c r="P288" s="90" t="s">
        <v>3837</v>
      </c>
      <c r="Q288" s="50" t="str" cm="1">
        <f t="array" ref="Q288">_xlfn.IFS(既存ファイル名[[#This Row],[字２]]&gt;0,"",COUNTIF(既存ファイル名[[字１]:[字３]],既存ファイル名[[#This Row],[字１]])&gt;1,"重複",TRUE,"")</f>
        <v/>
      </c>
      <c r="R288" s="50" t="str">
        <f>LEFT(既存ファイル名[[#This Row],[ファイル名]],LEN(既存ファイル名[[#This Row],[ファイル名]])-2)</f>
        <v>choushin</v>
      </c>
      <c r="S288" s="50" t="s">
        <v>3837</v>
      </c>
    </row>
    <row r="289" spans="2:19">
      <c r="B289" s="50">
        <v>145</v>
      </c>
      <c r="C289" s="81" t="s">
        <v>2391</v>
      </c>
      <c r="D289" s="81" t="s">
        <v>2391</v>
      </c>
      <c r="E289" s="81" t="s">
        <v>4203</v>
      </c>
      <c r="F289" s="81" t="s">
        <v>4203</v>
      </c>
      <c r="G289" s="81" t="s">
        <v>2391</v>
      </c>
      <c r="H289" s="90" t="s">
        <v>4211</v>
      </c>
      <c r="I289" s="50" t="str" cm="1">
        <f t="array" ref="I2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289" s="90" t="s">
        <v>3277</v>
      </c>
      <c r="K289" s="50">
        <f>MATCH(LEFT(既存ファイル名[[#This Row],[項目（内部）]],1),字音画数表[新字],0)</f>
        <v>768</v>
      </c>
      <c r="L289" s="50" cm="1">
        <f t="array" ref="L289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289" s="50" cm="1">
        <f t="array" ref="M2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89" s="50" cm="1">
        <f t="array" ref="N289">_xlfn.IFS(既存ファイル名[[#This Row],[字２]]=0,1,既存ファイル名[[#This Row],[字３]]=0,2,TRUE,3)</f>
        <v>2</v>
      </c>
      <c r="O289" s="50">
        <f>COUNTIF(既存ファイル名[項目],既存ファイル名[[#This Row],[項目]])</f>
        <v>1</v>
      </c>
      <c r="P289" s="90" t="s">
        <v>3837</v>
      </c>
      <c r="Q289" s="50" t="str" cm="1">
        <f t="array" ref="Q289">_xlfn.IFS(既存ファイル名[[#This Row],[字２]]&gt;0,"",COUNTIF(既存ファイル名[[字１]:[字３]],既存ファイル名[[#This Row],[字１]])&gt;1,"重複",TRUE,"")</f>
        <v/>
      </c>
      <c r="R289" s="50" t="str">
        <f>LEFT(既存ファイル名[[#This Row],[ファイル名]],LEN(既存ファイル名[[#This Row],[ファイル名]])-2)</f>
        <v>choujin</v>
      </c>
      <c r="S289" s="50" t="s">
        <v>3837</v>
      </c>
    </row>
    <row r="290" spans="2:19">
      <c r="B290" s="50">
        <v>143</v>
      </c>
      <c r="C290" s="81" t="s">
        <v>2150</v>
      </c>
      <c r="D290" s="81" t="s">
        <v>2150</v>
      </c>
      <c r="E290" s="81" t="s">
        <v>4203</v>
      </c>
      <c r="F290" s="81" t="s">
        <v>4203</v>
      </c>
      <c r="G290" s="90" t="s">
        <v>2150</v>
      </c>
      <c r="H290" s="90" t="s">
        <v>4207</v>
      </c>
      <c r="I290" s="79" t="str" cm="1">
        <f t="array" ref="I2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90" s="90" t="s">
        <v>3275</v>
      </c>
      <c r="K290" s="50">
        <f>MATCH(LEFT(既存ファイル名[[#This Row],[項目（内部）]],1),字音画数表[新字],0)</f>
        <v>767</v>
      </c>
      <c r="L290" s="50" cm="1">
        <f t="array" ref="L290">_xlfn.IFS(MID(既存ファイル名[[#This Row],[項目（内部）]],2,1)="",0,MID(既存ファイル名[[#This Row],[項目（内部）]],2,1)="（",1,TRUE,MATCH(MID(既存ファイル名[[#This Row],[項目（内部）]],2,1),字音画数表[新字],0))</f>
        <v>832</v>
      </c>
      <c r="M290" s="50" cm="1">
        <f t="array" ref="M2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0" s="50" cm="1">
        <f t="array" ref="N290">_xlfn.IFS(既存ファイル名[[#This Row],[字２]]=0,1,既存ファイル名[[#This Row],[字３]]=0,2,TRUE,3)</f>
        <v>2</v>
      </c>
      <c r="O290" s="50">
        <f>COUNTIF(既存ファイル名[項目],既存ファイル名[[#This Row],[項目]])</f>
        <v>1</v>
      </c>
      <c r="P290" s="90" t="s">
        <v>3837</v>
      </c>
      <c r="Q290" s="50" t="str" cm="1">
        <f t="array" ref="Q290">_xlfn.IFS(既存ファイル名[[#This Row],[字２]]&gt;0,"",COUNTIF(既存ファイル名[[字１]:[字３]],既存ファイル名[[#This Row],[字１]])&gt;1,"重複",TRUE,"")</f>
        <v/>
      </c>
      <c r="R290" s="50" t="str">
        <f>LEFT(既存ファイル名[[#This Row],[ファイル名]],LEN(既存ファイル名[[#This Row],[ファイル名]])-2)</f>
        <v>chodou</v>
      </c>
      <c r="S290" s="50" t="s">
        <v>3837</v>
      </c>
    </row>
    <row r="291" spans="2:19">
      <c r="B291" s="50">
        <v>152</v>
      </c>
      <c r="C291" s="81" t="s">
        <v>4231</v>
      </c>
      <c r="D291" s="81" t="s">
        <v>4231</v>
      </c>
      <c r="E291" s="81" t="s">
        <v>4232</v>
      </c>
      <c r="F291" s="81" t="s">
        <v>4203</v>
      </c>
      <c r="G291" s="81" t="s">
        <v>4231</v>
      </c>
      <c r="H291" s="90" t="s">
        <v>4207</v>
      </c>
      <c r="I291" s="50" t="str" cm="1">
        <f t="array" ref="I2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91" s="90" t="s">
        <v>3285</v>
      </c>
      <c r="K291" s="50">
        <f>MATCH(LEFT(既存ファイル名[[#This Row],[項目（内部）]],1),字音画数表[新字],0)</f>
        <v>766</v>
      </c>
      <c r="L291" s="50" cm="1">
        <f t="array" ref="L291">_xlfn.IFS(MID(既存ファイル名[[#This Row],[項目（内部）]],2,1)="",0,MID(既存ファイル名[[#This Row],[項目（内部）]],2,1)="（",1,TRUE,MATCH(MID(既存ファイル名[[#This Row],[項目（内部）]],2,1),字音画数表[新字],0))</f>
        <v>744</v>
      </c>
      <c r="M291" s="50" cm="1">
        <f t="array" ref="M2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1" s="50" cm="1">
        <f t="array" ref="N291">_xlfn.IFS(既存ファイル名[[#This Row],[字２]]=0,1,既存ファイル名[[#This Row],[字３]]=0,2,TRUE,3)</f>
        <v>2</v>
      </c>
      <c r="O291" s="50">
        <f>COUNTIF(既存ファイル名[項目],既存ファイル名[[#This Row],[項目]])</f>
        <v>1</v>
      </c>
      <c r="P291" s="90" t="s">
        <v>3837</v>
      </c>
      <c r="Q291" s="50" t="str" cm="1">
        <f t="array" ref="Q291">_xlfn.IFS(既存ファイル名[[#This Row],[字２]]&gt;0,"",COUNTIF(既存ファイル名[[字１]:[字３]],既存ファイル名[[#This Row],[字１]])&gt;1,"重複",TRUE,"")</f>
        <v/>
      </c>
      <c r="R291" s="50" t="str">
        <f>LEFT(既存ファイル名[[#This Row],[ファイル名]],LEN(既存ファイル名[[#This Row],[ファイル名]])-2)</f>
        <v>chuutan</v>
      </c>
      <c r="S291" s="50" t="s">
        <v>3837</v>
      </c>
    </row>
    <row r="292" spans="2:19">
      <c r="B292" s="50">
        <v>148</v>
      </c>
      <c r="C292" s="81" t="s">
        <v>2149</v>
      </c>
      <c r="D292" s="81" t="s">
        <v>2149</v>
      </c>
      <c r="E292" s="81" t="s">
        <v>4203</v>
      </c>
      <c r="F292" s="81" t="s">
        <v>4203</v>
      </c>
      <c r="G292" s="81" t="s">
        <v>2149</v>
      </c>
      <c r="H292" s="90" t="s">
        <v>4207</v>
      </c>
      <c r="I292" s="50" t="str" cm="1">
        <f t="array" ref="I2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92" s="90" t="s">
        <v>3281</v>
      </c>
      <c r="K292" s="50">
        <f>MATCH(LEFT(既存ファイル名[[#This Row],[項目（内部）]],1),字音画数表[新字],0)</f>
        <v>765</v>
      </c>
      <c r="L292" s="50" cm="1">
        <f t="array" ref="L292">_xlfn.IFS(MID(既存ファイル名[[#This Row],[項目（内部）]],2,1)="",0,MID(既存ファイル名[[#This Row],[項目（内部）]],2,1)="（",1,TRUE,MATCH(MID(既存ファイル名[[#This Row],[項目（内部）]],2,1),字音画数表[新字],0))</f>
        <v>754</v>
      </c>
      <c r="M292" s="50" cm="1">
        <f t="array" ref="M2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2" s="50" cm="1">
        <f t="array" ref="N292">_xlfn.IFS(既存ファイル名[[#This Row],[字２]]=0,1,既存ファイル名[[#This Row],[字３]]=0,2,TRUE,3)</f>
        <v>2</v>
      </c>
      <c r="O292" s="50">
        <f>COUNTIF(既存ファイル名[項目],既存ファイル名[[#This Row],[項目]])</f>
        <v>1</v>
      </c>
      <c r="P292" s="90" t="s">
        <v>3837</v>
      </c>
      <c r="Q292" s="50" t="str" cm="1">
        <f t="array" ref="Q292">_xlfn.IFS(既存ファイル名[[#This Row],[字２]]&gt;0,"",COUNTIF(既存ファイル名[[字１]:[字３]],既存ファイル名[[#This Row],[字１]])&gt;1,"重複",TRUE,"")</f>
        <v/>
      </c>
      <c r="R292" s="50" t="str">
        <f>LEFT(既存ファイル名[[#This Row],[ファイル名]],LEN(既存ファイル名[[#This Row],[ファイル名]])-2)</f>
        <v>chuuchiku</v>
      </c>
      <c r="S292" s="50" t="s">
        <v>3837</v>
      </c>
    </row>
    <row r="293" spans="2:19">
      <c r="B293" s="50">
        <v>150</v>
      </c>
      <c r="C293" s="81" t="s">
        <v>2273</v>
      </c>
      <c r="D293" s="81" t="s">
        <v>2272</v>
      </c>
      <c r="E293" s="81" t="s">
        <v>4203</v>
      </c>
      <c r="F293" s="81" t="s">
        <v>4203</v>
      </c>
      <c r="G293" s="81" t="s">
        <v>2272</v>
      </c>
      <c r="H293" s="90" t="s">
        <v>4122</v>
      </c>
      <c r="I293" s="50" t="str" cm="1">
        <f t="array" ref="I2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93" s="90" t="s">
        <v>3283</v>
      </c>
      <c r="K293" s="50">
        <f>MATCH(LEFT(既存ファイル名[[#This Row],[項目（内部）]],1),字音画数表[新字],0)</f>
        <v>759</v>
      </c>
      <c r="L293" s="50" cm="1">
        <f t="array" ref="L293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293" s="50" cm="1">
        <f t="array" ref="M2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3" s="50" cm="1">
        <f t="array" ref="N293">_xlfn.IFS(既存ファイル名[[#This Row],[字２]]=0,1,既存ファイル名[[#This Row],[字３]]=0,2,TRUE,3)</f>
        <v>2</v>
      </c>
      <c r="O293" s="79">
        <f>COUNTIF(既存ファイル名[項目],既存ファイル名[[#This Row],[項目]])</f>
        <v>1</v>
      </c>
      <c r="P293" s="90" t="s">
        <v>3837</v>
      </c>
      <c r="Q293" s="50" t="str" cm="1">
        <f t="array" ref="Q293">_xlfn.IFS(既存ファイル名[[#This Row],[字２]]&gt;0,"",COUNTIF(既存ファイル名[[字１]:[字３]],既存ファイル名[[#This Row],[字１]])&gt;1,"重複",TRUE,"")</f>
        <v/>
      </c>
      <c r="R293" s="50" t="str">
        <f>LEFT(既存ファイル名[[#This Row],[ファイル名]],LEN(既存ファイル名[[#This Row],[ファイル名]])-2)</f>
        <v>chuuryou</v>
      </c>
      <c r="S293" s="50" t="s">
        <v>3837</v>
      </c>
    </row>
    <row r="294" spans="2:19">
      <c r="B294" s="50">
        <v>151</v>
      </c>
      <c r="C294" s="81" t="s">
        <v>2065</v>
      </c>
      <c r="D294" s="81" t="s">
        <v>2065</v>
      </c>
      <c r="E294" s="81" t="s">
        <v>4203</v>
      </c>
      <c r="F294" s="81" t="s">
        <v>4203</v>
      </c>
      <c r="G294" s="81" t="s">
        <v>2065</v>
      </c>
      <c r="H294" s="90" t="s">
        <v>4123</v>
      </c>
      <c r="I294" s="50" t="str" cm="1">
        <f t="array" ref="I2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94" s="90" t="s">
        <v>3284</v>
      </c>
      <c r="K294" s="50">
        <f>MATCH(LEFT(既存ファイル名[[#This Row],[項目（内部）]],1),字音画数表[新字],0)</f>
        <v>759</v>
      </c>
      <c r="L294" s="50" cm="1">
        <f t="array" ref="L294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294" s="50" cm="1">
        <f t="array" ref="M2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4" s="50" cm="1">
        <f t="array" ref="N294">_xlfn.IFS(既存ファイル名[[#This Row],[字２]]=0,1,既存ファイル名[[#This Row],[字３]]=0,2,TRUE,3)</f>
        <v>2</v>
      </c>
      <c r="O294" s="79">
        <f>COUNTIF(既存ファイル名[項目],既存ファイル名[[#This Row],[項目]])</f>
        <v>1</v>
      </c>
      <c r="P294" s="90" t="s">
        <v>3837</v>
      </c>
      <c r="Q294" s="50" t="str" cm="1">
        <f t="array" ref="Q294">_xlfn.IFS(既存ファイル名[[#This Row],[字２]]&gt;0,"",COUNTIF(既存ファイル名[[字１]:[字３]],既存ファイル名[[#This Row],[字１]])&gt;1,"重複",TRUE,"")</f>
        <v/>
      </c>
      <c r="R294" s="50" t="str">
        <f>LEFT(既存ファイル名[[#This Row],[ファイル名]],LEN(既存ファイル名[[#This Row],[ファイル名]])-2)</f>
        <v>chuusou</v>
      </c>
      <c r="S294" s="50" t="s">
        <v>3837</v>
      </c>
    </row>
    <row r="295" spans="2:19">
      <c r="B295" s="50">
        <v>149</v>
      </c>
      <c r="C295" s="81" t="s">
        <v>4229</v>
      </c>
      <c r="D295" s="81" t="s">
        <v>4229</v>
      </c>
      <c r="E295" s="81" t="s">
        <v>4203</v>
      </c>
      <c r="F295" s="81" t="s">
        <v>4203</v>
      </c>
      <c r="G295" s="90" t="s">
        <v>4229</v>
      </c>
      <c r="H295" s="90" t="s">
        <v>4123</v>
      </c>
      <c r="I295" s="79" t="str" cm="1">
        <f t="array" ref="I2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95" s="90" t="s">
        <v>3282</v>
      </c>
      <c r="K295" s="50">
        <f>MATCH(LEFT(既存ファイル名[[#This Row],[項目（内部）]],1),字音画数表[新字],0)</f>
        <v>759</v>
      </c>
      <c r="L295" s="50" cm="1">
        <f t="array" ref="L295">_xlfn.IFS(MID(既存ファイル名[[#This Row],[項目（内部）]],2,1)="",0,MID(既存ファイル名[[#This Row],[項目（内部）]],2,1)="（",1,TRUE,MATCH(MID(既存ファイル名[[#This Row],[項目（内部）]],2,1),字音画数表[新字],0))</f>
        <v>292</v>
      </c>
      <c r="M295" s="50" cm="1">
        <f t="array" ref="M2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5" s="50" cm="1">
        <f t="array" ref="N295">_xlfn.IFS(既存ファイル名[[#This Row],[字２]]=0,1,既存ファイル名[[#This Row],[字３]]=0,2,TRUE,3)</f>
        <v>2</v>
      </c>
      <c r="O295" s="50">
        <f>COUNTIF(既存ファイル名[項目],既存ファイル名[[#This Row],[項目]])</f>
        <v>1</v>
      </c>
      <c r="P295" s="90" t="s">
        <v>3837</v>
      </c>
      <c r="Q295" s="50" t="str" cm="1">
        <f t="array" ref="Q295">_xlfn.IFS(既存ファイル名[[#This Row],[字２]]&gt;0,"",COUNTIF(既存ファイル名[[字１]:[字３]],既存ファイル名[[#This Row],[字１]])&gt;1,"重複",TRUE,"")</f>
        <v/>
      </c>
      <c r="R295" s="50" t="str">
        <f>LEFT(既存ファイル名[[#This Row],[ファイル名]],LEN(既存ファイル名[[#This Row],[ファイル名]])-2)</f>
        <v>chuuken</v>
      </c>
      <c r="S295" s="50" t="s">
        <v>3837</v>
      </c>
    </row>
    <row r="296" spans="2:19">
      <c r="B296" s="50">
        <v>136</v>
      </c>
      <c r="C296" s="81" t="s">
        <v>1962</v>
      </c>
      <c r="D296" s="81" t="s">
        <v>1962</v>
      </c>
      <c r="E296" s="81" t="s">
        <v>4203</v>
      </c>
      <c r="F296" s="81" t="s">
        <v>4203</v>
      </c>
      <c r="G296" s="90" t="s">
        <v>1962</v>
      </c>
      <c r="H296" s="90" t="s">
        <v>4123</v>
      </c>
      <c r="I296" s="79" t="str" cm="1">
        <f t="array" ref="I2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96" s="90" t="s">
        <v>3266</v>
      </c>
      <c r="K296" s="50">
        <f>MATCH(LEFT(既存ファイル名[[#This Row],[項目（内部）]],1),字音画数表[新字],0)</f>
        <v>755</v>
      </c>
      <c r="L296" s="50" cm="1">
        <f t="array" ref="L296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296" s="50" cm="1">
        <f t="array" ref="M2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6" s="50" cm="1">
        <f t="array" ref="N296">_xlfn.IFS(既存ファイル名[[#This Row],[字２]]=0,1,既存ファイル名[[#This Row],[字３]]=0,2,TRUE,3)</f>
        <v>2</v>
      </c>
      <c r="O296" s="50">
        <f>COUNTIF(既存ファイル名[項目],既存ファイル名[[#This Row],[項目]])</f>
        <v>1</v>
      </c>
      <c r="P296" s="90" t="s">
        <v>3837</v>
      </c>
      <c r="Q296" s="50" t="str" cm="1">
        <f t="array" ref="Q296">_xlfn.IFS(既存ファイル名[[#This Row],[字２]]&gt;0,"",COUNTIF(既存ファイル名[[字１]:[字３]],既存ファイル名[[#This Row],[字１]])&gt;1,"重複",TRUE,"")</f>
        <v/>
      </c>
      <c r="R296" s="50" t="str">
        <f>LEFT(既存ファイル名[[#This Row],[ファイル名]],LEN(既存ファイル名[[#This Row],[ファイル名]])-2)</f>
        <v>chikukan</v>
      </c>
      <c r="S296" s="50" t="s">
        <v>3837</v>
      </c>
    </row>
    <row r="297" spans="2:19">
      <c r="B297" s="50">
        <v>135</v>
      </c>
      <c r="C297" s="81" t="s">
        <v>2269</v>
      </c>
      <c r="D297" s="81" t="s">
        <v>2268</v>
      </c>
      <c r="E297" s="81" t="s">
        <v>4203</v>
      </c>
      <c r="F297" s="81" t="s">
        <v>4203</v>
      </c>
      <c r="G297" s="90" t="s">
        <v>2268</v>
      </c>
      <c r="H297" s="90" t="s">
        <v>4122</v>
      </c>
      <c r="I297" s="79" t="str" cm="1">
        <f t="array" ref="I2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297" s="90" t="s">
        <v>3265</v>
      </c>
      <c r="K297" s="50">
        <f>MATCH(LEFT(既存ファイル名[[#This Row],[項目（内部）]],1),字音画数表[新字],0)</f>
        <v>755</v>
      </c>
      <c r="L297" s="50" cm="1">
        <f t="array" ref="L297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297" s="50" cm="1">
        <f t="array" ref="M2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7" s="50" cm="1">
        <f t="array" ref="N297">_xlfn.IFS(既存ファイル名[[#This Row],[字２]]=0,1,既存ファイル名[[#This Row],[字３]]=0,2,TRUE,3)</f>
        <v>2</v>
      </c>
      <c r="O297" s="50">
        <f>COUNTIF(既存ファイル名[項目],既存ファイル名[[#This Row],[項目]])</f>
        <v>1</v>
      </c>
      <c r="P297" s="90" t="s">
        <v>3837</v>
      </c>
      <c r="Q297" s="50" t="str" cm="1">
        <f t="array" ref="Q297">_xlfn.IFS(既存ファイル名[[#This Row],[字２]]&gt;0,"",COUNTIF(既存ファイル名[[字１]:[字３]],既存ファイル名[[#This Row],[字１]])&gt;1,"重複",TRUE,"")</f>
        <v/>
      </c>
      <c r="R297" s="50" t="str">
        <f>LEFT(既存ファイル名[[#This Row],[ファイル名]],LEN(既存ファイル名[[#This Row],[ファイル名]])-2)</f>
        <v>chikuen</v>
      </c>
      <c r="S297" s="50" t="s">
        <v>3837</v>
      </c>
    </row>
    <row r="298" spans="2:19">
      <c r="B298" s="50">
        <v>138</v>
      </c>
      <c r="C298" s="81" t="s">
        <v>4227</v>
      </c>
      <c r="D298" s="81" t="s">
        <v>4227</v>
      </c>
      <c r="E298" s="81" t="s">
        <v>4203</v>
      </c>
      <c r="F298" s="81" t="s">
        <v>4203</v>
      </c>
      <c r="G298" s="81" t="s">
        <v>4227</v>
      </c>
      <c r="H298" s="90" t="s">
        <v>4123</v>
      </c>
      <c r="I298" s="50" t="str" cm="1">
        <f t="array" ref="I2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298" s="90" t="s">
        <v>3268</v>
      </c>
      <c r="K298" s="50">
        <f>MATCH(LEFT(既存ファイル名[[#This Row],[項目（内部）]],1),字音画数表[新字],0)</f>
        <v>750</v>
      </c>
      <c r="L298" s="50" cm="1">
        <f t="array" ref="L298">_xlfn.IFS(MID(既存ファイル名[[#This Row],[項目（内部）]],2,1)="",0,MID(既存ファイル名[[#This Row],[項目（内部）]],2,1)="（",1,TRUE,MATCH(MID(既存ファイル名[[#This Row],[項目（内部）]],2,1),字音画数表[新字],0))</f>
        <v>1084</v>
      </c>
      <c r="M298" s="50" cm="1">
        <f t="array" ref="M2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8" s="50" cm="1">
        <f t="array" ref="N298">_xlfn.IFS(既存ファイル名[[#This Row],[字２]]=0,1,既存ファイル名[[#This Row],[字３]]=0,2,TRUE,3)</f>
        <v>2</v>
      </c>
      <c r="O298" s="50">
        <f>COUNTIF(既存ファイル名[項目],既存ファイル名[[#This Row],[項目]])</f>
        <v>1</v>
      </c>
      <c r="P298" s="90" t="s">
        <v>3837</v>
      </c>
      <c r="Q298" s="50" t="str" cm="1">
        <f t="array" ref="Q298">_xlfn.IFS(既存ファイル名[[#This Row],[字２]]&gt;0,"",COUNTIF(既存ファイル名[[字１]:[字３]],既存ファイル名[[#This Row],[字１]])&gt;1,"重複",TRUE,"")</f>
        <v/>
      </c>
      <c r="R298" s="50" t="str">
        <f>LEFT(既存ファイル名[[#This Row],[ファイル名]],LEN(既存ファイル名[[#This Row],[ファイル名]])-2)</f>
        <v>chiro</v>
      </c>
      <c r="S298" s="50" t="s">
        <v>3837</v>
      </c>
    </row>
    <row r="299" spans="2:19">
      <c r="B299" s="50">
        <v>137</v>
      </c>
      <c r="C299" s="81" t="s">
        <v>2148</v>
      </c>
      <c r="D299" s="81" t="s">
        <v>2148</v>
      </c>
      <c r="E299" s="81" t="s">
        <v>4203</v>
      </c>
      <c r="F299" s="81" t="s">
        <v>4203</v>
      </c>
      <c r="G299" s="81" t="s">
        <v>2148</v>
      </c>
      <c r="H299" s="90" t="s">
        <v>4207</v>
      </c>
      <c r="I299" s="50" t="str" cm="1">
        <f t="array" ref="I2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299" s="90" t="s">
        <v>3267</v>
      </c>
      <c r="K299" s="50">
        <f>MATCH(LEFT(既存ファイル名[[#This Row],[項目（内部）]],1),字音画数表[新字],0)</f>
        <v>750</v>
      </c>
      <c r="L299" s="50" cm="1">
        <f t="array" ref="L299">_xlfn.IFS(MID(既存ファイル名[[#This Row],[項目（内部）]],2,1)="",0,MID(既存ファイル名[[#This Row],[項目（内部）]],2,1)="（",1,TRUE,MATCH(MID(既存ファイル名[[#This Row],[項目（内部）]],2,1),字音画数表[新字],0))</f>
        <v>1069</v>
      </c>
      <c r="M299" s="50" cm="1">
        <f t="array" ref="M2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299" s="50" cm="1">
        <f t="array" ref="N299">_xlfn.IFS(既存ファイル名[[#This Row],[字２]]=0,1,既存ファイル名[[#This Row],[字３]]=0,2,TRUE,3)</f>
        <v>2</v>
      </c>
      <c r="O299" s="50">
        <f>COUNTIF(既存ファイル名[項目],既存ファイル名[[#This Row],[項目]])</f>
        <v>1</v>
      </c>
      <c r="P299" s="90" t="s">
        <v>3837</v>
      </c>
      <c r="Q299" s="50" t="str" cm="1">
        <f t="array" ref="Q299">_xlfn.IFS(既存ファイル名[[#This Row],[字２]]&gt;0,"",COUNTIF(既存ファイル名[[字１]:[字３]],既存ファイル名[[#This Row],[字１]])&gt;1,"重複",TRUE,"")</f>
        <v/>
      </c>
      <c r="R299" s="50" t="str">
        <f>LEFT(既存ファイル名[[#This Row],[ファイル名]],LEN(既存ファイル名[[#This Row],[ファイル名]])-2)</f>
        <v>chirin</v>
      </c>
      <c r="S299" s="50" t="s">
        <v>3837</v>
      </c>
    </row>
    <row r="300" spans="2:19">
      <c r="B300" s="50">
        <v>142</v>
      </c>
      <c r="C300" s="81" t="s">
        <v>2146</v>
      </c>
      <c r="D300" s="81" t="s">
        <v>2146</v>
      </c>
      <c r="E300" s="81" t="s">
        <v>4203</v>
      </c>
      <c r="F300" s="81" t="s">
        <v>4203</v>
      </c>
      <c r="G300" s="81" t="s">
        <v>2146</v>
      </c>
      <c r="H300" s="90" t="s">
        <v>4207</v>
      </c>
      <c r="I300" s="50" t="str" cm="1">
        <f t="array" ref="I3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0" s="90" t="s">
        <v>3273</v>
      </c>
      <c r="K300" s="50">
        <f>MATCH(LEFT(既存ファイル名[[#This Row],[項目（内部）]],1),字音画数表[新字],0)</f>
        <v>750</v>
      </c>
      <c r="L300" s="50" cm="1">
        <f t="array" ref="L300">_xlfn.IFS(MID(既存ファイル名[[#This Row],[項目（内部）]],2,1)="",0,MID(既存ファイル名[[#This Row],[項目（内部）]],2,1)="（",1,TRUE,MATCH(MID(既存ファイル名[[#This Row],[項目（内部）]],2,1),字音画数表[新字],0))</f>
        <v>786</v>
      </c>
      <c r="M300" s="50" cm="1">
        <f t="array" ref="M3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0" s="50" cm="1">
        <f t="array" ref="N300">_xlfn.IFS(既存ファイル名[[#This Row],[字２]]=0,1,既存ファイル名[[#This Row],[字３]]=0,2,TRUE,3)</f>
        <v>2</v>
      </c>
      <c r="O300" s="50">
        <f>COUNTIF(既存ファイル名[項目],既存ファイル名[[#This Row],[項目]])</f>
        <v>1</v>
      </c>
      <c r="P300" s="90" t="s">
        <v>3837</v>
      </c>
      <c r="Q300" s="50" t="str" cm="1">
        <f t="array" ref="Q300">_xlfn.IFS(既存ファイル名[[#This Row],[字２]]&gt;0,"",COUNTIF(既存ファイル名[[字１]:[字３]],既存ファイル名[[#This Row],[字１]])&gt;1,"重複",TRUE,"")</f>
        <v/>
      </c>
      <c r="R300" s="50" t="str">
        <f>LEFT(既存ファイル名[[#This Row],[ファイル名]],LEN(既存ファイル名[[#This Row],[ファイル名]])-2)</f>
        <v>chitei</v>
      </c>
      <c r="S300" s="50" t="s">
        <v>3837</v>
      </c>
    </row>
    <row r="301" spans="2:19">
      <c r="B301" s="50">
        <v>139</v>
      </c>
      <c r="C301" s="81" t="s">
        <v>2145</v>
      </c>
      <c r="D301" s="81" t="s">
        <v>2145</v>
      </c>
      <c r="E301" s="81" t="s">
        <v>4203</v>
      </c>
      <c r="F301" s="81" t="s">
        <v>4203</v>
      </c>
      <c r="G301" s="90" t="s">
        <v>2145</v>
      </c>
      <c r="H301" s="90" t="s">
        <v>4207</v>
      </c>
      <c r="I301" s="79" t="str" cm="1">
        <f t="array" ref="I3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1" s="90" t="s">
        <v>3270</v>
      </c>
      <c r="K301" s="50">
        <f>MATCH(LEFT(既存ファイル名[[#This Row],[項目（内部）]],1),字音画数表[新字],0)</f>
        <v>750</v>
      </c>
      <c r="L301" s="50" cm="1">
        <f t="array" ref="L301">_xlfn.IFS(MID(既存ファイル名[[#This Row],[項目（内部）]],2,1)="",0,MID(既存ファイル名[[#This Row],[項目（内部）]],2,1)="（",1,TRUE,MATCH(MID(既存ファイル名[[#This Row],[項目（内部）]],2,1),字音画数表[新字],0))</f>
        <v>665</v>
      </c>
      <c r="M301" s="50" cm="1">
        <f t="array" ref="M3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1" s="50" cm="1">
        <f t="array" ref="N301">_xlfn.IFS(既存ファイル名[[#This Row],[字２]]=0,1,既存ファイル名[[#This Row],[字３]]=0,2,TRUE,3)</f>
        <v>2</v>
      </c>
      <c r="O301" s="50">
        <f>COUNTIF(既存ファイル名[項目],既存ファイル名[[#This Row],[項目]])</f>
        <v>1</v>
      </c>
      <c r="P301" s="90" t="s">
        <v>3837</v>
      </c>
      <c r="Q301" s="50" t="str" cm="1">
        <f t="array" ref="Q301">_xlfn.IFS(既存ファイル名[[#This Row],[字２]]&gt;0,"",COUNTIF(既存ファイル名[[字１]:[字３]],既存ファイル名[[#This Row],[字１]])&gt;1,"重複",TRUE,"")</f>
        <v/>
      </c>
      <c r="R301" s="50" t="str">
        <f>LEFT(既存ファイル名[[#This Row],[ファイル名]],LEN(既存ファイル名[[#This Row],[ファイル名]])-2)</f>
        <v>chisen</v>
      </c>
      <c r="S301" s="50" t="s">
        <v>3837</v>
      </c>
    </row>
    <row r="302" spans="2:19">
      <c r="B302" s="50">
        <v>141</v>
      </c>
      <c r="C302" s="81" t="s">
        <v>2064</v>
      </c>
      <c r="D302" s="81" t="s">
        <v>2064</v>
      </c>
      <c r="E302" s="81" t="s">
        <v>4203</v>
      </c>
      <c r="F302" s="81" t="s">
        <v>4203</v>
      </c>
      <c r="G302" s="81" t="s">
        <v>2064</v>
      </c>
      <c r="H302" s="90" t="s">
        <v>4123</v>
      </c>
      <c r="I302" s="50" t="str" cm="1">
        <f t="array" ref="I3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02" s="90" t="s">
        <v>3272</v>
      </c>
      <c r="K302" s="50">
        <f>MATCH(LEFT(既存ファイル名[[#This Row],[項目（内部）]],1),字音画数表[新字],0)</f>
        <v>750</v>
      </c>
      <c r="L302" s="50" cm="1">
        <f t="array" ref="L302">_xlfn.IFS(MID(既存ファイル名[[#This Row],[項目（内部）]],2,1)="",0,MID(既存ファイル名[[#This Row],[項目（内部）]],2,1)="（",1,TRUE,MATCH(MID(既存ファイル名[[#This Row],[項目（内部）]],2,1),字音画数表[新字],0))</f>
        <v>529</v>
      </c>
      <c r="M302" s="50" cm="1">
        <f t="array" ref="M3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2" s="50" cm="1">
        <f t="array" ref="N302">_xlfn.IFS(既存ファイル名[[#This Row],[字２]]=0,1,既存ファイル名[[#This Row],[字３]]=0,2,TRUE,3)</f>
        <v>2</v>
      </c>
      <c r="O302" s="79">
        <f>COUNTIF(既存ファイル名[項目],既存ファイル名[[#This Row],[項目]])</f>
        <v>1</v>
      </c>
      <c r="P302" s="90" t="s">
        <v>3837</v>
      </c>
      <c r="Q302" s="50" t="str" cm="1">
        <f t="array" ref="Q302">_xlfn.IFS(既存ファイル名[[#This Row],[字２]]&gt;0,"",COUNTIF(既存ファイル名[[字１]:[字３]],既存ファイル名[[#This Row],[字１]])&gt;1,"重複",TRUE,"")</f>
        <v/>
      </c>
      <c r="R302" s="50" t="str">
        <f>LEFT(既存ファイル名[[#This Row],[ファイル名]],LEN(既存ファイル名[[#This Row],[ファイル名]])-2)</f>
        <v>chisho</v>
      </c>
      <c r="S302" s="50" t="s">
        <v>3837</v>
      </c>
    </row>
    <row r="303" spans="2:19">
      <c r="B303" s="50">
        <v>140</v>
      </c>
      <c r="C303" s="81" t="s">
        <v>2144</v>
      </c>
      <c r="D303" s="81" t="s">
        <v>2144</v>
      </c>
      <c r="E303" s="81" t="s">
        <v>4203</v>
      </c>
      <c r="F303" s="81" t="s">
        <v>4203</v>
      </c>
      <c r="G303" s="81" t="s">
        <v>2144</v>
      </c>
      <c r="H303" s="90" t="s">
        <v>4207</v>
      </c>
      <c r="I303" s="50" t="str" cm="1">
        <f t="array" ref="I3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3" s="90" t="s">
        <v>3271</v>
      </c>
      <c r="K303" s="50">
        <f>MATCH(LEFT(既存ファイル名[[#This Row],[項目（内部）]],1),字音画数表[新字],0)</f>
        <v>750</v>
      </c>
      <c r="L303" s="50" cm="1">
        <f t="array" ref="L303">_xlfn.IFS(MID(既存ファイル名[[#This Row],[項目（内部）]],2,1)="",0,MID(既存ファイル名[[#This Row],[項目（内部）]],2,1)="（",1,TRUE,MATCH(MID(既存ファイル名[[#This Row],[項目（内部）]],2,1),字音画数表[新字],0))</f>
        <v>436</v>
      </c>
      <c r="M303" s="50" cm="1">
        <f t="array" ref="M3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3" s="50" cm="1">
        <f t="array" ref="N303">_xlfn.IFS(既存ファイル名[[#This Row],[字２]]=0,1,既存ファイル名[[#This Row],[字３]]=0,2,TRUE,3)</f>
        <v>2</v>
      </c>
      <c r="O303" s="79">
        <f>COUNTIF(既存ファイル名[項目],既存ファイル名[[#This Row],[項目]])</f>
        <v>1</v>
      </c>
      <c r="P303" s="90" t="s">
        <v>3837</v>
      </c>
      <c r="Q303" s="50" t="str" cm="1">
        <f t="array" ref="Q303">_xlfn.IFS(既存ファイル名[[#This Row],[字２]]&gt;0,"",COUNTIF(既存ファイル名[[字１]:[字３]],既存ファイル名[[#This Row],[字１]])&gt;1,"重複",TRUE,"")</f>
        <v/>
      </c>
      <c r="R303" s="50" t="str">
        <f>LEFT(既存ファイル名[[#This Row],[ファイル名]],LEN(既存ファイル名[[#This Row],[ファイル名]])-2)</f>
        <v>chishi</v>
      </c>
      <c r="S303" s="50" t="s">
        <v>3837</v>
      </c>
    </row>
    <row r="304" spans="2:19">
      <c r="B304" s="50">
        <v>133</v>
      </c>
      <c r="C304" s="81" t="s">
        <v>4226</v>
      </c>
      <c r="D304" s="81" t="s">
        <v>4226</v>
      </c>
      <c r="E304" s="81" t="s">
        <v>4203</v>
      </c>
      <c r="F304" s="81" t="s">
        <v>4203</v>
      </c>
      <c r="G304" s="81" t="s">
        <v>4226</v>
      </c>
      <c r="H304" s="90" t="s">
        <v>4207</v>
      </c>
      <c r="I304" s="50" t="str" cm="1">
        <f t="array" ref="I3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4" s="90" t="s">
        <v>2546</v>
      </c>
      <c r="K304" s="50">
        <f>MATCH(LEFT(既存ファイル名[[#This Row],[項目（内部）]],1),字音画数表[新字],0)</f>
        <v>750</v>
      </c>
      <c r="L304" s="50" cm="1">
        <f t="array" ref="L304">_xlfn.IFS(MID(既存ファイル名[[#This Row],[項目（内部）]],2,1)="",0,MID(既存ファイル名[[#This Row],[項目（内部）]],2,1)="（",1,TRUE,MATCH(MID(既存ファイル名[[#This Row],[項目（内部）]],2,1),字音画数表[新字],0))</f>
        <v>160</v>
      </c>
      <c r="M304" s="50" cm="1">
        <f t="array" ref="M3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4" s="50" cm="1">
        <f t="array" ref="N304">_xlfn.IFS(既存ファイル名[[#This Row],[字２]]=0,1,既存ファイル名[[#This Row],[字３]]=0,2,TRUE,3)</f>
        <v>2</v>
      </c>
      <c r="O304" s="50">
        <f>COUNTIF(既存ファイル名[項目],既存ファイル名[[#This Row],[項目]])</f>
        <v>1</v>
      </c>
      <c r="P304" s="90" t="s">
        <v>3837</v>
      </c>
      <c r="Q304" s="50" t="str" cm="1">
        <f t="array" ref="Q304">_xlfn.IFS(既存ファイル名[[#This Row],[字２]]&gt;0,"",COUNTIF(既存ファイル名[[字１]:[字３]],既存ファイル名[[#This Row],[字１]])&gt;1,"重複",TRUE,"")</f>
        <v/>
      </c>
      <c r="R304" s="50" t="str">
        <f>LEFT(既存ファイル名[[#This Row],[ファイル名]],LEN(既存ファイル名[[#This Row],[ファイル名]])-2)</f>
        <v>chikan</v>
      </c>
      <c r="S304" s="50" t="s">
        <v>3837</v>
      </c>
    </row>
    <row r="305" spans="2:19">
      <c r="B305" s="50">
        <v>134</v>
      </c>
      <c r="C305" s="81" t="s">
        <v>2143</v>
      </c>
      <c r="D305" s="81" t="s">
        <v>2143</v>
      </c>
      <c r="E305" s="81" t="s">
        <v>4203</v>
      </c>
      <c r="F305" s="81" t="s">
        <v>4203</v>
      </c>
      <c r="G305" s="90" t="s">
        <v>2143</v>
      </c>
      <c r="H305" s="90" t="s">
        <v>4207</v>
      </c>
      <c r="I305" s="79" t="str" cm="1">
        <f t="array" ref="I3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5" s="90" t="s">
        <v>2547</v>
      </c>
      <c r="K305" s="50">
        <f>MATCH(LEFT(既存ファイル名[[#This Row],[項目（内部）]],1),字音画数表[新字],0)</f>
        <v>750</v>
      </c>
      <c r="L305" s="50" cm="1">
        <f t="array" ref="L305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05" s="50" cm="1">
        <f t="array" ref="M3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5" s="50" cm="1">
        <f t="array" ref="N305">_xlfn.IFS(既存ファイル名[[#This Row],[字２]]=0,1,既存ファイル名[[#This Row],[字３]]=0,2,TRUE,3)</f>
        <v>2</v>
      </c>
      <c r="O305" s="50">
        <f>COUNTIF(既存ファイル名[項目],既存ファイル名[[#This Row],[項目]])</f>
        <v>1</v>
      </c>
      <c r="P305" s="90" t="s">
        <v>3837</v>
      </c>
      <c r="Q305" s="50" t="str" cm="1">
        <f t="array" ref="Q305">_xlfn.IFS(既存ファイル名[[#This Row],[字２]]&gt;0,"",COUNTIF(既存ファイル名[[字１]:[字３]],既存ファイル名[[#This Row],[字１]])&gt;1,"重複",TRUE,"")</f>
        <v/>
      </c>
      <c r="R305" s="50" t="str">
        <f>LEFT(既存ファイル名[[#This Row],[ファイル名]],LEN(既存ファイル名[[#This Row],[ファイル名]])-2)</f>
        <v>chikan</v>
      </c>
      <c r="S305" s="50" t="s">
        <v>3837</v>
      </c>
    </row>
    <row r="306" spans="2:19">
      <c r="B306" s="50">
        <v>132</v>
      </c>
      <c r="C306" s="81" t="s">
        <v>4225</v>
      </c>
      <c r="D306" s="81" t="s">
        <v>4225</v>
      </c>
      <c r="E306" s="81" t="s">
        <v>4203</v>
      </c>
      <c r="F306" s="81" t="s">
        <v>4203</v>
      </c>
      <c r="G306" s="81" t="s">
        <v>4225</v>
      </c>
      <c r="H306" s="90" t="s">
        <v>4207</v>
      </c>
      <c r="I306" s="50" t="str" cm="1">
        <f t="array" ref="I3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06" s="90" t="s">
        <v>3264</v>
      </c>
      <c r="K306" s="50">
        <f>MATCH(LEFT(既存ファイル名[[#This Row],[項目（内部）]],1),字音画数表[新字],0)</f>
        <v>750</v>
      </c>
      <c r="L306" s="50" cm="1">
        <f t="array" ref="L306">_xlfn.IFS(MID(既存ファイル名[[#This Row],[項目（内部）]],2,1)="",0,MID(既存ファイル名[[#This Row],[項目（内部）]],2,1)="（",1,TRUE,MATCH(MID(既存ファイル名[[#This Row],[項目（内部）]],2,1),字音画数表[新字],0))</f>
        <v>23</v>
      </c>
      <c r="M306" s="50" cm="1">
        <f t="array" ref="M3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6" s="50" cm="1">
        <f t="array" ref="N306">_xlfn.IFS(既存ファイル名[[#This Row],[字２]]=0,1,既存ファイル名[[#This Row],[字３]]=0,2,TRUE,3)</f>
        <v>2</v>
      </c>
      <c r="O306" s="50">
        <f>COUNTIF(既存ファイル名[項目],既存ファイル名[[#This Row],[項目]])</f>
        <v>1</v>
      </c>
      <c r="P306" s="90" t="s">
        <v>3837</v>
      </c>
      <c r="Q306" s="50" t="str" cm="1">
        <f t="array" ref="Q306">_xlfn.IFS(既存ファイル名[[#This Row],[字２]]&gt;0,"",COUNTIF(既存ファイル名[[字１]:[字３]],既存ファイル名[[#This Row],[字１]])&gt;1,"重複",TRUE,"")</f>
        <v/>
      </c>
      <c r="R306" s="50" t="str">
        <f>LEFT(既存ファイル名[[#This Row],[ファイル名]],LEN(既存ファイル名[[#This Row],[ファイル名]])-2)</f>
        <v>chii</v>
      </c>
      <c r="S306" s="50" t="s">
        <v>3837</v>
      </c>
    </row>
    <row r="307" spans="2:19">
      <c r="B307" s="50">
        <v>157</v>
      </c>
      <c r="C307" s="81" t="s">
        <v>2390</v>
      </c>
      <c r="D307" s="81" t="s">
        <v>2390</v>
      </c>
      <c r="E307" s="81" t="s">
        <v>4203</v>
      </c>
      <c r="F307" s="81" t="s">
        <v>4203</v>
      </c>
      <c r="G307" s="90" t="s">
        <v>2390</v>
      </c>
      <c r="H307" s="90" t="s">
        <v>4211</v>
      </c>
      <c r="I307" s="79" t="str" cm="1">
        <f t="array" ref="I3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07" s="90" t="s">
        <v>3291</v>
      </c>
      <c r="K307" s="50">
        <f>MATCH(LEFT(既存ファイル名[[#This Row],[項目（内部）]],1),字音画数表[新字],0)</f>
        <v>747</v>
      </c>
      <c r="L307" s="50" cm="1">
        <f t="array" ref="L307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307" s="50" cm="1">
        <f t="array" ref="M3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7" s="50" cm="1">
        <f t="array" ref="N307">_xlfn.IFS(既存ファイル名[[#This Row],[字２]]=0,1,既存ファイル名[[#This Row],[字３]]=0,2,TRUE,3)</f>
        <v>2</v>
      </c>
      <c r="O307" s="50">
        <f>COUNTIF(既存ファイル名[項目],既存ファイル名[[#This Row],[項目]])</f>
        <v>1</v>
      </c>
      <c r="P307" s="90" t="s">
        <v>3837</v>
      </c>
      <c r="Q307" s="50" t="str" cm="1">
        <f t="array" ref="Q307">_xlfn.IFS(既存ファイル名[[#This Row],[字２]]&gt;0,"",COUNTIF(既存ファイル名[[字１]:[字３]],既存ファイル名[[#This Row],[字１]])&gt;1,"重複",TRUE,"")</f>
        <v/>
      </c>
      <c r="R307" s="50" t="str">
        <f>LEFT(既存ファイル名[[#This Row],[ファイル名]],LEN(既存ファイル名[[#This Row],[ファイル名]])-2)</f>
        <v>danshi</v>
      </c>
      <c r="S307" s="50" t="s">
        <v>3837</v>
      </c>
    </row>
    <row r="308" spans="2:19">
      <c r="B308" s="50">
        <v>586</v>
      </c>
      <c r="C308" s="81" t="s">
        <v>4486</v>
      </c>
      <c r="D308" s="90" t="s">
        <v>58</v>
      </c>
      <c r="E308" s="81" t="s">
        <v>4203</v>
      </c>
      <c r="F308" s="81" t="s">
        <v>4203</v>
      </c>
      <c r="G308" s="90" t="s">
        <v>58</v>
      </c>
      <c r="H308" s="90" t="s">
        <v>4122</v>
      </c>
      <c r="I308" s="50" t="str" cm="1">
        <f t="array" ref="I3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08" s="90" t="s">
        <v>3761</v>
      </c>
      <c r="K308" s="50">
        <f>MATCH(LEFT(既存ファイル名[[#This Row],[項目（内部）]],1),字音画数表[新字],0)</f>
        <v>745</v>
      </c>
      <c r="L308" s="50" cm="1">
        <f t="array" ref="L308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308" s="50" cm="1">
        <f t="array" ref="M3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8" s="50" cm="1">
        <f t="array" ref="N308">_xlfn.IFS(既存ファイル名[[#This Row],[字２]]=0,1,既存ファイル名[[#This Row],[字３]]=0,2,TRUE,3)</f>
        <v>2</v>
      </c>
      <c r="O308" s="50">
        <f>COUNTIF(既存ファイル名[項目],既存ファイル名[[#This Row],[項目]])</f>
        <v>1</v>
      </c>
      <c r="P308" s="90" t="s">
        <v>3837</v>
      </c>
      <c r="Q308" s="50" t="str" cm="1">
        <f t="array" ref="Q308">_xlfn.IFS(既存ファイル名[[#This Row],[字２]]&gt;0,"",COUNTIF(既存ファイル名[[字１]:[字３]],既存ファイル名[[#This Row],[字１]])&gt;1,"重複",TRUE,"")</f>
        <v/>
      </c>
      <c r="R308" s="50" t="str">
        <f>LEFT(既存ファイル名[[#This Row],[ファイル名]],LEN(既存ファイル名[[#This Row],[ファイル名]])-2)</f>
        <v>tansei</v>
      </c>
      <c r="S308" s="50" t="s">
        <v>3837</v>
      </c>
    </row>
    <row r="309" spans="2:19">
      <c r="B309" s="50">
        <v>587</v>
      </c>
      <c r="C309" s="81" t="s">
        <v>2495</v>
      </c>
      <c r="D309" s="90" t="s">
        <v>2495</v>
      </c>
      <c r="E309" s="81" t="s">
        <v>4203</v>
      </c>
      <c r="F309" s="81" t="s">
        <v>4203</v>
      </c>
      <c r="G309" s="90" t="s">
        <v>2495</v>
      </c>
      <c r="H309" s="90" t="s">
        <v>4121</v>
      </c>
      <c r="I309" s="50" t="str" cm="1">
        <f t="array" ref="I3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09" s="90" t="s">
        <v>3762</v>
      </c>
      <c r="K309" s="50">
        <f>MATCH(LEFT(既存ファイル名[[#This Row],[項目（内部）]],1),字音画数表[新字],0)</f>
        <v>743</v>
      </c>
      <c r="L309" s="50" cm="1">
        <f t="array" ref="L309">_xlfn.IFS(MID(既存ファイル名[[#This Row],[項目（内部）]],2,1)="",0,MID(既存ファイル名[[#This Row],[項目（内部）]],2,1)="（",1,TRUE,MATCH(MID(既存ファイル名[[#This Row],[項目（内部）]],2,1),字音画数表[新字],0))</f>
        <v>406</v>
      </c>
      <c r="M309" s="50" cm="1">
        <f t="array" ref="M3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09" s="50" cm="1">
        <f t="array" ref="N309">_xlfn.IFS(既存ファイル名[[#This Row],[字２]]=0,1,既存ファイル名[[#This Row],[字３]]=0,2,TRUE,3)</f>
        <v>2</v>
      </c>
      <c r="O309" s="50">
        <f>COUNTIF(既存ファイル名[項目],既存ファイル名[[#This Row],[項目]])</f>
        <v>1</v>
      </c>
      <c r="P309" s="90" t="s">
        <v>3837</v>
      </c>
      <c r="Q309" s="50" t="str" cm="1">
        <f t="array" ref="Q309">_xlfn.IFS(既存ファイル名[[#This Row],[字２]]&gt;0,"",COUNTIF(既存ファイル名[[字１]:[字３]],既存ファイル名[[#This Row],[字１]])&gt;1,"重複",TRUE,"")</f>
        <v/>
      </c>
      <c r="R309" s="50" t="str">
        <f>LEFT(既存ファイル名[[#This Row],[ファイル名]],LEN(既存ファイル名[[#This Row],[ファイル名]])-2)</f>
        <v>tanshi</v>
      </c>
      <c r="S309" s="50" t="s">
        <v>3837</v>
      </c>
    </row>
    <row r="310" spans="2:19">
      <c r="B310" s="50">
        <v>588</v>
      </c>
      <c r="C310" s="81" t="s">
        <v>4487</v>
      </c>
      <c r="D310" s="90" t="s">
        <v>57</v>
      </c>
      <c r="E310" s="81" t="s">
        <v>4203</v>
      </c>
      <c r="F310" s="81" t="s">
        <v>4203</v>
      </c>
      <c r="G310" s="90" t="s">
        <v>57</v>
      </c>
      <c r="H310" s="90" t="s">
        <v>4122</v>
      </c>
      <c r="I310" s="50" t="str" cm="1">
        <f t="array" ref="I3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10" s="90" t="s">
        <v>3763</v>
      </c>
      <c r="K310" s="50">
        <f>MATCH(LEFT(既存ファイル名[[#This Row],[項目（内部）]],1),字音画数表[新字],0)</f>
        <v>733</v>
      </c>
      <c r="L310" s="50" cm="1">
        <f t="array" ref="L310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310" s="50" cm="1">
        <f t="array" ref="M3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0" s="50" cm="1">
        <f t="array" ref="N310">_xlfn.IFS(既存ファイル名[[#This Row],[字２]]=0,1,既存ファイル名[[#This Row],[字３]]=0,2,TRUE,3)</f>
        <v>2</v>
      </c>
      <c r="O310" s="50">
        <f>COUNTIF(既存ファイル名[項目],既存ファイル名[[#This Row],[項目]])</f>
        <v>1</v>
      </c>
      <c r="P310" s="90" t="s">
        <v>3837</v>
      </c>
      <c r="Q310" s="50" t="str" cm="1">
        <f t="array" ref="Q310">_xlfn.IFS(既存ファイル名[[#This Row],[字２]]&gt;0,"",COUNTIF(既存ファイル名[[字１]:[字３]],既存ファイル名[[#This Row],[字１]])&gt;1,"重複",TRUE,"")</f>
        <v/>
      </c>
      <c r="R310" s="50" t="str">
        <f>LEFT(既存ファイル名[[#This Row],[ファイル名]],LEN(既存ファイル名[[#This Row],[ファイル名]])-2)</f>
        <v>tanyou</v>
      </c>
      <c r="S310" s="50" t="s">
        <v>3837</v>
      </c>
    </row>
    <row r="311" spans="2:19">
      <c r="B311" s="50">
        <v>585</v>
      </c>
      <c r="C311" s="81" t="s">
        <v>2387</v>
      </c>
      <c r="D311" s="90" t="s">
        <v>2387</v>
      </c>
      <c r="E311" s="81" t="s">
        <v>2388</v>
      </c>
      <c r="F311" s="81" t="s">
        <v>4203</v>
      </c>
      <c r="G311" s="90" t="s">
        <v>2387</v>
      </c>
      <c r="H311" s="90" t="s">
        <v>4211</v>
      </c>
      <c r="I311" s="50" t="str" cm="1">
        <f t="array" ref="I3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11" s="90" t="s">
        <v>3760</v>
      </c>
      <c r="K311" s="50">
        <f>MATCH(LEFT(既存ファイル名[[#This Row],[項目（内部）]],1),字音画数表[新字],0)</f>
        <v>732</v>
      </c>
      <c r="L311" s="50" cm="1">
        <f t="array" ref="L311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311" s="50" cm="1">
        <f t="array" ref="M3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1" s="50" cm="1">
        <f t="array" ref="N311">_xlfn.IFS(既存ファイル名[[#This Row],[字２]]=0,1,既存ファイル名[[#This Row],[字３]]=0,2,TRUE,3)</f>
        <v>2</v>
      </c>
      <c r="O311" s="50">
        <f>COUNTIF(既存ファイル名[項目],既存ファイル名[[#This Row],[項目]])</f>
        <v>1</v>
      </c>
      <c r="P311" s="90" t="s">
        <v>3837</v>
      </c>
      <c r="Q311" s="50" t="str" cm="1">
        <f t="array" ref="Q311">_xlfn.IFS(既存ファイル名[[#This Row],[字２]]&gt;0,"",COUNTIF(既存ファイル名[[字１]:[字３]],既存ファイル名[[#This Row],[字１]])&gt;1,"重複",TRUE,"")</f>
        <v/>
      </c>
      <c r="R311" s="50" t="str">
        <f>LEFT(既存ファイル名[[#This Row],[ファイル名]],LEN(既存ファイル名[[#This Row],[ファイル名]])-2)</f>
        <v>takushu</v>
      </c>
      <c r="S311" s="50" t="s">
        <v>3837</v>
      </c>
    </row>
    <row r="312" spans="2:19">
      <c r="B312" s="50">
        <v>156</v>
      </c>
      <c r="C312" s="81" t="s">
        <v>4237</v>
      </c>
      <c r="D312" s="81" t="s">
        <v>4237</v>
      </c>
      <c r="E312" s="81" t="s">
        <v>4203</v>
      </c>
      <c r="F312" s="81" t="s">
        <v>4203</v>
      </c>
      <c r="G312" s="81" t="s">
        <v>4237</v>
      </c>
      <c r="H312" s="90" t="s">
        <v>4211</v>
      </c>
      <c r="I312" s="50" t="str" cm="1">
        <f t="array" ref="I3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12" s="90" t="s">
        <v>3290</v>
      </c>
      <c r="K312" s="50">
        <f>MATCH(LEFT(既存ファイル名[[#This Row],[項目（内部）]],1),字音画数表[新字],0)</f>
        <v>727</v>
      </c>
      <c r="L312" s="50" cm="1">
        <f t="array" ref="L312">_xlfn.IFS(MID(既存ファイル名[[#This Row],[項目（内部）]],2,1)="",0,MID(既存ファイル名[[#This Row],[項目（内部）]],2,1)="（",1,TRUE,MATCH(MID(既存ファイル名[[#This Row],[項目（内部）]],2,1),字音画数表[新字],0))</f>
        <v>708</v>
      </c>
      <c r="M312" s="50" cm="1">
        <f t="array" ref="M3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2" s="50" cm="1">
        <f t="array" ref="N312">_xlfn.IFS(既存ファイル名[[#This Row],[字２]]=0,1,既存ファイル名[[#This Row],[字３]]=0,2,TRUE,3)</f>
        <v>2</v>
      </c>
      <c r="O312" s="50">
        <f>COUNTIF(既存ファイル名[項目],既存ファイル名[[#This Row],[項目]])</f>
        <v>1</v>
      </c>
      <c r="P312" s="90" t="s">
        <v>3837</v>
      </c>
      <c r="Q312" s="50" t="str" cm="1">
        <f t="array" ref="Q312">_xlfn.IFS(既存ファイル名[[#This Row],[字２]]&gt;0,"",COUNTIF(既存ファイル名[[字１]:[字３]],既存ファイル名[[#This Row],[字１]])&gt;1,"重複",TRUE,"")</f>
        <v/>
      </c>
      <c r="R312" s="50" t="str">
        <f>LEFT(既存ファイル名[[#This Row],[ファイル名]],LEN(既存ファイル名[[#This Row],[ファイル名]])-2)</f>
        <v>daison</v>
      </c>
      <c r="S312" s="50" t="s">
        <v>3837</v>
      </c>
    </row>
    <row r="313" spans="2:19">
      <c r="B313" s="50">
        <v>155</v>
      </c>
      <c r="C313" s="81" t="s">
        <v>4236</v>
      </c>
      <c r="D313" s="81" t="s">
        <v>4236</v>
      </c>
      <c r="E313" s="81" t="s">
        <v>4203</v>
      </c>
      <c r="F313" s="81" t="s">
        <v>4203</v>
      </c>
      <c r="G313" s="90" t="s">
        <v>4236</v>
      </c>
      <c r="H313" s="90" t="s">
        <v>4123</v>
      </c>
      <c r="I313" s="79" t="str" cm="1">
        <f t="array" ref="I3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13" s="90" t="s">
        <v>3289</v>
      </c>
      <c r="K313" s="50">
        <f>MATCH(LEFT(既存ファイル名[[#This Row],[項目（内部）]],1),字音画数表[新字],0)</f>
        <v>727</v>
      </c>
      <c r="L313" s="50" cm="1">
        <f t="array" ref="L313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313" s="50" cm="1">
        <f t="array" ref="M3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3" s="50" cm="1">
        <f t="array" ref="N313">_xlfn.IFS(既存ファイル名[[#This Row],[字２]]=0,1,既存ファイル名[[#This Row],[字３]]=0,2,TRUE,3)</f>
        <v>2</v>
      </c>
      <c r="O313" s="50">
        <f>COUNTIF(既存ファイル名[項目],既存ファイル名[[#This Row],[項目]])</f>
        <v>1</v>
      </c>
      <c r="P313" s="90" t="s">
        <v>3837</v>
      </c>
      <c r="Q313" s="50" t="str" cm="1">
        <f t="array" ref="Q313">_xlfn.IFS(既存ファイル名[[#This Row],[字２]]&gt;0,"",COUNTIF(既存ファイル名[[字１]:[字３]],既存ファイル名[[#This Row],[字１]])&gt;1,"重複",TRUE,"")</f>
        <v/>
      </c>
      <c r="R313" s="50" t="str">
        <f>LEFT(既存ファイル名[[#This Row],[ファイル名]],LEN(既存ファイル名[[#This Row],[ファイル名]])-2)</f>
        <v>daishi</v>
      </c>
      <c r="S313" s="50" t="s">
        <v>3837</v>
      </c>
    </row>
    <row r="314" spans="2:19">
      <c r="B314" s="50">
        <v>154</v>
      </c>
      <c r="C314" s="81" t="s">
        <v>4235</v>
      </c>
      <c r="D314" s="81" t="s">
        <v>4235</v>
      </c>
      <c r="E314" s="81" t="s">
        <v>4203</v>
      </c>
      <c r="F314" s="81" t="s">
        <v>4203</v>
      </c>
      <c r="G314" s="81" t="s">
        <v>4235</v>
      </c>
      <c r="H314" s="90" t="s">
        <v>4211</v>
      </c>
      <c r="I314" s="50" t="str" cm="1">
        <f t="array" ref="I3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14" s="90" t="s">
        <v>3288</v>
      </c>
      <c r="K314" s="50">
        <f>MATCH(LEFT(既存ファイル名[[#This Row],[項目（内部）]],1),字音画数表[新字],0)</f>
        <v>727</v>
      </c>
      <c r="L314" s="50" cm="1">
        <f t="array" ref="L314">_xlfn.IFS(MID(既存ファイル名[[#This Row],[項目（内部）]],2,1)="",0,MID(既存ファイル名[[#This Row],[項目（内部）]],2,1)="（",1,TRUE,MATCH(MID(既存ファイル名[[#This Row],[項目（内部）]],2,1),字音画数表[新字],0))</f>
        <v>344</v>
      </c>
      <c r="M314" s="50" cm="1">
        <f t="array" ref="M3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4" s="50" cm="1">
        <f t="array" ref="N314">_xlfn.IFS(既存ファイル名[[#This Row],[字２]]=0,1,既存ファイル名[[#This Row],[字３]]=0,2,TRUE,3)</f>
        <v>2</v>
      </c>
      <c r="O314" s="50">
        <f>COUNTIF(既存ファイル名[項目],既存ファイル名[[#This Row],[項目]])</f>
        <v>1</v>
      </c>
      <c r="P314" s="90" t="s">
        <v>3837</v>
      </c>
      <c r="Q314" s="50" t="str" cm="1">
        <f t="array" ref="Q314">_xlfn.IFS(既存ファイル名[[#This Row],[字２]]&gt;0,"",COUNTIF(既存ファイル名[[字１]:[字３]],既存ファイル名[[#This Row],[字１]])&gt;1,"重複",TRUE,"")</f>
        <v/>
      </c>
      <c r="R314" s="50" t="str">
        <f>LEFT(既存ファイル名[[#This Row],[ファイル名]],LEN(既存ファイル名[[#This Row],[ファイル名]])-2)</f>
        <v>daikou</v>
      </c>
      <c r="S314" s="50" t="s">
        <v>3837</v>
      </c>
    </row>
    <row r="315" spans="2:19">
      <c r="B315" s="50">
        <v>153</v>
      </c>
      <c r="C315" s="81" t="s">
        <v>4234</v>
      </c>
      <c r="D315" s="81" t="s">
        <v>4234</v>
      </c>
      <c r="E315" s="81" t="s">
        <v>4203</v>
      </c>
      <c r="F315" s="81" t="s">
        <v>4203</v>
      </c>
      <c r="G315" s="90" t="s">
        <v>4234</v>
      </c>
      <c r="H315" s="90" t="s">
        <v>4123</v>
      </c>
      <c r="I315" s="79" t="str" cm="1">
        <f t="array" ref="I3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15" s="90" t="s">
        <v>3287</v>
      </c>
      <c r="K315" s="50">
        <f>MATCH(LEFT(既存ファイル名[[#This Row],[項目（内部）]],1),字音画数表[新字],0)</f>
        <v>727</v>
      </c>
      <c r="L315" s="50" cm="1">
        <f t="array" ref="L315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15" s="50" cm="1">
        <f t="array" ref="M3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5" s="50" cm="1">
        <f t="array" ref="N315">_xlfn.IFS(既存ファイル名[[#This Row],[字２]]=0,1,既存ファイル名[[#This Row],[字３]]=0,2,TRUE,3)</f>
        <v>2</v>
      </c>
      <c r="O315" s="50">
        <f>COUNTIF(既存ファイル名[項目],既存ファイル名[[#This Row],[項目]])</f>
        <v>1</v>
      </c>
      <c r="P315" s="90" t="s">
        <v>3837</v>
      </c>
      <c r="Q315" s="50" t="str" cm="1">
        <f t="array" ref="Q315">_xlfn.IFS(既存ファイル名[[#This Row],[字２]]&gt;0,"",COUNTIF(既存ファイル名[[字１]:[字３]],既存ファイル名[[#This Row],[字１]])&gt;1,"重複",TRUE,"")</f>
        <v/>
      </c>
      <c r="R315" s="50" t="str">
        <f>LEFT(既存ファイル名[[#This Row],[ファイル名]],LEN(既存ファイル名[[#This Row],[ファイル名]])-2)</f>
        <v>daikan</v>
      </c>
      <c r="S315" s="50" t="s">
        <v>3837</v>
      </c>
    </row>
    <row r="316" spans="2:19">
      <c r="B316" s="50">
        <v>577</v>
      </c>
      <c r="C316" s="81" t="s">
        <v>2385</v>
      </c>
      <c r="D316" s="90" t="s">
        <v>2385</v>
      </c>
      <c r="E316" s="81" t="s">
        <v>2386</v>
      </c>
      <c r="F316" s="81" t="s">
        <v>4203</v>
      </c>
      <c r="G316" s="90" t="s">
        <v>2385</v>
      </c>
      <c r="H316" s="90" t="s">
        <v>4211</v>
      </c>
      <c r="I316" s="50" t="str" cm="1">
        <f t="array" ref="I3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16" s="90" t="s">
        <v>3124</v>
      </c>
      <c r="K316" s="50">
        <f>MATCH(LEFT(既存ファイル名[[#This Row],[項目（内部）]],1),字音画数表[新字],0)</f>
        <v>715</v>
      </c>
      <c r="L316" s="50" cm="1">
        <f t="array" ref="L316">_xlfn.IFS(MID(既存ファイル名[[#This Row],[項目（内部）]],2,1)="",0,MID(既存ファイル名[[#This Row],[項目（内部）]],2,1)="（",1,TRUE,MATCH(MID(既存ファイル名[[#This Row],[項目（内部）]],2,1),字音画数表[新字],0))</f>
        <v>903</v>
      </c>
      <c r="M316" s="50" cm="1">
        <f t="array" ref="M3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6" s="50" cm="1">
        <f t="array" ref="N316">_xlfn.IFS(既存ファイル名[[#This Row],[字２]]=0,1,既存ファイル名[[#This Row],[字３]]=0,2,TRUE,3)</f>
        <v>2</v>
      </c>
      <c r="O316" s="50">
        <f>COUNTIF(既存ファイル名[項目],既存ファイル名[[#This Row],[項目]])</f>
        <v>1</v>
      </c>
      <c r="P316" s="90" t="s">
        <v>3837</v>
      </c>
      <c r="Q316" s="50" t="str" cm="1">
        <f t="array" ref="Q316">_xlfn.IFS(既存ファイル名[[#This Row],[字２]]&gt;0,"",COUNTIF(既存ファイル名[[字１]:[字３]],既存ファイル名[[#This Row],[字１]])&gt;1,"重複",TRUE,"")</f>
        <v/>
      </c>
      <c r="R316" s="50" t="str">
        <f>LEFT(既存ファイル名[[#This Row],[ファイル名]],LEN(既存ファイル名[[#This Row],[ファイル名]])-2)</f>
        <v>taifu</v>
      </c>
      <c r="S316" s="50" t="s">
        <v>3837</v>
      </c>
    </row>
    <row r="317" spans="2:19">
      <c r="B317" s="50">
        <v>582</v>
      </c>
      <c r="C317" s="81" t="s">
        <v>2059</v>
      </c>
      <c r="D317" s="90" t="s">
        <v>2059</v>
      </c>
      <c r="E317" s="81" t="s">
        <v>2060</v>
      </c>
      <c r="F317" s="81" t="s">
        <v>4203</v>
      </c>
      <c r="G317" s="90" t="s">
        <v>2059</v>
      </c>
      <c r="H317" s="90" t="s">
        <v>4123</v>
      </c>
      <c r="I317" s="50" t="str" cm="1">
        <f t="array" ref="I3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17" s="90" t="s">
        <v>3127</v>
      </c>
      <c r="K317" s="50">
        <f>MATCH(LEFT(既存ファイル名[[#This Row],[項目（内部）]],1),字音画数表[新字],0)</f>
        <v>715</v>
      </c>
      <c r="L317" s="50" cm="1">
        <f t="array" ref="L317">_xlfn.IFS(MID(既存ファイル名[[#This Row],[項目（内部）]],2,1)="",0,MID(既存ファイル名[[#This Row],[項目（内部）]],2,1)="（",1,TRUE,MATCH(MID(既存ファイル名[[#This Row],[項目（内部）]],2,1),字音画数表[新字],0))</f>
        <v>542</v>
      </c>
      <c r="M317" s="50" cm="1">
        <f t="array" ref="M3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7" s="50" cm="1">
        <f t="array" ref="N317">_xlfn.IFS(既存ファイル名[[#This Row],[字２]]=0,1,既存ファイル名[[#This Row],[字３]]=0,2,TRUE,3)</f>
        <v>2</v>
      </c>
      <c r="O317" s="50">
        <f>COUNTIF(既存ファイル名[項目],既存ファイル名[[#This Row],[項目]])</f>
        <v>1</v>
      </c>
      <c r="P317" s="90" t="s">
        <v>3837</v>
      </c>
      <c r="Q317" s="50" t="str" cm="1">
        <f t="array" ref="Q317">_xlfn.IFS(既存ファイル名[[#This Row],[字２]]&gt;0,"",COUNTIF(既存ファイル名[[字１]:[字３]],既存ファイル名[[#This Row],[字１]])&gt;1,"重複",TRUE,"")</f>
        <v/>
      </c>
      <c r="R317" s="50" t="str">
        <f>LEFT(既存ファイル名[[#This Row],[ファイル名]],LEN(既存ファイル名[[#This Row],[ファイル名]])-2)</f>
        <v>taishou</v>
      </c>
      <c r="S317" s="50" t="s">
        <v>3837</v>
      </c>
    </row>
    <row r="318" spans="2:19">
      <c r="B318" s="50">
        <v>583</v>
      </c>
      <c r="C318" s="81" t="s">
        <v>1947</v>
      </c>
      <c r="D318" s="90" t="s">
        <v>1947</v>
      </c>
      <c r="E318" s="81" t="s">
        <v>2058</v>
      </c>
      <c r="F318" s="81" t="s">
        <v>4203</v>
      </c>
      <c r="G318" s="90" t="s">
        <v>1947</v>
      </c>
      <c r="H318" s="90" t="s">
        <v>4123</v>
      </c>
      <c r="I318" s="50" t="str" cm="1">
        <f t="array" ref="I3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18" s="90" t="s">
        <v>3758</v>
      </c>
      <c r="K318" s="50">
        <f>MATCH(LEFT(既存ファイル名[[#This Row],[項目（内部）]],1),字音画数表[新字],0)</f>
        <v>715</v>
      </c>
      <c r="L318" s="50" cm="1">
        <f t="array" ref="L318">_xlfn.IFS(MID(既存ファイル名[[#This Row],[項目（内部）]],2,1)="",0,MID(既存ファイル名[[#This Row],[項目（内部）]],2,1)="（",1,TRUE,MATCH(MID(既存ファイル名[[#This Row],[項目（内部）]],2,1),字音画数表[新字],0))</f>
        <v>490</v>
      </c>
      <c r="M318" s="50" cm="1">
        <f t="array" ref="M3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8" s="50" cm="1">
        <f t="array" ref="N318">_xlfn.IFS(既存ファイル名[[#This Row],[字２]]=0,1,既存ファイル名[[#This Row],[字３]]=0,2,TRUE,3)</f>
        <v>2</v>
      </c>
      <c r="O318" s="50">
        <f>COUNTIF(既存ファイル名[項目],既存ファイル名[[#This Row],[項目]])</f>
        <v>1</v>
      </c>
      <c r="P318" s="90" t="s">
        <v>3837</v>
      </c>
      <c r="Q318" s="50" t="str" cm="1">
        <f t="array" ref="Q318">_xlfn.IFS(既存ファイル名[[#This Row],[字２]]&gt;0,"",COUNTIF(既存ファイル名[[字１]:[字３]],既存ファイル名[[#This Row],[字１]])&gt;1,"重複",TRUE,"")</f>
        <v/>
      </c>
      <c r="R318" s="50" t="str">
        <f>LEFT(既存ファイル名[[#This Row],[ファイル名]],LEN(既存ファイル名[[#This Row],[ファイル名]])-2)</f>
        <v>taishuu</v>
      </c>
      <c r="S318" s="50" t="s">
        <v>3837</v>
      </c>
    </row>
    <row r="319" spans="2:19">
      <c r="B319" s="50">
        <v>576</v>
      </c>
      <c r="C319" s="81" t="s">
        <v>2055</v>
      </c>
      <c r="D319" s="90" t="s">
        <v>2055</v>
      </c>
      <c r="E319" s="81" t="s">
        <v>4203</v>
      </c>
      <c r="F319" s="81" t="s">
        <v>4203</v>
      </c>
      <c r="G319" s="90" t="s">
        <v>2055</v>
      </c>
      <c r="H319" s="90" t="s">
        <v>4123</v>
      </c>
      <c r="I319" s="50" t="str" cm="1">
        <f t="array" ref="I3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19" s="90" t="s">
        <v>3123</v>
      </c>
      <c r="K319" s="50">
        <f>MATCH(LEFT(既存ファイル名[[#This Row],[項目（内部）]],1),字音画数表[新字],0)</f>
        <v>714</v>
      </c>
      <c r="L319" s="50" cm="1">
        <f t="array" ref="L319">_xlfn.IFS(MID(既存ファイル名[[#This Row],[項目（内部）]],2,1)="",0,MID(既存ファイル名[[#This Row],[項目（内部）]],2,1)="（",1,TRUE,MATCH(MID(既存ファイル名[[#This Row],[項目（内部）]],2,1),字音画数表[新字],0))</f>
        <v>907</v>
      </c>
      <c r="M319" s="50" cm="1">
        <f t="array" ref="M3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19" s="50" cm="1">
        <f t="array" ref="N319">_xlfn.IFS(既存ファイル名[[#This Row],[字２]]=0,1,既存ファイル名[[#This Row],[字３]]=0,2,TRUE,3)</f>
        <v>2</v>
      </c>
      <c r="O319" s="50">
        <f>COUNTIF(既存ファイル名[項目],既存ファイル名[[#This Row],[項目]])</f>
        <v>1</v>
      </c>
      <c r="P319" s="90" t="s">
        <v>3837</v>
      </c>
      <c r="Q319" s="50" t="str" cm="1">
        <f t="array" ref="Q319">_xlfn.IFS(既存ファイル名[[#This Row],[字２]]&gt;0,"",COUNTIF(既存ファイル名[[字１]:[字３]],既存ファイル名[[#This Row],[字１]])&gt;1,"重複",TRUE,"")</f>
        <v/>
      </c>
      <c r="R319" s="50" t="str">
        <f>LEFT(既存ファイル名[[#This Row],[ファイル名]],LEN(既存ファイル名[[#This Row],[ファイル名]])-2)</f>
        <v>taifu</v>
      </c>
      <c r="S319" s="50" t="s">
        <v>3837</v>
      </c>
    </row>
    <row r="320" spans="2:19">
      <c r="B320" s="50">
        <v>578</v>
      </c>
      <c r="C320" s="81" t="s">
        <v>2382</v>
      </c>
      <c r="D320" s="90" t="s">
        <v>2382</v>
      </c>
      <c r="E320" s="81" t="s">
        <v>4482</v>
      </c>
      <c r="F320" s="81" t="s">
        <v>4203</v>
      </c>
      <c r="G320" s="90" t="s">
        <v>2382</v>
      </c>
      <c r="H320" s="90" t="s">
        <v>4211</v>
      </c>
      <c r="I320" s="50" t="str" cm="1">
        <f t="array" ref="I3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20" s="90" t="s">
        <v>3125</v>
      </c>
      <c r="K320" s="50">
        <f>MATCH(LEFT(既存ファイル名[[#This Row],[項目（内部）]],1),字音画数表[新字],0)</f>
        <v>714</v>
      </c>
      <c r="L320" s="50" cm="1">
        <f t="array" ref="L320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320" s="50" cm="1">
        <f t="array" ref="M3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0" s="50" cm="1">
        <f t="array" ref="N320">_xlfn.IFS(既存ファイル名[[#This Row],[字２]]=0,1,既存ファイル名[[#This Row],[字３]]=0,2,TRUE,3)</f>
        <v>2</v>
      </c>
      <c r="O320" s="50">
        <f>COUNTIF(既存ファイル名[項目],既存ファイル名[[#This Row],[項目]])</f>
        <v>1</v>
      </c>
      <c r="P320" s="90" t="s">
        <v>3837</v>
      </c>
      <c r="Q320" s="50" t="str" cm="1">
        <f t="array" ref="Q320">_xlfn.IFS(既存ファイル名[[#This Row],[字２]]&gt;0,"",COUNTIF(既存ファイル名[[字１]:[字３]],既存ファイル名[[#This Row],[字１]])&gt;1,"重複",TRUE,"")</f>
        <v/>
      </c>
      <c r="R320" s="50" t="str">
        <f>LEFT(既存ファイル名[[#This Row],[ファイル名]],LEN(既存ファイル名[[#This Row],[ファイル名]])-2)</f>
        <v>taifu</v>
      </c>
      <c r="S320" s="50" t="s">
        <v>3837</v>
      </c>
    </row>
    <row r="321" spans="2:19">
      <c r="B321" s="50">
        <v>580</v>
      </c>
      <c r="C321" s="81" t="s">
        <v>2381</v>
      </c>
      <c r="D321" s="90" t="s">
        <v>2381</v>
      </c>
      <c r="E321" s="81" t="s">
        <v>4203</v>
      </c>
      <c r="F321" s="81" t="s">
        <v>4203</v>
      </c>
      <c r="G321" s="90" t="s">
        <v>2381</v>
      </c>
      <c r="H321" s="90" t="s">
        <v>4211</v>
      </c>
      <c r="I321" s="50" t="str" cm="1">
        <f t="array" ref="I3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21" s="90" t="s">
        <v>3754</v>
      </c>
      <c r="K321" s="50">
        <f>MATCH(LEFT(既存ファイル名[[#This Row],[項目（内部）]],1),字音画数表[新字],0)</f>
        <v>714</v>
      </c>
      <c r="L321" s="50" cm="1">
        <f t="array" ref="L321">_xlfn.IFS(MID(既存ファイル名[[#This Row],[項目（内部）]],2,1)="",0,MID(既存ファイル名[[#This Row],[項目（内部）]],2,1)="（",1,TRUE,MATCH(MID(既存ファイル名[[#This Row],[項目（内部）]],2,1),字音画数表[新字],0))</f>
        <v>887</v>
      </c>
      <c r="M321" s="50" cm="1">
        <f t="array" ref="M3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1" s="50" cm="1">
        <f t="array" ref="N321">_xlfn.IFS(既存ファイル名[[#This Row],[字２]]=0,1,既存ファイル名[[#This Row],[字３]]=0,2,TRUE,3)</f>
        <v>2</v>
      </c>
      <c r="O321" s="50">
        <f>COUNTIF(既存ファイル名[項目],既存ファイル名[[#This Row],[項目]])</f>
        <v>1</v>
      </c>
      <c r="P321" s="90" t="s">
        <v>3837</v>
      </c>
      <c r="Q321" s="50" t="str" cm="1">
        <f t="array" ref="Q321">_xlfn.IFS(既存ファイル名[[#This Row],[字２]]&gt;0,"",COUNTIF(既存ファイル名[[字１]:[字３]],既存ファイル名[[#This Row],[字１]])&gt;1,"重複",TRUE,"")</f>
        <v/>
      </c>
      <c r="R321" s="50" t="str">
        <f>LEFT(既存ファイル名[[#This Row],[ファイル名]],LEN(既存ファイル名[[#This Row],[ファイル名]])-2)</f>
        <v>taihi</v>
      </c>
      <c r="S321" s="50" t="s">
        <v>4544</v>
      </c>
    </row>
    <row r="322" spans="2:19">
      <c r="B322" s="50">
        <v>575</v>
      </c>
      <c r="C322" s="81" t="s">
        <v>2380</v>
      </c>
      <c r="D322" s="90" t="s">
        <v>2380</v>
      </c>
      <c r="E322" s="81" t="s">
        <v>4203</v>
      </c>
      <c r="F322" s="81" t="s">
        <v>4203</v>
      </c>
      <c r="G322" s="90" t="s">
        <v>2380</v>
      </c>
      <c r="H322" s="90" t="s">
        <v>4211</v>
      </c>
      <c r="I322" s="50" t="str" cm="1">
        <f t="array" ref="I3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22" s="90" t="s">
        <v>3749</v>
      </c>
      <c r="K322" s="50">
        <f>MATCH(LEFT(既存ファイル名[[#This Row],[項目（内部）]],1),字音画数表[新字],0)</f>
        <v>714</v>
      </c>
      <c r="L322" s="50" cm="1">
        <f t="array" ref="L322">_xlfn.IFS(MID(既存ファイル名[[#This Row],[項目（内部）]],2,1)="",0,MID(既存ファイル名[[#This Row],[項目（内部）]],2,1)="（",1,TRUE,MATCH(MID(既存ファイル名[[#This Row],[項目（内部）]],2,1),字音画数表[新字],0))</f>
        <v>809</v>
      </c>
      <c r="M322" s="50" cm="1">
        <f t="array" ref="M3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2" s="50" cm="1">
        <f t="array" ref="N322">_xlfn.IFS(既存ファイル名[[#This Row],[字２]]=0,1,既存ファイル名[[#This Row],[字３]]=0,2,TRUE,3)</f>
        <v>2</v>
      </c>
      <c r="O322" s="50">
        <f>COUNTIF(既存ファイル名[項目],既存ファイル名[[#This Row],[項目]])</f>
        <v>1</v>
      </c>
      <c r="P322" s="90" t="s">
        <v>3837</v>
      </c>
      <c r="Q322" s="50" t="str" cm="1">
        <f t="array" ref="Q322">_xlfn.IFS(既存ファイル名[[#This Row],[字２]]&gt;0,"",COUNTIF(既存ファイル名[[字１]:[字３]],既存ファイル名[[#This Row],[字１]])&gt;1,"重複",TRUE,"")</f>
        <v/>
      </c>
      <c r="R322" s="50" t="str">
        <f>LEFT(既存ファイル名[[#This Row],[ファイル名]],LEN(既存ファイル名[[#This Row],[ファイル名]])-2)</f>
        <v>taido</v>
      </c>
      <c r="S322" s="50" t="s">
        <v>4544</v>
      </c>
    </row>
    <row r="323" spans="2:19">
      <c r="B323" s="50">
        <v>574</v>
      </c>
      <c r="C323" s="81" t="s">
        <v>2389</v>
      </c>
      <c r="D323" s="90" t="s">
        <v>2389</v>
      </c>
      <c r="E323" s="81" t="s">
        <v>4203</v>
      </c>
      <c r="F323" s="81" t="s">
        <v>4203</v>
      </c>
      <c r="G323" s="90" t="s">
        <v>2389</v>
      </c>
      <c r="H323" s="90" t="s">
        <v>4211</v>
      </c>
      <c r="I323" s="50" t="str" cm="1">
        <f t="array" ref="I3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23" s="90" t="s">
        <v>3747</v>
      </c>
      <c r="K323" s="50">
        <f>MATCH(LEFT(既存ファイル名[[#This Row],[項目（内部）]],1),字音画数表[新字],0)</f>
        <v>714</v>
      </c>
      <c r="L323" s="50" cm="1">
        <f t="array" ref="L323">_xlfn.IFS(MID(既存ファイル名[[#This Row],[項目（内部）]],2,1)="",0,MID(既存ファイル名[[#This Row],[項目（内部）]],2,1)="（",1,TRUE,MATCH(MID(既存ファイル名[[#This Row],[項目（内部）]],2,1),字音画数表[新字],0))</f>
        <v>747</v>
      </c>
      <c r="M323" s="50" cm="1">
        <f t="array" ref="M3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3" s="50" cm="1">
        <f t="array" ref="N323">_xlfn.IFS(既存ファイル名[[#This Row],[字２]]=0,1,既存ファイル名[[#This Row],[字３]]=0,2,TRUE,3)</f>
        <v>2</v>
      </c>
      <c r="O323" s="50">
        <f>COUNTIF(既存ファイル名[項目],既存ファイル名[[#This Row],[項目]])</f>
        <v>1</v>
      </c>
      <c r="P323" s="90" t="s">
        <v>3837</v>
      </c>
      <c r="Q323" s="50" t="str" cm="1">
        <f t="array" ref="Q323">_xlfn.IFS(既存ファイル名[[#This Row],[字２]]&gt;0,"",COUNTIF(既存ファイル名[[字１]:[字３]],既存ファイル名[[#This Row],[字１]])&gt;1,"重複",TRUE,"")</f>
        <v/>
      </c>
      <c r="R323" s="50" t="str">
        <f>LEFT(既存ファイル名[[#This Row],[ファイル名]],LEN(既存ファイル名[[#This Row],[ファイル名]])-2)</f>
        <v>taidan</v>
      </c>
      <c r="S323" s="50" t="s">
        <v>4544</v>
      </c>
    </row>
    <row r="324" spans="2:19">
      <c r="B324" s="50">
        <v>581</v>
      </c>
      <c r="C324" s="81" t="s">
        <v>2053</v>
      </c>
      <c r="D324" s="90" t="s">
        <v>2053</v>
      </c>
      <c r="E324" s="81" t="s">
        <v>2054</v>
      </c>
      <c r="F324" s="81" t="s">
        <v>4203</v>
      </c>
      <c r="G324" s="90" t="s">
        <v>2053</v>
      </c>
      <c r="H324" s="90" t="s">
        <v>4123</v>
      </c>
      <c r="I324" s="50" t="str" cm="1">
        <f t="array" ref="I3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24" s="90" t="s">
        <v>3126</v>
      </c>
      <c r="K324" s="50">
        <f>MATCH(LEFT(既存ファイル名[[#This Row],[項目（内部）]],1),字音画数表[新字],0)</f>
        <v>714</v>
      </c>
      <c r="L324" s="50" cm="1">
        <f t="array" ref="L324">_xlfn.IFS(MID(既存ファイル名[[#This Row],[項目（内部）]],2,1)="",0,MID(既存ファイル名[[#This Row],[項目（内部）]],2,1)="（",1,TRUE,MATCH(MID(既存ファイル名[[#This Row],[項目（内部）]],2,1),字音画数表[新字],0))</f>
        <v>547</v>
      </c>
      <c r="M324" s="50" cm="1">
        <f t="array" ref="M3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4" s="50" cm="1">
        <f t="array" ref="N324">_xlfn.IFS(既存ファイル名[[#This Row],[字２]]=0,1,既存ファイル名[[#This Row],[字３]]=0,2,TRUE,3)</f>
        <v>2</v>
      </c>
      <c r="O324" s="50">
        <f>COUNTIF(既存ファイル名[項目],既存ファイル名[[#This Row],[項目]])</f>
        <v>1</v>
      </c>
      <c r="P324" s="90" t="s">
        <v>3837</v>
      </c>
      <c r="Q324" s="50" t="str" cm="1">
        <f t="array" ref="Q324">_xlfn.IFS(既存ファイル名[[#This Row],[字２]]&gt;0,"",COUNTIF(既存ファイル名[[字１]:[字３]],既存ファイル名[[#This Row],[字１]])&gt;1,"重複",TRUE,"")</f>
        <v/>
      </c>
      <c r="R324" s="50" t="str">
        <f>LEFT(既存ファイル名[[#This Row],[ファイル名]],LEN(既存ファイル名[[#This Row],[ファイル名]])-2)</f>
        <v>taishou</v>
      </c>
      <c r="S324" s="50" t="s">
        <v>3837</v>
      </c>
    </row>
    <row r="325" spans="2:19">
      <c r="B325" s="50">
        <v>589</v>
      </c>
      <c r="C325" s="81" t="s">
        <v>2267</v>
      </c>
      <c r="D325" s="90" t="s">
        <v>2266</v>
      </c>
      <c r="E325" s="81" t="s">
        <v>4203</v>
      </c>
      <c r="F325" s="81" t="s">
        <v>4203</v>
      </c>
      <c r="G325" s="90" t="s">
        <v>2266</v>
      </c>
      <c r="H325" s="90" t="s">
        <v>4122</v>
      </c>
      <c r="I325" s="50" t="str" cm="1">
        <f t="array" ref="I3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25" s="90" t="s">
        <v>3764</v>
      </c>
      <c r="K325" s="50">
        <f>MATCH(LEFT(既存ファイル名[[#This Row],[項目（内部）]],1),字音画数表[新字],0)</f>
        <v>712</v>
      </c>
      <c r="L325" s="50" cm="1">
        <f t="array" ref="L325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325" s="50" cm="1">
        <f t="array" ref="M3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5" s="50" cm="1">
        <f t="array" ref="N325">_xlfn.IFS(既存ファイル名[[#This Row],[字２]]=0,1,既存ファイル名[[#This Row],[字３]]=0,2,TRUE,3)</f>
        <v>2</v>
      </c>
      <c r="O325" s="50">
        <f>COUNTIF(既存ファイル名[項目],既存ファイル名[[#This Row],[項目]])</f>
        <v>1</v>
      </c>
      <c r="P325" s="90" t="s">
        <v>3837</v>
      </c>
      <c r="Q325" s="50" t="str" cm="1">
        <f t="array" ref="Q325">_xlfn.IFS(既存ファイル名[[#This Row],[字２]]&gt;0,"",COUNTIF(既存ファイル名[[字１]:[字３]],既存ファイル名[[#This Row],[字１]])&gt;1,"重複",TRUE,"")</f>
        <v/>
      </c>
      <c r="R325" s="50" t="str">
        <f>LEFT(既存ファイル名[[#This Row],[ファイル名]],LEN(既存ファイル名[[#This Row],[ファイル名]])-2)</f>
        <v>tayou</v>
      </c>
      <c r="S325" s="50" t="s">
        <v>3837</v>
      </c>
    </row>
    <row r="326" spans="2:19">
      <c r="B326" s="50">
        <v>584</v>
      </c>
      <c r="C326" s="81" t="s">
        <v>2492</v>
      </c>
      <c r="D326" s="90" t="s">
        <v>2492</v>
      </c>
      <c r="E326" s="81" t="s">
        <v>4203</v>
      </c>
      <c r="F326" s="81" t="s">
        <v>4203</v>
      </c>
      <c r="G326" s="90" t="s">
        <v>2492</v>
      </c>
      <c r="H326" s="90" t="s">
        <v>4121</v>
      </c>
      <c r="I326" s="50" t="str" cm="1">
        <f t="array" ref="I3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26" s="90" t="s">
        <v>3759</v>
      </c>
      <c r="K326" s="50">
        <f>MATCH(LEFT(既存ファイル名[[#This Row],[項目（内部）]],1),字音画数表[新字],0)</f>
        <v>709</v>
      </c>
      <c r="L326" s="50" cm="1">
        <f t="array" ref="L326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326" s="50" cm="1">
        <f t="array" ref="M3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6" s="50" cm="1">
        <f t="array" ref="N326">_xlfn.IFS(既存ファイル名[[#This Row],[字２]]=0,1,既存ファイル名[[#This Row],[字３]]=0,2,TRUE,3)</f>
        <v>2</v>
      </c>
      <c r="O326" s="50">
        <f>COUNTIF(既存ファイル名[項目],既存ファイル名[[#This Row],[項目]])</f>
        <v>1</v>
      </c>
      <c r="P326" s="90" t="s">
        <v>3837</v>
      </c>
      <c r="Q326" s="50" t="str" cm="1">
        <f t="array" ref="Q326">_xlfn.IFS(既存ファイル名[[#This Row],[字２]]&gt;0,"",COUNTIF(既存ファイル名[[字１]:[字３]],既存ファイル名[[#This Row],[字１]])&gt;1,"重複",TRUE,"")</f>
        <v/>
      </c>
      <c r="R326" s="50" t="str">
        <f>LEFT(既存ファイル名[[#This Row],[ファイル名]],LEN(既存ファイル名[[#This Row],[ファイル名]])-2)</f>
        <v>tajin</v>
      </c>
      <c r="S326" s="50" t="s">
        <v>3837</v>
      </c>
    </row>
    <row r="327" spans="2:19">
      <c r="B327" s="50">
        <v>560</v>
      </c>
      <c r="C327" s="81" t="s">
        <v>2052</v>
      </c>
      <c r="D327" s="90" t="s">
        <v>2052</v>
      </c>
      <c r="E327" s="81" t="s">
        <v>4203</v>
      </c>
      <c r="F327" s="81" t="s">
        <v>4203</v>
      </c>
      <c r="G327" s="90" t="s">
        <v>2052</v>
      </c>
      <c r="H327" s="90" t="s">
        <v>4123</v>
      </c>
      <c r="I327" s="50" t="str" cm="1">
        <f t="array" ref="I3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27" s="90" t="s">
        <v>3732</v>
      </c>
      <c r="K327" s="50">
        <f>MATCH(LEFT(既存ファイル名[[#This Row],[項目（内部）]],1),字音画数表[新字],0)</f>
        <v>707</v>
      </c>
      <c r="L327" s="50" cm="1">
        <f t="array" ref="L327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327" s="50" cm="1">
        <f t="array" ref="M3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7" s="50" cm="1">
        <f t="array" ref="N327">_xlfn.IFS(既存ファイル名[[#This Row],[字２]]=0,1,既存ファイル名[[#This Row],[字３]]=0,2,TRUE,3)</f>
        <v>2</v>
      </c>
      <c r="O327" s="50">
        <f>COUNTIF(既存ファイル名[項目],既存ファイル名[[#This Row],[項目]])</f>
        <v>1</v>
      </c>
      <c r="P327" s="90" t="s">
        <v>3837</v>
      </c>
      <c r="Q327" s="50" t="str" cm="1">
        <f t="array" ref="Q327">_xlfn.IFS(既存ファイル名[[#This Row],[字２]]&gt;0,"",COUNTIF(既存ファイル名[[字１]:[字３]],既存ファイル名[[#This Row],[字１]])&gt;1,"重複",TRUE,"")</f>
        <v/>
      </c>
      <c r="R327" s="50" t="str">
        <f>LEFT(既存ファイル名[[#This Row],[ファイル名]],LEN(既存ファイル名[[#This Row],[ファイル名]])-2)</f>
        <v>sotsuchou</v>
      </c>
      <c r="S327" s="50" t="s">
        <v>3837</v>
      </c>
    </row>
    <row r="328" spans="2:19">
      <c r="B328" s="50">
        <v>561</v>
      </c>
      <c r="C328" s="81" t="s">
        <v>2051</v>
      </c>
      <c r="D328" s="90" t="s">
        <v>2051</v>
      </c>
      <c r="E328" s="81" t="s">
        <v>4203</v>
      </c>
      <c r="F328" s="81" t="s">
        <v>4203</v>
      </c>
      <c r="G328" s="90" t="s">
        <v>2051</v>
      </c>
      <c r="H328" s="90" t="s">
        <v>4123</v>
      </c>
      <c r="I328" s="50" t="str" cm="1">
        <f t="array" ref="I3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28" s="90" t="s">
        <v>3733</v>
      </c>
      <c r="K328" s="50">
        <f>MATCH(LEFT(既存ファイル名[[#This Row],[項目（内部）]],1),字音画数表[新字],0)</f>
        <v>707</v>
      </c>
      <c r="L328" s="50" cm="1">
        <f t="array" ref="L328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328" s="50" cm="1">
        <f t="array" ref="M3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8" s="50" cm="1">
        <f t="array" ref="N328">_xlfn.IFS(既存ファイル名[[#This Row],[字２]]=0,1,既存ファイル名[[#This Row],[字３]]=0,2,TRUE,3)</f>
        <v>2</v>
      </c>
      <c r="O328" s="50">
        <f>COUNTIF(既存ファイル名[項目],既存ファイル名[[#This Row],[項目]])</f>
        <v>1</v>
      </c>
      <c r="P328" s="90" t="s">
        <v>3837</v>
      </c>
      <c r="Q328" s="50" t="str" cm="1">
        <f t="array" ref="Q328">_xlfn.IFS(既存ファイル名[[#This Row],[字２]]&gt;0,"",COUNTIF(既存ファイル名[[字１]:[字３]],既存ファイル名[[#This Row],[字１]])&gt;1,"重複",TRUE,"")</f>
        <v/>
      </c>
      <c r="R328" s="50" t="str">
        <f>LEFT(既存ファイル名[[#This Row],[ファイル名]],LEN(既存ファイル名[[#This Row],[ファイル名]])-2)</f>
        <v>sotsujin</v>
      </c>
      <c r="S328" s="50" t="s">
        <v>3837</v>
      </c>
    </row>
    <row r="329" spans="2:19">
      <c r="B329" s="50">
        <v>563</v>
      </c>
      <c r="C329" s="81" t="s">
        <v>2375</v>
      </c>
      <c r="D329" s="90" t="s">
        <v>2375</v>
      </c>
      <c r="E329" s="81" t="s">
        <v>4203</v>
      </c>
      <c r="F329" s="81" t="s">
        <v>4203</v>
      </c>
      <c r="G329" s="90" t="s">
        <v>2375</v>
      </c>
      <c r="H329" s="90" t="s">
        <v>4211</v>
      </c>
      <c r="I329" s="50" t="str" cm="1">
        <f t="array" ref="I3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29" s="90" t="s">
        <v>3736</v>
      </c>
      <c r="K329" s="50">
        <f>MATCH(LEFT(既存ファイル名[[#This Row],[項目（内部）]],1),字音画数表[新字],0)</f>
        <v>707</v>
      </c>
      <c r="L329" s="50" cm="1">
        <f t="array" ref="L329">_xlfn.IFS(MID(既存ファイル名[[#This Row],[項目（内部）]],2,1)="",0,MID(既存ファイル名[[#This Row],[項目（内部）]],2,1)="（",1,TRUE,MATCH(MID(既存ファイル名[[#This Row],[項目（内部）]],2,1),字音画数表[新字],0))</f>
        <v>583</v>
      </c>
      <c r="M329" s="50" cm="1">
        <f t="array" ref="M3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29" s="50" cm="1">
        <f t="array" ref="N329">_xlfn.IFS(既存ファイル名[[#This Row],[字２]]=0,1,既存ファイル名[[#This Row],[字３]]=0,2,TRUE,3)</f>
        <v>2</v>
      </c>
      <c r="O329" s="50">
        <f>COUNTIF(既存ファイル名[項目],既存ファイル名[[#This Row],[項目]])</f>
        <v>1</v>
      </c>
      <c r="P329" s="90" t="s">
        <v>3837</v>
      </c>
      <c r="Q329" s="50" t="str" cm="1">
        <f t="array" ref="Q329">_xlfn.IFS(既存ファイル名[[#This Row],[字２]]&gt;0,"",COUNTIF(既存ファイル名[[字１]:[字３]],既存ファイル名[[#This Row],[字１]])&gt;1,"重複",TRUE,"")</f>
        <v/>
      </c>
      <c r="R329" s="50" t="str">
        <f>LEFT(既存ファイル名[[#This Row],[ファイル名]],LEN(既存ファイル名[[#This Row],[ファイル名]])-2)</f>
        <v>sotsushoku</v>
      </c>
      <c r="S329" s="50" t="s">
        <v>3837</v>
      </c>
    </row>
    <row r="330" spans="2:19">
      <c r="B330" s="50">
        <v>562</v>
      </c>
      <c r="C330" s="81" t="s">
        <v>1948</v>
      </c>
      <c r="D330" s="90" t="s">
        <v>1948</v>
      </c>
      <c r="E330" s="81" t="s">
        <v>4203</v>
      </c>
      <c r="F330" s="81" t="s">
        <v>4203</v>
      </c>
      <c r="G330" s="90" t="s">
        <v>1948</v>
      </c>
      <c r="H330" s="90" t="s">
        <v>4123</v>
      </c>
      <c r="I330" s="50" t="str" cm="1">
        <f t="array" ref="I3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30" s="90" t="s">
        <v>3734</v>
      </c>
      <c r="K330" s="50">
        <f>MATCH(LEFT(既存ファイル名[[#This Row],[項目（内部）]],1),字音画数表[新字],0)</f>
        <v>707</v>
      </c>
      <c r="L330" s="50" cm="1">
        <f t="array" ref="L330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330" s="50" cm="1">
        <f t="array" ref="M3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0" s="50" cm="1">
        <f t="array" ref="N330">_xlfn.IFS(既存ファイル名[[#This Row],[字２]]=0,1,既存ファイル名[[#This Row],[字３]]=0,2,TRUE,3)</f>
        <v>2</v>
      </c>
      <c r="O330" s="50">
        <f>COUNTIF(既存ファイル名[項目],既存ファイル名[[#This Row],[項目]])</f>
        <v>1</v>
      </c>
      <c r="P330" s="90" t="s">
        <v>3837</v>
      </c>
      <c r="Q330" s="50" t="str" cm="1">
        <f t="array" ref="Q330">_xlfn.IFS(既存ファイル名[[#This Row],[字２]]&gt;0,"",COUNTIF(既存ファイル名[[字１]:[字３]],既存ファイル名[[#This Row],[字１]])&gt;1,"重複",TRUE,"")</f>
        <v/>
      </c>
      <c r="R330" s="50" t="str">
        <f>LEFT(既存ファイル名[[#This Row],[ファイル名]],LEN(既存ファイル名[[#This Row],[ファイル名]])-2)</f>
        <v>sotsushi</v>
      </c>
      <c r="S330" s="50" t="s">
        <v>3837</v>
      </c>
    </row>
    <row r="331" spans="2:19">
      <c r="B331" s="50">
        <v>565</v>
      </c>
      <c r="C331" s="81" t="s">
        <v>4479</v>
      </c>
      <c r="D331" s="90" t="s">
        <v>4479</v>
      </c>
      <c r="E331" s="81" t="s">
        <v>4203</v>
      </c>
      <c r="F331" s="81" t="s">
        <v>4203</v>
      </c>
      <c r="G331" s="90" t="s">
        <v>4479</v>
      </c>
      <c r="H331" s="90" t="s">
        <v>4207</v>
      </c>
      <c r="I331" s="50" t="str" cm="1">
        <f t="array" ref="I3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31" s="90" t="s">
        <v>3738</v>
      </c>
      <c r="K331" s="50">
        <f>MATCH(LEFT(既存ファイル名[[#This Row],[項目（内部）]],1),字音画数表[新字],0)</f>
        <v>695</v>
      </c>
      <c r="L331" s="50" cm="1">
        <f t="array" ref="L331">_xlfn.IFS(MID(既存ファイル名[[#This Row],[項目（内部）]],2,1)="",0,MID(既存ファイル名[[#This Row],[項目（内部）]],2,1)="（",1,TRUE,MATCH(MID(既存ファイル名[[#This Row],[項目（内部）]],2,1),字音画数表[新字],0))</f>
        <v>95</v>
      </c>
      <c r="M331" s="50" cm="1">
        <f t="array" ref="M3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1" s="50" cm="1">
        <f t="array" ref="N331">_xlfn.IFS(既存ファイル名[[#This Row],[字２]]=0,1,既存ファイル名[[#This Row],[字３]]=0,2,TRUE,3)</f>
        <v>2</v>
      </c>
      <c r="O331" s="50">
        <f>COUNTIF(既存ファイル名[項目],既存ファイル名[[#This Row],[項目]])</f>
        <v>1</v>
      </c>
      <c r="P331" s="90" t="s">
        <v>3837</v>
      </c>
      <c r="Q331" s="50" t="str" cm="1">
        <f t="array" ref="Q331">_xlfn.IFS(既存ファイル名[[#This Row],[字２]]&gt;0,"",COUNTIF(既存ファイル名[[字１]:[字３]],既存ファイル名[[#This Row],[字１]])&gt;1,"重複",TRUE,"")</f>
        <v/>
      </c>
      <c r="R331" s="50" t="str">
        <f>LEFT(既存ファイル名[[#This Row],[ファイル名]],LEN(既存ファイル名[[#This Row],[ファイル名]])-2)</f>
        <v>souga</v>
      </c>
      <c r="S331" s="50" t="s">
        <v>3837</v>
      </c>
    </row>
    <row r="332" spans="2:19">
      <c r="B332" s="50">
        <v>566</v>
      </c>
      <c r="C332" s="81" t="s">
        <v>2050</v>
      </c>
      <c r="D332" s="90" t="s">
        <v>55</v>
      </c>
      <c r="E332" s="81" t="s">
        <v>4203</v>
      </c>
      <c r="F332" s="81" t="s">
        <v>4203</v>
      </c>
      <c r="G332" s="90" t="s">
        <v>55</v>
      </c>
      <c r="H332" s="90" t="s">
        <v>4122</v>
      </c>
      <c r="I332" s="50" t="str" cm="1">
        <f t="array" ref="I3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32" s="90" t="s">
        <v>3739</v>
      </c>
      <c r="K332" s="50">
        <f>MATCH(LEFT(既存ファイル名[[#This Row],[項目（内部）]],1),字音画数表[新字],0)</f>
        <v>694</v>
      </c>
      <c r="L332" s="50" cm="1">
        <f t="array" ref="L332">_xlfn.IFS(MID(既存ファイル名[[#This Row],[項目（内部）]],2,1)="",0,MID(既存ファイル名[[#This Row],[項目（内部）]],2,1)="（",1,TRUE,MATCH(MID(既存ファイル名[[#This Row],[項目（内部）]],2,1),字音画数表[新字],0))</f>
        <v>327</v>
      </c>
      <c r="M332" s="50" cm="1">
        <f t="array" ref="M3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2" s="50" cm="1">
        <f t="array" ref="N332">_xlfn.IFS(既存ファイル名[[#This Row],[字２]]=0,1,既存ファイル名[[#This Row],[字３]]=0,2,TRUE,3)</f>
        <v>2</v>
      </c>
      <c r="O332" s="50">
        <f>COUNTIF(既存ファイル名[項目],既存ファイル名[[#This Row],[項目]])</f>
        <v>1</v>
      </c>
      <c r="P332" s="90" t="s">
        <v>3837</v>
      </c>
      <c r="Q332" s="50" t="str" cm="1">
        <f t="array" ref="Q332">_xlfn.IFS(既存ファイル名[[#This Row],[字２]]&gt;0,"",COUNTIF(既存ファイル名[[字１]:[字３]],既存ファイル名[[#This Row],[字１]])&gt;1,"重複",TRUE,"")</f>
        <v/>
      </c>
      <c r="R332" s="50" t="str">
        <f>LEFT(既存ファイル名[[#This Row],[ファイル名]],LEN(既存ファイル名[[#This Row],[ファイル名]])-2)</f>
        <v>sougo</v>
      </c>
      <c r="S332" s="50" t="s">
        <v>3837</v>
      </c>
    </row>
    <row r="333" spans="2:19">
      <c r="B333" s="50">
        <v>567</v>
      </c>
      <c r="C333" s="81" t="s">
        <v>2142</v>
      </c>
      <c r="D333" s="90" t="s">
        <v>2142</v>
      </c>
      <c r="E333" s="81" t="s">
        <v>4203</v>
      </c>
      <c r="F333" s="81" t="s">
        <v>4203</v>
      </c>
      <c r="G333" s="90" t="s">
        <v>2142</v>
      </c>
      <c r="H333" s="90" t="s">
        <v>4207</v>
      </c>
      <c r="I333" s="50" t="str" cm="1">
        <f t="array" ref="I3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33" s="90" t="s">
        <v>3740</v>
      </c>
      <c r="K333" s="50">
        <f>MATCH(LEFT(既存ファイル名[[#This Row],[項目（内部）]],1),字音画数表[新字],0)</f>
        <v>689</v>
      </c>
      <c r="L333" s="50" cm="1">
        <f t="array" ref="L333">_xlfn.IFS(MID(既存ファイル名[[#This Row],[項目（内部）]],2,1)="",0,MID(既存ファイル名[[#This Row],[項目（内部）]],2,1)="（",1,TRUE,MATCH(MID(既存ファイル名[[#This Row],[項目（内部）]],2,1),字音画数表[新字],0))</f>
        <v>933</v>
      </c>
      <c r="M333" s="50" cm="1">
        <f t="array" ref="M3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3" s="50" cm="1">
        <f t="array" ref="N333">_xlfn.IFS(既存ファイル名[[#This Row],[字２]]=0,1,既存ファイル名[[#This Row],[字３]]=0,2,TRUE,3)</f>
        <v>2</v>
      </c>
      <c r="O333" s="50">
        <f>COUNTIF(既存ファイル名[項目],既存ファイル名[[#This Row],[項目]])</f>
        <v>1</v>
      </c>
      <c r="P333" s="90" t="s">
        <v>3837</v>
      </c>
      <c r="Q333" s="50" t="str" cm="1">
        <f t="array" ref="Q333">_xlfn.IFS(既存ファイル名[[#This Row],[字２]]&gt;0,"",COUNTIF(既存ファイル名[[字１]:[字３]],既存ファイル名[[#This Row],[字１]])&gt;1,"重複",TRUE,"")</f>
        <v/>
      </c>
      <c r="R333" s="50" t="str">
        <f>LEFT(既存ファイル名[[#This Row],[ファイル名]],LEN(既存ファイル名[[#This Row],[ファイル名]])-2)</f>
        <v>souhei</v>
      </c>
      <c r="S333" s="50" t="s">
        <v>3837</v>
      </c>
    </row>
    <row r="334" spans="2:19">
      <c r="B334" s="50">
        <v>568</v>
      </c>
      <c r="C334" s="81" t="s">
        <v>4480</v>
      </c>
      <c r="D334" s="90" t="s">
        <v>4480</v>
      </c>
      <c r="E334" s="81" t="s">
        <v>4203</v>
      </c>
      <c r="F334" s="81" t="s">
        <v>4203</v>
      </c>
      <c r="G334" s="90" t="s">
        <v>4480</v>
      </c>
      <c r="H334" s="90" t="s">
        <v>4123</v>
      </c>
      <c r="I334" s="50" t="str" cm="1">
        <f t="array" ref="I3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34" s="90" t="s">
        <v>3741</v>
      </c>
      <c r="K334" s="50">
        <f>MATCH(LEFT(既存ファイル名[[#This Row],[項目（内部）]],1),字音画数表[新字],0)</f>
        <v>688</v>
      </c>
      <c r="L334" s="50" cm="1">
        <f t="array" ref="L334">_xlfn.IFS(MID(既存ファイル名[[#This Row],[項目（内部）]],2,1)="",0,MID(既存ファイル名[[#This Row],[項目（内部）]],2,1)="（",1,TRUE,MATCH(MID(既存ファイル名[[#This Row],[項目（内部）]],2,1),字音画数表[新字],0))</f>
        <v>70</v>
      </c>
      <c r="M334" s="50" cm="1">
        <f t="array" ref="M3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4" s="50" cm="1">
        <f t="array" ref="N334">_xlfn.IFS(既存ファイル名[[#This Row],[字２]]=0,1,既存ファイル名[[#This Row],[字３]]=0,2,TRUE,3)</f>
        <v>2</v>
      </c>
      <c r="O334" s="50">
        <f>COUNTIF(既存ファイル名[項目],既存ファイル名[[#This Row],[項目]])</f>
        <v>1</v>
      </c>
      <c r="P334" s="90" t="s">
        <v>3837</v>
      </c>
      <c r="Q334" s="50" t="str" cm="1">
        <f t="array" ref="Q334">_xlfn.IFS(既存ファイル名[[#This Row],[字２]]&gt;0,"",COUNTIF(既存ファイル名[[字１]:[字３]],既存ファイル名[[#This Row],[字１]])&gt;1,"重複",TRUE,"")</f>
        <v/>
      </c>
      <c r="R334" s="50" t="str">
        <f>LEFT(既存ファイル名[[#This Row],[ファイル名]],LEN(既存ファイル名[[#This Row],[ファイル名]])-2)</f>
        <v>souou</v>
      </c>
      <c r="S334" s="50" t="s">
        <v>3837</v>
      </c>
    </row>
    <row r="335" spans="2:19">
      <c r="B335" s="50">
        <v>572</v>
      </c>
      <c r="C335" s="81" t="s">
        <v>2265</v>
      </c>
      <c r="D335" s="90" t="s">
        <v>2264</v>
      </c>
      <c r="E335" s="81" t="s">
        <v>4203</v>
      </c>
      <c r="F335" s="81" t="s">
        <v>4203</v>
      </c>
      <c r="G335" s="90" t="s">
        <v>2264</v>
      </c>
      <c r="H335" s="90" t="s">
        <v>4122</v>
      </c>
      <c r="I335" s="50" t="str" cm="1">
        <f t="array" ref="I3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35" s="90" t="s">
        <v>3745</v>
      </c>
      <c r="K335" s="50">
        <f>MATCH(LEFT(既存ファイル名[[#This Row],[項目（内部）]],1),字音画数表[新字],0)</f>
        <v>687</v>
      </c>
      <c r="L335" s="50" cm="1">
        <f t="array" ref="L335">_xlfn.IFS(MID(既存ファイル名[[#This Row],[項目（内部）]],2,1)="",0,MID(既存ファイル名[[#This Row],[項目（内部）]],2,1)="（",1,TRUE,MATCH(MID(既存ファイル名[[#This Row],[項目（内部）]],2,1),字音画数表[新字],0))</f>
        <v>816</v>
      </c>
      <c r="M335" s="50" cm="1">
        <f t="array" ref="M3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5" s="50" cm="1">
        <f t="array" ref="N335">_xlfn.IFS(既存ファイル名[[#This Row],[字２]]=0,1,既存ファイル名[[#This Row],[字３]]=0,2,TRUE,3)</f>
        <v>2</v>
      </c>
      <c r="O335" s="50">
        <f>COUNTIF(既存ファイル名[項目],既存ファイル名[[#This Row],[項目]])</f>
        <v>1</v>
      </c>
      <c r="P335" s="90" t="s">
        <v>3837</v>
      </c>
      <c r="Q335" s="50" t="str" cm="1">
        <f t="array" ref="Q335">_xlfn.IFS(既存ファイル名[[#This Row],[字２]]&gt;0,"",COUNTIF(既存ファイル名[[字１]:[字３]],既存ファイル名[[#This Row],[字１]])&gt;1,"重複",TRUE,"")</f>
        <v/>
      </c>
      <c r="R335" s="50" t="str">
        <f>LEFT(既存ファイル名[[#This Row],[ファイル名]],LEN(既存ファイル名[[#This Row],[ファイル名]])-2)</f>
        <v>soutou</v>
      </c>
      <c r="S335" s="50" t="s">
        <v>3837</v>
      </c>
    </row>
    <row r="336" spans="2:19">
      <c r="B336" s="50">
        <v>571</v>
      </c>
      <c r="C336" s="81" t="s">
        <v>2049</v>
      </c>
      <c r="D336" s="90" t="s">
        <v>2049</v>
      </c>
      <c r="E336" s="81" t="s">
        <v>4203</v>
      </c>
      <c r="F336" s="81" t="s">
        <v>4203</v>
      </c>
      <c r="G336" s="90" t="s">
        <v>2049</v>
      </c>
      <c r="H336" s="90" t="s">
        <v>4123</v>
      </c>
      <c r="I336" s="50" t="str" cm="1">
        <f t="array" ref="I3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36" s="90" t="s">
        <v>3744</v>
      </c>
      <c r="K336" s="50">
        <f>MATCH(LEFT(既存ファイル名[[#This Row],[項目（内部）]],1),字音画数表[新字],0)</f>
        <v>685</v>
      </c>
      <c r="L336" s="50" cm="1">
        <f t="array" ref="L336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336" s="50" cm="1">
        <f t="array" ref="M3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6" s="50" cm="1">
        <f t="array" ref="N336">_xlfn.IFS(既存ファイル名[[#This Row],[字２]]=0,1,既存ファイル名[[#This Row],[字３]]=0,2,TRUE,3)</f>
        <v>2</v>
      </c>
      <c r="O336" s="50">
        <f>COUNTIF(既存ファイル名[項目],既存ファイル名[[#This Row],[項目]])</f>
        <v>1</v>
      </c>
      <c r="P336" s="90" t="s">
        <v>3837</v>
      </c>
      <c r="Q336" s="50" t="str" cm="1">
        <f t="array" ref="Q336">_xlfn.IFS(既存ファイル名[[#This Row],[字２]]&gt;0,"",COUNTIF(既存ファイル名[[字１]:[字３]],既存ファイル名[[#This Row],[字１]])&gt;1,"重複",TRUE,"")</f>
        <v/>
      </c>
      <c r="R336" s="50" t="str">
        <f>LEFT(既存ファイル名[[#This Row],[ファイル名]],LEN(既存ファイル名[[#This Row],[ファイル名]])-2)</f>
        <v>sousou</v>
      </c>
      <c r="S336" s="50" t="s">
        <v>3837</v>
      </c>
    </row>
    <row r="337" spans="2:19">
      <c r="B337" s="50">
        <v>570</v>
      </c>
      <c r="C337" s="81" t="s">
        <v>2263</v>
      </c>
      <c r="D337" s="90" t="s">
        <v>2262</v>
      </c>
      <c r="E337" s="81" t="s">
        <v>4203</v>
      </c>
      <c r="F337" s="81" t="s">
        <v>4203</v>
      </c>
      <c r="G337" s="90" t="s">
        <v>2262</v>
      </c>
      <c r="H337" s="90" t="s">
        <v>4122</v>
      </c>
      <c r="I337" s="50" t="str" cm="1">
        <f t="array" ref="I3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37" s="90" t="s">
        <v>3743</v>
      </c>
      <c r="K337" s="50">
        <f>MATCH(LEFT(既存ファイル名[[#This Row],[項目（内部）]],1),字音画数表[新字],0)</f>
        <v>685</v>
      </c>
      <c r="L337" s="50" cm="1">
        <f t="array" ref="L337">_xlfn.IFS(MID(既存ファイル名[[#This Row],[項目（内部）]],2,1)="",0,MID(既存ファイル名[[#This Row],[項目（内部）]],2,1)="（",1,TRUE,MATCH(MID(既存ファイル名[[#This Row],[項目（内部）]],2,1),字音画数表[新字],0))</f>
        <v>502</v>
      </c>
      <c r="M337" s="50" cm="1">
        <f t="array" ref="M3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7" s="50" cm="1">
        <f t="array" ref="N337">_xlfn.IFS(既存ファイル名[[#This Row],[字２]]=0,1,既存ファイル名[[#This Row],[字３]]=0,2,TRUE,3)</f>
        <v>2</v>
      </c>
      <c r="O337" s="50">
        <f>COUNTIF(既存ファイル名[項目],既存ファイル名[[#This Row],[項目]])</f>
        <v>1</v>
      </c>
      <c r="P337" s="90" t="s">
        <v>3837</v>
      </c>
      <c r="Q337" s="50" t="str" cm="1">
        <f t="array" ref="Q337">_xlfn.IFS(既存ファイル名[[#This Row],[字２]]&gt;0,"",COUNTIF(既存ファイル名[[字１]:[字３]],既存ファイル名[[#This Row],[字１]])&gt;1,"重複",TRUE,"")</f>
        <v/>
      </c>
      <c r="R337" s="50" t="str">
        <f>LEFT(既存ファイル名[[#This Row],[ファイル名]],LEN(既存ファイル名[[#This Row],[ファイル名]])-2)</f>
        <v>soushuu</v>
      </c>
      <c r="S337" s="50" t="s">
        <v>3837</v>
      </c>
    </row>
    <row r="338" spans="2:19">
      <c r="B338" s="50">
        <v>569</v>
      </c>
      <c r="C338" s="81" t="s">
        <v>2261</v>
      </c>
      <c r="D338" s="90" t="s">
        <v>2260</v>
      </c>
      <c r="E338" s="81" t="s">
        <v>4203</v>
      </c>
      <c r="F338" s="81" t="s">
        <v>4203</v>
      </c>
      <c r="G338" s="90" t="s">
        <v>2260</v>
      </c>
      <c r="H338" s="90" t="s">
        <v>4122</v>
      </c>
      <c r="I338" s="50" t="str" cm="1">
        <f t="array" ref="I3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38" s="90" t="s">
        <v>3742</v>
      </c>
      <c r="K338" s="50">
        <f>MATCH(LEFT(既存ファイル名[[#This Row],[項目（内部）]],1),字音画数表[新字],0)</f>
        <v>684</v>
      </c>
      <c r="L338" s="50" cm="1">
        <f t="array" ref="L338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38" s="50" cm="1">
        <f t="array" ref="M3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8" s="50" cm="1">
        <f t="array" ref="N338">_xlfn.IFS(既存ファイル名[[#This Row],[字２]]=0,1,既存ファイル名[[#This Row],[字３]]=0,2,TRUE,3)</f>
        <v>2</v>
      </c>
      <c r="O338" s="50">
        <f>COUNTIF(既存ファイル名[項目],既存ファイル名[[#This Row],[項目]])</f>
        <v>1</v>
      </c>
      <c r="P338" s="90" t="s">
        <v>3837</v>
      </c>
      <c r="Q338" s="50" t="str" cm="1">
        <f t="array" ref="Q338">_xlfn.IFS(既存ファイル名[[#This Row],[字２]]&gt;0,"",COUNTIF(既存ファイル名[[字１]:[字３]],既存ファイル名[[#This Row],[字１]])&gt;1,"重複",TRUE,"")</f>
        <v/>
      </c>
      <c r="R338" s="50" t="str">
        <f>LEFT(既存ファイル名[[#This Row],[ファイル名]],LEN(既存ファイル名[[#This Row],[ファイル名]])-2)</f>
        <v>souri</v>
      </c>
      <c r="S338" s="50" t="s">
        <v>3837</v>
      </c>
    </row>
    <row r="339" spans="2:19">
      <c r="B339" s="50">
        <v>564</v>
      </c>
      <c r="C339" s="81" t="s">
        <v>2372</v>
      </c>
      <c r="D339" s="90" t="s">
        <v>2372</v>
      </c>
      <c r="E339" s="81" t="s">
        <v>4203</v>
      </c>
      <c r="F339" s="81" t="s">
        <v>4203</v>
      </c>
      <c r="G339" s="90" t="s">
        <v>2372</v>
      </c>
      <c r="H339" s="90" t="s">
        <v>4211</v>
      </c>
      <c r="I339" s="50" t="str" cm="1">
        <f t="array" ref="I3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39" s="90" t="s">
        <v>3737</v>
      </c>
      <c r="K339" s="50">
        <f>MATCH(LEFT(既存ファイル名[[#This Row],[項目（内部）]],1),字音画数表[新字],0)</f>
        <v>683</v>
      </c>
      <c r="L339" s="50" cm="1">
        <f t="array" ref="L339">_xlfn.IFS(MID(既存ファイル名[[#This Row],[項目（内部）]],2,1)="",0,MID(既存ファイル名[[#This Row],[項目（内部）]],2,1)="（",1,TRUE,MATCH(MID(既存ファイル名[[#This Row],[項目（内部）]],2,1),字音画数表[新字],0))</f>
        <v>847</v>
      </c>
      <c r="M339" s="50" cm="1">
        <f t="array" ref="M3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39" s="50" cm="1">
        <f t="array" ref="N339">_xlfn.IFS(既存ファイル名[[#This Row],[字２]]=0,1,既存ファイル名[[#This Row],[字３]]=0,2,TRUE,3)</f>
        <v>2</v>
      </c>
      <c r="O339" s="50">
        <f>COUNTIF(既存ファイル名[項目],既存ファイル名[[#This Row],[項目]])</f>
        <v>1</v>
      </c>
      <c r="P339" s="90" t="s">
        <v>3837</v>
      </c>
      <c r="Q339" s="50" t="str" cm="1">
        <f t="array" ref="Q339">_xlfn.IFS(既存ファイル名[[#This Row],[字２]]&gt;0,"",COUNTIF(既存ファイル名[[字１]:[字３]],既存ファイル名[[#This Row],[字１]])&gt;1,"重複",TRUE,"")</f>
        <v/>
      </c>
      <c r="R339" s="50" t="str">
        <f>LEFT(既存ファイル名[[#This Row],[ファイル名]],LEN(既存ファイル名[[#This Row],[ファイル名]])-2)</f>
        <v>souba</v>
      </c>
      <c r="S339" s="50" t="s">
        <v>3837</v>
      </c>
    </row>
    <row r="340" spans="2:19">
      <c r="B340" s="50">
        <v>573</v>
      </c>
      <c r="C340" s="81" t="s">
        <v>4481</v>
      </c>
      <c r="D340" s="90" t="s">
        <v>54</v>
      </c>
      <c r="E340" s="81" t="s">
        <v>4203</v>
      </c>
      <c r="F340" s="81" t="s">
        <v>4203</v>
      </c>
      <c r="G340" s="90" t="s">
        <v>54</v>
      </c>
      <c r="H340" s="90" t="s">
        <v>4122</v>
      </c>
      <c r="I340" s="50" t="str" cm="1">
        <f t="array" ref="I3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40" s="90" t="s">
        <v>3746</v>
      </c>
      <c r="K340" s="50">
        <f>MATCH(LEFT(既存ファイル名[[#This Row],[項目（内部）]],1),字音画数表[新字],0)</f>
        <v>679</v>
      </c>
      <c r="L340" s="50" cm="1">
        <f t="array" ref="L340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340" s="50" cm="1">
        <f t="array" ref="M3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0" s="50" cm="1">
        <f t="array" ref="N340">_xlfn.IFS(既存ファイル名[[#This Row],[字２]]=0,1,既存ファイル名[[#This Row],[字３]]=0,2,TRUE,3)</f>
        <v>2</v>
      </c>
      <c r="O340" s="50">
        <f>COUNTIF(既存ファイル名[項目],既存ファイル名[[#This Row],[項目]])</f>
        <v>1</v>
      </c>
      <c r="P340" s="90" t="s">
        <v>3837</v>
      </c>
      <c r="Q340" s="50" t="str" cm="1">
        <f t="array" ref="Q340">_xlfn.IFS(既存ファイル名[[#This Row],[字２]]&gt;0,"",COUNTIF(既存ファイル名[[字１]:[字３]],既存ファイル名[[#This Row],[字１]])&gt;1,"重複",TRUE,"")</f>
        <v/>
      </c>
      <c r="R340" s="50" t="str">
        <f>LEFT(既存ファイル名[[#This Row],[ファイル名]],LEN(既存ファイル名[[#This Row],[ファイル名]])-2)</f>
        <v>soyou</v>
      </c>
      <c r="S340" s="50" t="s">
        <v>3837</v>
      </c>
    </row>
    <row r="341" spans="2:19">
      <c r="B341" s="50">
        <v>448</v>
      </c>
      <c r="C341" s="81" t="s">
        <v>2141</v>
      </c>
      <c r="D341" s="90" t="s">
        <v>2141</v>
      </c>
      <c r="E341" s="81" t="s">
        <v>4203</v>
      </c>
      <c r="F341" s="81" t="s">
        <v>4203</v>
      </c>
      <c r="G341" s="90" t="s">
        <v>2141</v>
      </c>
      <c r="H341" s="90" t="s">
        <v>4207</v>
      </c>
      <c r="I341" s="50" t="str" cm="1">
        <f t="array" ref="I3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41" s="90" t="s">
        <v>3626</v>
      </c>
      <c r="K341" s="50">
        <f>MATCH(LEFT(既存ファイル名[[#This Row],[項目（内部）]],1),字音画数表[新字],0)</f>
        <v>677</v>
      </c>
      <c r="L341" s="50" cm="1">
        <f t="array" ref="L341">_xlfn.IFS(MID(既存ファイル名[[#This Row],[項目（内部）]],2,1)="",0,MID(既存ファイル名[[#This Row],[項目（内部）]],2,1)="（",1,TRUE,MATCH(MID(既存ファイル名[[#This Row],[項目（内部）]],2,1),字音画数表[新字],0))</f>
        <v>750</v>
      </c>
      <c r="M341" s="50" cm="1">
        <f t="array" ref="M3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1" s="50" cm="1">
        <f t="array" ref="N341">_xlfn.IFS(既存ファイル名[[#This Row],[字２]]=0,1,既存ファイル名[[#This Row],[字３]]=0,2,TRUE,3)</f>
        <v>2</v>
      </c>
      <c r="O341" s="50">
        <f>COUNTIF(既存ファイル名[項目],既存ファイル名[[#This Row],[項目]])</f>
        <v>1</v>
      </c>
      <c r="P341" s="90" t="s">
        <v>3837</v>
      </c>
      <c r="Q341" s="50" t="str" cm="1">
        <f t="array" ref="Q341">_xlfn.IFS(既存ファイル名[[#This Row],[字２]]&gt;0,"",COUNTIF(既存ファイル名[[字１]:[字３]],既存ファイル名[[#This Row],[字１]])&gt;1,"重複",TRUE,"")</f>
        <v/>
      </c>
      <c r="R341" s="50" t="str">
        <f>LEFT(既存ファイル名[[#This Row],[ファイル名]],LEN(既存ファイル名[[#This Row],[ファイル名]])-2)</f>
        <v>senchi</v>
      </c>
      <c r="S341" s="50" t="s">
        <v>3837</v>
      </c>
    </row>
    <row r="342" spans="2:19">
      <c r="B342" s="50">
        <v>452</v>
      </c>
      <c r="C342" s="81" t="s">
        <v>2140</v>
      </c>
      <c r="D342" s="90" t="s">
        <v>2140</v>
      </c>
      <c r="E342" s="81" t="s">
        <v>4203</v>
      </c>
      <c r="F342" s="81" t="s">
        <v>4203</v>
      </c>
      <c r="G342" s="90" t="s">
        <v>2140</v>
      </c>
      <c r="H342" s="90" t="s">
        <v>4207</v>
      </c>
      <c r="I342" s="50" t="str" cm="1">
        <f t="array" ref="I3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42" s="90" t="s">
        <v>3629</v>
      </c>
      <c r="K342" s="50">
        <f>MATCH(LEFT(既存ファイル名[[#This Row],[項目（内部）]],1),字音画数表[新字],0)</f>
        <v>677</v>
      </c>
      <c r="L342" s="50" cm="1">
        <f t="array" ref="L342">_xlfn.IFS(MID(既存ファイル名[[#This Row],[項目（内部）]],2,1)="",0,MID(既存ファイル名[[#This Row],[項目（内部）]],2,1)="（",1,TRUE,MATCH(MID(既存ファイル名[[#This Row],[項目（内部）]],2,1),字音画数表[新字],0))</f>
        <v>334</v>
      </c>
      <c r="M342" s="50" cm="1">
        <f t="array" ref="M3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2" s="50" cm="1">
        <f t="array" ref="N342">_xlfn.IFS(既存ファイル名[[#This Row],[字２]]=0,1,既存ファイル名[[#This Row],[字３]]=0,2,TRUE,3)</f>
        <v>2</v>
      </c>
      <c r="O342" s="50">
        <f>COUNTIF(既存ファイル名[項目],既存ファイル名[[#This Row],[項目]])</f>
        <v>1</v>
      </c>
      <c r="P342" s="90" t="s">
        <v>3837</v>
      </c>
      <c r="Q342" s="50" t="str" cm="1">
        <f t="array" ref="Q342">_xlfn.IFS(既存ファイル名[[#This Row],[字２]]&gt;0,"",COUNTIF(既存ファイル名[[字１]:[字３]],既存ファイル名[[#This Row],[字１]])&gt;1,"重複",TRUE,"")</f>
        <v/>
      </c>
      <c r="R342" s="50" t="str">
        <f>LEFT(既存ファイル名[[#This Row],[ファイル名]],LEN(既存ファイル名[[#This Row],[ファイル名]])-2)</f>
        <v>senkou</v>
      </c>
      <c r="S342" s="50" t="s">
        <v>3837</v>
      </c>
    </row>
    <row r="343" spans="2:19">
      <c r="B343" s="50">
        <v>450</v>
      </c>
      <c r="C343" s="81" t="s">
        <v>2138</v>
      </c>
      <c r="D343" s="90" t="s">
        <v>2138</v>
      </c>
      <c r="E343" s="81" t="s">
        <v>4203</v>
      </c>
      <c r="F343" s="81" t="s">
        <v>4203</v>
      </c>
      <c r="G343" s="90" t="s">
        <v>2138</v>
      </c>
      <c r="H343" s="90" t="s">
        <v>4207</v>
      </c>
      <c r="I343" s="50" t="str" cm="1">
        <f t="array" ref="I3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43" s="90" t="s">
        <v>2948</v>
      </c>
      <c r="K343" s="50">
        <f>MATCH(LEFT(既存ファイル名[[#This Row],[項目（内部）]],1),字音画数表[新字],0)</f>
        <v>677</v>
      </c>
      <c r="L343" s="50" cm="1">
        <f t="array" ref="L343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43" s="50" cm="1">
        <f t="array" ref="M3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3" s="50" cm="1">
        <f t="array" ref="N343">_xlfn.IFS(既存ファイル名[[#This Row],[字２]]=0,1,既存ファイル名[[#This Row],[字３]]=0,2,TRUE,3)</f>
        <v>2</v>
      </c>
      <c r="O343" s="50">
        <f>COUNTIF(既存ファイル名[項目],既存ファイル名[[#This Row],[項目]])</f>
        <v>1</v>
      </c>
      <c r="P343" s="90" t="s">
        <v>3837</v>
      </c>
      <c r="Q343" s="50" t="str" cm="1">
        <f t="array" ref="Q343">_xlfn.IFS(既存ファイル名[[#This Row],[字２]]&gt;0,"",COUNTIF(既存ファイル名[[字１]:[字３]],既存ファイル名[[#This Row],[字１]])&gt;1,"重複",TRUE,"")</f>
        <v/>
      </c>
      <c r="R343" s="50" t="str">
        <f>LEFT(既存ファイル名[[#This Row],[ファイル名]],LEN(既存ファイル名[[#This Row],[ファイル名]])-2)</f>
        <v>senkan</v>
      </c>
      <c r="S343" s="50" t="s">
        <v>3837</v>
      </c>
    </row>
    <row r="344" spans="2:19">
      <c r="B344" s="50">
        <v>453</v>
      </c>
      <c r="C344" s="81" t="s">
        <v>4421</v>
      </c>
      <c r="D344" s="90" t="s">
        <v>52</v>
      </c>
      <c r="E344" s="81" t="s">
        <v>4203</v>
      </c>
      <c r="F344" s="81" t="s">
        <v>4203</v>
      </c>
      <c r="G344" s="90" t="s">
        <v>52</v>
      </c>
      <c r="H344" s="90" t="s">
        <v>4122</v>
      </c>
      <c r="I344" s="50" t="str" cm="1">
        <f t="array" ref="I3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44" s="90" t="s">
        <v>2950</v>
      </c>
      <c r="K344" s="50">
        <f>MATCH(LEFT(既存ファイル名[[#This Row],[項目（内部）]],1),字音画数表[新字],0)</f>
        <v>672</v>
      </c>
      <c r="L344" s="50" cm="1">
        <f t="array" ref="L344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344" s="50" cm="1">
        <f t="array" ref="M3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4" s="50" cm="1">
        <f t="array" ref="N344">_xlfn.IFS(既存ファイル名[[#This Row],[字２]]=0,1,既存ファイル名[[#This Row],[字３]]=0,2,TRUE,3)</f>
        <v>2</v>
      </c>
      <c r="O344" s="50">
        <f>COUNTIF(既存ファイル名[項目],既存ファイル名[[#This Row],[項目]])</f>
        <v>2</v>
      </c>
      <c r="P344" s="90" t="s">
        <v>3837</v>
      </c>
      <c r="Q344" s="50" t="str" cm="1">
        <f t="array" ref="Q344">_xlfn.IFS(既存ファイル名[[#This Row],[字２]]&gt;0,"",COUNTIF(既存ファイル名[[字１]:[字３]],既存ファイル名[[#This Row],[字１]])&gt;1,"重複",TRUE,"")</f>
        <v/>
      </c>
      <c r="R344" s="50" t="str">
        <f>LEFT(既存ファイル名[[#This Row],[ファイル名]],LEN(既存ファイル名[[#This Row],[ファイル名]])-2)</f>
        <v>senryou</v>
      </c>
      <c r="S344" s="50" t="s">
        <v>3837</v>
      </c>
    </row>
    <row r="345" spans="2:19">
      <c r="B345" s="50">
        <v>455</v>
      </c>
      <c r="C345" s="90" t="s">
        <v>4546</v>
      </c>
      <c r="D345" s="90" t="s">
        <v>4547</v>
      </c>
      <c r="E345" s="90" t="s">
        <v>3843</v>
      </c>
      <c r="F345" s="90" t="s">
        <v>3843</v>
      </c>
      <c r="G345" s="90" t="s">
        <v>4547</v>
      </c>
      <c r="H345" s="90" t="s">
        <v>3846</v>
      </c>
      <c r="I345" s="50" t="str" cm="1">
        <f t="array" ref="I3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45" s="90" t="s">
        <v>4565</v>
      </c>
      <c r="K345" s="50">
        <f>MATCH(LEFT(既存ファイル名[[#This Row],[項目（内部）]],1),字音画数表[新字],0)</f>
        <v>672</v>
      </c>
      <c r="L345" s="50" cm="1">
        <f t="array" ref="L345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345" s="50" cm="1">
        <f t="array" ref="M3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5" s="50" cm="1">
        <f t="array" ref="N345">_xlfn.IFS(既存ファイル名[[#This Row],[字２]]=0,1,既存ファイル名[[#This Row],[字３]]=0,2,TRUE,3)</f>
        <v>2</v>
      </c>
      <c r="O345" s="50">
        <f>COUNTIF(既存ファイル名[項目],既存ファイル名[[#This Row],[項目]])</f>
        <v>2</v>
      </c>
      <c r="P345" s="90" t="s">
        <v>3837</v>
      </c>
      <c r="Q345" s="50" t="str" cm="1">
        <f t="array" ref="Q345">_xlfn.IFS(既存ファイル名[[#This Row],[字２]]&gt;0,"",COUNTIF(既存ファイル名[[字１]:[字３]],既存ファイル名[[#This Row],[字１]])&gt;1,"重複",TRUE,"")</f>
        <v/>
      </c>
      <c r="R345" s="50" t="str">
        <f>LEFT(既存ファイル名[[#This Row],[ファイル名]],LEN(既存ファイル名[[#This Row],[ファイル名]])-2)</f>
        <v>senryou</v>
      </c>
      <c r="S345" s="50"/>
    </row>
    <row r="346" spans="2:19">
      <c r="B346" s="50">
        <v>454</v>
      </c>
      <c r="C346" s="81" t="s">
        <v>4422</v>
      </c>
      <c r="D346" s="90" t="s">
        <v>51</v>
      </c>
      <c r="E346" s="81" t="s">
        <v>4203</v>
      </c>
      <c r="F346" s="81" t="s">
        <v>4203</v>
      </c>
      <c r="G346" s="90" t="s">
        <v>51</v>
      </c>
      <c r="H346" s="90" t="s">
        <v>4122</v>
      </c>
      <c r="I346" s="50" t="str" cm="1">
        <f t="array" ref="I3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46" s="90" t="s">
        <v>2951</v>
      </c>
      <c r="K346" s="50">
        <f>MATCH(LEFT(既存ファイル名[[#This Row],[項目（内部）]],1),字音画数表[新字],0)</f>
        <v>666</v>
      </c>
      <c r="L346" s="50" cm="1">
        <f t="array" ref="L346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346" s="50" cm="1">
        <f t="array" ref="M3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6" s="50" cm="1">
        <f t="array" ref="N346">_xlfn.IFS(既存ファイル名[[#This Row],[字２]]=0,1,既存ファイル名[[#This Row],[字３]]=0,2,TRUE,3)</f>
        <v>2</v>
      </c>
      <c r="O346" s="50">
        <f>COUNTIF(既存ファイル名[項目],既存ファイル名[[#This Row],[項目]])</f>
        <v>1</v>
      </c>
      <c r="P346" s="90" t="s">
        <v>3837</v>
      </c>
      <c r="Q346" s="50" t="str" cm="1">
        <f t="array" ref="Q346">_xlfn.IFS(既存ファイル名[[#This Row],[字２]]&gt;0,"",COUNTIF(既存ファイル名[[字１]:[字３]],既存ファイル名[[#This Row],[字１]])&gt;1,"重複",TRUE,"")</f>
        <v/>
      </c>
      <c r="R346" s="50" t="str">
        <f>LEFT(既存ファイル名[[#This Row],[ファイル名]],LEN(既存ファイル名[[#This Row],[ファイル名]])-2)</f>
        <v>senryou</v>
      </c>
      <c r="S346" s="50" t="s">
        <v>3837</v>
      </c>
    </row>
    <row r="347" spans="2:19">
      <c r="B347" s="50">
        <v>456</v>
      </c>
      <c r="C347" s="81" t="s">
        <v>2402</v>
      </c>
      <c r="D347" s="90" t="s">
        <v>2402</v>
      </c>
      <c r="E347" s="81" t="s">
        <v>4203</v>
      </c>
      <c r="F347" s="81" t="s">
        <v>4203</v>
      </c>
      <c r="G347" s="90" t="s">
        <v>2402</v>
      </c>
      <c r="H347" s="90" t="s">
        <v>4211</v>
      </c>
      <c r="I347" s="50" t="str" cm="1">
        <f t="array" ref="I3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47" s="90" t="s">
        <v>3630</v>
      </c>
      <c r="K347" s="50">
        <f>MATCH(LEFT(既存ファイル名[[#This Row],[項目（内部）]],1),字音画数表[新字],0)</f>
        <v>665</v>
      </c>
      <c r="L347" s="50" cm="1">
        <f t="array" ref="L347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347" s="50" cm="1">
        <f t="array" ref="M3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7" s="50" cm="1">
        <f t="array" ref="N347">_xlfn.IFS(既存ファイル名[[#This Row],[字２]]=0,1,既存ファイル名[[#This Row],[字３]]=0,2,TRUE,3)</f>
        <v>2</v>
      </c>
      <c r="O347" s="50">
        <f>COUNTIF(既存ファイル名[項目],既存ファイル名[[#This Row],[項目]])</f>
        <v>1</v>
      </c>
      <c r="P347" s="90" t="s">
        <v>3837</v>
      </c>
      <c r="Q347" s="50" t="str" cm="1">
        <f t="array" ref="Q347">_xlfn.IFS(既存ファイル名[[#This Row],[字２]]&gt;0,"",COUNTIF(既存ファイル名[[字１]:[字３]],既存ファイル名[[#This Row],[字１]])&gt;1,"重複",TRUE,"")</f>
        <v/>
      </c>
      <c r="R347" s="50" t="str">
        <f>LEFT(既存ファイル名[[#This Row],[ファイル名]],LEN(既存ファイル名[[#This Row],[ファイル名]])-2)</f>
        <v>sento</v>
      </c>
      <c r="S347" s="50" t="s">
        <v>3837</v>
      </c>
    </row>
    <row r="348" spans="2:19">
      <c r="B348" s="50">
        <v>449</v>
      </c>
      <c r="C348" s="81" t="s">
        <v>2371</v>
      </c>
      <c r="D348" s="90" t="s">
        <v>2371</v>
      </c>
      <c r="E348" s="81" t="s">
        <v>4203</v>
      </c>
      <c r="F348" s="81" t="s">
        <v>4203</v>
      </c>
      <c r="G348" s="90" t="s">
        <v>2371</v>
      </c>
      <c r="H348" s="90" t="s">
        <v>4211</v>
      </c>
      <c r="I348" s="50" t="str" cm="1">
        <f t="array" ref="I3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48" s="90" t="s">
        <v>3627</v>
      </c>
      <c r="K348" s="50">
        <f>MATCH(LEFT(既存ファイル名[[#This Row],[項目（内部）]],1),字音画数表[新字],0)</f>
        <v>665</v>
      </c>
      <c r="L348" s="50" cm="1">
        <f t="array" ref="L348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348" s="50" cm="1">
        <f t="array" ref="M3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8" s="50" cm="1">
        <f t="array" ref="N348">_xlfn.IFS(既存ファイル名[[#This Row],[字２]]=0,1,既存ファイル名[[#This Row],[字３]]=0,2,TRUE,3)</f>
        <v>2</v>
      </c>
      <c r="O348" s="50">
        <f>COUNTIF(既存ファイル名[項目],既存ファイル名[[#This Row],[項目]])</f>
        <v>1</v>
      </c>
      <c r="P348" s="90" t="s">
        <v>3837</v>
      </c>
      <c r="Q348" s="50" t="str" cm="1">
        <f t="array" ref="Q348">_xlfn.IFS(既存ファイル名[[#This Row],[字２]]&gt;0,"",COUNTIF(既存ファイル名[[字１]:[字３]],既存ファイル名[[#This Row],[字１]])&gt;1,"重複",TRUE,"")</f>
        <v/>
      </c>
      <c r="R348" s="50" t="str">
        <f>LEFT(既存ファイル名[[#This Row],[ファイル名]],LEN(既存ファイル名[[#This Row],[ファイル名]])-2)</f>
        <v>senjin</v>
      </c>
      <c r="S348" s="50" t="s">
        <v>3837</v>
      </c>
    </row>
    <row r="349" spans="2:19">
      <c r="B349" s="50">
        <v>451</v>
      </c>
      <c r="C349" s="81" t="s">
        <v>1961</v>
      </c>
      <c r="D349" s="90" t="s">
        <v>1961</v>
      </c>
      <c r="E349" s="81" t="s">
        <v>4203</v>
      </c>
      <c r="F349" s="81" t="s">
        <v>4203</v>
      </c>
      <c r="G349" s="90" t="s">
        <v>1961</v>
      </c>
      <c r="H349" s="90" t="s">
        <v>4123</v>
      </c>
      <c r="I349" s="50" t="str" cm="1">
        <f t="array" ref="I3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49" s="90" t="s">
        <v>2949</v>
      </c>
      <c r="K349" s="50">
        <f>MATCH(LEFT(既存ファイル名[[#This Row],[項目（内部）]],1),字音画数表[新字],0)</f>
        <v>665</v>
      </c>
      <c r="L349" s="50" cm="1">
        <f t="array" ref="L349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49" s="50" cm="1">
        <f t="array" ref="M3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49" s="50" cm="1">
        <f t="array" ref="N349">_xlfn.IFS(既存ファイル名[[#This Row],[字２]]=0,1,既存ファイル名[[#This Row],[字３]]=0,2,TRUE,3)</f>
        <v>2</v>
      </c>
      <c r="O349" s="50">
        <f>COUNTIF(既存ファイル名[項目],既存ファイル名[[#This Row],[項目]])</f>
        <v>1</v>
      </c>
      <c r="P349" s="90" t="s">
        <v>3837</v>
      </c>
      <c r="Q349" s="50" t="str" cm="1">
        <f t="array" ref="Q349">_xlfn.IFS(既存ファイル名[[#This Row],[字２]]&gt;0,"",COUNTIF(既存ファイル名[[字１]:[字３]],既存ファイル名[[#This Row],[字１]])&gt;1,"重複",TRUE,"")</f>
        <v/>
      </c>
      <c r="R349" s="50" t="str">
        <f>LEFT(既存ファイル名[[#This Row],[ファイル名]],LEN(既存ファイル名[[#This Row],[ファイル名]])-2)</f>
        <v>senkan</v>
      </c>
      <c r="S349" s="50" t="s">
        <v>3837</v>
      </c>
    </row>
    <row r="350" spans="2:19">
      <c r="B350" s="50">
        <v>446</v>
      </c>
      <c r="C350" s="81" t="s">
        <v>4420</v>
      </c>
      <c r="D350" s="90" t="s">
        <v>4420</v>
      </c>
      <c r="E350" s="81" t="s">
        <v>4203</v>
      </c>
      <c r="F350" s="81" t="s">
        <v>4203</v>
      </c>
      <c r="G350" s="90" t="s">
        <v>4420</v>
      </c>
      <c r="H350" s="90" t="s">
        <v>4211</v>
      </c>
      <c r="I350" s="50" t="str" cm="1">
        <f t="array" ref="I3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50" s="90" t="s">
        <v>3624</v>
      </c>
      <c r="K350" s="50">
        <f>MATCH(LEFT(既存ファイル名[[#This Row],[項目（内部）]],1),字音画数表[新字],0)</f>
        <v>657</v>
      </c>
      <c r="L350" s="50" cm="1">
        <f t="array" ref="L350">_xlfn.IFS(MID(既存ファイル名[[#This Row],[項目（内部）]],2,1)="",0,MID(既存ファイル名[[#This Row],[項目（内部）]],2,1)="（",1,TRUE,MATCH(MID(既存ファイル名[[#This Row],[項目（内部）]],2,1),字音画数表[新字],0))</f>
        <v>306</v>
      </c>
      <c r="M350" s="50" cm="1">
        <f t="array" ref="M3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0" s="50" cm="1">
        <f t="array" ref="N350">_xlfn.IFS(既存ファイル名[[#This Row],[字２]]=0,1,既存ファイル名[[#This Row],[字３]]=0,2,TRUE,3)</f>
        <v>2</v>
      </c>
      <c r="O350" s="50">
        <f>COUNTIF(既存ファイル名[項目],既存ファイル名[[#This Row],[項目]])</f>
        <v>1</v>
      </c>
      <c r="P350" s="90" t="s">
        <v>3837</v>
      </c>
      <c r="Q350" s="50" t="str" cm="1">
        <f t="array" ref="Q350">_xlfn.IFS(既存ファイル名[[#This Row],[字２]]&gt;0,"",COUNTIF(既存ファイル名[[字１]:[字３]],既存ファイル名[[#This Row],[字１]])&gt;1,"重複",TRUE,"")</f>
        <v/>
      </c>
      <c r="R350" s="50" t="str">
        <f>LEFT(既存ファイル名[[#This Row],[ファイル名]],LEN(既存ファイル名[[#This Row],[ファイル名]])-2)</f>
        <v>sekiko</v>
      </c>
      <c r="S350" s="50" t="s">
        <v>3837</v>
      </c>
    </row>
    <row r="351" spans="2:19">
      <c r="B351" s="50">
        <v>447</v>
      </c>
      <c r="C351" s="81" t="s">
        <v>2259</v>
      </c>
      <c r="D351" s="90" t="s">
        <v>50</v>
      </c>
      <c r="E351" s="81" t="s">
        <v>4203</v>
      </c>
      <c r="F351" s="81" t="s">
        <v>4203</v>
      </c>
      <c r="G351" s="90" t="s">
        <v>50</v>
      </c>
      <c r="H351" s="90" t="s">
        <v>4122</v>
      </c>
      <c r="I351" s="50" t="str" cm="1">
        <f t="array" ref="I3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1" s="90" t="s">
        <v>3625</v>
      </c>
      <c r="K351" s="50">
        <f>MATCH(LEFT(既存ファイル名[[#This Row],[項目（内部）]],1),字音画数表[新字],0)</f>
        <v>653</v>
      </c>
      <c r="L351" s="50" cm="1">
        <f t="array" ref="L351">_xlfn.IFS(MID(既存ファイル名[[#This Row],[項目（内部）]],2,1)="",0,MID(既存ファイル名[[#This Row],[項目（内部）]],2,1)="（",1,TRUE,MATCH(MID(既存ファイル名[[#This Row],[項目（内部）]],2,1),字音画数表[新字],0))</f>
        <v>787</v>
      </c>
      <c r="M351" s="50" cm="1">
        <f t="array" ref="M3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1" s="50" cm="1">
        <f t="array" ref="N351">_xlfn.IFS(既存ファイル名[[#This Row],[字２]]=0,1,既存ファイル名[[#This Row],[字３]]=0,2,TRUE,3)</f>
        <v>2</v>
      </c>
      <c r="O351" s="50">
        <f>COUNTIF(既存ファイル名[項目],既存ファイル名[[#This Row],[項目]])</f>
        <v>1</v>
      </c>
      <c r="P351" s="90" t="s">
        <v>3837</v>
      </c>
      <c r="Q351" s="50" t="str" cm="1">
        <f t="array" ref="Q351">_xlfn.IFS(既存ファイル名[[#This Row],[字２]]&gt;0,"",COUNTIF(既存ファイル名[[字１]:[字３]],既存ファイル名[[#This Row],[字１]])&gt;1,"重複",TRUE,"")</f>
        <v/>
      </c>
      <c r="R351" s="50" t="str">
        <f>LEFT(既存ファイル名[[#This Row],[ファイル名]],LEN(既存ファイル名[[#This Row],[ファイル名]])-2)</f>
        <v>sekitei</v>
      </c>
      <c r="S351" s="50" t="s">
        <v>3837</v>
      </c>
    </row>
    <row r="352" spans="2:19">
      <c r="B352" s="50">
        <v>439</v>
      </c>
      <c r="C352" s="81" t="s">
        <v>4411</v>
      </c>
      <c r="D352" s="90" t="s">
        <v>38</v>
      </c>
      <c r="E352" s="81" t="s">
        <v>4203</v>
      </c>
      <c r="F352" s="81" t="s">
        <v>4203</v>
      </c>
      <c r="G352" s="90" t="s">
        <v>38</v>
      </c>
      <c r="H352" s="90" t="s">
        <v>4122</v>
      </c>
      <c r="I352" s="50" t="str" cm="1">
        <f t="array" ref="I3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2" s="90" t="s">
        <v>3618</v>
      </c>
      <c r="K352" s="50">
        <f>MATCH(LEFT(既存ファイル名[[#This Row],[項目（内部）]],1),字音画数表[新字],0)</f>
        <v>634</v>
      </c>
      <c r="L352" s="50" cm="1">
        <f t="array" ref="L352">_xlfn.IFS(MID(既存ファイル名[[#This Row],[項目（内部）]],2,1)="",0,MID(既存ファイル名[[#This Row],[項目（内部）]],2,1)="（",1,TRUE,MATCH(MID(既存ファイル名[[#This Row],[項目（内部）]],2,1),字音画数表[新字],0))</f>
        <v>903</v>
      </c>
      <c r="M352" s="50" cm="1">
        <f t="array" ref="M3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2" s="50" cm="1">
        <f t="array" ref="N352">_xlfn.IFS(既存ファイル名[[#This Row],[字２]]=0,1,既存ファイル名[[#This Row],[字３]]=0,2,TRUE,3)</f>
        <v>2</v>
      </c>
      <c r="O352" s="50">
        <f>COUNTIF(既存ファイル名[項目],既存ファイル名[[#This Row],[項目]])</f>
        <v>1</v>
      </c>
      <c r="P352" s="90" t="s">
        <v>3837</v>
      </c>
      <c r="Q352" s="50" t="str" cm="1">
        <f t="array" ref="Q352">_xlfn.IFS(既存ファイル名[[#This Row],[字２]]&gt;0,"",COUNTIF(既存ファイル名[[字１]:[字３]],既存ファイル名[[#This Row],[字１]])&gt;1,"重複",TRUE,"")</f>
        <v/>
      </c>
      <c r="R352" s="50" t="str">
        <f>LEFT(既存ファイル名[[#This Row],[ファイル名]],LEN(既存ファイル名[[#This Row],[ファイル名]])-2)</f>
        <v>seifu</v>
      </c>
      <c r="S352" s="50" t="s">
        <v>3837</v>
      </c>
    </row>
    <row r="353" spans="2:19">
      <c r="B353" s="50">
        <v>437</v>
      </c>
      <c r="C353" s="81" t="s">
        <v>2258</v>
      </c>
      <c r="D353" s="90" t="s">
        <v>2257</v>
      </c>
      <c r="E353" s="81" t="s">
        <v>4203</v>
      </c>
      <c r="F353" s="81" t="s">
        <v>4203</v>
      </c>
      <c r="G353" s="90" t="s">
        <v>2257</v>
      </c>
      <c r="H353" s="90" t="s">
        <v>4122</v>
      </c>
      <c r="I353" s="50" t="str" cm="1">
        <f t="array" ref="I3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3" s="90" t="s">
        <v>2923</v>
      </c>
      <c r="K353" s="50">
        <f>MATCH(LEFT(既存ファイル名[[#This Row],[項目（内部）]],1),字音画数表[新字],0)</f>
        <v>634</v>
      </c>
      <c r="L353" s="50" cm="1">
        <f t="array" ref="L353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353" s="50" cm="1">
        <f t="array" ref="M3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3" s="50" cm="1">
        <f t="array" ref="N353">_xlfn.IFS(既存ファイル名[[#This Row],[字２]]=0,1,既存ファイル名[[#This Row],[字３]]=0,2,TRUE,3)</f>
        <v>2</v>
      </c>
      <c r="O353" s="50">
        <f>COUNTIF(既存ファイル名[項目],既存ファイル名[[#This Row],[項目]])</f>
        <v>1</v>
      </c>
      <c r="P353" s="90" t="s">
        <v>3837</v>
      </c>
      <c r="Q353" s="50" t="str" cm="1">
        <f t="array" ref="Q353">_xlfn.IFS(既存ファイル名[[#This Row],[字２]]&gt;0,"",COUNTIF(既存ファイル名[[字１]:[字３]],既存ファイル名[[#This Row],[字１]])&gt;1,"重複",TRUE,"")</f>
        <v/>
      </c>
      <c r="R353" s="50" t="str">
        <f>LEFT(既存ファイル名[[#This Row],[ファイル名]],LEN(既存ファイル名[[#This Row],[ファイル名]])-2)</f>
        <v>seichuu</v>
      </c>
      <c r="S353" s="50" t="s">
        <v>3837</v>
      </c>
    </row>
    <row r="354" spans="2:19">
      <c r="B354" s="50">
        <v>445</v>
      </c>
      <c r="C354" s="81" t="s">
        <v>2368</v>
      </c>
      <c r="D354" s="90" t="s">
        <v>2368</v>
      </c>
      <c r="E354" s="81" t="s">
        <v>4203</v>
      </c>
      <c r="F354" s="81" t="s">
        <v>4203</v>
      </c>
      <c r="G354" s="90" t="s">
        <v>2368</v>
      </c>
      <c r="H354" s="90" t="s">
        <v>4211</v>
      </c>
      <c r="I354" s="50" t="str" cm="1">
        <f t="array" ref="I3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54" s="90" t="s">
        <v>3622</v>
      </c>
      <c r="K354" s="50">
        <f>MATCH(LEFT(既存ファイル名[[#This Row],[項目（内部）]],1),字音画数表[新字],0)</f>
        <v>634</v>
      </c>
      <c r="L354" s="50" cm="1">
        <f t="array" ref="L354">_xlfn.IFS(MID(既存ファイル名[[#This Row],[項目（内部）]],2,1)="",0,MID(既存ファイル名[[#This Row],[項目（内部）]],2,1)="（",1,TRUE,MATCH(MID(既存ファイル名[[#This Row],[項目（内部）]],2,1),字音画数表[新字],0))</f>
        <v>734</v>
      </c>
      <c r="M354" s="50" cm="1">
        <f t="array" ref="M3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4" s="50" cm="1">
        <f t="array" ref="N354">_xlfn.IFS(既存ファイル名[[#This Row],[字２]]=0,1,既存ファイル名[[#This Row],[字３]]=0,2,TRUE,3)</f>
        <v>2</v>
      </c>
      <c r="O354" s="79">
        <f>COUNTIF(既存ファイル名[項目],既存ファイル名[[#This Row],[項目]])</f>
        <v>1</v>
      </c>
      <c r="P354" s="90" t="s">
        <v>3837</v>
      </c>
      <c r="Q354" s="50" t="str" cm="1">
        <f t="array" ref="Q354">_xlfn.IFS(既存ファイル名[[#This Row],[字２]]&gt;0,"",COUNTIF(既存ファイル名[[字１]:[字３]],既存ファイル名[[#This Row],[字１]])&gt;1,"重複",TRUE,"")</f>
        <v/>
      </c>
      <c r="R354" s="50" t="str">
        <f>LEFT(既存ファイル名[[#This Row],[ファイル名]],LEN(既存ファイル名[[#This Row],[ファイル名]])-2)</f>
        <v>seitan</v>
      </c>
      <c r="S354" s="50" t="s">
        <v>3837</v>
      </c>
    </row>
    <row r="355" spans="2:19">
      <c r="B355" s="50">
        <v>444</v>
      </c>
      <c r="C355" s="81" t="s">
        <v>4414</v>
      </c>
      <c r="D355" s="90" t="s">
        <v>2256</v>
      </c>
      <c r="E355" s="81" t="s">
        <v>4203</v>
      </c>
      <c r="F355" s="81" t="s">
        <v>4203</v>
      </c>
      <c r="G355" s="90" t="s">
        <v>2256</v>
      </c>
      <c r="H355" s="90" t="s">
        <v>4122</v>
      </c>
      <c r="I355" s="50" t="str" cm="1">
        <f t="array" ref="I3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5" s="90" t="s">
        <v>2926</v>
      </c>
      <c r="K355" s="50">
        <f>MATCH(LEFT(既存ファイル名[[#This Row],[項目（内部）]],1),字音画数表[新字],0)</f>
        <v>629</v>
      </c>
      <c r="L355" s="50" cm="1">
        <f t="array" ref="L355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55" s="50" cm="1">
        <f t="array" ref="M3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5" s="50" cm="1">
        <f t="array" ref="N355">_xlfn.IFS(既存ファイル名[[#This Row],[字２]]=0,1,既存ファイル名[[#This Row],[字３]]=0,2,TRUE,3)</f>
        <v>2</v>
      </c>
      <c r="O355" s="50">
        <f>COUNTIF(既存ファイル名[項目],既存ファイル名[[#This Row],[項目]])</f>
        <v>1</v>
      </c>
      <c r="P355" s="90" t="s">
        <v>3837</v>
      </c>
      <c r="Q355" s="50" t="str" cm="1">
        <f t="array" ref="Q355">_xlfn.IFS(既存ファイル名[[#This Row],[字２]]&gt;0,"",COUNTIF(既存ファイル名[[字１]:[字３]],既存ファイル名[[#This Row],[字１]])&gt;1,"重複",TRUE,"")</f>
        <v/>
      </c>
      <c r="R355" s="50" t="str">
        <f>LEFT(既存ファイル名[[#This Row],[ファイル名]],LEN(既存ファイル名[[#This Row],[ファイル名]])-2)</f>
        <v>seiri</v>
      </c>
      <c r="S355" s="50" t="s">
        <v>3837</v>
      </c>
    </row>
    <row r="356" spans="2:19">
      <c r="B356" s="50">
        <v>438</v>
      </c>
      <c r="C356" s="81" t="s">
        <v>2255</v>
      </c>
      <c r="D356" s="90" t="s">
        <v>2254</v>
      </c>
      <c r="E356" s="81" t="s">
        <v>4203</v>
      </c>
      <c r="F356" s="81" t="s">
        <v>4203</v>
      </c>
      <c r="G356" s="90" t="s">
        <v>2254</v>
      </c>
      <c r="H356" s="90" t="s">
        <v>4122</v>
      </c>
      <c r="I356" s="50" t="str" cm="1">
        <f t="array" ref="I3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6" s="90" t="s">
        <v>2924</v>
      </c>
      <c r="K356" s="50">
        <f>MATCH(LEFT(既存ファイル名[[#This Row],[項目（内部）]],1),字音画数表[新字],0)</f>
        <v>629</v>
      </c>
      <c r="L356" s="50" cm="1">
        <f t="array" ref="L356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356" s="50" cm="1">
        <f t="array" ref="M3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6" s="50" cm="1">
        <f t="array" ref="N356">_xlfn.IFS(既存ファイル名[[#This Row],[字２]]=0,1,既存ファイル名[[#This Row],[字３]]=0,2,TRUE,3)</f>
        <v>2</v>
      </c>
      <c r="O356" s="50">
        <f>COUNTIF(既存ファイル名[項目],既存ファイル名[[#This Row],[項目]])</f>
        <v>1</v>
      </c>
      <c r="P356" s="90" t="s">
        <v>3837</v>
      </c>
      <c r="Q356" s="50" t="str" cm="1">
        <f t="array" ref="Q356">_xlfn.IFS(既存ファイル名[[#This Row],[字２]]&gt;0,"",COUNTIF(既存ファイル名[[字１]:[字３]],既存ファイル名[[#This Row],[字１]])&gt;1,"重複",TRUE,"")</f>
        <v/>
      </c>
      <c r="R356" s="50" t="str">
        <f>LEFT(既存ファイル名[[#This Row],[ファイル名]],LEN(既存ファイル名[[#This Row],[ファイル名]])-2)</f>
        <v>seichuu</v>
      </c>
      <c r="S356" s="50" t="s">
        <v>3837</v>
      </c>
    </row>
    <row r="357" spans="2:19">
      <c r="B357" s="50">
        <v>440</v>
      </c>
      <c r="C357" s="81" t="s">
        <v>2048</v>
      </c>
      <c r="D357" s="90" t="s">
        <v>2048</v>
      </c>
      <c r="E357" s="81" t="s">
        <v>4203</v>
      </c>
      <c r="F357" s="81" t="s">
        <v>4203</v>
      </c>
      <c r="G357" s="90" t="s">
        <v>2048</v>
      </c>
      <c r="H357" s="90" t="s">
        <v>4123</v>
      </c>
      <c r="I357" s="50" t="str" cm="1">
        <f t="array" ref="I3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57" s="90" t="s">
        <v>3619</v>
      </c>
      <c r="K357" s="50">
        <f>MATCH(LEFT(既存ファイル名[[#This Row],[項目（内部）]],1),字音画数表[新字],0)</f>
        <v>629</v>
      </c>
      <c r="L357" s="50" cm="1">
        <f t="array" ref="L357">_xlfn.IFS(MID(既存ファイル名[[#This Row],[項目（内部）]],2,1)="",0,MID(既存ファイル名[[#This Row],[項目（内部）]],2,1)="（",1,TRUE,MATCH(MID(既存ファイル名[[#This Row],[項目（内部）]],2,1),字音画数表[新字],0))</f>
        <v>109</v>
      </c>
      <c r="M357" s="50" cm="1">
        <f t="array" ref="M3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7" s="50" cm="1">
        <f t="array" ref="N357">_xlfn.IFS(既存ファイル名[[#This Row],[字２]]=0,1,既存ファイル名[[#This Row],[字３]]=0,2,TRUE,3)</f>
        <v>2</v>
      </c>
      <c r="O357" s="50">
        <f>COUNTIF(既存ファイル名[項目],既存ファイル名[[#This Row],[項目]])</f>
        <v>1</v>
      </c>
      <c r="P357" s="90" t="s">
        <v>3837</v>
      </c>
      <c r="Q357" s="50" t="str" cm="1">
        <f t="array" ref="Q357">_xlfn.IFS(既存ファイル名[[#This Row],[字２]]&gt;0,"",COUNTIF(既存ファイル名[[字１]:[字３]],既存ファイル名[[#This Row],[字１]])&gt;1,"重複",TRUE,"")</f>
        <v/>
      </c>
      <c r="R357" s="50" t="str">
        <f>LEFT(既存ファイル名[[#This Row],[ファイル名]],LEN(既存ファイル名[[#This Row],[ファイル名]])-2)</f>
        <v>seikai</v>
      </c>
      <c r="S357" s="50" t="s">
        <v>3837</v>
      </c>
    </row>
    <row r="358" spans="2:19">
      <c r="B358" s="50">
        <v>443</v>
      </c>
      <c r="C358" s="81" t="s">
        <v>2488</v>
      </c>
      <c r="D358" s="90" t="s">
        <v>2488</v>
      </c>
      <c r="E358" s="81" t="s">
        <v>4203</v>
      </c>
      <c r="F358" s="81" t="s">
        <v>4203</v>
      </c>
      <c r="G358" s="90" t="s">
        <v>2488</v>
      </c>
      <c r="H358" s="90" t="s">
        <v>4121</v>
      </c>
      <c r="I358" s="50" t="str" cm="1">
        <f t="array" ref="I3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58" s="90" t="s">
        <v>2925</v>
      </c>
      <c r="K358" s="50">
        <f>MATCH(LEFT(既存ファイル名[[#This Row],[項目（内部）]],1),字音画数表[新字],0)</f>
        <v>628</v>
      </c>
      <c r="L358" s="50" cm="1">
        <f t="array" ref="L358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358" s="50" cm="1">
        <f t="array" ref="M3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8" s="50" cm="1">
        <f t="array" ref="N358">_xlfn.IFS(既存ファイル名[[#This Row],[字２]]=0,1,既存ファイル名[[#This Row],[字３]]=0,2,TRUE,3)</f>
        <v>2</v>
      </c>
      <c r="O358" s="50">
        <f>COUNTIF(既存ファイル名[項目],既存ファイル名[[#This Row],[項目]])</f>
        <v>1</v>
      </c>
      <c r="P358" s="90" t="s">
        <v>3837</v>
      </c>
      <c r="Q358" s="50" t="str" cm="1">
        <f t="array" ref="Q358">_xlfn.IFS(既存ファイル名[[#This Row],[字２]]&gt;0,"",COUNTIF(既存ファイル名[[字１]:[字３]],既存ファイル名[[#This Row],[字１]])&gt;1,"重複",TRUE,"")</f>
        <v/>
      </c>
      <c r="R358" s="50" t="str">
        <f>LEFT(既存ファイル名[[#This Row],[ファイル名]],LEN(既存ファイル名[[#This Row],[ファイル名]])-2)</f>
        <v>seiri</v>
      </c>
      <c r="S358" s="50" t="s">
        <v>3837</v>
      </c>
    </row>
    <row r="359" spans="2:19">
      <c r="B359" s="50">
        <v>442</v>
      </c>
      <c r="C359" s="81" t="s">
        <v>4413</v>
      </c>
      <c r="D359" s="90" t="s">
        <v>48</v>
      </c>
      <c r="E359" s="81" t="s">
        <v>4203</v>
      </c>
      <c r="F359" s="81" t="s">
        <v>4203</v>
      </c>
      <c r="G359" s="90" t="s">
        <v>48</v>
      </c>
      <c r="H359" s="90" t="s">
        <v>4122</v>
      </c>
      <c r="I359" s="50" t="str" cm="1">
        <f t="array" ref="I3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59" s="90" t="s">
        <v>3621</v>
      </c>
      <c r="K359" s="50">
        <f>MATCH(LEFT(既存ファイル名[[#This Row],[項目（内部）]],1),字音画数表[新字],0)</f>
        <v>628</v>
      </c>
      <c r="L359" s="50" cm="1">
        <f t="array" ref="L359">_xlfn.IFS(MID(既存ファイル名[[#This Row],[項目（内部）]],2,1)="",0,MID(既存ファイル名[[#This Row],[項目（内部）]],2,1)="（",1,TRUE,MATCH(MID(既存ファイル名[[#This Row],[項目（内部）]],2,1),字音画数表[新字],0))</f>
        <v>308</v>
      </c>
      <c r="M359" s="50" cm="1">
        <f t="array" ref="M3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59" s="50" cm="1">
        <f t="array" ref="N359">_xlfn.IFS(既存ファイル名[[#This Row],[字２]]=0,1,既存ファイル名[[#This Row],[字３]]=0,2,TRUE,3)</f>
        <v>2</v>
      </c>
      <c r="O359" s="50">
        <f>COUNTIF(既存ファイル名[項目],既存ファイル名[[#This Row],[項目]])</f>
        <v>1</v>
      </c>
      <c r="P359" s="90" t="s">
        <v>3837</v>
      </c>
      <c r="Q359" s="50" t="str" cm="1">
        <f t="array" ref="Q359">_xlfn.IFS(既存ファイル名[[#This Row],[字２]]&gt;0,"",COUNTIF(既存ファイル名[[字１]:[字３]],既存ファイル名[[#This Row],[字１]])&gt;1,"重複",TRUE,"")</f>
        <v/>
      </c>
      <c r="R359" s="50" t="str">
        <f>LEFT(既存ファイル名[[#This Row],[ファイル名]],LEN(既存ファイル名[[#This Row],[ファイル名]])-2)</f>
        <v>seiko</v>
      </c>
      <c r="S359" s="50" t="s">
        <v>3837</v>
      </c>
    </row>
    <row r="360" spans="2:19">
      <c r="B360" s="50">
        <v>441</v>
      </c>
      <c r="C360" s="81" t="s">
        <v>4412</v>
      </c>
      <c r="D360" s="90" t="s">
        <v>47</v>
      </c>
      <c r="E360" s="81" t="s">
        <v>4203</v>
      </c>
      <c r="F360" s="81" t="s">
        <v>4203</v>
      </c>
      <c r="G360" s="90" t="s">
        <v>47</v>
      </c>
      <c r="H360" s="90" t="s">
        <v>4122</v>
      </c>
      <c r="I360" s="50" t="str" cm="1">
        <f t="array" ref="I3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60" s="90" t="s">
        <v>3620</v>
      </c>
      <c r="K360" s="50">
        <f>MATCH(LEFT(既存ファイル名[[#This Row],[項目（内部）]],1),字音画数表[新字],0)</f>
        <v>628</v>
      </c>
      <c r="L360" s="50" cm="1">
        <f t="array" ref="L360">_xlfn.IFS(MID(既存ファイル名[[#This Row],[項目（内部）]],2,1)="",0,MID(既存ファイル名[[#This Row],[項目（内部）]],2,1)="（",1,TRUE,MATCH(MID(既存ファイル名[[#This Row],[項目（内部）]],2,1),字音画数表[新字],0))</f>
        <v>169</v>
      </c>
      <c r="M360" s="50" cm="1">
        <f t="array" ref="M3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0" s="50" cm="1">
        <f t="array" ref="N360">_xlfn.IFS(既存ファイル名[[#This Row],[字２]]=0,1,既存ファイル名[[#This Row],[字３]]=0,2,TRUE,3)</f>
        <v>2</v>
      </c>
      <c r="O360" s="50">
        <f>COUNTIF(既存ファイル名[項目],既存ファイル名[[#This Row],[項目]])</f>
        <v>1</v>
      </c>
      <c r="P360" s="90" t="s">
        <v>3837</v>
      </c>
      <c r="Q360" s="50" t="str" cm="1">
        <f t="array" ref="Q360">_xlfn.IFS(既存ファイル名[[#This Row],[字２]]&gt;0,"",COUNTIF(既存ファイル名[[字１]:[字３]],既存ファイル名[[#This Row],[字１]])&gt;1,"重複",TRUE,"")</f>
        <v/>
      </c>
      <c r="R360" s="50" t="str">
        <f>LEFT(既存ファイル名[[#This Row],[ファイル名]],LEN(既存ファイル名[[#This Row],[ファイル名]])-2)</f>
        <v>seiki</v>
      </c>
      <c r="S360" s="50" t="s">
        <v>3837</v>
      </c>
    </row>
    <row r="361" spans="2:19">
      <c r="B361" s="50">
        <v>253</v>
      </c>
      <c r="C361" s="81" t="s">
        <v>2424</v>
      </c>
      <c r="D361" s="81" t="s">
        <v>2422</v>
      </c>
      <c r="E361" s="81" t="s">
        <v>2423</v>
      </c>
      <c r="F361" s="81" t="s">
        <v>4203</v>
      </c>
      <c r="G361" s="90" t="s">
        <v>2422</v>
      </c>
      <c r="H361" s="90" t="s">
        <v>4211</v>
      </c>
      <c r="I361" s="79" t="str" cm="1">
        <f t="array" ref="I3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61" s="90" t="s">
        <v>3417</v>
      </c>
      <c r="K361" s="50">
        <f>MATCH(LEFT(既存ファイル名[[#This Row],[項目（内部）]],1),字音画数表[新字],0)</f>
        <v>618</v>
      </c>
      <c r="L361" s="50" cm="1">
        <f t="array" ref="L361">_xlfn.IFS(MID(既存ファイル名[[#This Row],[項目（内部）]],2,1)="",0,MID(既存ファイル名[[#This Row],[項目（内部）]],2,1)="（",1,TRUE,MATCH(MID(既存ファイル名[[#This Row],[項目（内部）]],2,1),字音画数表[新字],0))</f>
        <v>1021</v>
      </c>
      <c r="M361" s="50" cm="1">
        <f t="array" ref="M3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1" s="50" cm="1">
        <f t="array" ref="N361">_xlfn.IFS(既存ファイル名[[#This Row],[字２]]=0,1,既存ファイル名[[#This Row],[字３]]=0,2,TRUE,3)</f>
        <v>2</v>
      </c>
      <c r="O361" s="50">
        <f>COUNTIF(既存ファイル名[項目],既存ファイル名[[#This Row],[項目]])</f>
        <v>1</v>
      </c>
      <c r="P361" s="90" t="s">
        <v>3837</v>
      </c>
      <c r="Q361" s="50" t="str" cm="1">
        <f t="array" ref="Q361">_xlfn.IFS(既存ファイル名[[#This Row],[字２]]&gt;0,"",COUNTIF(既存ファイル名[[字１]:[字３]],既存ファイル名[[#This Row],[字１]])&gt;1,"重複",TRUE,"")</f>
        <v/>
      </c>
      <c r="R361" s="50" t="str">
        <f>LEFT(既存ファイル名[[#This Row],[ファイル名]],LEN(既存ファイル名[[#This Row],[ファイル名]])-2)</f>
        <v>jinyou</v>
      </c>
      <c r="S361" s="50" t="s">
        <v>3837</v>
      </c>
    </row>
    <row r="362" spans="2:19">
      <c r="B362" s="50">
        <v>252</v>
      </c>
      <c r="C362" s="81" t="s">
        <v>2369</v>
      </c>
      <c r="D362" s="81" t="s">
        <v>2369</v>
      </c>
      <c r="E362" s="81" t="s">
        <v>4203</v>
      </c>
      <c r="F362" s="81" t="s">
        <v>4203</v>
      </c>
      <c r="G362" s="81" t="s">
        <v>2369</v>
      </c>
      <c r="H362" s="90" t="s">
        <v>4211</v>
      </c>
      <c r="I362" s="50" t="str" cm="1">
        <f t="array" ref="I3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62" s="90" t="s">
        <v>3416</v>
      </c>
      <c r="K362" s="50">
        <f>MATCH(LEFT(既存ファイル名[[#This Row],[項目（内部）]],1),字音画数表[新字],0)</f>
        <v>618</v>
      </c>
      <c r="L362" s="50" cm="1">
        <f t="array" ref="L362">_xlfn.IFS(MID(既存ファイル名[[#This Row],[項目（内部）]],2,1)="",0,MID(既存ファイル名[[#This Row],[項目（内部）]],2,1)="（",1,TRUE,MATCH(MID(既存ファイル名[[#This Row],[項目（内部）]],2,1),字音画数表[新字],0))</f>
        <v>599</v>
      </c>
      <c r="M362" s="50" cm="1">
        <f t="array" ref="M3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2" s="50" cm="1">
        <f t="array" ref="N362">_xlfn.IFS(既存ファイル名[[#This Row],[字２]]=0,1,既存ファイル名[[#This Row],[字３]]=0,2,TRUE,3)</f>
        <v>2</v>
      </c>
      <c r="O362" s="50">
        <f>COUNTIF(既存ファイル名[項目],既存ファイル名[[#This Row],[項目]])</f>
        <v>1</v>
      </c>
      <c r="P362" s="90" t="s">
        <v>3837</v>
      </c>
      <c r="Q362" s="50" t="str" cm="1">
        <f t="array" ref="Q362">_xlfn.IFS(既存ファイル名[[#This Row],[字２]]&gt;0,"",COUNTIF(既存ファイル名[[字１]:[字３]],既存ファイル名[[#This Row],[字１]])&gt;1,"重複",TRUE,"")</f>
        <v/>
      </c>
      <c r="R362" s="50" t="str">
        <f>LEFT(既存ファイル名[[#This Row],[ファイル名]],LEN(既存ファイル名[[#This Row],[ファイル名]])-2)</f>
        <v>jinshin</v>
      </c>
      <c r="S362" s="50" t="s">
        <v>3837</v>
      </c>
    </row>
    <row r="363" spans="2:19">
      <c r="B363" s="50">
        <v>474</v>
      </c>
      <c r="C363" s="81" t="s">
        <v>4432</v>
      </c>
      <c r="D363" s="90" t="s">
        <v>4432</v>
      </c>
      <c r="E363" s="81" t="s">
        <v>4203</v>
      </c>
      <c r="F363" s="81" t="s">
        <v>4203</v>
      </c>
      <c r="G363" s="90" t="s">
        <v>4432</v>
      </c>
      <c r="H363" s="90" t="s">
        <v>4211</v>
      </c>
      <c r="I363" s="50" t="str" cm="1">
        <f t="array" ref="I3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63" s="90" t="s">
        <v>3655</v>
      </c>
      <c r="K363" s="50">
        <f>MATCH(LEFT(既存ファイル名[[#This Row],[項目（内部）]],1),字音画数表[新字],0)</f>
        <v>617</v>
      </c>
      <c r="L363" s="50" cm="1">
        <f t="array" ref="L363">_xlfn.IFS(MID(既存ファイル名[[#This Row],[項目（内部）]],2,1)="",0,MID(既存ファイル名[[#This Row],[項目（内部）]],2,1)="（",1,TRUE,MATCH(MID(既存ファイル名[[#This Row],[項目（内部）]],2,1),字音画数表[新字],0))</f>
        <v>574</v>
      </c>
      <c r="M363" s="50" cm="1">
        <f t="array" ref="M3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3" s="50" cm="1">
        <f t="array" ref="N363">_xlfn.IFS(既存ファイル名[[#This Row],[字２]]=0,1,既存ファイル名[[#This Row],[字３]]=0,2,TRUE,3)</f>
        <v>2</v>
      </c>
      <c r="O363" s="50">
        <f>COUNTIF(既存ファイル名[項目],既存ファイル名[[#This Row],[項目]])</f>
        <v>1</v>
      </c>
      <c r="P363" s="90" t="s">
        <v>3837</v>
      </c>
      <c r="Q363" s="50" t="str" cm="1">
        <f t="array" ref="Q363">_xlfn.IFS(既存ファイル名[[#This Row],[字２]]&gt;0,"",COUNTIF(既存ファイル名[[字１]:[字３]],既存ファイル名[[#This Row],[字１]])&gt;1,"重複",TRUE,"")</f>
        <v/>
      </c>
      <c r="R363" s="50" t="str">
        <f>LEFT(既存ファイル名[[#This Row],[ファイル名]],LEN(既存ファイル名[[#This Row],[ファイル名]])-2)</f>
        <v>shinjou</v>
      </c>
      <c r="S363" s="50" t="s">
        <v>3837</v>
      </c>
    </row>
    <row r="364" spans="2:19">
      <c r="B364" s="50">
        <v>475</v>
      </c>
      <c r="C364" s="81" t="s">
        <v>2247</v>
      </c>
      <c r="D364" s="90" t="s">
        <v>2246</v>
      </c>
      <c r="E364" s="81" t="s">
        <v>4203</v>
      </c>
      <c r="F364" s="81" t="s">
        <v>4203</v>
      </c>
      <c r="G364" s="90" t="s">
        <v>2246</v>
      </c>
      <c r="H364" s="90" t="s">
        <v>4122</v>
      </c>
      <c r="I364" s="50" t="str" cm="1">
        <f t="array" ref="I3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64" s="90" t="s">
        <v>2994</v>
      </c>
      <c r="K364" s="50">
        <f>MATCH(LEFT(既存ファイル名[[#This Row],[項目（内部）]],1),字音画数表[新字],0)</f>
        <v>611</v>
      </c>
      <c r="L364" s="50" cm="1">
        <f t="array" ref="L364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64" s="50" cm="1">
        <f t="array" ref="M3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4" s="50" cm="1">
        <f t="array" ref="N364">_xlfn.IFS(既存ファイル名[[#This Row],[字２]]=0,1,既存ファイル名[[#This Row],[字３]]=0,2,TRUE,3)</f>
        <v>2</v>
      </c>
      <c r="O364" s="50">
        <f>COUNTIF(既存ファイル名[項目],既存ファイル名[[#This Row],[項目]])</f>
        <v>1</v>
      </c>
      <c r="P364" s="90" t="s">
        <v>3837</v>
      </c>
      <c r="Q364" s="50" t="str" cm="1">
        <f t="array" ref="Q364">_xlfn.IFS(既存ファイル名[[#This Row],[字２]]&gt;0,"",COUNTIF(既存ファイル名[[字１]:[字３]],既存ファイル名[[#This Row],[字１]])&gt;1,"重複",TRUE,"")</f>
        <v/>
      </c>
      <c r="R364" s="50" t="str">
        <f>LEFT(既存ファイル名[[#This Row],[ファイル名]],LEN(既存ファイル名[[#This Row],[ファイル名]])-2)</f>
        <v>shinri</v>
      </c>
      <c r="S364" s="50" t="s">
        <v>3837</v>
      </c>
    </row>
    <row r="365" spans="2:19">
      <c r="B365" s="50">
        <v>480</v>
      </c>
      <c r="C365" s="81" t="s">
        <v>4433</v>
      </c>
      <c r="D365" s="90" t="s">
        <v>45</v>
      </c>
      <c r="E365" s="81" t="s">
        <v>4203</v>
      </c>
      <c r="F365" s="81" t="s">
        <v>4203</v>
      </c>
      <c r="G365" s="90" t="s">
        <v>45</v>
      </c>
      <c r="H365" s="90" t="s">
        <v>4122</v>
      </c>
      <c r="I365" s="50" t="str" cm="1">
        <f t="array" ref="I3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65" s="90" t="s">
        <v>2999</v>
      </c>
      <c r="K365" s="50">
        <f>MATCH(LEFT(既存ファイル名[[#This Row],[項目（内部）]],1),字音画数表[新字],0)</f>
        <v>611</v>
      </c>
      <c r="L365" s="50" cm="1">
        <f t="array" ref="L365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365" s="50" cm="1">
        <f t="array" ref="M3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5" s="50" cm="1">
        <f t="array" ref="N365">_xlfn.IFS(既存ファイル名[[#This Row],[字２]]=0,1,既存ファイル名[[#This Row],[字３]]=0,2,TRUE,3)</f>
        <v>2</v>
      </c>
      <c r="O365" s="50">
        <f>COUNTIF(既存ファイル名[項目],既存ファイル名[[#This Row],[項目]])</f>
        <v>1</v>
      </c>
      <c r="P365" s="90" t="s">
        <v>3837</v>
      </c>
      <c r="Q365" s="50" t="str" cm="1">
        <f t="array" ref="Q365">_xlfn.IFS(既存ファイル名[[#This Row],[字２]]&gt;0,"",COUNTIF(既存ファイル名[[字１]:[字３]],既存ファイル名[[#This Row],[字１]])&gt;1,"重複",TRUE,"")</f>
        <v/>
      </c>
      <c r="R365" s="50" t="str">
        <f>LEFT(既存ファイル名[[#This Row],[ファイル名]],LEN(既存ファイル名[[#This Row],[ファイル名]])-2)</f>
        <v>shinsei</v>
      </c>
      <c r="S365" s="50" t="s">
        <v>3837</v>
      </c>
    </row>
    <row r="366" spans="2:19">
      <c r="B366" s="50">
        <v>476</v>
      </c>
      <c r="C366" s="81" t="s">
        <v>2245</v>
      </c>
      <c r="D366" s="90" t="s">
        <v>2244</v>
      </c>
      <c r="E366" s="81" t="s">
        <v>4203</v>
      </c>
      <c r="F366" s="81" t="s">
        <v>4203</v>
      </c>
      <c r="G366" s="90" t="s">
        <v>2244</v>
      </c>
      <c r="H366" s="90" t="s">
        <v>4122</v>
      </c>
      <c r="I366" s="50" t="str" cm="1">
        <f t="array" ref="I3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66" s="90" t="s">
        <v>2995</v>
      </c>
      <c r="K366" s="50">
        <f>MATCH(LEFT(既存ファイル名[[#This Row],[項目（内部）]],1),字音画数表[新字],0)</f>
        <v>610</v>
      </c>
      <c r="L366" s="50" cm="1">
        <f t="array" ref="L366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66" s="50" cm="1">
        <f t="array" ref="M3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6" s="50" cm="1">
        <f t="array" ref="N366">_xlfn.IFS(既存ファイル名[[#This Row],[字２]]=0,1,既存ファイル名[[#This Row],[字３]]=0,2,TRUE,3)</f>
        <v>2</v>
      </c>
      <c r="O366" s="50">
        <f>COUNTIF(既存ファイル名[項目],既存ファイル名[[#This Row],[項目]])</f>
        <v>1</v>
      </c>
      <c r="P366" s="90" t="s">
        <v>3837</v>
      </c>
      <c r="Q366" s="50" t="str" cm="1">
        <f t="array" ref="Q366">_xlfn.IFS(既存ファイル名[[#This Row],[字２]]&gt;0,"",COUNTIF(既存ファイル名[[字１]:[字３]],既存ファイル名[[#This Row],[字１]])&gt;1,"重複",TRUE,"")</f>
        <v/>
      </c>
      <c r="R366" s="50" t="str">
        <f>LEFT(既存ファイル名[[#This Row],[ファイル名]],LEN(既存ファイル名[[#This Row],[ファイル名]])-2)</f>
        <v>shinri</v>
      </c>
      <c r="S366" s="50" t="s">
        <v>3837</v>
      </c>
    </row>
    <row r="367" spans="2:19">
      <c r="B367" s="50">
        <v>477</v>
      </c>
      <c r="C367" s="81" t="s">
        <v>2046</v>
      </c>
      <c r="D367" s="90" t="s">
        <v>2046</v>
      </c>
      <c r="E367" s="81" t="s">
        <v>4203</v>
      </c>
      <c r="F367" s="81" t="s">
        <v>4203</v>
      </c>
      <c r="G367" s="90" t="s">
        <v>2046</v>
      </c>
      <c r="H367" s="90" t="s">
        <v>4123</v>
      </c>
      <c r="I367" s="50" t="str" cm="1">
        <f t="array" ref="I3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67" s="90" t="s">
        <v>2996</v>
      </c>
      <c r="K367" s="50">
        <f>MATCH(LEFT(既存ファイル名[[#This Row],[項目（内部）]],1),字音画数表[新字],0)</f>
        <v>606</v>
      </c>
      <c r="L367" s="50" cm="1">
        <f t="array" ref="L367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367" s="50" cm="1">
        <f t="array" ref="M3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7" s="50" cm="1">
        <f t="array" ref="N367">_xlfn.IFS(既存ファイル名[[#This Row],[字２]]=0,1,既存ファイル名[[#This Row],[字３]]=0,2,TRUE,3)</f>
        <v>2</v>
      </c>
      <c r="O367" s="50">
        <f>COUNTIF(既存ファイル名[項目],既存ファイル名[[#This Row],[項目]])</f>
        <v>1</v>
      </c>
      <c r="P367" s="90" t="s">
        <v>3837</v>
      </c>
      <c r="Q367" s="50" t="str" cm="1">
        <f t="array" ref="Q367">_xlfn.IFS(既存ファイル名[[#This Row],[字２]]&gt;0,"",COUNTIF(既存ファイル名[[字１]:[字３]],既存ファイル名[[#This Row],[字１]])&gt;1,"重複",TRUE,"")</f>
        <v/>
      </c>
      <c r="R367" s="50" t="str">
        <f>LEFT(既存ファイル名[[#This Row],[ファイル名]],LEN(既存ファイル名[[#This Row],[ファイル名]])-2)</f>
        <v>shinri</v>
      </c>
      <c r="S367" s="50" t="s">
        <v>3837</v>
      </c>
    </row>
    <row r="368" spans="2:19">
      <c r="B368" s="50">
        <v>473</v>
      </c>
      <c r="C368" s="81" t="s">
        <v>2370</v>
      </c>
      <c r="D368" s="90" t="s">
        <v>2370</v>
      </c>
      <c r="E368" s="81" t="s">
        <v>4203</v>
      </c>
      <c r="F368" s="81" t="s">
        <v>4203</v>
      </c>
      <c r="G368" s="90" t="s">
        <v>2370</v>
      </c>
      <c r="H368" s="90" t="s">
        <v>4211</v>
      </c>
      <c r="I368" s="50" t="str" cm="1">
        <f t="array" ref="I3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68" s="90" t="s">
        <v>3654</v>
      </c>
      <c r="K368" s="50">
        <f>MATCH(LEFT(既存ファイル名[[#This Row],[項目（内部）]],1),字音画数表[新字],0)</f>
        <v>606</v>
      </c>
      <c r="L368" s="50" cm="1">
        <f t="array" ref="L368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368" s="50" cm="1">
        <f t="array" ref="M3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8" s="50" cm="1">
        <f t="array" ref="N368">_xlfn.IFS(既存ファイル名[[#This Row],[字２]]=0,1,既存ファイル名[[#This Row],[字３]]=0,2,TRUE,3)</f>
        <v>2</v>
      </c>
      <c r="O368" s="50">
        <f>COUNTIF(既存ファイル名[項目],既存ファイル名[[#This Row],[項目]])</f>
        <v>1</v>
      </c>
      <c r="P368" s="90" t="s">
        <v>3837</v>
      </c>
      <c r="Q368" s="50" t="str" cm="1">
        <f t="array" ref="Q368">_xlfn.IFS(既存ファイル名[[#This Row],[字２]]&gt;0,"",COUNTIF(既存ファイル名[[字１]:[字３]],既存ファイル名[[#This Row],[字１]])&gt;1,"重複",TRUE,"")</f>
        <v/>
      </c>
      <c r="R368" s="50" t="str">
        <f>LEFT(既存ファイル名[[#This Row],[ファイル名]],LEN(既存ファイル名[[#This Row],[ファイル名]])-2)</f>
        <v>shinjin</v>
      </c>
      <c r="S368" s="50" t="s">
        <v>3837</v>
      </c>
    </row>
    <row r="369" spans="2:19">
      <c r="B369" s="50">
        <v>478</v>
      </c>
      <c r="C369" s="81" t="s">
        <v>2045</v>
      </c>
      <c r="D369" s="90" t="s">
        <v>2045</v>
      </c>
      <c r="E369" s="81" t="s">
        <v>4203</v>
      </c>
      <c r="F369" s="81" t="s">
        <v>4203</v>
      </c>
      <c r="G369" s="90" t="s">
        <v>2045</v>
      </c>
      <c r="H369" s="90" t="s">
        <v>4123</v>
      </c>
      <c r="I369" s="50" t="str" cm="1">
        <f t="array" ref="I3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69" s="90" t="s">
        <v>2997</v>
      </c>
      <c r="K369" s="50">
        <f>MATCH(LEFT(既存ファイル名[[#This Row],[項目（内部）]],1),字音画数表[新字],0)</f>
        <v>603</v>
      </c>
      <c r="L369" s="50" cm="1">
        <f t="array" ref="L369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369" s="50" cm="1">
        <f t="array" ref="M3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69" s="50" cm="1">
        <f t="array" ref="N369">_xlfn.IFS(既存ファイル名[[#This Row],[字２]]=0,1,既存ファイル名[[#This Row],[字３]]=0,2,TRUE,3)</f>
        <v>2</v>
      </c>
      <c r="O369" s="50">
        <f>COUNTIF(既存ファイル名[項目],既存ファイル名[[#This Row],[項目]])</f>
        <v>1</v>
      </c>
      <c r="P369" s="90" t="s">
        <v>3837</v>
      </c>
      <c r="Q369" s="50" t="str" cm="1">
        <f t="array" ref="Q369">_xlfn.IFS(既存ファイル名[[#This Row],[字２]]&gt;0,"",COUNTIF(既存ファイル名[[字１]:[字３]],既存ファイル名[[#This Row],[字１]])&gt;1,"重複",TRUE,"")</f>
        <v/>
      </c>
      <c r="R369" s="50" t="str">
        <f>LEFT(既存ファイル名[[#This Row],[ファイル名]],LEN(既存ファイル名[[#This Row],[ファイル名]])-2)</f>
        <v>shinri</v>
      </c>
      <c r="S369" s="50" t="s">
        <v>3837</v>
      </c>
    </row>
    <row r="370" spans="2:19">
      <c r="B370" s="50">
        <v>479</v>
      </c>
      <c r="C370" s="81" t="s">
        <v>2486</v>
      </c>
      <c r="D370" s="90" t="s">
        <v>2486</v>
      </c>
      <c r="E370" s="81" t="s">
        <v>4203</v>
      </c>
      <c r="F370" s="81" t="s">
        <v>4203</v>
      </c>
      <c r="G370" s="90" t="s">
        <v>2486</v>
      </c>
      <c r="H370" s="90" t="s">
        <v>4121</v>
      </c>
      <c r="I370" s="50" t="str" cm="1">
        <f t="array" ref="I3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70" s="90" t="s">
        <v>2998</v>
      </c>
      <c r="K370" s="50">
        <f>MATCH(LEFT(既存ファイル名[[#This Row],[項目（内部）]],1),字音画数表[新字],0)</f>
        <v>602</v>
      </c>
      <c r="L370" s="50" cm="1">
        <f t="array" ref="L370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370" s="50" cm="1">
        <f t="array" ref="M3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0" s="50" cm="1">
        <f t="array" ref="N370">_xlfn.IFS(既存ファイル名[[#This Row],[字２]]=0,1,既存ファイル名[[#This Row],[字３]]=0,2,TRUE,3)</f>
        <v>2</v>
      </c>
      <c r="O370" s="50">
        <f>COUNTIF(既存ファイル名[項目],既存ファイル名[[#This Row],[項目]])</f>
        <v>1</v>
      </c>
      <c r="P370" s="90" t="s">
        <v>3837</v>
      </c>
      <c r="Q370" s="50" t="str" cm="1">
        <f t="array" ref="Q370">_xlfn.IFS(既存ファイル名[[#This Row],[字２]]&gt;0,"",COUNTIF(既存ファイル名[[字１]:[字３]],既存ファイル名[[#This Row],[字１]])&gt;1,"重複",TRUE,"")</f>
        <v/>
      </c>
      <c r="R370" s="50" t="str">
        <f>LEFT(既存ファイル名[[#This Row],[ファイル名]],LEN(既存ファイル名[[#This Row],[ファイル名]])-2)</f>
        <v>shinsei</v>
      </c>
      <c r="S370" s="50" t="s">
        <v>3837</v>
      </c>
    </row>
    <row r="371" spans="2:19">
      <c r="B371" s="50">
        <v>481</v>
      </c>
      <c r="C371" s="81" t="s">
        <v>4434</v>
      </c>
      <c r="D371" s="90" t="s">
        <v>43</v>
      </c>
      <c r="E371" s="81" t="s">
        <v>4203</v>
      </c>
      <c r="F371" s="81" t="s">
        <v>4203</v>
      </c>
      <c r="G371" s="90" t="s">
        <v>43</v>
      </c>
      <c r="H371" s="90" t="s">
        <v>4122</v>
      </c>
      <c r="I371" s="50" t="str" cm="1">
        <f t="array" ref="I3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71" s="90" t="s">
        <v>3657</v>
      </c>
      <c r="K371" s="50">
        <f>MATCH(LEFT(既存ファイル名[[#This Row],[項目（内部）]],1),字音画数表[新字],0)</f>
        <v>601</v>
      </c>
      <c r="L371" s="50" cm="1">
        <f t="array" ref="L371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371" s="50" cm="1">
        <f t="array" ref="M3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1" s="50" cm="1">
        <f t="array" ref="N371">_xlfn.IFS(既存ファイル名[[#This Row],[字２]]=0,1,既存ファイル名[[#This Row],[字３]]=0,2,TRUE,3)</f>
        <v>2</v>
      </c>
      <c r="O371" s="50">
        <f>COUNTIF(既存ファイル名[項目],既存ファイル名[[#This Row],[項目]])</f>
        <v>1</v>
      </c>
      <c r="P371" s="90" t="s">
        <v>3837</v>
      </c>
      <c r="Q371" s="50" t="str" cm="1">
        <f t="array" ref="Q371">_xlfn.IFS(既存ファイル名[[#This Row],[字２]]&gt;0,"",COUNTIF(既存ファイル名[[字１]:[字３]],既存ファイル名[[#This Row],[字１]])&gt;1,"重複",TRUE,"")</f>
        <v/>
      </c>
      <c r="R371" s="50" t="str">
        <f>LEFT(既存ファイル名[[#This Row],[ファイル名]],LEN(既存ファイル名[[#This Row],[ファイル名]])-2)</f>
        <v>shinyou</v>
      </c>
      <c r="S371" s="50" t="s">
        <v>3837</v>
      </c>
    </row>
    <row r="372" spans="2:19">
      <c r="B372" s="50">
        <v>257</v>
      </c>
      <c r="C372" s="81" t="s">
        <v>2136</v>
      </c>
      <c r="D372" s="81" t="s">
        <v>2136</v>
      </c>
      <c r="E372" s="81" t="s">
        <v>4203</v>
      </c>
      <c r="F372" s="81" t="s">
        <v>4203</v>
      </c>
      <c r="G372" s="90" t="s">
        <v>2136</v>
      </c>
      <c r="H372" s="90" t="s">
        <v>4207</v>
      </c>
      <c r="I372" s="79" t="str" cm="1">
        <f t="array" ref="I3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372" s="90" t="s">
        <v>3423</v>
      </c>
      <c r="K372" s="50">
        <f>MATCH(LEFT(既存ファイル名[[#This Row],[項目（内部）]],1),字音画数表[新字],0)</f>
        <v>597</v>
      </c>
      <c r="L372" s="50" cm="1">
        <f t="array" ref="L372">_xlfn.IFS(MID(既存ファイル名[[#This Row],[項目（内部）]],2,1)="",0,MID(既存ファイル名[[#This Row],[項目（内部）]],2,1)="（",1,TRUE,MATCH(MID(既存ファイル名[[#This Row],[項目（内部）]],2,1),字音画数表[新字],0))</f>
        <v>39</v>
      </c>
      <c r="M372" s="50" cm="1">
        <f t="array" ref="M3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2" s="50" cm="1">
        <f t="array" ref="N372">_xlfn.IFS(既存ファイル名[[#This Row],[字２]]=0,1,既存ファイル名[[#This Row],[字３]]=0,2,TRUE,3)</f>
        <v>2</v>
      </c>
      <c r="O372" s="50">
        <f>COUNTIF(既存ファイル名[項目],既存ファイル名[[#This Row],[項目]])</f>
        <v>1</v>
      </c>
      <c r="P372" s="90" t="s">
        <v>3837</v>
      </c>
      <c r="Q372" s="50" t="str" cm="1">
        <f t="array" ref="Q372">_xlfn.IFS(既存ファイル名[[#This Row],[字２]]&gt;0,"",COUNTIF(既存ファイル名[[字１]:[字３]],既存ファイル名[[#This Row],[字１]])&gt;1,"重複",TRUE,"")</f>
        <v/>
      </c>
      <c r="R372" s="50" t="str">
        <f>LEFT(既存ファイル名[[#This Row],[ファイル名]],LEN(既存ファイル名[[#This Row],[ファイル名]])-2)</f>
        <v>jokuu</v>
      </c>
      <c r="S372" s="50" t="s">
        <v>3837</v>
      </c>
    </row>
    <row r="373" spans="2:19">
      <c r="B373" s="50">
        <v>492</v>
      </c>
      <c r="C373" s="81" t="s">
        <v>4440</v>
      </c>
      <c r="D373" s="90" t="s">
        <v>4440</v>
      </c>
      <c r="E373" s="81" t="s">
        <v>4203</v>
      </c>
      <c r="F373" s="81" t="s">
        <v>4203</v>
      </c>
      <c r="G373" s="90" t="s">
        <v>4440</v>
      </c>
      <c r="H373" s="90" t="s">
        <v>4123</v>
      </c>
      <c r="I373" s="50" t="str" cm="1">
        <f t="array" ref="I3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73" s="90" t="s">
        <v>3668</v>
      </c>
      <c r="K373" s="50">
        <f>MATCH(LEFT(既存ファイル名[[#This Row],[項目（内部）]],1),字音画数表[新字],0)</f>
        <v>595</v>
      </c>
      <c r="L373" s="50" cm="1">
        <f t="array" ref="L373">_xlfn.IFS(MID(既存ファイル名[[#This Row],[項目（内部）]],2,1)="",0,MID(既存ファイル名[[#This Row],[項目（内部）]],2,1)="（",1,TRUE,MATCH(MID(既存ファイル名[[#This Row],[項目（内部）]],2,1),字音画数表[新字],0))</f>
        <v>953</v>
      </c>
      <c r="M373" s="50" cm="1">
        <f t="array" ref="M3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3" s="50" cm="1">
        <f t="array" ref="N373">_xlfn.IFS(既存ファイル名[[#This Row],[字２]]=0,1,既存ファイル名[[#This Row],[字３]]=0,2,TRUE,3)</f>
        <v>2</v>
      </c>
      <c r="O373" s="50">
        <f>COUNTIF(既存ファイル名[項目],既存ファイル名[[#This Row],[項目]])</f>
        <v>1</v>
      </c>
      <c r="P373" s="90" t="s">
        <v>3837</v>
      </c>
      <c r="Q373" s="50" t="str" cm="1">
        <f t="array" ref="Q373">_xlfn.IFS(既存ファイル名[[#This Row],[字２]]&gt;0,"",COUNTIF(既存ファイル名[[字１]:[字３]],既存ファイル名[[#This Row],[字１]])&gt;1,"重複",TRUE,"")</f>
        <v/>
      </c>
      <c r="R373" s="50" t="str">
        <f>LEFT(既存ファイル名[[#This Row],[ファイル名]],LEN(既存ファイル名[[#This Row],[ファイル名]])-2)</f>
        <v>shokuhou</v>
      </c>
      <c r="S373" s="50" t="s">
        <v>3837</v>
      </c>
    </row>
    <row r="374" spans="2:19">
      <c r="B374" s="50">
        <v>493</v>
      </c>
      <c r="C374" s="81" t="s">
        <v>4441</v>
      </c>
      <c r="D374" s="90" t="s">
        <v>4441</v>
      </c>
      <c r="E374" s="81" t="s">
        <v>4203</v>
      </c>
      <c r="F374" s="81" t="s">
        <v>4203</v>
      </c>
      <c r="G374" s="90" t="s">
        <v>4441</v>
      </c>
      <c r="H374" s="90" t="s">
        <v>4123</v>
      </c>
      <c r="I374" s="50" t="str" cm="1">
        <f t="array" ref="I3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74" s="90" t="s">
        <v>3669</v>
      </c>
      <c r="K374" s="50">
        <f>MATCH(LEFT(既存ファイル名[[#This Row],[項目（内部）]],1),字音画数表[新字],0)</f>
        <v>595</v>
      </c>
      <c r="L374" s="50" cm="1">
        <f t="array" ref="L374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74" s="50" cm="1">
        <f t="array" ref="M3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4" s="50" cm="1">
        <f t="array" ref="N374">_xlfn.IFS(既存ファイル名[[#This Row],[字２]]=0,1,既存ファイル名[[#This Row],[字３]]=0,2,TRUE,3)</f>
        <v>2</v>
      </c>
      <c r="O374" s="50">
        <f>COUNTIF(既存ファイル名[項目],既存ファイル名[[#This Row],[項目]])</f>
        <v>1</v>
      </c>
      <c r="P374" s="90" t="s">
        <v>3837</v>
      </c>
      <c r="Q374" s="50" t="str" cm="1">
        <f t="array" ref="Q374">_xlfn.IFS(既存ファイル名[[#This Row],[字２]]&gt;0,"",COUNTIF(既存ファイル名[[字１]:[字３]],既存ファイル名[[#This Row],[字１]])&gt;1,"重複",TRUE,"")</f>
        <v/>
      </c>
      <c r="R374" s="50" t="str">
        <f>LEFT(既存ファイル名[[#This Row],[ファイル名]],LEN(既存ファイル名[[#This Row],[ファイル名]])-2)</f>
        <v>shokukan</v>
      </c>
      <c r="S374" s="50" t="s">
        <v>3837</v>
      </c>
    </row>
    <row r="375" spans="2:19">
      <c r="B375" s="50">
        <v>491</v>
      </c>
      <c r="C375" s="81" t="s">
        <v>2043</v>
      </c>
      <c r="D375" s="90" t="s">
        <v>2043</v>
      </c>
      <c r="E375" s="81" t="s">
        <v>4203</v>
      </c>
      <c r="F375" s="81" t="s">
        <v>4203</v>
      </c>
      <c r="G375" s="90" t="s">
        <v>2043</v>
      </c>
      <c r="H375" s="90" t="s">
        <v>4123</v>
      </c>
      <c r="I375" s="50" t="str" cm="1">
        <f t="array" ref="I3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75" s="90" t="s">
        <v>3667</v>
      </c>
      <c r="K375" s="50">
        <f>MATCH(LEFT(既存ファイル名[[#This Row],[項目（内部）]],1),字音画数表[新字],0)</f>
        <v>588</v>
      </c>
      <c r="L375" s="50" cm="1">
        <f t="array" ref="L375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375" s="50" cm="1">
        <f t="array" ref="M3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5" s="50" cm="1">
        <f t="array" ref="N375">_xlfn.IFS(既存ファイル名[[#This Row],[字２]]=0,1,既存ファイル名[[#This Row],[字３]]=0,2,TRUE,3)</f>
        <v>2</v>
      </c>
      <c r="O375" s="50">
        <f>COUNTIF(既存ファイル名[項目],既存ファイル名[[#This Row],[項目]])</f>
        <v>1</v>
      </c>
      <c r="P375" s="90" t="s">
        <v>3837</v>
      </c>
      <c r="Q375" s="50" t="str" cm="1">
        <f t="array" ref="Q375">_xlfn.IFS(既存ファイル名[[#This Row],[字２]]&gt;0,"",COUNTIF(既存ファイル名[[字１]:[字３]],既存ファイル名[[#This Row],[字１]])&gt;1,"重複",TRUE,"")</f>
        <v/>
      </c>
      <c r="R375" s="50" t="str">
        <f>LEFT(既存ファイル名[[#This Row],[ファイル名]],LEN(既存ファイル名[[#This Row],[ファイル名]])-2)</f>
        <v>shokufu</v>
      </c>
      <c r="S375" s="50" t="s">
        <v>3837</v>
      </c>
    </row>
    <row r="376" spans="2:19">
      <c r="B376" s="50">
        <v>490</v>
      </c>
      <c r="C376" s="81" t="s">
        <v>4438</v>
      </c>
      <c r="D376" s="90" t="s">
        <v>4439</v>
      </c>
      <c r="E376" s="81" t="s">
        <v>4203</v>
      </c>
      <c r="F376" s="81" t="s">
        <v>4203</v>
      </c>
      <c r="G376" s="90" t="s">
        <v>4439</v>
      </c>
      <c r="H376" s="90" t="s">
        <v>4122</v>
      </c>
      <c r="I376" s="50" t="str" cm="1">
        <f t="array" ref="I3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76" s="90" t="s">
        <v>3666</v>
      </c>
      <c r="K376" s="50">
        <f>MATCH(LEFT(既存ファイル名[[#This Row],[項目（内部）]],1),字音画数表[新字],0)</f>
        <v>584</v>
      </c>
      <c r="L376" s="50" cm="1">
        <f t="array" ref="L376">_xlfn.IFS(MID(既存ファイル名[[#This Row],[項目（内部）]],2,1)="",0,MID(既存ファイル名[[#This Row],[項目（内部）]],2,1)="（",1,TRUE,MATCH(MID(既存ファイル名[[#This Row],[項目（内部）]],2,1),字音画数表[新字],0))</f>
        <v>988</v>
      </c>
      <c r="M376" s="50" cm="1">
        <f t="array" ref="M3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6" s="50" cm="1">
        <f t="array" ref="N376">_xlfn.IFS(既存ファイル名[[#This Row],[字２]]=0,1,既存ファイル名[[#This Row],[字３]]=0,2,TRUE,3)</f>
        <v>2</v>
      </c>
      <c r="O376" s="50">
        <f>COUNTIF(既存ファイル名[項目],既存ファイル名[[#This Row],[項目]])</f>
        <v>1</v>
      </c>
      <c r="P376" s="90" t="s">
        <v>3837</v>
      </c>
      <c r="Q376" s="50" t="str" cm="1">
        <f t="array" ref="Q376">_xlfn.IFS(既存ファイル名[[#This Row],[字２]]&gt;0,"",COUNTIF(既存ファイル名[[字１]:[字３]],既存ファイル名[[#This Row],[字１]])&gt;1,"重複",TRUE,"")</f>
        <v/>
      </c>
      <c r="R376" s="50" t="str">
        <f>LEFT(既存ファイル名[[#This Row],[ファイル名]],LEN(既存ファイル名[[#This Row],[ファイル名]])-2)</f>
        <v>shokuboku</v>
      </c>
      <c r="S376" s="50" t="s">
        <v>3837</v>
      </c>
    </row>
    <row r="377" spans="2:19">
      <c r="B377" s="50">
        <v>263</v>
      </c>
      <c r="C377" s="81" t="s">
        <v>2243</v>
      </c>
      <c r="D377" s="81" t="s">
        <v>2242</v>
      </c>
      <c r="E377" s="81" t="s">
        <v>4203</v>
      </c>
      <c r="F377" s="81" t="s">
        <v>4203</v>
      </c>
      <c r="G377" s="81" t="s">
        <v>2242</v>
      </c>
      <c r="H377" s="90" t="s">
        <v>4122</v>
      </c>
      <c r="I377" s="50" t="str" cm="1">
        <f t="array" ref="I3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77" s="90" t="s">
        <v>3427</v>
      </c>
      <c r="K377" s="50">
        <f>MATCH(LEFT(既存ファイル名[[#This Row],[項目（内部）]],1),字音画数表[新字],0)</f>
        <v>579</v>
      </c>
      <c r="L377" s="50" cm="1">
        <f t="array" ref="L377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77" s="50" cm="1">
        <f t="array" ref="M3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7" s="50" cm="1">
        <f t="array" ref="N377">_xlfn.IFS(既存ファイル名[[#This Row],[字２]]=0,1,既存ファイル名[[#This Row],[字３]]=0,2,TRUE,3)</f>
        <v>2</v>
      </c>
      <c r="O377" s="50">
        <f>COUNTIF(既存ファイル名[項目],既存ファイル名[[#This Row],[項目]])</f>
        <v>1</v>
      </c>
      <c r="P377" s="90" t="s">
        <v>3837</v>
      </c>
      <c r="Q377" s="50" t="str" cm="1">
        <f t="array" ref="Q377">_xlfn.IFS(既存ファイル名[[#This Row],[字２]]&gt;0,"",COUNTIF(既存ファイル名[[字１]:[字３]],既存ファイル名[[#This Row],[字１]])&gt;1,"重複",TRUE,"")</f>
        <v/>
      </c>
      <c r="R377" s="50" t="str">
        <f>LEFT(既存ファイル名[[#This Row],[ファイル名]],LEN(既存ファイル名[[#This Row],[ファイル名]])-2)</f>
        <v>jouri</v>
      </c>
      <c r="S377" s="50" t="s">
        <v>3837</v>
      </c>
    </row>
    <row r="378" spans="2:19">
      <c r="B378" s="50">
        <v>262</v>
      </c>
      <c r="C378" s="93" t="s">
        <v>4310</v>
      </c>
      <c r="D378" s="93" t="s">
        <v>41</v>
      </c>
      <c r="E378" s="81" t="s">
        <v>4203</v>
      </c>
      <c r="F378" s="81" t="s">
        <v>4203</v>
      </c>
      <c r="G378" s="93" t="s">
        <v>41</v>
      </c>
      <c r="H378" s="90" t="s">
        <v>4122</v>
      </c>
      <c r="I378" s="50" t="str" cm="1">
        <f t="array" ref="I3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78" s="90" t="s">
        <v>3426</v>
      </c>
      <c r="K378" s="50">
        <f>MATCH(LEFT(既存ファイル名[[#This Row],[項目（内部）]],1),字音画数表[新字],0)</f>
        <v>576</v>
      </c>
      <c r="L378" s="50" cm="1">
        <f t="array" ref="L378">_xlfn.IFS(MID(既存ファイル名[[#This Row],[項目（内部）]],2,1)="",0,MID(既存ファイル名[[#This Row],[項目（内部）]],2,1)="（",1,TRUE,MATCH(MID(既存ファイル名[[#This Row],[項目（内部）]],2,1),字音画数表[新字],0))</f>
        <v>917</v>
      </c>
      <c r="M378" s="50" cm="1">
        <f t="array" ref="M3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8" s="50" cm="1">
        <f t="array" ref="N378">_xlfn.IFS(既存ファイル名[[#This Row],[字２]]=0,1,既存ファイル名[[#This Row],[字３]]=0,2,TRUE,3)</f>
        <v>2</v>
      </c>
      <c r="O378" s="50">
        <f>COUNTIF(既存ファイル名[項目],既存ファイル名[[#This Row],[項目]])</f>
        <v>1</v>
      </c>
      <c r="P378" s="90" t="s">
        <v>3837</v>
      </c>
      <c r="Q378" s="50" t="str" cm="1">
        <f t="array" ref="Q378">_xlfn.IFS(既存ファイル名[[#This Row],[字２]]&gt;0,"",COUNTIF(既存ファイル名[[字１]:[字３]],既存ファイル名[[#This Row],[字１]])&gt;1,"重複",TRUE,"")</f>
        <v/>
      </c>
      <c r="R378" s="50" t="str">
        <f>LEFT(既存ファイル名[[#This Row],[ファイル名]],LEN(既存ファイル名[[#This Row],[ファイル名]])-2)</f>
        <v>joubu</v>
      </c>
      <c r="S378" s="50" t="s">
        <v>3837</v>
      </c>
    </row>
    <row r="379" spans="2:19">
      <c r="B379" s="50">
        <v>265</v>
      </c>
      <c r="C379" s="81" t="s">
        <v>4313</v>
      </c>
      <c r="D379" s="81" t="s">
        <v>40</v>
      </c>
      <c r="E379" s="81" t="s">
        <v>4203</v>
      </c>
      <c r="F379" s="81" t="s">
        <v>4203</v>
      </c>
      <c r="G379" s="81" t="s">
        <v>40</v>
      </c>
      <c r="H379" s="90" t="s">
        <v>4122</v>
      </c>
      <c r="I379" s="50" t="str" cm="1">
        <f t="array" ref="I3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79" s="90" t="s">
        <v>3430</v>
      </c>
      <c r="K379" s="50">
        <f>MATCH(LEFT(既存ファイル名[[#This Row],[項目（内部）]],1),字音画数表[新字],0)</f>
        <v>576</v>
      </c>
      <c r="L379" s="50" cm="1">
        <f t="array" ref="L379">_xlfn.IFS(MID(既存ファイル名[[#This Row],[項目（内部）]],2,1)="",0,MID(既存ファイル名[[#This Row],[項目（内部）]],2,1)="（",1,TRUE,MATCH(MID(既存ファイル名[[#This Row],[項目（内部）]],2,1),字音画数表[新字],0))</f>
        <v>634</v>
      </c>
      <c r="M379" s="50" cm="1">
        <f t="array" ref="M3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79" s="50" cm="1">
        <f t="array" ref="N379">_xlfn.IFS(既存ファイル名[[#This Row],[字２]]=0,1,既存ファイル名[[#This Row],[字３]]=0,2,TRUE,3)</f>
        <v>2</v>
      </c>
      <c r="O379" s="50">
        <f>COUNTIF(既存ファイル名[項目],既存ファイル名[[#This Row],[項目]])</f>
        <v>1</v>
      </c>
      <c r="P379" s="90" t="s">
        <v>3837</v>
      </c>
      <c r="Q379" s="50" t="str" cm="1">
        <f t="array" ref="Q379">_xlfn.IFS(既存ファイル名[[#This Row],[字２]]&gt;0,"",COUNTIF(既存ファイル名[[字１]:[字３]],既存ファイル名[[#This Row],[字１]])&gt;1,"重複",TRUE,"")</f>
        <v/>
      </c>
      <c r="R379" s="50" t="str">
        <f>LEFT(既存ファイル名[[#This Row],[ファイル名]],LEN(既存ファイル名[[#This Row],[ファイル名]])-2)</f>
        <v>jousei</v>
      </c>
      <c r="S379" s="50" t="s">
        <v>3837</v>
      </c>
    </row>
    <row r="380" spans="2:19">
      <c r="B380" s="50">
        <v>261</v>
      </c>
      <c r="C380" s="81" t="s">
        <v>4309</v>
      </c>
      <c r="D380" s="81" t="s">
        <v>4309</v>
      </c>
      <c r="E380" s="81" t="s">
        <v>4203</v>
      </c>
      <c r="F380" s="81" t="s">
        <v>4203</v>
      </c>
      <c r="G380" s="81" t="s">
        <v>4309</v>
      </c>
      <c r="H380" s="90" t="s">
        <v>4211</v>
      </c>
      <c r="I380" s="50" t="str" cm="1">
        <f t="array" ref="I3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80" s="90" t="s">
        <v>3425</v>
      </c>
      <c r="K380" s="50">
        <f>MATCH(LEFT(既存ファイル名[[#This Row],[項目（内部）]],1),字音画数表[新字],0)</f>
        <v>573</v>
      </c>
      <c r="L380" s="50" cm="1">
        <f t="array" ref="L380">_xlfn.IFS(MID(既存ファイル名[[#This Row],[項目（内部）]],2,1)="",0,MID(既存ファイル名[[#This Row],[項目（内部）]],2,1)="（",1,TRUE,MATCH(MID(既存ファイル名[[#This Row],[項目（内部）]],2,1),字音画数表[新字],0))</f>
        <v>951</v>
      </c>
      <c r="M380" s="50" cm="1">
        <f t="array" ref="M3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0" s="50" cm="1">
        <f t="array" ref="N380">_xlfn.IFS(既存ファイル名[[#This Row],[字２]]=0,1,既存ファイル名[[#This Row],[字３]]=0,2,TRUE,3)</f>
        <v>2</v>
      </c>
      <c r="O380" s="79">
        <f>COUNTIF(既存ファイル名[項目],既存ファイル名[[#This Row],[項目]])</f>
        <v>1</v>
      </c>
      <c r="P380" s="90" t="s">
        <v>3837</v>
      </c>
      <c r="Q380" s="50" t="str" cm="1">
        <f t="array" ref="Q380">_xlfn.IFS(既存ファイル名[[#This Row],[字２]]&gt;0,"",COUNTIF(既存ファイル名[[字１]:[字３]],既存ファイル名[[#This Row],[字１]])&gt;1,"重複",TRUE,"")</f>
        <v/>
      </c>
      <c r="R380" s="50" t="str">
        <f>LEFT(既存ファイル名[[#This Row],[ファイル名]],LEN(既存ファイル名[[#This Row],[ファイル名]])-2)</f>
        <v>joubo</v>
      </c>
      <c r="S380" s="50" t="s">
        <v>3837</v>
      </c>
    </row>
    <row r="381" spans="2:19">
      <c r="B381" s="50">
        <v>266</v>
      </c>
      <c r="C381" s="81" t="s">
        <v>4314</v>
      </c>
      <c r="D381" s="81" t="s">
        <v>4314</v>
      </c>
      <c r="E381" s="81" t="s">
        <v>4203</v>
      </c>
      <c r="F381" s="81" t="s">
        <v>4203</v>
      </c>
      <c r="G381" s="81" t="s">
        <v>4314</v>
      </c>
      <c r="H381" s="90" t="s">
        <v>4211</v>
      </c>
      <c r="I381" s="50" t="str" cm="1">
        <f t="array" ref="I3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81" s="90" t="s">
        <v>3431</v>
      </c>
      <c r="K381" s="50">
        <f>MATCH(LEFT(既存ファイル名[[#This Row],[項目（内部）]],1),字音画数表[新字],0)</f>
        <v>573</v>
      </c>
      <c r="L381" s="50" cm="1">
        <f t="array" ref="L381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381" s="50" cm="1">
        <f t="array" ref="M3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1" s="50" cm="1">
        <f t="array" ref="N381">_xlfn.IFS(既存ファイル名[[#This Row],[字２]]=0,1,既存ファイル名[[#This Row],[字３]]=0,2,TRUE,3)</f>
        <v>2</v>
      </c>
      <c r="O381" s="50">
        <f>COUNTIF(既存ファイル名[項目],既存ファイル名[[#This Row],[項目]])</f>
        <v>1</v>
      </c>
      <c r="P381" s="90" t="s">
        <v>3837</v>
      </c>
      <c r="Q381" s="50" t="str" cm="1">
        <f t="array" ref="Q381">_xlfn.IFS(既存ファイル名[[#This Row],[字２]]&gt;0,"",COUNTIF(既存ファイル名[[字１]:[字３]],既存ファイル名[[#This Row],[字１]])&gt;1,"重複",TRUE,"")</f>
        <v/>
      </c>
      <c r="R381" s="50" t="str">
        <f>LEFT(既存ファイル名[[#This Row],[ファイル名]],LEN(既存ファイル名[[#This Row],[ファイル名]])-2)</f>
        <v>joushu</v>
      </c>
      <c r="S381" s="50" t="s">
        <v>3837</v>
      </c>
    </row>
    <row r="382" spans="2:19">
      <c r="B382" s="50">
        <v>264</v>
      </c>
      <c r="C382" s="81" t="s">
        <v>4311</v>
      </c>
      <c r="D382" s="81" t="s">
        <v>4311</v>
      </c>
      <c r="E382" s="81" t="s">
        <v>4203</v>
      </c>
      <c r="F382" s="81" t="s">
        <v>4203</v>
      </c>
      <c r="G382" s="81" t="s">
        <v>4311</v>
      </c>
      <c r="H382" s="90" t="s">
        <v>4211</v>
      </c>
      <c r="I382" s="50" t="str" cm="1">
        <f t="array" ref="I3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82" s="90" t="s">
        <v>3428</v>
      </c>
      <c r="K382" s="50">
        <f>MATCH(LEFT(既存ファイル名[[#This Row],[項目（内部）]],1),字音画数表[新字],0)</f>
        <v>573</v>
      </c>
      <c r="L382" s="50" cm="1">
        <f t="array" ref="L382">_xlfn.IFS(MID(既存ファイル名[[#This Row],[項目（内部）]],2,1)="",0,MID(既存ファイル名[[#This Row],[項目（内部）]],2,1)="（",1,TRUE,MATCH(MID(既存ファイル名[[#This Row],[項目（内部）]],2,1),字音画数表[新字],0))</f>
        <v>394</v>
      </c>
      <c r="M382" s="50" cm="1">
        <f t="array" ref="M3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2" s="50" cm="1">
        <f t="array" ref="N382">_xlfn.IFS(既存ファイル名[[#This Row],[字２]]=0,1,既存ファイル名[[#This Row],[字３]]=0,2,TRUE,3)</f>
        <v>2</v>
      </c>
      <c r="O382" s="50">
        <f>COUNTIF(既存ファイル名[項目],既存ファイル名[[#This Row],[項目]])</f>
        <v>1</v>
      </c>
      <c r="P382" s="90" t="s">
        <v>3837</v>
      </c>
      <c r="Q382" s="50" t="str" cm="1">
        <f t="array" ref="Q382">_xlfn.IFS(既存ファイル名[[#This Row],[字２]]&gt;0,"",COUNTIF(既存ファイル名[[字１]:[字３]],既存ファイル名[[#This Row],[字１]])&gt;1,"重複",TRUE,"")</f>
        <v/>
      </c>
      <c r="R382" s="50" t="str">
        <f>LEFT(既存ファイル名[[#This Row],[ファイル名]],LEN(既存ファイル名[[#This Row],[ファイル名]])-2)</f>
        <v>jousaku</v>
      </c>
      <c r="S382" s="50" t="s">
        <v>3837</v>
      </c>
    </row>
    <row r="383" spans="2:19">
      <c r="B383" s="50">
        <v>497</v>
      </c>
      <c r="C383" s="81" t="s">
        <v>4450</v>
      </c>
      <c r="D383" s="90" t="s">
        <v>4450</v>
      </c>
      <c r="E383" s="81" t="s">
        <v>4203</v>
      </c>
      <c r="F383" s="81" t="s">
        <v>4203</v>
      </c>
      <c r="G383" s="90" t="s">
        <v>4450</v>
      </c>
      <c r="H383" s="90" t="s">
        <v>4123</v>
      </c>
      <c r="I383" s="50" t="str" cm="1">
        <f t="array" ref="I3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83" s="90" t="s">
        <v>3675</v>
      </c>
      <c r="K383" s="50">
        <f>MATCH(LEFT(既存ファイル名[[#This Row],[項目（内部）]],1),字音画数表[新字],0)</f>
        <v>564</v>
      </c>
      <c r="L383" s="50" cm="1">
        <f t="array" ref="L383">_xlfn.IFS(MID(既存ファイル名[[#This Row],[項目（内部）]],2,1)="",0,MID(既存ファイル名[[#This Row],[項目（内部）]],2,1)="（",1,TRUE,MATCH(MID(既存ファイル名[[#This Row],[項目（内部）]],2,1),字音画数表[新字],0))</f>
        <v>801</v>
      </c>
      <c r="M383" s="50" cm="1">
        <f t="array" ref="M3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3" s="50" cm="1">
        <f t="array" ref="N383">_xlfn.IFS(既存ファイル名[[#This Row],[字２]]=0,1,既存ファイル名[[#This Row],[字３]]=0,2,TRUE,3)</f>
        <v>2</v>
      </c>
      <c r="O383" s="50">
        <f>COUNTIF(既存ファイル名[項目],既存ファイル名[[#This Row],[項目]])</f>
        <v>1</v>
      </c>
      <c r="P383" s="90" t="s">
        <v>3837</v>
      </c>
      <c r="Q383" s="50" t="str" cm="1">
        <f t="array" ref="Q383">_xlfn.IFS(既存ファイル名[[#This Row],[字２]]&gt;0,"",COUNTIF(既存ファイル名[[字１]:[字３]],既存ファイル名[[#This Row],[字１]])&gt;1,"重複",TRUE,"")</f>
        <v/>
      </c>
      <c r="R383" s="50" t="str">
        <f>LEFT(既存ファイル名[[#This Row],[ファイル名]],LEN(既存ファイル名[[#This Row],[ファイル名]])-2)</f>
        <v>shouden</v>
      </c>
      <c r="S383" s="50" t="s">
        <v>3837</v>
      </c>
    </row>
    <row r="384" spans="2:19">
      <c r="B384" s="50">
        <v>520</v>
      </c>
      <c r="C384" s="81" t="s">
        <v>4462</v>
      </c>
      <c r="D384" s="90" t="s">
        <v>4462</v>
      </c>
      <c r="E384" s="81" t="s">
        <v>4203</v>
      </c>
      <c r="F384" s="81" t="s">
        <v>4203</v>
      </c>
      <c r="G384" s="90" t="s">
        <v>4462</v>
      </c>
      <c r="H384" s="90" t="s">
        <v>4123</v>
      </c>
      <c r="I384" s="50" t="str" cm="1">
        <f t="array" ref="I3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84" s="90" t="s">
        <v>3693</v>
      </c>
      <c r="K384" s="50">
        <f>MATCH(LEFT(既存ファイル名[[#This Row],[項目（内部）]],1),字音画数表[新字],0)</f>
        <v>564</v>
      </c>
      <c r="L384" s="50" cm="1">
        <f t="array" ref="L384">_xlfn.IFS(MID(既存ファイル名[[#This Row],[項目（内部）]],2,1)="",0,MID(既存ファイル名[[#This Row],[項目（内部）]],2,1)="（",1,TRUE,MATCH(MID(既存ファイル名[[#This Row],[項目（内部）]],2,1),字音画数表[新字],0))</f>
        <v>587</v>
      </c>
      <c r="M384" s="50" cm="1">
        <f t="array" ref="M3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4" s="50" cm="1">
        <f t="array" ref="N384">_xlfn.IFS(既存ファイル名[[#This Row],[字２]]=0,1,既存ファイル名[[#This Row],[字３]]=0,2,TRUE,3)</f>
        <v>2</v>
      </c>
      <c r="O384" s="50">
        <f>COUNTIF(既存ファイル名[項目],既存ファイル名[[#This Row],[項目]])</f>
        <v>1</v>
      </c>
      <c r="P384" s="90" t="s">
        <v>3837</v>
      </c>
      <c r="Q384" s="50" t="str" cm="1">
        <f t="array" ref="Q384">_xlfn.IFS(既存ファイル名[[#This Row],[字２]]&gt;0,"",COUNTIF(既存ファイル名[[字１]:[字３]],既存ファイル名[[#This Row],[字１]])&gt;1,"重複",TRUE,"")</f>
        <v/>
      </c>
      <c r="R384" s="50" t="str">
        <f>LEFT(既存ファイル名[[#This Row],[ファイル名]],LEN(既存ファイル名[[#This Row],[ファイル名]])-2)</f>
        <v>shoushoku</v>
      </c>
      <c r="S384" s="50" t="s">
        <v>3837</v>
      </c>
    </row>
    <row r="385" spans="2:19">
      <c r="B385" s="50">
        <v>507</v>
      </c>
      <c r="C385" s="81" t="s">
        <v>4457</v>
      </c>
      <c r="D385" s="90" t="s">
        <v>4457</v>
      </c>
      <c r="E385" s="81" t="s">
        <v>4203</v>
      </c>
      <c r="F385" s="81" t="s">
        <v>4203</v>
      </c>
      <c r="G385" s="90" t="s">
        <v>4457</v>
      </c>
      <c r="H385" s="90" t="s">
        <v>4123</v>
      </c>
      <c r="I385" s="50" t="str" cm="1">
        <f t="array" ref="I3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85" s="90" t="s">
        <v>3050</v>
      </c>
      <c r="K385" s="50">
        <f>MATCH(LEFT(既存ファイル名[[#This Row],[項目（内部）]],1),字音画数表[新字],0)</f>
        <v>564</v>
      </c>
      <c r="L385" s="50" cm="1">
        <f t="array" ref="L385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385" s="50" cm="1">
        <f t="array" ref="M3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5" s="50" cm="1">
        <f t="array" ref="N385">_xlfn.IFS(既存ファイル名[[#This Row],[字２]]=0,1,既存ファイル名[[#This Row],[字３]]=0,2,TRUE,3)</f>
        <v>2</v>
      </c>
      <c r="O385" s="50">
        <f>COUNTIF(既存ファイル名[項目],既存ファイル名[[#This Row],[項目]])</f>
        <v>1</v>
      </c>
      <c r="P385" s="90" t="s">
        <v>3837</v>
      </c>
      <c r="Q385" s="50" t="str" cm="1">
        <f t="array" ref="Q385">_xlfn.IFS(既存ファイル名[[#This Row],[字２]]&gt;0,"",COUNTIF(既存ファイル名[[字１]:[字３]],既存ファイル名[[#This Row],[字１]])&gt;1,"重複",TRUE,"")</f>
        <v/>
      </c>
      <c r="R385" s="50" t="str">
        <f>LEFT(既存ファイル名[[#This Row],[ファイル名]],LEN(既存ファイル名[[#This Row],[ファイル名]])-2)</f>
        <v>shoukei</v>
      </c>
      <c r="S385" s="50" t="s">
        <v>3837</v>
      </c>
    </row>
    <row r="386" spans="2:19">
      <c r="B386" s="50">
        <v>500</v>
      </c>
      <c r="C386" s="81" t="s">
        <v>4453</v>
      </c>
      <c r="D386" s="90" t="s">
        <v>4453</v>
      </c>
      <c r="E386" s="81" t="s">
        <v>4203</v>
      </c>
      <c r="F386" s="81" t="s">
        <v>4203</v>
      </c>
      <c r="G386" s="90" t="s">
        <v>4453</v>
      </c>
      <c r="H386" s="90" t="s">
        <v>4123</v>
      </c>
      <c r="I386" s="50" t="str" cm="1">
        <f t="array" ref="I3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86" s="90" t="s">
        <v>3680</v>
      </c>
      <c r="K386" s="50">
        <f>MATCH(LEFT(既存ファイル名[[#This Row],[項目（内部）]],1),字音画数表[新字],0)</f>
        <v>564</v>
      </c>
      <c r="L386" s="50" cm="1">
        <f t="array" ref="L386">_xlfn.IFS(MID(既存ファイル名[[#This Row],[項目（内部）]],2,1)="",0,MID(既存ファイル名[[#This Row],[項目（内部）]],2,1)="（",1,TRUE,MATCH(MID(既存ファイル名[[#This Row],[項目（内部）]],2,1),字音画数表[新字],0))</f>
        <v>253</v>
      </c>
      <c r="M386" s="50" cm="1">
        <f t="array" ref="M3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6" s="50" cm="1">
        <f t="array" ref="N386">_xlfn.IFS(既存ファイル名[[#This Row],[字２]]=0,1,既存ファイル名[[#This Row],[字３]]=0,2,TRUE,3)</f>
        <v>2</v>
      </c>
      <c r="O386" s="50">
        <f>COUNTIF(既存ファイル名[項目],既存ファイル名[[#This Row],[項目]])</f>
        <v>1</v>
      </c>
      <c r="P386" s="90" t="s">
        <v>3837</v>
      </c>
      <c r="Q386" s="50" t="str" cm="1">
        <f t="array" ref="Q386">_xlfn.IFS(既存ファイル名[[#This Row],[字２]]&gt;0,"",COUNTIF(既存ファイル名[[字１]:[字３]],既存ファイル名[[#This Row],[字１]])&gt;1,"重複",TRUE,"")</f>
        <v/>
      </c>
      <c r="R386" s="50" t="str">
        <f>LEFT(既存ファイル名[[#This Row],[ファイル名]],LEN(既存ファイル名[[#This Row],[ファイル名]])-2)</f>
        <v>shougun</v>
      </c>
      <c r="S386" s="50" t="s">
        <v>3837</v>
      </c>
    </row>
    <row r="387" spans="2:19">
      <c r="B387" s="50">
        <v>501</v>
      </c>
      <c r="C387" s="81" t="s">
        <v>2485</v>
      </c>
      <c r="D387" s="90" t="s">
        <v>2485</v>
      </c>
      <c r="E387" s="81" t="s">
        <v>4203</v>
      </c>
      <c r="F387" s="81" t="s">
        <v>4203</v>
      </c>
      <c r="G387" s="90" t="s">
        <v>2485</v>
      </c>
      <c r="H387" s="90" t="s">
        <v>4121</v>
      </c>
      <c r="I387" s="50" t="str" cm="1">
        <f t="array" ref="I3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87" s="90" t="s">
        <v>3681</v>
      </c>
      <c r="K387" s="50">
        <f>MATCH(LEFT(既存ファイル名[[#This Row],[項目（内部）]],1),字音画数表[新字],0)</f>
        <v>561</v>
      </c>
      <c r="L387" s="50" cm="1">
        <f t="array" ref="L387">_xlfn.IFS(MID(既存ファイル名[[#This Row],[項目（内部）]],2,1)="",0,MID(既存ファイル名[[#This Row],[項目（内部）]],2,1)="（",1,TRUE,MATCH(MID(既存ファイル名[[#This Row],[項目（内部）]],2,1),字音画数表[新字],0))</f>
        <v>941</v>
      </c>
      <c r="M387" s="50" cm="1">
        <f t="array" ref="M3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7" s="50" cm="1">
        <f t="array" ref="N387">_xlfn.IFS(既存ファイル名[[#This Row],[字２]]=0,1,既存ファイル名[[#This Row],[字３]]=0,2,TRUE,3)</f>
        <v>2</v>
      </c>
      <c r="O387" s="50">
        <f>COUNTIF(既存ファイル名[項目],既存ファイル名[[#This Row],[項目]])</f>
        <v>1</v>
      </c>
      <c r="P387" s="90" t="s">
        <v>3837</v>
      </c>
      <c r="Q387" s="50" t="str" cm="1">
        <f t="array" ref="Q387">_xlfn.IFS(既存ファイル名[[#This Row],[字２]]&gt;0,"",COUNTIF(既存ファイル名[[字１]:[字３]],既存ファイル名[[#This Row],[字１]])&gt;1,"重複",TRUE,"")</f>
        <v/>
      </c>
      <c r="R387" s="50" t="str">
        <f>LEFT(既存ファイル名[[#This Row],[ファイル名]],LEN(既存ファイル名[[#This Row],[ファイル名]])-2)</f>
        <v>shouhen</v>
      </c>
      <c r="S387" s="50" t="s">
        <v>3837</v>
      </c>
    </row>
    <row r="388" spans="2:19">
      <c r="B388" s="50">
        <v>505</v>
      </c>
      <c r="C388" s="81" t="s">
        <v>2484</v>
      </c>
      <c r="D388" s="90" t="s">
        <v>2484</v>
      </c>
      <c r="E388" s="81" t="s">
        <v>4203</v>
      </c>
      <c r="F388" s="81" t="s">
        <v>4203</v>
      </c>
      <c r="G388" s="90" t="s">
        <v>2484</v>
      </c>
      <c r="H388" s="90" t="s">
        <v>4121</v>
      </c>
      <c r="I388" s="50" t="str" cm="1">
        <f t="array" ref="I3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88" s="90" t="s">
        <v>3049</v>
      </c>
      <c r="K388" s="50">
        <f>MATCH(LEFT(既存ファイル名[[#This Row],[項目（内部）]],1),字音画数表[新字],0)</f>
        <v>557</v>
      </c>
      <c r="L388" s="50" cm="1">
        <f t="array" ref="L388">_xlfn.IFS(MID(既存ファイル名[[#This Row],[項目（内部）]],2,1)="",0,MID(既存ファイル名[[#This Row],[項目（内部）]],2,1)="（",1,TRUE,MATCH(MID(既存ファイル名[[#This Row],[項目（内部）]],2,1),字音画数表[新字],0))</f>
        <v>540</v>
      </c>
      <c r="M388" s="50" cm="1">
        <f t="array" ref="M3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8" s="50" cm="1">
        <f t="array" ref="N388">_xlfn.IFS(既存ファイル名[[#This Row],[字２]]=0,1,既存ファイル名[[#This Row],[字３]]=0,2,TRUE,3)</f>
        <v>2</v>
      </c>
      <c r="O388" s="50">
        <f>COUNTIF(既存ファイル名[項目],既存ファイル名[[#This Row],[項目]])</f>
        <v>1</v>
      </c>
      <c r="P388" s="90" t="s">
        <v>3837</v>
      </c>
      <c r="Q388" s="50" t="str" cm="1">
        <f t="array" ref="Q388">_xlfn.IFS(既存ファイル名[[#This Row],[字２]]&gt;0,"",COUNTIF(既存ファイル名[[字１]:[字３]],既存ファイル名[[#This Row],[字１]])&gt;1,"重複",TRUE,"")</f>
        <v/>
      </c>
      <c r="R388" s="50" t="str">
        <f>LEFT(既存ファイル名[[#This Row],[ファイル名]],LEN(既存ファイル名[[#This Row],[ファイル名]])-2)</f>
        <v>shoujo</v>
      </c>
      <c r="S388" s="50" t="s">
        <v>3837</v>
      </c>
    </row>
    <row r="389" spans="2:19">
      <c r="B389" s="50">
        <v>511</v>
      </c>
      <c r="C389" s="81" t="s">
        <v>2241</v>
      </c>
      <c r="D389" s="90" t="s">
        <v>2240</v>
      </c>
      <c r="E389" s="81" t="s">
        <v>4203</v>
      </c>
      <c r="F389" s="81" t="s">
        <v>4203</v>
      </c>
      <c r="G389" s="90" t="s">
        <v>2240</v>
      </c>
      <c r="H389" s="90" t="s">
        <v>4122</v>
      </c>
      <c r="I389" s="50" t="str" cm="1">
        <f t="array" ref="I3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89" s="90" t="s">
        <v>3054</v>
      </c>
      <c r="K389" s="50">
        <f>MATCH(LEFT(既存ファイル名[[#This Row],[項目（内部）]],1),字音画数表[新字],0)</f>
        <v>553</v>
      </c>
      <c r="L389" s="50" cm="1">
        <f t="array" ref="L389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89" s="50" cm="1">
        <f t="array" ref="M3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89" s="50" cm="1">
        <f t="array" ref="N389">_xlfn.IFS(既存ファイル名[[#This Row],[字２]]=0,1,既存ファイル名[[#This Row],[字３]]=0,2,TRUE,3)</f>
        <v>2</v>
      </c>
      <c r="O389" s="50">
        <f>COUNTIF(既存ファイル名[項目],既存ファイル名[[#This Row],[項目]])</f>
        <v>1</v>
      </c>
      <c r="P389" s="90" t="s">
        <v>3837</v>
      </c>
      <c r="Q389" s="50" t="str" cm="1">
        <f t="array" ref="Q389">_xlfn.IFS(既存ファイル名[[#This Row],[字２]]&gt;0,"",COUNTIF(既存ファイル名[[字１]:[字３]],既存ファイル名[[#This Row],[字１]])&gt;1,"重複",TRUE,"")</f>
        <v/>
      </c>
      <c r="R389" s="50" t="str">
        <f>LEFT(既存ファイル名[[#This Row],[ファイル名]],LEN(既存ファイル名[[#This Row],[ファイル名]])-2)</f>
        <v>shouri</v>
      </c>
      <c r="S389" s="50" t="s">
        <v>3837</v>
      </c>
    </row>
    <row r="390" spans="2:19">
      <c r="B390" s="50">
        <v>525</v>
      </c>
      <c r="C390" s="81" t="s">
        <v>4858</v>
      </c>
      <c r="D390" s="90" t="s">
        <v>2239</v>
      </c>
      <c r="E390" s="81" t="s">
        <v>4203</v>
      </c>
      <c r="F390" s="81" t="s">
        <v>4203</v>
      </c>
      <c r="G390" s="90" t="s">
        <v>2239</v>
      </c>
      <c r="H390" s="90" t="s">
        <v>4122</v>
      </c>
      <c r="I390" s="50" t="str" cm="1">
        <f t="array" ref="I3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90" s="90" t="s">
        <v>3695</v>
      </c>
      <c r="K390" s="50">
        <f>MATCH(LEFT(既存ファイル名[[#This Row],[項目（内部）]],1),字音画数表[新字],0)</f>
        <v>552</v>
      </c>
      <c r="L390" s="50" cm="1">
        <f t="array" ref="L390">_xlfn.IFS(MID(既存ファイル名[[#This Row],[項目（内部）]],2,1)="",0,MID(既存ファイル名[[#This Row],[項目（内部）]],2,1)="（",1,TRUE,MATCH(MID(既存ファイル名[[#This Row],[項目（内部）]],2,1),字音画数表[新字],0))</f>
        <v>806</v>
      </c>
      <c r="M390" s="50" cm="1">
        <f t="array" ref="M3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0" s="50" cm="1">
        <f t="array" ref="N390">_xlfn.IFS(既存ファイル名[[#This Row],[字２]]=0,1,既存ファイル名[[#This Row],[字３]]=0,2,TRUE,3)</f>
        <v>2</v>
      </c>
      <c r="O390" s="50">
        <f>COUNTIF(既存ファイル名[項目],既存ファイル名[[#This Row],[項目]])</f>
        <v>1</v>
      </c>
      <c r="P390" s="90" t="s">
        <v>3837</v>
      </c>
      <c r="Q390" s="50" t="str" cm="1">
        <f t="array" ref="Q390">_xlfn.IFS(既存ファイル名[[#This Row],[字２]]&gt;0,"",COUNTIF(既存ファイル名[[字１]:[字３]],既存ファイル名[[#This Row],[字１]])&gt;1,"重複",TRUE,"")</f>
        <v/>
      </c>
      <c r="R390" s="50" t="str">
        <f>LEFT(既存ファイル名[[#This Row],[ファイル名]],LEN(既存ファイル名[[#This Row],[ファイル名]])-2)</f>
        <v>shouto</v>
      </c>
      <c r="S390" s="50" t="s">
        <v>3837</v>
      </c>
    </row>
    <row r="391" spans="2:19">
      <c r="B391" s="50">
        <v>512</v>
      </c>
      <c r="C391" s="81" t="s">
        <v>2238</v>
      </c>
      <c r="D391" s="90" t="s">
        <v>2237</v>
      </c>
      <c r="E391" s="81" t="s">
        <v>4203</v>
      </c>
      <c r="F391" s="81" t="s">
        <v>4203</v>
      </c>
      <c r="G391" s="90" t="s">
        <v>2237</v>
      </c>
      <c r="H391" s="90" t="s">
        <v>4122</v>
      </c>
      <c r="I391" s="50" t="str" cm="1">
        <f t="array" ref="I3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91" s="90" t="s">
        <v>3055</v>
      </c>
      <c r="K391" s="50">
        <f>MATCH(LEFT(既存ファイル名[[#This Row],[項目（内部）]],1),字音画数表[新字],0)</f>
        <v>551</v>
      </c>
      <c r="L391" s="50" cm="1">
        <f t="array" ref="L391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391" s="50" cm="1">
        <f t="array" ref="M3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1" s="50" cm="1">
        <f t="array" ref="N391">_xlfn.IFS(既存ファイル名[[#This Row],[字２]]=0,1,既存ファイル名[[#This Row],[字３]]=0,2,TRUE,3)</f>
        <v>2</v>
      </c>
      <c r="O391" s="50">
        <f>COUNTIF(既存ファイル名[項目],既存ファイル名[[#This Row],[項目]])</f>
        <v>1</v>
      </c>
      <c r="P391" s="90" t="s">
        <v>3837</v>
      </c>
      <c r="Q391" s="50" t="str" cm="1">
        <f t="array" ref="Q391">_xlfn.IFS(既存ファイル名[[#This Row],[字２]]&gt;0,"",COUNTIF(既存ファイル名[[字１]:[字３]],既存ファイル名[[#This Row],[字１]])&gt;1,"重複",TRUE,"")</f>
        <v/>
      </c>
      <c r="R391" s="50" t="str">
        <f>LEFT(既存ファイル名[[#This Row],[ファイル名]],LEN(既存ファイル名[[#This Row],[ファイル名]])-2)</f>
        <v>shouri</v>
      </c>
      <c r="S391" s="50" t="s">
        <v>3837</v>
      </c>
    </row>
    <row r="392" spans="2:19">
      <c r="B392" s="50">
        <v>506</v>
      </c>
      <c r="C392" s="81" t="s">
        <v>2482</v>
      </c>
      <c r="D392" s="90" t="s">
        <v>2482</v>
      </c>
      <c r="E392" s="81" t="s">
        <v>4203</v>
      </c>
      <c r="F392" s="81" t="s">
        <v>4203</v>
      </c>
      <c r="G392" s="90" t="s">
        <v>2482</v>
      </c>
      <c r="H392" s="90" t="s">
        <v>4121</v>
      </c>
      <c r="I392" s="50" t="str" cm="1">
        <f t="array" ref="I3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392" s="90" t="s">
        <v>3687</v>
      </c>
      <c r="K392" s="50">
        <f>MATCH(LEFT(既存ファイル名[[#This Row],[項目（内部）]],1),字音画数表[新字],0)</f>
        <v>551</v>
      </c>
      <c r="L392" s="50" cm="1">
        <f t="array" ref="L392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392" s="50" cm="1">
        <f t="array" ref="M3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2" s="50" cm="1">
        <f t="array" ref="N392">_xlfn.IFS(既存ファイル名[[#This Row],[字２]]=0,1,既存ファイル名[[#This Row],[字３]]=0,2,TRUE,3)</f>
        <v>2</v>
      </c>
      <c r="O392" s="50">
        <f>COUNTIF(既存ファイル名[項目],既存ファイル名[[#This Row],[項目]])</f>
        <v>1</v>
      </c>
      <c r="P392" s="90" t="s">
        <v>3837</v>
      </c>
      <c r="Q392" s="50" t="str" cm="1">
        <f t="array" ref="Q392">_xlfn.IFS(既存ファイル名[[#This Row],[字２]]&gt;0,"",COUNTIF(既存ファイル名[[字１]:[字３]],既存ファイル名[[#This Row],[字１]])&gt;1,"重複",TRUE,"")</f>
        <v/>
      </c>
      <c r="R392" s="50" t="str">
        <f>LEFT(既存ファイル名[[#This Row],[ファイル名]],LEN(既存ファイル名[[#This Row],[ファイル名]])-2)</f>
        <v>shoukan</v>
      </c>
      <c r="S392" s="50" t="s">
        <v>3837</v>
      </c>
    </row>
    <row r="393" spans="2:19">
      <c r="B393" s="50">
        <v>522</v>
      </c>
      <c r="C393" s="81" t="s">
        <v>2042</v>
      </c>
      <c r="D393" s="90" t="s">
        <v>2042</v>
      </c>
      <c r="E393" s="81" t="s">
        <v>4203</v>
      </c>
      <c r="F393" s="81" t="s">
        <v>4203</v>
      </c>
      <c r="G393" s="90" t="s">
        <v>2042</v>
      </c>
      <c r="H393" s="90" t="s">
        <v>4123</v>
      </c>
      <c r="I393" s="50" t="str" cm="1">
        <f t="array" ref="I3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93" s="90" t="s">
        <v>3062</v>
      </c>
      <c r="K393" s="50">
        <f>MATCH(LEFT(既存ファイル名[[#This Row],[項目（内部）]],1),字音画数表[新字],0)</f>
        <v>546</v>
      </c>
      <c r="L393" s="50" cm="1">
        <f t="array" ref="L393">_xlfn.IFS(MID(既存ファイル名[[#This Row],[項目（内部）]],2,1)="",0,MID(既存ファイル名[[#This Row],[項目（内部）]],2,1)="（",1,TRUE,MATCH(MID(既存ファイル名[[#This Row],[項目（内部）]],2,1),字音画数表[新字],0))</f>
        <v>557</v>
      </c>
      <c r="M393" s="50" cm="1">
        <f t="array" ref="M3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3" s="50" cm="1">
        <f t="array" ref="N393">_xlfn.IFS(既存ファイル名[[#This Row],[字２]]=0,1,既存ファイル名[[#This Row],[字３]]=0,2,TRUE,3)</f>
        <v>2</v>
      </c>
      <c r="O393" s="50">
        <f>COUNTIF(既存ファイル名[項目],既存ファイル名[[#This Row],[項目]])</f>
        <v>1</v>
      </c>
      <c r="P393" s="90" t="s">
        <v>3837</v>
      </c>
      <c r="Q393" s="50" t="str" cm="1">
        <f t="array" ref="Q393">_xlfn.IFS(既存ファイル名[[#This Row],[字２]]&gt;0,"",COUNTIF(既存ファイル名[[字１]:[字３]],既存ファイル名[[#This Row],[字１]])&gt;1,"重複",TRUE,"")</f>
        <v/>
      </c>
      <c r="R393" s="50" t="str">
        <f>LEFT(既存ファイル名[[#This Row],[ファイル名]],LEN(既存ファイル名[[#This Row],[ファイル名]])-2)</f>
        <v>shoushou</v>
      </c>
      <c r="S393" s="50" t="s">
        <v>3837</v>
      </c>
    </row>
    <row r="394" spans="2:19">
      <c r="B394" s="50">
        <v>514</v>
      </c>
      <c r="C394" s="81" t="s">
        <v>2041</v>
      </c>
      <c r="D394" s="90" t="s">
        <v>2041</v>
      </c>
      <c r="E394" s="81" t="s">
        <v>4203</v>
      </c>
      <c r="F394" s="81" t="s">
        <v>4203</v>
      </c>
      <c r="G394" s="90" t="s">
        <v>2041</v>
      </c>
      <c r="H394" s="90" t="s">
        <v>4123</v>
      </c>
      <c r="I394" s="50" t="str" cm="1">
        <f t="array" ref="I3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94" s="90" t="s">
        <v>3057</v>
      </c>
      <c r="K394" s="50">
        <f>MATCH(LEFT(既存ファイル名[[#This Row],[項目（内部）]],1),字音画数表[新字],0)</f>
        <v>544</v>
      </c>
      <c r="L394" s="50" cm="1">
        <f t="array" ref="L394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394" s="50" cm="1">
        <f t="array" ref="M3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4" s="50" cm="1">
        <f t="array" ref="N394">_xlfn.IFS(既存ファイル名[[#This Row],[字２]]=0,1,既存ファイル名[[#This Row],[字３]]=0,2,TRUE,3)</f>
        <v>2</v>
      </c>
      <c r="O394" s="50">
        <f>COUNTIF(既存ファイル名[項目],既存ファイル名[[#This Row],[項目]])</f>
        <v>1</v>
      </c>
      <c r="P394" s="90" t="s">
        <v>3837</v>
      </c>
      <c r="Q394" s="50" t="str" cm="1">
        <f t="array" ref="Q394">_xlfn.IFS(既存ファイル名[[#This Row],[字２]]&gt;0,"",COUNTIF(既存ファイル名[[字１]:[字３]],既存ファイル名[[#This Row],[字１]])&gt;1,"重複",TRUE,"")</f>
        <v/>
      </c>
      <c r="R394" s="50" t="str">
        <f>LEFT(既存ファイル名[[#This Row],[ファイル名]],LEN(既存ファイル名[[#This Row],[ファイル名]])-2)</f>
        <v>shouri</v>
      </c>
      <c r="S394" s="50" t="s">
        <v>3837</v>
      </c>
    </row>
    <row r="395" spans="2:19">
      <c r="B395" s="50">
        <v>496</v>
      </c>
      <c r="C395" s="81" t="s">
        <v>4449</v>
      </c>
      <c r="D395" s="90" t="s">
        <v>4449</v>
      </c>
      <c r="E395" s="81" t="s">
        <v>4203</v>
      </c>
      <c r="F395" s="81" t="s">
        <v>4203</v>
      </c>
      <c r="G395" s="90" t="s">
        <v>4449</v>
      </c>
      <c r="H395" s="90" t="s">
        <v>4123</v>
      </c>
      <c r="I395" s="50" t="str" cm="1">
        <f t="array" ref="I3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95" s="90" t="s">
        <v>3673</v>
      </c>
      <c r="K395" s="50">
        <f>MATCH(LEFT(既存ファイル名[[#This Row],[項目（内部）]],1),字音画数表[新字],0)</f>
        <v>544</v>
      </c>
      <c r="L395" s="50" cm="1">
        <f t="array" ref="L395">_xlfn.IFS(MID(既存ファイル名[[#This Row],[項目（内部）]],2,1)="",0,MID(既存ファイル名[[#This Row],[項目（内部）]],2,1)="（",1,TRUE,MATCH(MID(既存ファイル名[[#This Row],[項目（内部）]],2,1),字音画数表[新字],0))</f>
        <v>727</v>
      </c>
      <c r="M395" s="50" cm="1">
        <f t="array" ref="M3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5" s="50" cm="1">
        <f t="array" ref="N395">_xlfn.IFS(既存ファイル名[[#This Row],[字２]]=0,1,既存ファイル名[[#This Row],[字３]]=0,2,TRUE,3)</f>
        <v>2</v>
      </c>
      <c r="O395" s="50">
        <f>COUNTIF(既存ファイル名[項目],既存ファイル名[[#This Row],[項目]])</f>
        <v>1</v>
      </c>
      <c r="P395" s="90" t="s">
        <v>3837</v>
      </c>
      <c r="Q395" s="50" t="str" cm="1">
        <f t="array" ref="Q395">_xlfn.IFS(既存ファイル名[[#This Row],[字２]]&gt;0,"",COUNTIF(既存ファイル名[[字１]:[字３]],既存ファイル名[[#This Row],[字１]])&gt;1,"重複",TRUE,"")</f>
        <v/>
      </c>
      <c r="R395" s="50" t="str">
        <f>LEFT(既存ファイル名[[#This Row],[ファイル名]],LEN(既存ファイル名[[#This Row],[ファイル名]])-2)</f>
        <v>shoudai</v>
      </c>
      <c r="S395" s="50" t="s">
        <v>3837</v>
      </c>
    </row>
    <row r="396" spans="2:19">
      <c r="B396" s="50">
        <v>515</v>
      </c>
      <c r="C396" s="81" t="s">
        <v>2040</v>
      </c>
      <c r="D396" s="90" t="s">
        <v>2040</v>
      </c>
      <c r="E396" s="81" t="s">
        <v>4203</v>
      </c>
      <c r="F396" s="81" t="s">
        <v>4203</v>
      </c>
      <c r="G396" s="90" t="s">
        <v>2040</v>
      </c>
      <c r="H396" s="90" t="s">
        <v>4123</v>
      </c>
      <c r="I396" s="50" t="str" cm="1">
        <f t="array" ref="I3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396" s="90" t="s">
        <v>3058</v>
      </c>
      <c r="K396" s="50">
        <f>MATCH(LEFT(既存ファイル名[[#This Row],[項目（内部）]],1),字音画数表[新字],0)</f>
        <v>543</v>
      </c>
      <c r="L396" s="50" cm="1">
        <f t="array" ref="L396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396" s="50" cm="1">
        <f t="array" ref="M3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6" s="50" cm="1">
        <f t="array" ref="N396">_xlfn.IFS(既存ファイル名[[#This Row],[字２]]=0,1,既存ファイル名[[#This Row],[字３]]=0,2,TRUE,3)</f>
        <v>2</v>
      </c>
      <c r="O396" s="50">
        <f>COUNTIF(既存ファイル名[項目],既存ファイル名[[#This Row],[項目]])</f>
        <v>1</v>
      </c>
      <c r="P396" s="90" t="s">
        <v>3837</v>
      </c>
      <c r="Q396" s="50" t="str" cm="1">
        <f t="array" ref="Q396">_xlfn.IFS(既存ファイル名[[#This Row],[字２]]&gt;0,"",COUNTIF(既存ファイル名[[字１]:[字３]],既存ファイル名[[#This Row],[字１]])&gt;1,"重複",TRUE,"")</f>
        <v/>
      </c>
      <c r="R396" s="50" t="str">
        <f>LEFT(既存ファイル名[[#This Row],[ファイル名]],LEN(既存ファイル名[[#This Row],[ファイル名]])-2)</f>
        <v>shouri</v>
      </c>
      <c r="S396" s="50" t="s">
        <v>3837</v>
      </c>
    </row>
    <row r="397" spans="2:19">
      <c r="B397" s="50">
        <v>502</v>
      </c>
      <c r="C397" s="81" t="s">
        <v>2416</v>
      </c>
      <c r="D397" s="90" t="s">
        <v>2416</v>
      </c>
      <c r="E397" s="81" t="s">
        <v>4203</v>
      </c>
      <c r="F397" s="81" t="s">
        <v>4203</v>
      </c>
      <c r="G397" s="90" t="s">
        <v>2416</v>
      </c>
      <c r="H397" s="90" t="s">
        <v>4211</v>
      </c>
      <c r="I397" s="50" t="str" cm="1">
        <f t="array" ref="I3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97" s="90" t="s">
        <v>3682</v>
      </c>
      <c r="K397" s="50">
        <f>MATCH(LEFT(既存ファイル名[[#This Row],[項目（内部）]],1),字音画数表[新字],0)</f>
        <v>543</v>
      </c>
      <c r="L397" s="50" cm="1">
        <f t="array" ref="L397">_xlfn.IFS(MID(既存ファイル名[[#This Row],[項目（内部）]],2,1)="",0,MID(既存ファイル名[[#This Row],[項目（内部）]],2,1)="（",1,TRUE,MATCH(MID(既存ファイル名[[#This Row],[項目（内部）]],2,1),字音画数表[新字],0))</f>
        <v>887</v>
      </c>
      <c r="M397" s="50" cm="1">
        <f t="array" ref="M3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7" s="50" cm="1">
        <f t="array" ref="N397">_xlfn.IFS(既存ファイル名[[#This Row],[字２]]=0,1,既存ファイル名[[#This Row],[字３]]=0,2,TRUE,3)</f>
        <v>2</v>
      </c>
      <c r="O397" s="50">
        <f>COUNTIF(既存ファイル名[項目],既存ファイル名[[#This Row],[項目]])</f>
        <v>1</v>
      </c>
      <c r="P397" s="90" t="s">
        <v>3837</v>
      </c>
      <c r="Q397" s="50" t="str" cm="1">
        <f t="array" ref="Q397">_xlfn.IFS(既存ファイル名[[#This Row],[字２]]&gt;0,"",COUNTIF(既存ファイル名[[字１]:[字３]],既存ファイル名[[#This Row],[字１]])&gt;1,"重複",TRUE,"")</f>
        <v/>
      </c>
      <c r="R397" s="50" t="str">
        <f>LEFT(既存ファイル名[[#This Row],[ファイル名]],LEN(既存ファイル名[[#This Row],[ファイル名]])-2)</f>
        <v>shouhi</v>
      </c>
      <c r="S397" s="50" t="s">
        <v>4544</v>
      </c>
    </row>
    <row r="398" spans="2:19">
      <c r="B398" s="50">
        <v>494</v>
      </c>
      <c r="C398" s="81" t="s">
        <v>2236</v>
      </c>
      <c r="D398" s="90" t="s">
        <v>2235</v>
      </c>
      <c r="E398" s="81" t="s">
        <v>4203</v>
      </c>
      <c r="F398" s="81" t="s">
        <v>4203</v>
      </c>
      <c r="G398" s="90" t="s">
        <v>2235</v>
      </c>
      <c r="H398" s="90" t="s">
        <v>4122</v>
      </c>
      <c r="I398" s="50" t="str" cm="1">
        <f t="array" ref="I3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398" s="90" t="s">
        <v>3670</v>
      </c>
      <c r="K398" s="50">
        <f>MATCH(LEFT(既存ファイル名[[#This Row],[項目（内部）]],1),字音画数表[新字],0)</f>
        <v>543</v>
      </c>
      <c r="L398" s="50" cm="1">
        <f t="array" ref="L398">_xlfn.IFS(MID(既存ファイル名[[#This Row],[項目（内部）]],2,1)="",0,MID(既存ファイル名[[#This Row],[項目（内部）]],2,1)="（",1,TRUE,MATCH(MID(既存ファイル名[[#This Row],[項目（内部）]],2,1),字音画数表[新字],0))</f>
        <v>863</v>
      </c>
      <c r="M398" s="50" cm="1">
        <f t="array" ref="M3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8" s="50" cm="1">
        <f t="array" ref="N398">_xlfn.IFS(既存ファイル名[[#This Row],[字２]]=0,1,既存ファイル名[[#This Row],[字３]]=0,2,TRUE,3)</f>
        <v>2</v>
      </c>
      <c r="O398" s="50">
        <f>COUNTIF(既存ファイル名[項目],既存ファイル名[[#This Row],[項目]])</f>
        <v>1</v>
      </c>
      <c r="P398" s="90" t="s">
        <v>3837</v>
      </c>
      <c r="Q398" s="50" t="str" cm="1">
        <f t="array" ref="Q398">_xlfn.IFS(既存ファイル名[[#This Row],[字２]]&gt;0,"",COUNTIF(既存ファイル名[[字１]:[字３]],既存ファイル名[[#This Row],[字１]])&gt;1,"重複",TRUE,"")</f>
        <v/>
      </c>
      <c r="R398" s="50" t="str">
        <f>LEFT(既存ファイル名[[#This Row],[ファイル名]],LEN(既存ファイル名[[#This Row],[ファイル名]])-2)</f>
        <v>shoubaku</v>
      </c>
      <c r="S398" s="50" t="s">
        <v>3837</v>
      </c>
    </row>
    <row r="399" spans="2:19">
      <c r="B399" s="50">
        <v>498</v>
      </c>
      <c r="C399" s="81" t="s">
        <v>2367</v>
      </c>
      <c r="D399" s="90" t="s">
        <v>2367</v>
      </c>
      <c r="E399" s="81" t="s">
        <v>4203</v>
      </c>
      <c r="F399" s="81" t="s">
        <v>4203</v>
      </c>
      <c r="G399" s="90" t="s">
        <v>2367</v>
      </c>
      <c r="H399" s="90" t="s">
        <v>4211</v>
      </c>
      <c r="I399" s="50" t="str" cm="1">
        <f t="array" ref="I3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399" s="90" t="s">
        <v>3677</v>
      </c>
      <c r="K399" s="50">
        <f>MATCH(LEFT(既存ファイル名[[#This Row],[項目（内部）]],1),字音画数表[新字],0)</f>
        <v>543</v>
      </c>
      <c r="L399" s="50" cm="1">
        <f t="array" ref="L399">_xlfn.IFS(MID(既存ファイル名[[#This Row],[項目（内部）]],2,1)="",0,MID(既存ファイル名[[#This Row],[項目（内部）]],2,1)="（",1,TRUE,MATCH(MID(既存ファイル名[[#This Row],[項目（内部）]],2,1),字音画数表[新字],0))</f>
        <v>809</v>
      </c>
      <c r="M399" s="50" cm="1">
        <f t="array" ref="M3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399" s="50" cm="1">
        <f t="array" ref="N399">_xlfn.IFS(既存ファイル名[[#This Row],[字２]]=0,1,既存ファイル名[[#This Row],[字３]]=0,2,TRUE,3)</f>
        <v>2</v>
      </c>
      <c r="O399" s="50">
        <f>COUNTIF(既存ファイル名[項目],既存ファイル名[[#This Row],[項目]])</f>
        <v>1</v>
      </c>
      <c r="P399" s="90" t="s">
        <v>3837</v>
      </c>
      <c r="Q399" s="50" t="str" cm="1">
        <f t="array" ref="Q399">_xlfn.IFS(既存ファイル名[[#This Row],[字２]]&gt;0,"",COUNTIF(既存ファイル名[[字１]:[字３]],既存ファイル名[[#This Row],[字１]])&gt;1,"重複",TRUE,"")</f>
        <v/>
      </c>
      <c r="R399" s="50" t="str">
        <f>LEFT(既存ファイル名[[#This Row],[ファイル名]],LEN(既存ファイル名[[#This Row],[ファイル名]])-2)</f>
        <v>shoudo</v>
      </c>
      <c r="S399" s="50" t="s">
        <v>4544</v>
      </c>
    </row>
    <row r="400" spans="2:19">
      <c r="B400" s="50">
        <v>519</v>
      </c>
      <c r="C400" s="81" t="s">
        <v>2364</v>
      </c>
      <c r="D400" s="90" t="s">
        <v>2364</v>
      </c>
      <c r="E400" s="81" t="s">
        <v>4203</v>
      </c>
      <c r="F400" s="81" t="s">
        <v>4203</v>
      </c>
      <c r="G400" s="90" t="s">
        <v>2364</v>
      </c>
      <c r="H400" s="90" t="s">
        <v>4211</v>
      </c>
      <c r="I400" s="50" t="str" cm="1">
        <f t="array" ref="I4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00" s="90" t="s">
        <v>3692</v>
      </c>
      <c r="K400" s="50">
        <f>MATCH(LEFT(既存ファイル名[[#This Row],[項目（内部）]],1),字音画数表[新字],0)</f>
        <v>543</v>
      </c>
      <c r="L400" s="50" cm="1">
        <f t="array" ref="L400">_xlfn.IFS(MID(既存ファイル名[[#This Row],[項目（内部）]],2,1)="",0,MID(既存ファイル名[[#This Row],[項目（内部）]],2,1)="（",1,TRUE,MATCH(MID(既存ファイル名[[#This Row],[項目（内部）]],2,1),字音画数表[新字],0))</f>
        <v>599</v>
      </c>
      <c r="M400" s="50" cm="1">
        <f t="array" ref="M4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0" s="50" cm="1">
        <f t="array" ref="N400">_xlfn.IFS(既存ファイル名[[#This Row],[字２]]=0,1,既存ファイル名[[#This Row],[字３]]=0,2,TRUE,3)</f>
        <v>2</v>
      </c>
      <c r="O400" s="50">
        <f>COUNTIF(既存ファイル名[項目],既存ファイル名[[#This Row],[項目]])</f>
        <v>1</v>
      </c>
      <c r="P400" s="90" t="s">
        <v>3837</v>
      </c>
      <c r="Q400" s="50" t="str" cm="1">
        <f t="array" ref="Q400">_xlfn.IFS(既存ファイル名[[#This Row],[字２]]&gt;0,"",COUNTIF(既存ファイル名[[字１]:[字３]],既存ファイル名[[#This Row],[字１]])&gt;1,"重複",TRUE,"")</f>
        <v/>
      </c>
      <c r="R400" s="50" t="str">
        <f>LEFT(既存ファイル名[[#This Row],[ファイル名]],LEN(既存ファイル名[[#This Row],[ファイル名]])-2)</f>
        <v>shoushin</v>
      </c>
      <c r="S400" s="50" t="s">
        <v>4544</v>
      </c>
    </row>
    <row r="401" spans="2:19">
      <c r="B401" s="50">
        <v>521</v>
      </c>
      <c r="C401" s="81" t="s">
        <v>2363</v>
      </c>
      <c r="D401" s="90" t="s">
        <v>2363</v>
      </c>
      <c r="E401" s="81" t="s">
        <v>4203</v>
      </c>
      <c r="F401" s="81" t="s">
        <v>4203</v>
      </c>
      <c r="G401" s="90" t="s">
        <v>2363</v>
      </c>
      <c r="H401" s="90" t="s">
        <v>4211</v>
      </c>
      <c r="I401" s="50" t="str" cm="1">
        <f t="array" ref="I4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01" s="90" t="s">
        <v>3061</v>
      </c>
      <c r="K401" s="50">
        <f>MATCH(LEFT(既存ファイル名[[#This Row],[項目（内部）]],1),字音画数表[新字],0)</f>
        <v>543</v>
      </c>
      <c r="L401" s="50" cm="1">
        <f t="array" ref="L401">_xlfn.IFS(MID(既存ファイル名[[#This Row],[項目（内部）]],2,1)="",0,MID(既存ファイル名[[#This Row],[項目（内部）]],2,1)="（",1,TRUE,MATCH(MID(既存ファイル名[[#This Row],[項目（内部）]],2,1),字音画数表[新字],0))</f>
        <v>562</v>
      </c>
      <c r="M401" s="50" cm="1">
        <f t="array" ref="M4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1" s="50" cm="1">
        <f t="array" ref="N401">_xlfn.IFS(既存ファイル名[[#This Row],[字２]]=0,1,既存ファイル名[[#This Row],[字３]]=0,2,TRUE,3)</f>
        <v>2</v>
      </c>
      <c r="O401" s="50">
        <f>COUNTIF(既存ファイル名[項目],既存ファイル名[[#This Row],[項目]])</f>
        <v>1</v>
      </c>
      <c r="P401" s="90" t="s">
        <v>3837</v>
      </c>
      <c r="Q401" s="50" t="str" cm="1">
        <f t="array" ref="Q401">_xlfn.IFS(既存ファイル名[[#This Row],[字２]]&gt;0,"",COUNTIF(既存ファイル名[[字１]:[字３]],既存ファイル名[[#This Row],[字１]])&gt;1,"重複",TRUE,"")</f>
        <v/>
      </c>
      <c r="R401" s="50" t="str">
        <f>LEFT(既存ファイル名[[#This Row],[ファイル名]],LEN(既存ファイル名[[#This Row],[ファイル名]])-2)</f>
        <v>shoushou</v>
      </c>
      <c r="S401" s="50" t="s">
        <v>4544</v>
      </c>
    </row>
    <row r="402" spans="2:19">
      <c r="B402" s="50">
        <v>523</v>
      </c>
      <c r="C402" s="81" t="s">
        <v>2362</v>
      </c>
      <c r="D402" s="90" t="s">
        <v>2362</v>
      </c>
      <c r="E402" s="81" t="s">
        <v>4203</v>
      </c>
      <c r="F402" s="81" t="s">
        <v>4203</v>
      </c>
      <c r="G402" s="90" t="s">
        <v>2362</v>
      </c>
      <c r="H402" s="90" t="s">
        <v>4211</v>
      </c>
      <c r="I402" s="50" t="str" cm="1">
        <f t="array" ref="I4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02" s="90" t="s">
        <v>3063</v>
      </c>
      <c r="K402" s="50">
        <f>MATCH(LEFT(既存ファイル名[[#This Row],[項目（内部）]],1),字音画数表[新字],0)</f>
        <v>543</v>
      </c>
      <c r="L402" s="50" cm="1">
        <f t="array" ref="L402">_xlfn.IFS(MID(既存ファイル名[[#This Row],[項目（内部）]],2,1)="",0,MID(既存ファイル名[[#This Row],[項目（内部）]],2,1)="（",1,TRUE,MATCH(MID(既存ファイル名[[#This Row],[項目（内部）]],2,1),字音画数表[新字],0))</f>
        <v>549</v>
      </c>
      <c r="M402" s="50" cm="1">
        <f t="array" ref="M4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2" s="50" cm="1">
        <f t="array" ref="N402">_xlfn.IFS(既存ファイル名[[#This Row],[字２]]=0,1,既存ファイル名[[#This Row],[字３]]=0,2,TRUE,3)</f>
        <v>2</v>
      </c>
      <c r="O402" s="50">
        <f>COUNTIF(既存ファイル名[項目],既存ファイル名[[#This Row],[項目]])</f>
        <v>1</v>
      </c>
      <c r="P402" s="90" t="s">
        <v>3837</v>
      </c>
      <c r="Q402" s="50" t="str" cm="1">
        <f t="array" ref="Q402">_xlfn.IFS(既存ファイル名[[#This Row],[字２]]&gt;0,"",COUNTIF(既存ファイル名[[字１]:[字３]],既存ファイル名[[#This Row],[字１]])&gt;1,"重複",TRUE,"")</f>
        <v/>
      </c>
      <c r="R402" s="50" t="str">
        <f>LEFT(既存ファイル名[[#This Row],[ファイル名]],LEN(既存ファイル名[[#This Row],[ファイル名]])-2)</f>
        <v>shoushou</v>
      </c>
      <c r="S402" s="50" t="s">
        <v>4544</v>
      </c>
    </row>
    <row r="403" spans="2:19">
      <c r="B403" s="50">
        <v>504</v>
      </c>
      <c r="C403" s="81" t="s">
        <v>2481</v>
      </c>
      <c r="D403" s="90" t="s">
        <v>2481</v>
      </c>
      <c r="E403" s="81" t="s">
        <v>4203</v>
      </c>
      <c r="F403" s="81" t="s">
        <v>4203</v>
      </c>
      <c r="G403" s="90" t="s">
        <v>2481</v>
      </c>
      <c r="H403" s="90" t="s">
        <v>4121</v>
      </c>
      <c r="I403" s="50" t="str" cm="1">
        <f t="array" ref="I4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03" s="90" t="s">
        <v>3048</v>
      </c>
      <c r="K403" s="50">
        <f>MATCH(LEFT(既存ファイル名[[#This Row],[項目（内部）]],1),字音画数表[新字],0)</f>
        <v>543</v>
      </c>
      <c r="L403" s="50" cm="1">
        <f t="array" ref="L403">_xlfn.IFS(MID(既存ファイル名[[#This Row],[項目（内部）]],2,1)="",0,MID(既存ファイル名[[#This Row],[項目（内部）]],2,1)="（",1,TRUE,MATCH(MID(既存ファイル名[[#This Row],[項目（内部）]],2,1),字音画数表[新字],0))</f>
        <v>539</v>
      </c>
      <c r="M403" s="50" cm="1">
        <f t="array" ref="M4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3" s="50" cm="1">
        <f t="array" ref="N403">_xlfn.IFS(既存ファイル名[[#This Row],[字２]]=0,1,既存ファイル名[[#This Row],[字３]]=0,2,TRUE,3)</f>
        <v>2</v>
      </c>
      <c r="O403" s="50">
        <f>COUNTIF(既存ファイル名[項目],既存ファイル名[[#This Row],[項目]])</f>
        <v>1</v>
      </c>
      <c r="P403" s="90" t="s">
        <v>3837</v>
      </c>
      <c r="Q403" s="50" t="str" cm="1">
        <f t="array" ref="Q403">_xlfn.IFS(既存ファイル名[[#This Row],[字２]]&gt;0,"",COUNTIF(既存ファイル名[[字１]:[字３]],既存ファイル名[[#This Row],[字１]])&gt;1,"重複",TRUE,"")</f>
        <v/>
      </c>
      <c r="R403" s="50" t="str">
        <f>LEFT(既存ファイル名[[#This Row],[ファイル名]],LEN(既存ファイル名[[#This Row],[ファイル名]])-2)</f>
        <v>shoujo</v>
      </c>
      <c r="S403" s="50" t="s">
        <v>4544</v>
      </c>
    </row>
    <row r="404" spans="2:19">
      <c r="B404" s="50">
        <v>518</v>
      </c>
      <c r="C404" s="81" t="s">
        <v>1959</v>
      </c>
      <c r="D404" s="90" t="s">
        <v>1959</v>
      </c>
      <c r="E404" s="81" t="s">
        <v>4203</v>
      </c>
      <c r="F404" s="81" t="s">
        <v>4203</v>
      </c>
      <c r="G404" s="90" t="s">
        <v>1959</v>
      </c>
      <c r="H404" s="90" t="s">
        <v>4123</v>
      </c>
      <c r="I404" s="50" t="str" cm="1">
        <f t="array" ref="I4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04" s="90" t="s">
        <v>3060</v>
      </c>
      <c r="K404" s="50">
        <f>MATCH(LEFT(既存ファイル名[[#This Row],[項目（内部）]],1),字音画数表[新字],0)</f>
        <v>543</v>
      </c>
      <c r="L404" s="50" cm="1">
        <f t="array" ref="L404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404" s="50" cm="1">
        <f t="array" ref="M4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4" s="50" cm="1">
        <f t="array" ref="N404">_xlfn.IFS(既存ファイル名[[#This Row],[字２]]=0,1,既存ファイル名[[#This Row],[字３]]=0,2,TRUE,3)</f>
        <v>2</v>
      </c>
      <c r="O404" s="50">
        <f>COUNTIF(既存ファイル名[項目],既存ファイル名[[#This Row],[項目]])</f>
        <v>1</v>
      </c>
      <c r="P404" s="90" t="s">
        <v>3837</v>
      </c>
      <c r="Q404" s="50" t="str" cm="1">
        <f t="array" ref="Q404">_xlfn.IFS(既存ファイル名[[#This Row],[字２]]&gt;0,"",COUNTIF(既存ファイル名[[字１]:[字３]],既存ファイル名[[#This Row],[字１]])&gt;1,"重複",TRUE,"")</f>
        <v/>
      </c>
      <c r="R404" s="50" t="str">
        <f>LEFT(既存ファイル名[[#This Row],[ファイル名]],LEN(既存ファイル名[[#This Row],[ファイル名]])-2)</f>
        <v>shoushi</v>
      </c>
      <c r="S404" s="50" t="s">
        <v>4544</v>
      </c>
    </row>
    <row r="405" spans="2:19">
      <c r="B405" s="50">
        <v>509</v>
      </c>
      <c r="C405" s="81" t="s">
        <v>4458</v>
      </c>
      <c r="D405" s="90" t="s">
        <v>4459</v>
      </c>
      <c r="E405" s="81" t="s">
        <v>4203</v>
      </c>
      <c r="F405" s="81" t="s">
        <v>4203</v>
      </c>
      <c r="G405" s="90" t="s">
        <v>4459</v>
      </c>
      <c r="H405" s="90" t="s">
        <v>4122</v>
      </c>
      <c r="I405" s="50" t="str" cm="1">
        <f t="array" ref="I4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05" s="90" t="s">
        <v>3052</v>
      </c>
      <c r="K405" s="50">
        <f>MATCH(LEFT(既存ファイル名[[#This Row],[項目（内部）]],1),字音画数表[新字],0)</f>
        <v>543</v>
      </c>
      <c r="L405" s="50" cm="1">
        <f t="array" ref="L405">_xlfn.IFS(MID(既存ファイル名[[#This Row],[項目（内部）]],2,1)="",0,MID(既存ファイル名[[#This Row],[項目（内部）]],2,1)="（",1,TRUE,MATCH(MID(既存ファイル名[[#This Row],[項目（内部）]],2,1),字音画数表[新字],0))</f>
        <v>359</v>
      </c>
      <c r="M405" s="50" cm="1">
        <f t="array" ref="M4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5" s="50" cm="1">
        <f t="array" ref="N405">_xlfn.IFS(既存ファイル名[[#This Row],[字２]]=0,1,既存ファイル名[[#This Row],[字３]]=0,2,TRUE,3)</f>
        <v>2</v>
      </c>
      <c r="O405" s="50">
        <f>COUNTIF(既存ファイル名[項目],既存ファイル名[[#This Row],[項目]])</f>
        <v>1</v>
      </c>
      <c r="P405" s="90" t="s">
        <v>3837</v>
      </c>
      <c r="Q405" s="50" t="str" cm="1">
        <f t="array" ref="Q405">_xlfn.IFS(既存ファイル名[[#This Row],[字２]]&gt;0,"",COUNTIF(既存ファイル名[[字１]:[字３]],既存ファイル名[[#This Row],[字１]])&gt;1,"重複",TRUE,"")</f>
        <v/>
      </c>
      <c r="R405" s="50" t="str">
        <f>LEFT(既存ファイル名[[#This Row],[ファイル名]],LEN(既存ファイル名[[#This Row],[ファイル名]])-2)</f>
        <v>shoukou</v>
      </c>
      <c r="S405" s="50" t="s">
        <v>3837</v>
      </c>
    </row>
    <row r="406" spans="2:19">
      <c r="B406" s="50">
        <v>513</v>
      </c>
      <c r="C406" s="81" t="s">
        <v>2234</v>
      </c>
      <c r="D406" s="90" t="s">
        <v>2233</v>
      </c>
      <c r="E406" s="81" t="s">
        <v>4203</v>
      </c>
      <c r="F406" s="81" t="s">
        <v>4203</v>
      </c>
      <c r="G406" s="90" t="s">
        <v>2233</v>
      </c>
      <c r="H406" s="90" t="s">
        <v>4122</v>
      </c>
      <c r="I406" s="50" t="str" cm="1">
        <f t="array" ref="I4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06" s="90" t="s">
        <v>3056</v>
      </c>
      <c r="K406" s="50">
        <f>MATCH(LEFT(既存ファイル名[[#This Row],[項目（内部）]],1),字音画数表[新字],0)</f>
        <v>542</v>
      </c>
      <c r="L406" s="50" cm="1">
        <f t="array" ref="L406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406" s="50" cm="1">
        <f t="array" ref="M4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6" s="50" cm="1">
        <f t="array" ref="N406">_xlfn.IFS(既存ファイル名[[#This Row],[字２]]=0,1,既存ファイル名[[#This Row],[字３]]=0,2,TRUE,3)</f>
        <v>2</v>
      </c>
      <c r="O406" s="50">
        <f>COUNTIF(既存ファイル名[項目],既存ファイル名[[#This Row],[項目]])</f>
        <v>1</v>
      </c>
      <c r="P406" s="90" t="s">
        <v>3837</v>
      </c>
      <c r="Q406" s="50" t="str" cm="1">
        <f t="array" ref="Q406">_xlfn.IFS(既存ファイル名[[#This Row],[字２]]&gt;0,"",COUNTIF(既存ファイル名[[字１]:[字３]],既存ファイル名[[#This Row],[字１]])&gt;1,"重複",TRUE,"")</f>
        <v/>
      </c>
      <c r="R406" s="50" t="str">
        <f>LEFT(既存ファイル名[[#This Row],[ファイル名]],LEN(既存ファイル名[[#This Row],[ファイル名]])-2)</f>
        <v>shouri</v>
      </c>
      <c r="S406" s="50" t="s">
        <v>3837</v>
      </c>
    </row>
    <row r="407" spans="2:19">
      <c r="B407" s="50">
        <v>503</v>
      </c>
      <c r="C407" s="81" t="s">
        <v>2134</v>
      </c>
      <c r="D407" s="90" t="s">
        <v>2134</v>
      </c>
      <c r="E407" s="81" t="s">
        <v>4203</v>
      </c>
      <c r="F407" s="81" t="s">
        <v>4203</v>
      </c>
      <c r="G407" s="90" t="s">
        <v>2134</v>
      </c>
      <c r="H407" s="90" t="s">
        <v>4207</v>
      </c>
      <c r="I407" s="50" t="str" cm="1">
        <f t="array" ref="I4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07" s="90" t="s">
        <v>3683</v>
      </c>
      <c r="K407" s="50">
        <f>MATCH(LEFT(既存ファイル名[[#This Row],[項目（内部）]],1),字音画数表[新字],0)</f>
        <v>542</v>
      </c>
      <c r="L407" s="50" cm="1">
        <f t="array" ref="L407">_xlfn.IFS(MID(既存ファイル名[[#This Row],[項目（内部）]],2,1)="",0,MID(既存ファイル名[[#This Row],[項目（内部）]],2,1)="（",1,TRUE,MATCH(MID(既存ファイル名[[#This Row],[項目（内部）]],2,1),字音画数表[新字],0))</f>
        <v>899</v>
      </c>
      <c r="M407" s="50" cm="1">
        <f t="array" ref="M4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7" s="50" cm="1">
        <f t="array" ref="N407">_xlfn.IFS(既存ファイル名[[#This Row],[字２]]=0,1,既存ファイル名[[#This Row],[字３]]=0,2,TRUE,3)</f>
        <v>2</v>
      </c>
      <c r="O407" s="50">
        <f>COUNTIF(既存ファイル名[項目],既存ファイル名[[#This Row],[項目]])</f>
        <v>1</v>
      </c>
      <c r="P407" s="90" t="s">
        <v>3837</v>
      </c>
      <c r="Q407" s="50" t="str" cm="1">
        <f t="array" ref="Q407">_xlfn.IFS(既存ファイル名[[#This Row],[字２]]&gt;0,"",COUNTIF(既存ファイル名[[字１]:[字３]],既存ファイル名[[#This Row],[字１]])&gt;1,"重複",TRUE,"")</f>
        <v/>
      </c>
      <c r="R407" s="50" t="str">
        <f>LEFT(既存ファイル名[[#This Row],[ファイル名]],LEN(既存ファイル名[[#This Row],[ファイル名]])-2)</f>
        <v>shouhin</v>
      </c>
      <c r="S407" s="50" t="s">
        <v>3837</v>
      </c>
    </row>
    <row r="408" spans="2:19">
      <c r="B408" s="50">
        <v>495</v>
      </c>
      <c r="C408" s="81" t="s">
        <v>4447</v>
      </c>
      <c r="D408" s="90" t="s">
        <v>4448</v>
      </c>
      <c r="E408" s="81" t="s">
        <v>4203</v>
      </c>
      <c r="F408" s="81" t="s">
        <v>4203</v>
      </c>
      <c r="G408" s="90" t="s">
        <v>4448</v>
      </c>
      <c r="H408" s="90" t="s">
        <v>4122</v>
      </c>
      <c r="I408" s="50" t="str" cm="1">
        <f t="array" ref="I4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08" s="90" t="s">
        <v>3672</v>
      </c>
      <c r="K408" s="50">
        <f>MATCH(LEFT(既存ファイル名[[#This Row],[項目（内部）]],1),字音画数表[新字],0)</f>
        <v>542</v>
      </c>
      <c r="L408" s="50" cm="1">
        <f t="array" ref="L408">_xlfn.IFS(MID(既存ファイル名[[#This Row],[項目（内部）]],2,1)="",0,MID(既存ファイル名[[#This Row],[項目（内部）]],2,1)="（",1,TRUE,MATCH(MID(既存ファイル名[[#This Row],[項目（内部）]],2,1),字音画数表[新字],0))</f>
        <v>763</v>
      </c>
      <c r="M408" s="50" cm="1">
        <f t="array" ref="M4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8" s="50" cm="1">
        <f t="array" ref="N408">_xlfn.IFS(既存ファイル名[[#This Row],[字２]]=0,1,既存ファイル名[[#This Row],[字３]]=0,2,TRUE,3)</f>
        <v>2</v>
      </c>
      <c r="O408" s="79">
        <f>COUNTIF(既存ファイル名[項目],既存ファイル名[[#This Row],[項目]])</f>
        <v>1</v>
      </c>
      <c r="P408" s="90" t="s">
        <v>3837</v>
      </c>
      <c r="Q408" s="50" t="str" cm="1">
        <f t="array" ref="Q408">_xlfn.IFS(既存ファイル名[[#This Row],[字２]]&gt;0,"",COUNTIF(既存ファイル名[[字１]:[字３]],既存ファイル名[[#This Row],[字１]])&gt;1,"重複",TRUE,"")</f>
        <v/>
      </c>
      <c r="R408" s="50" t="str">
        <f>LEFT(既存ファイル名[[#This Row],[ファイル名]],LEN(既存ファイル名[[#This Row],[ファイル名]])-2)</f>
        <v>shouchuu</v>
      </c>
      <c r="S408" s="50" t="s">
        <v>3837</v>
      </c>
    </row>
    <row r="409" spans="2:19">
      <c r="B409" s="50">
        <v>524</v>
      </c>
      <c r="C409" s="81" t="s">
        <v>2361</v>
      </c>
      <c r="D409" s="90" t="s">
        <v>2361</v>
      </c>
      <c r="E409" s="81" t="s">
        <v>4203</v>
      </c>
      <c r="F409" s="81" t="s">
        <v>4203</v>
      </c>
      <c r="G409" s="90" t="s">
        <v>2361</v>
      </c>
      <c r="H409" s="90" t="s">
        <v>4211</v>
      </c>
      <c r="I409" s="50" t="str" cm="1">
        <f t="array" ref="I4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09" s="90" t="s">
        <v>3694</v>
      </c>
      <c r="K409" s="50">
        <f>MATCH(LEFT(既存ファイル名[[#This Row],[項目（内部）]],1),字音画数表[新字],0)</f>
        <v>542</v>
      </c>
      <c r="L409" s="50" cm="1">
        <f t="array" ref="L409">_xlfn.IFS(MID(既存ファイル名[[#This Row],[項目（内部）]],2,1)="",0,MID(既存ファイル名[[#This Row],[項目（内部）]],2,1)="（",1,TRUE,MATCH(MID(既存ファイル名[[#This Row],[項目（内部）]],2,1),字音画数表[新字],0))</f>
        <v>692</v>
      </c>
      <c r="M409" s="50" cm="1">
        <f t="array" ref="M4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09" s="50" cm="1">
        <f t="array" ref="N409">_xlfn.IFS(既存ファイル名[[#This Row],[字２]]=0,1,既存ファイル名[[#This Row],[字３]]=0,2,TRUE,3)</f>
        <v>2</v>
      </c>
      <c r="O409" s="79">
        <f>COUNTIF(既存ファイル名[項目],既存ファイル名[[#This Row],[項目]])</f>
        <v>1</v>
      </c>
      <c r="P409" s="90" t="s">
        <v>3837</v>
      </c>
      <c r="Q409" s="50" t="str" cm="1">
        <f t="array" ref="Q409">_xlfn.IFS(既存ファイル名[[#This Row],[字２]]&gt;0,"",COUNTIF(既存ファイル名[[字１]:[字３]],既存ファイル名[[#This Row],[字１]])&gt;1,"重複",TRUE,"")</f>
        <v/>
      </c>
      <c r="R409" s="50" t="str">
        <f>LEFT(既存ファイル名[[#This Row],[ファイル名]],LEN(既存ファイル名[[#This Row],[ファイル名]])-2)</f>
        <v>shousou</v>
      </c>
      <c r="S409" s="50" t="s">
        <v>3837</v>
      </c>
    </row>
    <row r="410" spans="2:19">
      <c r="B410" s="50">
        <v>516</v>
      </c>
      <c r="C410" s="81" t="s">
        <v>2132</v>
      </c>
      <c r="D410" s="90" t="s">
        <v>2132</v>
      </c>
      <c r="E410" s="81" t="s">
        <v>2133</v>
      </c>
      <c r="F410" s="81" t="s">
        <v>4203</v>
      </c>
      <c r="G410" s="90" t="s">
        <v>2132</v>
      </c>
      <c r="H410" s="90" t="s">
        <v>4207</v>
      </c>
      <c r="I410" s="50" t="str" cm="1">
        <f t="array" ref="I4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10" s="90" t="s">
        <v>3690</v>
      </c>
      <c r="K410" s="50">
        <f>MATCH(LEFT(既存ファイル名[[#This Row],[項目（内部）]],1),字音画数表[新字],0)</f>
        <v>542</v>
      </c>
      <c r="L410" s="50" cm="1">
        <f t="array" ref="L410">_xlfn.IFS(MID(既存ファイル名[[#This Row],[項目（内部）]],2,1)="",0,MID(既存ファイル名[[#This Row],[項目（内部）]],2,1)="（",1,TRUE,MATCH(MID(既存ファイル名[[#This Row],[項目（内部）]],2,1),字音画数表[新字],0))</f>
        <v>635</v>
      </c>
      <c r="M410" s="50" cm="1">
        <f t="array" ref="M4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0" s="50" cm="1">
        <f t="array" ref="N410">_xlfn.IFS(既存ファイル名[[#This Row],[字２]]=0,1,既存ファイル名[[#This Row],[字３]]=0,2,TRUE,3)</f>
        <v>2</v>
      </c>
      <c r="O410" s="50">
        <f>COUNTIF(既存ファイル名[項目],既存ファイル名[[#This Row],[項目]])</f>
        <v>1</v>
      </c>
      <c r="P410" s="90" t="s">
        <v>3837</v>
      </c>
      <c r="Q410" s="50" t="str" cm="1">
        <f t="array" ref="Q410">_xlfn.IFS(既存ファイル名[[#This Row],[字２]]&gt;0,"",COUNTIF(既存ファイル名[[字１]:[字３]],既存ファイル名[[#This Row],[字１]])&gt;1,"重複",TRUE,"")</f>
        <v/>
      </c>
      <c r="R410" s="50" t="str">
        <f>LEFT(既存ファイル名[[#This Row],[ファイル名]],LEN(既存ファイル名[[#This Row],[ファイル名]])-2)</f>
        <v>shousei</v>
      </c>
      <c r="S410" s="50" t="s">
        <v>3837</v>
      </c>
    </row>
    <row r="411" spans="2:19">
      <c r="B411" s="50">
        <v>517</v>
      </c>
      <c r="C411" s="81" t="s">
        <v>2131</v>
      </c>
      <c r="D411" s="90" t="s">
        <v>2131</v>
      </c>
      <c r="E411" s="81" t="s">
        <v>4203</v>
      </c>
      <c r="F411" s="81" t="s">
        <v>4203</v>
      </c>
      <c r="G411" s="90" t="s">
        <v>2131</v>
      </c>
      <c r="H411" s="90" t="s">
        <v>4207</v>
      </c>
      <c r="I411" s="50" t="str" cm="1">
        <f t="array" ref="I4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11" s="90" t="s">
        <v>3059</v>
      </c>
      <c r="K411" s="50">
        <f>MATCH(LEFT(既存ファイル名[[#This Row],[項目（内部）]],1),字音画数表[新字],0)</f>
        <v>542</v>
      </c>
      <c r="L411" s="50" cm="1">
        <f t="array" ref="L411">_xlfn.IFS(MID(既存ファイル名[[#This Row],[項目（内部）]],2,1)="",0,MID(既存ファイル名[[#This Row],[項目（内部）]],2,1)="（",1,TRUE,MATCH(MID(既存ファイル名[[#This Row],[項目（内部）]],2,1),字音画数表[新字],0))</f>
        <v>426</v>
      </c>
      <c r="M411" s="50" cm="1">
        <f t="array" ref="M4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1" s="50" cm="1">
        <f t="array" ref="N411">_xlfn.IFS(既存ファイル名[[#This Row],[字２]]=0,1,既存ファイル名[[#This Row],[字３]]=0,2,TRUE,3)</f>
        <v>2</v>
      </c>
      <c r="O411" s="50">
        <f>COUNTIF(既存ファイル名[項目],既存ファイル名[[#This Row],[項目]])</f>
        <v>1</v>
      </c>
      <c r="P411" s="90" t="s">
        <v>3837</v>
      </c>
      <c r="Q411" s="50" t="str" cm="1">
        <f t="array" ref="Q411">_xlfn.IFS(既存ファイル名[[#This Row],[字２]]&gt;0,"",COUNTIF(既存ファイル名[[字１]:[字３]],既存ファイル名[[#This Row],[字１]])&gt;1,"重複",TRUE,"")</f>
        <v/>
      </c>
      <c r="R411" s="50" t="str">
        <f>LEFT(既存ファイル名[[#This Row],[ファイル名]],LEN(既存ファイル名[[#This Row],[ファイル名]])-2)</f>
        <v>shoushi</v>
      </c>
      <c r="S411" s="50" t="s">
        <v>3837</v>
      </c>
    </row>
    <row r="412" spans="2:19">
      <c r="B412" s="50">
        <v>510</v>
      </c>
      <c r="C412" s="81" t="s">
        <v>2039</v>
      </c>
      <c r="D412" s="90" t="s">
        <v>2039</v>
      </c>
      <c r="E412" s="81" t="s">
        <v>4203</v>
      </c>
      <c r="F412" s="81" t="s">
        <v>4203</v>
      </c>
      <c r="G412" s="90" t="s">
        <v>2039</v>
      </c>
      <c r="H412" s="90" t="s">
        <v>4123</v>
      </c>
      <c r="I412" s="50" t="str" cm="1">
        <f t="array" ref="I4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12" s="90" t="s">
        <v>3053</v>
      </c>
      <c r="K412" s="50">
        <f>MATCH(LEFT(既存ファイル名[[#This Row],[項目（内部）]],1),字音画数表[新字],0)</f>
        <v>542</v>
      </c>
      <c r="L412" s="50" cm="1">
        <f t="array" ref="L412">_xlfn.IFS(MID(既存ファイル名[[#This Row],[項目（内部）]],2,1)="",0,MID(既存ファイル名[[#This Row],[項目（内部）]],2,1)="（",1,TRUE,MATCH(MID(既存ファイル名[[#This Row],[項目（内部）]],2,1),字音画数表[新字],0))</f>
        <v>332</v>
      </c>
      <c r="M412" s="50" cm="1">
        <f t="array" ref="M4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2" s="50" cm="1">
        <f t="array" ref="N412">_xlfn.IFS(既存ファイル名[[#This Row],[字２]]=0,1,既存ファイル名[[#This Row],[字３]]=0,2,TRUE,3)</f>
        <v>2</v>
      </c>
      <c r="O412" s="79">
        <f>COUNTIF(既存ファイル名[項目],既存ファイル名[[#This Row],[項目]])</f>
        <v>1</v>
      </c>
      <c r="P412" s="90" t="s">
        <v>3837</v>
      </c>
      <c r="Q412" s="50" t="str" cm="1">
        <f t="array" ref="Q412">_xlfn.IFS(既存ファイル名[[#This Row],[字２]]&gt;0,"",COUNTIF(既存ファイル名[[字１]:[字３]],既存ファイル名[[#This Row],[字１]])&gt;1,"重複",TRUE,"")</f>
        <v/>
      </c>
      <c r="R412" s="50" t="str">
        <f>LEFT(既存ファイル名[[#This Row],[ファイル名]],LEN(既存ファイル名[[#This Row],[ファイル名]])-2)</f>
        <v>shoukou</v>
      </c>
      <c r="S412" s="50" t="s">
        <v>3837</v>
      </c>
    </row>
    <row r="413" spans="2:19">
      <c r="B413" s="50">
        <v>508</v>
      </c>
      <c r="C413" s="81" t="s">
        <v>2130</v>
      </c>
      <c r="D413" s="90" t="s">
        <v>2130</v>
      </c>
      <c r="E413" s="81" t="s">
        <v>4203</v>
      </c>
      <c r="F413" s="81" t="s">
        <v>4203</v>
      </c>
      <c r="G413" s="90" t="s">
        <v>2130</v>
      </c>
      <c r="H413" s="90" t="s">
        <v>4207</v>
      </c>
      <c r="I413" s="50" t="str" cm="1">
        <f t="array" ref="I4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13" s="90" t="s">
        <v>3051</v>
      </c>
      <c r="K413" s="50">
        <f>MATCH(LEFT(既存ファイル名[[#This Row],[項目（内部）]],1),字音画数表[新字],0)</f>
        <v>542</v>
      </c>
      <c r="L413" s="50" cm="1">
        <f t="array" ref="L413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413" s="50" cm="1">
        <f t="array" ref="M4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3" s="50" cm="1">
        <f t="array" ref="N413">_xlfn.IFS(既存ファイル名[[#This Row],[字２]]=0,1,既存ファイル名[[#This Row],[字３]]=0,2,TRUE,3)</f>
        <v>2</v>
      </c>
      <c r="O413" s="50">
        <f>COUNTIF(既存ファイル名[項目],既存ファイル名[[#This Row],[項目]])</f>
        <v>1</v>
      </c>
      <c r="P413" s="90" t="s">
        <v>3837</v>
      </c>
      <c r="Q413" s="50" t="str" cm="1">
        <f t="array" ref="Q413">_xlfn.IFS(既存ファイル名[[#This Row],[字２]]&gt;0,"",COUNTIF(既存ファイル名[[字１]:[字３]],既存ファイル名[[#This Row],[字１]])&gt;1,"重複",TRUE,"")</f>
        <v/>
      </c>
      <c r="R413" s="50" t="str">
        <f>LEFT(既存ファイル名[[#This Row],[ファイル名]],LEN(既存ファイル名[[#This Row],[ファイル名]])-2)</f>
        <v>shoukei</v>
      </c>
      <c r="S413" s="50" t="s">
        <v>3837</v>
      </c>
    </row>
    <row r="414" spans="2:19">
      <c r="B414" s="50">
        <v>499</v>
      </c>
      <c r="C414" s="81" t="s">
        <v>4452</v>
      </c>
      <c r="D414" s="90" t="s">
        <v>35</v>
      </c>
      <c r="E414" s="81" t="s">
        <v>4203</v>
      </c>
      <c r="F414" s="81" t="s">
        <v>4203</v>
      </c>
      <c r="G414" s="90" t="s">
        <v>35</v>
      </c>
      <c r="H414" s="90" t="s">
        <v>4122</v>
      </c>
      <c r="I414" s="50" t="str" cm="1">
        <f t="array" ref="I4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14" s="90" t="s">
        <v>3678</v>
      </c>
      <c r="K414" s="50">
        <f>MATCH(LEFT(既存ファイル名[[#This Row],[項目（内部）]],1),字音画数表[新字],0)</f>
        <v>542</v>
      </c>
      <c r="L414" s="50" cm="1">
        <f t="array" ref="L414">_xlfn.IFS(MID(既存ファイル名[[#This Row],[項目（内部）]],2,1)="",0,MID(既存ファイル名[[#This Row],[項目（内部）]],2,1)="（",1,TRUE,MATCH(MID(既存ファイル名[[#This Row],[項目（内部）]],2,1),字音画数表[新字],0))</f>
        <v>59</v>
      </c>
      <c r="M414" s="50" cm="1">
        <f t="array" ref="M4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4" s="50" cm="1">
        <f t="array" ref="N414">_xlfn.IFS(既存ファイル名[[#This Row],[字２]]=0,1,既存ファイル名[[#This Row],[字３]]=0,2,TRUE,3)</f>
        <v>2</v>
      </c>
      <c r="O414" s="50">
        <f>COUNTIF(既存ファイル名[項目],既存ファイル名[[#This Row],[項目]])</f>
        <v>1</v>
      </c>
      <c r="P414" s="90" t="s">
        <v>3837</v>
      </c>
      <c r="Q414" s="50" t="str" cm="1">
        <f t="array" ref="Q414">_xlfn.IFS(既存ファイル名[[#This Row],[字２]]&gt;0,"",COUNTIF(既存ファイル名[[字１]:[字３]],既存ファイル名[[#This Row],[字１]])&gt;1,"重複",TRUE,"")</f>
        <v/>
      </c>
      <c r="R414" s="50" t="str">
        <f>LEFT(既存ファイル名[[#This Row],[ファイル名]],LEN(既存ファイル名[[#This Row],[ファイル名]])-2)</f>
        <v>shouen</v>
      </c>
      <c r="S414" s="50" t="s">
        <v>3837</v>
      </c>
    </row>
    <row r="415" spans="2:19">
      <c r="B415" s="50">
        <v>258</v>
      </c>
      <c r="C415" s="81" t="s">
        <v>2480</v>
      </c>
      <c r="D415" s="81" t="s">
        <v>2480</v>
      </c>
      <c r="E415" s="81" t="s">
        <v>4203</v>
      </c>
      <c r="F415" s="81" t="s">
        <v>4203</v>
      </c>
      <c r="G415" s="90" t="s">
        <v>2480</v>
      </c>
      <c r="H415" s="90" t="s">
        <v>4121</v>
      </c>
      <c r="I415" s="79" t="str" cm="1">
        <f t="array" ref="I4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15" s="90" t="s">
        <v>3424</v>
      </c>
      <c r="K415" s="50">
        <f>MATCH(LEFT(既存ファイル名[[#This Row],[項目（内部）]],1),字音画数表[新字],0)</f>
        <v>540</v>
      </c>
      <c r="L415" s="50" cm="1">
        <f t="array" ref="L415">_xlfn.IFS(MID(既存ファイル名[[#This Row],[項目（内部）]],2,1)="",0,MID(既存ファイル名[[#This Row],[項目（内部）]],2,1)="（",1,TRUE,MATCH(MID(既存ファイル名[[#This Row],[項目（内部）]],2,1),字音画数表[新字],0))</f>
        <v>1056</v>
      </c>
      <c r="M415" s="50" cm="1">
        <f t="array" ref="M4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5" s="50" cm="1">
        <f t="array" ref="N415">_xlfn.IFS(既存ファイル名[[#This Row],[字２]]=0,1,既存ファイル名[[#This Row],[字３]]=0,2,TRUE,3)</f>
        <v>2</v>
      </c>
      <c r="O415" s="79">
        <f>COUNTIF(既存ファイル名[項目],既存ファイル名[[#This Row],[項目]])</f>
        <v>1</v>
      </c>
      <c r="P415" s="90" t="s">
        <v>3837</v>
      </c>
      <c r="Q415" s="50" t="str" cm="1">
        <f t="array" ref="Q415">_xlfn.IFS(既存ファイル名[[#This Row],[字２]]&gt;0,"",COUNTIF(既存ファイル名[[字１]:[字３]],既存ファイル名[[#This Row],[字１]])&gt;1,"重複",TRUE,"")</f>
        <v/>
      </c>
      <c r="R415" s="50" t="str">
        <f>LEFT(既存ファイル名[[#This Row],[ファイル名]],LEN(既存ファイル名[[#This Row],[ファイル名]])-2)</f>
        <v>joryuu</v>
      </c>
      <c r="S415" s="50" t="s">
        <v>3837</v>
      </c>
    </row>
    <row r="416" spans="2:19">
      <c r="B416" s="50">
        <v>255</v>
      </c>
      <c r="C416" s="81" t="s">
        <v>2479</v>
      </c>
      <c r="D416" s="81" t="s">
        <v>2479</v>
      </c>
      <c r="E416" s="81" t="s">
        <v>4203</v>
      </c>
      <c r="F416" s="81" t="s">
        <v>4203</v>
      </c>
      <c r="G416" s="90" t="s">
        <v>2479</v>
      </c>
      <c r="H416" s="90" t="s">
        <v>4121</v>
      </c>
      <c r="I416" s="79" t="str" cm="1">
        <f t="array" ref="I4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16" s="90" t="s">
        <v>3421</v>
      </c>
      <c r="K416" s="50">
        <f>MATCH(LEFT(既存ファイル名[[#This Row],[項目（内部）]],1),字音画数表[新字],0)</f>
        <v>540</v>
      </c>
      <c r="L416" s="50" cm="1">
        <f t="array" ref="L416">_xlfn.IFS(MID(既存ファイル名[[#This Row],[項目（内部）]],2,1)="",0,MID(既存ファイル名[[#This Row],[項目（内部）]],2,1)="（",1,TRUE,MATCH(MID(既存ファイル名[[#This Row],[項目（内部）]],2,1),字音画数表[新字],0))</f>
        <v>25</v>
      </c>
      <c r="M416" s="50" cm="1">
        <f t="array" ref="M4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6" s="50" cm="1">
        <f t="array" ref="N416">_xlfn.IFS(既存ファイル名[[#This Row],[字２]]=0,1,既存ファイル名[[#This Row],[字３]]=0,2,TRUE,3)</f>
        <v>2</v>
      </c>
      <c r="O416" s="50">
        <f>COUNTIF(既存ファイル名[項目],既存ファイル名[[#This Row],[項目]])</f>
        <v>1</v>
      </c>
      <c r="P416" s="90" t="s">
        <v>3837</v>
      </c>
      <c r="Q416" s="50" t="str" cm="1">
        <f t="array" ref="Q416">_xlfn.IFS(既存ファイル名[[#This Row],[字２]]&gt;0,"",COUNTIF(既存ファイル名[[字１]:[字３]],既存ファイル名[[#This Row],[字１]])&gt;1,"重複",TRUE,"")</f>
        <v/>
      </c>
      <c r="R416" s="50" t="str">
        <f>LEFT(既存ファイル名[[#This Row],[ファイル名]],LEN(既存ファイル名[[#This Row],[ファイル名]])-2)</f>
        <v>joi</v>
      </c>
      <c r="S416" s="50" t="s">
        <v>3837</v>
      </c>
    </row>
    <row r="417" spans="2:19">
      <c r="B417" s="50">
        <v>259</v>
      </c>
      <c r="C417" s="81" t="s">
        <v>2478</v>
      </c>
      <c r="D417" s="81" t="s">
        <v>2478</v>
      </c>
      <c r="E417" s="81" t="s">
        <v>4203</v>
      </c>
      <c r="F417" s="81" t="s">
        <v>4203</v>
      </c>
      <c r="G417" s="81" t="s">
        <v>2478</v>
      </c>
      <c r="H417" s="90" t="s">
        <v>4121</v>
      </c>
      <c r="I417" s="50" t="str" cm="1">
        <f t="array" ref="I4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17" s="90" t="s">
        <v>2681</v>
      </c>
      <c r="K417" s="50">
        <f>MATCH(LEFT(既存ファイル名[[#This Row],[項目（内部）]],1),字音画数表[新字],0)</f>
        <v>539</v>
      </c>
      <c r="L417" s="50" cm="1">
        <f t="array" ref="L417">_xlfn.IFS(MID(既存ファイル名[[#This Row],[項目（内部）]],2,1)="",0,MID(既存ファイル名[[#This Row],[項目（内部）]],2,1)="（",1,TRUE,MATCH(MID(既存ファイル名[[#This Row],[項目（内部）]],2,1),字音画数表[新字],0))</f>
        <v>410</v>
      </c>
      <c r="M417" s="50" cm="1">
        <f t="array" ref="M4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7" s="50" cm="1">
        <f t="array" ref="N417">_xlfn.IFS(既存ファイル名[[#This Row],[字２]]=0,1,既存ファイル名[[#This Row],[字３]]=0,2,TRUE,3)</f>
        <v>2</v>
      </c>
      <c r="O417" s="50">
        <f>COUNTIF(既存ファイル名[項目],既存ファイル名[[#This Row],[項目]])</f>
        <v>1</v>
      </c>
      <c r="P417" s="90" t="s">
        <v>3837</v>
      </c>
      <c r="Q417" s="50" t="str" cm="1">
        <f t="array" ref="Q417">_xlfn.IFS(既存ファイル名[[#This Row],[字２]]&gt;0,"",COUNTIF(既存ファイル名[[字１]:[字３]],既存ファイル名[[#This Row],[字１]])&gt;1,"重複",TRUE,"")</f>
        <v/>
      </c>
      <c r="R417" s="50" t="str">
        <f>LEFT(既存ファイル名[[#This Row],[ファイル名]],LEN(既存ファイル名[[#This Row],[ファイル名]])-2)</f>
        <v>joshi</v>
      </c>
      <c r="S417" s="50" t="s">
        <v>3837</v>
      </c>
    </row>
    <row r="418" spans="2:19">
      <c r="B418" s="50">
        <v>260</v>
      </c>
      <c r="C418" s="81" t="s">
        <v>2358</v>
      </c>
      <c r="D418" s="81" t="s">
        <v>2358</v>
      </c>
      <c r="E418" s="81" t="s">
        <v>4203</v>
      </c>
      <c r="F418" s="81" t="s">
        <v>4203</v>
      </c>
      <c r="G418" s="81" t="s">
        <v>2358</v>
      </c>
      <c r="H418" s="90" t="s">
        <v>4211</v>
      </c>
      <c r="I418" s="50" t="str" cm="1">
        <f t="array" ref="I4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18" s="90" t="s">
        <v>2682</v>
      </c>
      <c r="K418" s="50">
        <f>MATCH(LEFT(既存ファイル名[[#This Row],[項目（内部）]],1),字音画数表[新字],0)</f>
        <v>539</v>
      </c>
      <c r="L418" s="50" cm="1">
        <f t="array" ref="L418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418" s="50" cm="1">
        <f t="array" ref="M4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8" s="50" cm="1">
        <f t="array" ref="N418">_xlfn.IFS(既存ファイル名[[#This Row],[字２]]=0,1,既存ファイル名[[#This Row],[字３]]=0,2,TRUE,3)</f>
        <v>2</v>
      </c>
      <c r="O418" s="50">
        <f>COUNTIF(既存ファイル名[項目],既存ファイル名[[#This Row],[項目]])</f>
        <v>1</v>
      </c>
      <c r="P418" s="90" t="s">
        <v>3837</v>
      </c>
      <c r="Q418" s="50" t="str" cm="1">
        <f t="array" ref="Q418">_xlfn.IFS(既存ファイル名[[#This Row],[字２]]&gt;0,"",COUNTIF(既存ファイル名[[字１]:[字３]],既存ファイル名[[#This Row],[字１]])&gt;1,"重複",TRUE,"")</f>
        <v/>
      </c>
      <c r="R418" s="50" t="str">
        <f>LEFT(既存ファイル名[[#This Row],[ファイル名]],LEN(既存ファイル名[[#This Row],[ファイル名]])-2)</f>
        <v>joshi</v>
      </c>
      <c r="S418" s="50" t="s">
        <v>3837</v>
      </c>
    </row>
    <row r="419" spans="2:19">
      <c r="B419" s="50">
        <v>256</v>
      </c>
      <c r="C419" s="81" t="s">
        <v>4307</v>
      </c>
      <c r="D419" s="81" t="s">
        <v>1951</v>
      </c>
      <c r="E419" s="81" t="s">
        <v>4203</v>
      </c>
      <c r="F419" s="81" t="s">
        <v>4203</v>
      </c>
      <c r="G419" s="90" t="s">
        <v>1951</v>
      </c>
      <c r="H419" s="90" t="s">
        <v>4122</v>
      </c>
      <c r="I419" s="79" t="str" cm="1">
        <f t="array" ref="I4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19" s="90" t="s">
        <v>3422</v>
      </c>
      <c r="K419" s="50">
        <f>MATCH(LEFT(既存ファイル名[[#This Row],[項目（内部）]],1),字音画数表[新字],0)</f>
        <v>539</v>
      </c>
      <c r="L419" s="50" cm="1">
        <f t="array" ref="L419">_xlfn.IFS(MID(既存ファイル名[[#This Row],[項目（内部）]],2,1)="",0,MID(既存ファイル名[[#This Row],[項目（内部）]],2,1)="（",1,TRUE,MATCH(MID(既存ファイル名[[#This Row],[項目（内部）]],2,1),字音画数表[新字],0))</f>
        <v>32</v>
      </c>
      <c r="M419" s="50" cm="1">
        <f t="array" ref="M4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19" s="50" cm="1">
        <f t="array" ref="N419">_xlfn.IFS(既存ファイル名[[#This Row],[字２]]=0,1,既存ファイル名[[#This Row],[字３]]=0,2,TRUE,3)</f>
        <v>2</v>
      </c>
      <c r="O419" s="50">
        <f>COUNTIF(既存ファイル名[項目],既存ファイル名[[#This Row],[項目]])</f>
        <v>1</v>
      </c>
      <c r="P419" s="90" t="s">
        <v>3837</v>
      </c>
      <c r="Q419" s="50" t="str" cm="1">
        <f t="array" ref="Q419">_xlfn.IFS(既存ファイル名[[#This Row],[字２]]&gt;0,"",COUNTIF(既存ファイル名[[字１]:[字３]],既存ファイル名[[#This Row],[字１]])&gt;1,"重複",TRUE,"")</f>
        <v/>
      </c>
      <c r="R419" s="50" t="str">
        <f>LEFT(既存ファイル名[[#This Row],[ファイル名]],LEN(既存ファイル名[[#This Row],[ファイル名]])-2)</f>
        <v>join</v>
      </c>
      <c r="S419" s="50" t="s">
        <v>3837</v>
      </c>
    </row>
    <row r="420" spans="2:19">
      <c r="B420" s="50">
        <v>489</v>
      </c>
      <c r="C420" s="81" t="s">
        <v>4437</v>
      </c>
      <c r="D420" s="90" t="s">
        <v>4437</v>
      </c>
      <c r="E420" s="81" t="s">
        <v>4203</v>
      </c>
      <c r="F420" s="81" t="s">
        <v>4203</v>
      </c>
      <c r="G420" s="90" t="s">
        <v>4437</v>
      </c>
      <c r="H420" s="90" t="s">
        <v>4121</v>
      </c>
      <c r="I420" s="50" t="str" cm="1">
        <f t="array" ref="I4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20" s="90" t="s">
        <v>3665</v>
      </c>
      <c r="K420" s="50">
        <f>MATCH(LEFT(既存ファイル名[[#This Row],[項目（内部）]],1),字音画数表[新字],0)</f>
        <v>531</v>
      </c>
      <c r="L420" s="50" cm="1">
        <f t="array" ref="L420">_xlfn.IFS(MID(既存ファイル名[[#This Row],[項目（内部）]],2,1)="",0,MID(既存ファイル名[[#This Row],[項目（内部）]],2,1)="（",1,TRUE,MATCH(MID(既存ファイル名[[#This Row],[項目（内部）]],2,1),字音画数表[新字],0))</f>
        <v>23</v>
      </c>
      <c r="M420" s="50" cm="1">
        <f t="array" ref="M4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0" s="50" cm="1">
        <f t="array" ref="N420">_xlfn.IFS(既存ファイル名[[#This Row],[字２]]=0,1,既存ファイル名[[#This Row],[字３]]=0,2,TRUE,3)</f>
        <v>2</v>
      </c>
      <c r="O420" s="50">
        <f>COUNTIF(既存ファイル名[項目],既存ファイル名[[#This Row],[項目]])</f>
        <v>1</v>
      </c>
      <c r="P420" s="90" t="s">
        <v>3837</v>
      </c>
      <c r="Q420" s="50" t="str" cm="1">
        <f t="array" ref="Q420">_xlfn.IFS(既存ファイル名[[#This Row],[字２]]&gt;0,"",COUNTIF(既存ファイル名[[字１]:[字３]],既存ファイル名[[#This Row],[字１]])&gt;1,"重複",TRUE,"")</f>
        <v/>
      </c>
      <c r="R420" s="50" t="str">
        <f>LEFT(既存ファイル名[[#This Row],[ファイル名]],LEN(既存ファイル名[[#This Row],[ファイル名]])-2)</f>
        <v>shoi</v>
      </c>
      <c r="S420" s="50" t="s">
        <v>3837</v>
      </c>
    </row>
    <row r="421" spans="2:19">
      <c r="B421" s="50">
        <v>488</v>
      </c>
      <c r="C421" s="81" t="s">
        <v>2476</v>
      </c>
      <c r="D421" s="90" t="s">
        <v>2476</v>
      </c>
      <c r="E421" s="81" t="s">
        <v>4203</v>
      </c>
      <c r="F421" s="81" t="s">
        <v>4203</v>
      </c>
      <c r="G421" s="90" t="s">
        <v>2476</v>
      </c>
      <c r="H421" s="90" t="s">
        <v>4121</v>
      </c>
      <c r="I421" s="50" t="str" cm="1">
        <f t="array" ref="I4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21" s="90" t="s">
        <v>3664</v>
      </c>
      <c r="K421" s="50">
        <f>MATCH(LEFT(既存ファイル名[[#This Row],[項目（内部）]],1),字音画数表[新字],0)</f>
        <v>530</v>
      </c>
      <c r="L421" s="50" cm="1">
        <f t="array" ref="L421">_xlfn.IFS(MID(既存ファイル名[[#This Row],[項目（内部）]],2,1)="",0,MID(既存ファイル名[[#This Row],[項目（内部）]],2,1)="（",1,TRUE,MATCH(MID(既存ファイル名[[#This Row],[項目（内部）]],2,1),字音画数表[新字],0))</f>
        <v>968</v>
      </c>
      <c r="M421" s="50" cm="1">
        <f t="array" ref="M4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1" s="50" cm="1">
        <f t="array" ref="N421">_xlfn.IFS(既存ファイル名[[#This Row],[字２]]=0,1,既存ファイル名[[#This Row],[字３]]=0,2,TRUE,3)</f>
        <v>2</v>
      </c>
      <c r="O421" s="50">
        <f>COUNTIF(既存ファイル名[項目],既存ファイル名[[#This Row],[項目]])</f>
        <v>1</v>
      </c>
      <c r="P421" s="90" t="s">
        <v>3837</v>
      </c>
      <c r="Q421" s="50" t="str" cm="1">
        <f t="array" ref="Q421">_xlfn.IFS(既存ファイル名[[#This Row],[字２]]&gt;0,"",COUNTIF(既存ファイル名[[字１]:[字３]],既存ファイル名[[#This Row],[字１]])&gt;1,"重複",TRUE,"")</f>
        <v/>
      </c>
      <c r="R421" s="50" t="str">
        <f>LEFT(既存ファイル名[[#This Row],[ファイル名]],LEN(既存ファイル名[[#This Row],[ファイル名]])-2)</f>
        <v>shobou</v>
      </c>
      <c r="S421" s="50" t="s">
        <v>3837</v>
      </c>
    </row>
    <row r="422" spans="2:19">
      <c r="B422" s="50">
        <v>534</v>
      </c>
      <c r="C422" s="81" t="s">
        <v>4859</v>
      </c>
      <c r="D422" s="90" t="s">
        <v>4860</v>
      </c>
      <c r="E422" s="81" t="s">
        <v>4203</v>
      </c>
      <c r="F422" s="81" t="s">
        <v>4203</v>
      </c>
      <c r="G422" s="90" t="s">
        <v>4860</v>
      </c>
      <c r="H422" s="90" t="s">
        <v>4122</v>
      </c>
      <c r="I422" s="50" t="str" cm="1">
        <f t="array" ref="I4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22" s="90" t="s">
        <v>3705</v>
      </c>
      <c r="K422" s="50">
        <f>MATCH(LEFT(既存ファイル名[[#This Row],[項目（内部）]],1),字音画数表[新字],0)</f>
        <v>521</v>
      </c>
      <c r="L422" s="50" cm="1">
        <f t="array" ref="L422">_xlfn.IFS(MID(既存ファイル名[[#This Row],[項目（内部）]],2,1)="",0,MID(既存ファイル名[[#This Row],[項目（内部）]],2,1)="（",1,TRUE,MATCH(MID(既存ファイル名[[#This Row],[項目（内部）]],2,1),字音画数表[新字],0))</f>
        <v>526</v>
      </c>
      <c r="M422" s="50" cm="1">
        <f t="array" ref="M4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2" s="50" cm="1">
        <f t="array" ref="N422">_xlfn.IFS(既存ファイル名[[#This Row],[字２]]=0,1,既存ファイル名[[#This Row],[字３]]=0,2,TRUE,3)</f>
        <v>2</v>
      </c>
      <c r="O422" s="50">
        <f>COUNTIF(既存ファイル名[項目],既存ファイル名[[#This Row],[項目]])</f>
        <v>1</v>
      </c>
      <c r="P422" s="90" t="s">
        <v>3837</v>
      </c>
      <c r="Q422" s="50" t="str" cm="1">
        <f t="array" ref="Q422">_xlfn.IFS(既存ファイル名[[#This Row],[字２]]&gt;0,"",COUNTIF(既存ファイル名[[字１]:[字３]],既存ファイル名[[#This Row],[字１]])&gt;1,"重複",TRUE,"")</f>
        <v/>
      </c>
      <c r="R422" s="50" t="str">
        <f>LEFT(既存ファイル名[[#This Row],[ファイル名]],LEN(既存ファイル名[[#This Row],[ファイル名]])-2)</f>
        <v>shunjun</v>
      </c>
      <c r="S422" s="50" t="s">
        <v>3837</v>
      </c>
    </row>
    <row r="423" spans="2:19">
      <c r="B423" s="50">
        <v>535</v>
      </c>
      <c r="C423" s="81" t="s">
        <v>4467</v>
      </c>
      <c r="D423" s="90" t="s">
        <v>34</v>
      </c>
      <c r="E423" s="81" t="s">
        <v>4203</v>
      </c>
      <c r="F423" s="81" t="s">
        <v>4203</v>
      </c>
      <c r="G423" s="90" t="s">
        <v>34</v>
      </c>
      <c r="H423" s="90" t="s">
        <v>4122</v>
      </c>
      <c r="I423" s="50" t="str" cm="1">
        <f t="array" ref="I4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23" s="90" t="s">
        <v>3706</v>
      </c>
      <c r="K423" s="50">
        <f>MATCH(LEFT(既存ファイル名[[#This Row],[項目（内部）]],1),字音画数表[新字],0)</f>
        <v>519</v>
      </c>
      <c r="L423" s="50" cm="1">
        <f t="array" ref="L423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423" s="50" cm="1">
        <f t="array" ref="M4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3" s="50" cm="1">
        <f t="array" ref="N423">_xlfn.IFS(既存ファイル名[[#This Row],[字２]]=0,1,既存ファイル名[[#This Row],[字３]]=0,2,TRUE,3)</f>
        <v>2</v>
      </c>
      <c r="O423" s="50">
        <f>COUNTIF(既存ファイル名[項目],既存ファイル名[[#This Row],[項目]])</f>
        <v>1</v>
      </c>
      <c r="P423" s="90" t="s">
        <v>3837</v>
      </c>
      <c r="Q423" s="50" t="str" cm="1">
        <f t="array" ref="Q423">_xlfn.IFS(既存ファイル名[[#This Row],[字２]]&gt;0,"",COUNTIF(既存ファイル名[[字１]:[字３]],既存ファイル名[[#This Row],[字１]])&gt;1,"重複",TRUE,"")</f>
        <v/>
      </c>
      <c r="R423" s="50" t="str">
        <f>LEFT(既存ファイル名[[#This Row],[ファイル名]],LEN(既存ファイル名[[#This Row],[ファイル名]])-2)</f>
        <v>shunyou</v>
      </c>
      <c r="S423" s="50" t="s">
        <v>3837</v>
      </c>
    </row>
    <row r="424" spans="2:19">
      <c r="B424" s="50">
        <v>533</v>
      </c>
      <c r="C424" s="81" t="s">
        <v>2474</v>
      </c>
      <c r="D424" s="90" t="s">
        <v>2474</v>
      </c>
      <c r="E424" s="81" t="s">
        <v>4203</v>
      </c>
      <c r="F424" s="81" t="s">
        <v>4203</v>
      </c>
      <c r="G424" s="90" t="s">
        <v>2474</v>
      </c>
      <c r="H424" s="90" t="s">
        <v>4121</v>
      </c>
      <c r="I424" s="50" t="str" cm="1">
        <f t="array" ref="I4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24" s="90" t="s">
        <v>3703</v>
      </c>
      <c r="K424" s="50">
        <f>MATCH(LEFT(既存ファイル名[[#This Row],[項目（内部）]],1),字音画数表[新字],0)</f>
        <v>513</v>
      </c>
      <c r="L424" s="50" cm="1">
        <f t="array" ref="L424">_xlfn.IFS(MID(既存ファイル名[[#This Row],[項目（内部）]],2,1)="",0,MID(既存ファイル名[[#This Row],[項目（内部）]],2,1)="（",1,TRUE,MATCH(MID(既存ファイル名[[#This Row],[項目（内部）]],2,1),字音画数表[新字],0))</f>
        <v>157</v>
      </c>
      <c r="M424" s="50" cm="1">
        <f t="array" ref="M4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4" s="50" cm="1">
        <f t="array" ref="N424">_xlfn.IFS(既存ファイル名[[#This Row],[字２]]=0,1,既存ファイル名[[#This Row],[字３]]=0,2,TRUE,3)</f>
        <v>2</v>
      </c>
      <c r="O424" s="50">
        <f>COUNTIF(既存ファイル名[項目],既存ファイル名[[#This Row],[項目]])</f>
        <v>1</v>
      </c>
      <c r="P424" s="90" t="s">
        <v>3837</v>
      </c>
      <c r="Q424" s="50" t="str" cm="1">
        <f t="array" ref="Q424">_xlfn.IFS(既存ファイル名[[#This Row],[字２]]&gt;0,"",COUNTIF(既存ファイル名[[字１]:[字３]],既存ファイル名[[#This Row],[字１]])&gt;1,"重複",TRUE,"")</f>
        <v/>
      </c>
      <c r="R424" s="50" t="str">
        <f>LEFT(既存ファイル名[[#This Row],[ファイル名]],LEN(既存ファイル名[[#This Row],[ファイル名]])-2)</f>
        <v>shukukan</v>
      </c>
      <c r="S424" s="50" t="s">
        <v>3837</v>
      </c>
    </row>
    <row r="425" spans="2:19">
      <c r="B425" s="50">
        <v>269</v>
      </c>
      <c r="C425" s="81" t="s">
        <v>4315</v>
      </c>
      <c r="D425" s="81" t="s">
        <v>4315</v>
      </c>
      <c r="E425" s="81" t="s">
        <v>4203</v>
      </c>
      <c r="F425" s="81" t="s">
        <v>4203</v>
      </c>
      <c r="G425" s="81" t="s">
        <v>4315</v>
      </c>
      <c r="H425" s="90" t="s">
        <v>4211</v>
      </c>
      <c r="I425" s="50" t="str" cm="1">
        <f t="array" ref="I4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25" s="90" t="s">
        <v>3435</v>
      </c>
      <c r="K425" s="50">
        <f>MATCH(LEFT(既存ファイル名[[#This Row],[項目（内部）]],1),字音画数表[新字],0)</f>
        <v>512</v>
      </c>
      <c r="L425" s="50" cm="1">
        <f t="array" ref="L425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425" s="50" cm="1">
        <f t="array" ref="M4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5" s="50" cm="1">
        <f t="array" ref="N425">_xlfn.IFS(既存ファイル名[[#This Row],[字２]]=0,1,既存ファイル名[[#This Row],[字３]]=0,2,TRUE,3)</f>
        <v>2</v>
      </c>
      <c r="O425" s="50">
        <f>COUNTIF(既存ファイル名[項目],既存ファイル名[[#This Row],[項目]])</f>
        <v>1</v>
      </c>
      <c r="P425" s="90" t="s">
        <v>3837</v>
      </c>
      <c r="Q425" s="50" t="str" cm="1">
        <f t="array" ref="Q425">_xlfn.IFS(既存ファイル名[[#This Row],[字２]]&gt;0,"",COUNTIF(既存ファイル名[[字１]:[字３]],既存ファイル名[[#This Row],[字１]])&gt;1,"重複",TRUE,"")</f>
        <v/>
      </c>
      <c r="R425" s="50" t="str">
        <f>LEFT(既存ファイル名[[#This Row],[ファイル名]],LEN(既存ファイル名[[#This Row],[ファイル名]])-2)</f>
        <v>juujin</v>
      </c>
      <c r="S425" s="50" t="s">
        <v>3837</v>
      </c>
    </row>
    <row r="426" spans="2:19">
      <c r="B426" s="50">
        <v>270</v>
      </c>
      <c r="C426" s="81" t="s">
        <v>4316</v>
      </c>
      <c r="D426" s="81" t="s">
        <v>4316</v>
      </c>
      <c r="E426" s="81" t="s">
        <v>4203</v>
      </c>
      <c r="F426" s="81" t="s">
        <v>4203</v>
      </c>
      <c r="G426" s="81" t="s">
        <v>4316</v>
      </c>
      <c r="H426" s="90" t="s">
        <v>4211</v>
      </c>
      <c r="I426" s="50" t="str" cm="1">
        <f t="array" ref="I4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26" s="90" t="s">
        <v>3436</v>
      </c>
      <c r="K426" s="50">
        <f>MATCH(LEFT(既存ファイル名[[#This Row],[項目（内部）]],1),字音画数表[新字],0)</f>
        <v>512</v>
      </c>
      <c r="L426" s="50" cm="1">
        <f t="array" ref="L426">_xlfn.IFS(MID(既存ファイル名[[#This Row],[項目（内部）]],2,1)="",0,MID(既存ファイル名[[#This Row],[項目（内部）]],2,1)="（",1,TRUE,MATCH(MID(既存ファイル名[[#This Row],[項目（内部）]],2,1),字音画数表[新字],0))</f>
        <v>472</v>
      </c>
      <c r="M426" s="50" cm="1">
        <f t="array" ref="M4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6" s="50" cm="1">
        <f t="array" ref="N426">_xlfn.IFS(既存ファイル名[[#This Row],[字２]]=0,1,既存ファイル名[[#This Row],[字３]]=0,2,TRUE,3)</f>
        <v>2</v>
      </c>
      <c r="O426" s="50">
        <f>COUNTIF(既存ファイル名[項目],既存ファイル名[[#This Row],[項目]])</f>
        <v>1</v>
      </c>
      <c r="P426" s="90" t="s">
        <v>3837</v>
      </c>
      <c r="Q426" s="50" t="str" cm="1">
        <f t="array" ref="Q426">_xlfn.IFS(既存ファイル名[[#This Row],[字２]]&gt;0,"",COUNTIF(既存ファイル名[[字１]:[字３]],既存ファイル名[[#This Row],[字１]])&gt;1,"重複",TRUE,"")</f>
        <v/>
      </c>
      <c r="R426" s="50" t="str">
        <f>LEFT(既存ファイル名[[#This Row],[ファイル名]],LEN(既存ファイル名[[#This Row],[ファイル名]])-2)</f>
        <v>juusha</v>
      </c>
      <c r="S426" s="50" t="s">
        <v>3837</v>
      </c>
    </row>
    <row r="427" spans="2:19">
      <c r="B427" s="50">
        <v>271</v>
      </c>
      <c r="C427" s="81" t="s">
        <v>4317</v>
      </c>
      <c r="D427" s="81" t="s">
        <v>4317</v>
      </c>
      <c r="E427" s="81" t="s">
        <v>4203</v>
      </c>
      <c r="F427" s="81" t="s">
        <v>4203</v>
      </c>
      <c r="G427" s="90" t="s">
        <v>4317</v>
      </c>
      <c r="H427" s="90" t="s">
        <v>4123</v>
      </c>
      <c r="I427" s="79" t="str" cm="1">
        <f t="array" ref="I4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27" s="90" t="s">
        <v>3437</v>
      </c>
      <c r="K427" s="50">
        <f>MATCH(LEFT(既存ファイル名[[#This Row],[項目（内部）]],1),字音画数表[新字],0)</f>
        <v>512</v>
      </c>
      <c r="L427" s="50" cm="1">
        <f t="array" ref="L427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427" s="50" cm="1">
        <f t="array" ref="M4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7" s="50" cm="1">
        <f t="array" ref="N427">_xlfn.IFS(既存ファイル名[[#This Row],[字２]]=0,1,既存ファイル名[[#This Row],[字３]]=0,2,TRUE,3)</f>
        <v>2</v>
      </c>
      <c r="O427" s="50">
        <f>COUNTIF(既存ファイル名[項目],既存ファイル名[[#This Row],[項目]])</f>
        <v>1</v>
      </c>
      <c r="P427" s="90" t="s">
        <v>3837</v>
      </c>
      <c r="Q427" s="50" t="str" cm="1">
        <f t="array" ref="Q427">_xlfn.IFS(既存ファイル名[[#This Row],[字２]]&gt;0,"",COUNTIF(既存ファイル名[[字１]:[字３]],既存ファイル名[[#This Row],[字１]])&gt;1,"重複",TRUE,"")</f>
        <v/>
      </c>
      <c r="R427" s="50" t="str">
        <f>LEFT(既存ファイル名[[#This Row],[ファイル名]],LEN(既存ファイル名[[#This Row],[ファイル名]])-2)</f>
        <v>juushi</v>
      </c>
      <c r="S427" s="50" t="s">
        <v>3837</v>
      </c>
    </row>
    <row r="428" spans="2:19">
      <c r="B428" s="50">
        <v>268</v>
      </c>
      <c r="C428" s="81" t="s">
        <v>2473</v>
      </c>
      <c r="D428" s="81" t="s">
        <v>2473</v>
      </c>
      <c r="E428" s="81" t="s">
        <v>4203</v>
      </c>
      <c r="F428" s="81" t="s">
        <v>4203</v>
      </c>
      <c r="G428" s="90" t="s">
        <v>2473</v>
      </c>
      <c r="H428" s="90" t="s">
        <v>4121</v>
      </c>
      <c r="I428" s="79" t="str" cm="1">
        <f t="array" ref="I4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28" s="90" t="s">
        <v>3434</v>
      </c>
      <c r="K428" s="50">
        <f>MATCH(LEFT(既存ファイル名[[#This Row],[項目（内部）]],1),字音画数表[新字],0)</f>
        <v>511</v>
      </c>
      <c r="L428" s="50" cm="1">
        <f t="array" ref="L428">_xlfn.IFS(MID(既存ファイル名[[#This Row],[項目（内部）]],2,1)="",0,MID(既存ファイル名[[#This Row],[項目（内部）]],2,1)="（",1,TRUE,MATCH(MID(既存ファイル名[[#This Row],[項目（内部）]],2,1),字音画数表[新字],0))</f>
        <v>902</v>
      </c>
      <c r="M428" s="50" cm="1">
        <f t="array" ref="M4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8" s="50" cm="1">
        <f t="array" ref="N428">_xlfn.IFS(既存ファイル名[[#This Row],[字２]]=0,1,既存ファイル名[[#This Row],[字３]]=0,2,TRUE,3)</f>
        <v>2</v>
      </c>
      <c r="O428" s="50">
        <f>COUNTIF(既存ファイル名[項目],既存ファイル名[[#This Row],[項目]])</f>
        <v>1</v>
      </c>
      <c r="P428" s="90" t="s">
        <v>3837</v>
      </c>
      <c r="Q428" s="50" t="str" cm="1">
        <f t="array" ref="Q428">_xlfn.IFS(既存ファイル名[[#This Row],[字２]]&gt;0,"",COUNTIF(既存ファイル名[[字１]:[字３]],既存ファイル名[[#This Row],[字１]])&gt;1,"重複",TRUE,"")</f>
        <v/>
      </c>
      <c r="R428" s="50" t="str">
        <f>LEFT(既存ファイル名[[#This Row],[ファイル名]],LEN(既存ファイル名[[#This Row],[ファイル名]])-2)</f>
        <v>juufu</v>
      </c>
      <c r="S428" s="50" t="s">
        <v>3837</v>
      </c>
    </row>
    <row r="429" spans="2:19">
      <c r="B429" s="50">
        <v>267</v>
      </c>
      <c r="C429" s="81" t="s">
        <v>2357</v>
      </c>
      <c r="D429" s="81" t="s">
        <v>2357</v>
      </c>
      <c r="E429" s="81" t="s">
        <v>4203</v>
      </c>
      <c r="F429" s="81" t="s">
        <v>4203</v>
      </c>
      <c r="G429" s="81" t="s">
        <v>2357</v>
      </c>
      <c r="H429" s="90" t="s">
        <v>4211</v>
      </c>
      <c r="I429" s="50" t="str" cm="1">
        <f t="array" ref="I4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29" s="90" t="s">
        <v>3433</v>
      </c>
      <c r="K429" s="50">
        <f>MATCH(LEFT(既存ファイル名[[#This Row],[項目（内部）]],1),字音画数表[新字],0)</f>
        <v>510</v>
      </c>
      <c r="L429" s="50" cm="1">
        <f t="array" ref="L429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429" s="50" cm="1">
        <f t="array" ref="M4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29" s="50" cm="1">
        <f t="array" ref="N429">_xlfn.IFS(既存ファイル名[[#This Row],[字２]]=0,1,既存ファイル名[[#This Row],[字３]]=0,2,TRUE,3)</f>
        <v>2</v>
      </c>
      <c r="O429" s="50">
        <f>COUNTIF(既存ファイル名[項目],既存ファイル名[[#This Row],[項目]])</f>
        <v>1</v>
      </c>
      <c r="P429" s="90" t="s">
        <v>3837</v>
      </c>
      <c r="Q429" s="50" t="str" cm="1">
        <f t="array" ref="Q429">_xlfn.IFS(既存ファイル名[[#This Row],[字２]]&gt;0,"",COUNTIF(既存ファイル名[[字１]:[字３]],既存ファイル名[[#This Row],[字１]])&gt;1,"重複",TRUE,"")</f>
        <v/>
      </c>
      <c r="R429" s="50" t="str">
        <f>LEFT(既存ファイル名[[#This Row],[ファイル名]],LEN(既存ファイル名[[#This Row],[ファイル名]])-2)</f>
        <v>juuchou</v>
      </c>
      <c r="S429" s="50" t="s">
        <v>3837</v>
      </c>
    </row>
    <row r="430" spans="2:19">
      <c r="B430" s="50">
        <v>552</v>
      </c>
      <c r="C430" s="81" t="s">
        <v>2472</v>
      </c>
      <c r="D430" s="90" t="s">
        <v>2472</v>
      </c>
      <c r="E430" s="81" t="s">
        <v>4203</v>
      </c>
      <c r="F430" s="81" t="s">
        <v>4203</v>
      </c>
      <c r="G430" s="90" t="s">
        <v>2472</v>
      </c>
      <c r="H430" s="90" t="s">
        <v>4121</v>
      </c>
      <c r="I430" s="50" t="str" cm="1">
        <f t="array" ref="I4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30" s="90" t="s">
        <v>3092</v>
      </c>
      <c r="K430" s="50">
        <f>MATCH(LEFT(既存ファイル名[[#This Row],[項目（内部）]],1),字音画数表[新字],0)</f>
        <v>506</v>
      </c>
      <c r="L430" s="50" cm="1">
        <f t="array" ref="L430">_xlfn.IFS(MID(既存ファイル名[[#This Row],[項目（内部）]],2,1)="",0,MID(既存ファイル名[[#This Row],[項目（内部）]],2,1)="（",1,TRUE,MATCH(MID(既存ファイル名[[#This Row],[項目（内部）]],2,1),字音画数表[新字],0))</f>
        <v>166</v>
      </c>
      <c r="M430" s="50" cm="1">
        <f t="array" ref="M4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0" s="50" cm="1">
        <f t="array" ref="N430">_xlfn.IFS(既存ファイル名[[#This Row],[字２]]=0,1,既存ファイル名[[#This Row],[字３]]=0,2,TRUE,3)</f>
        <v>2</v>
      </c>
      <c r="O430" s="50">
        <f>COUNTIF(既存ファイル名[項目],既存ファイル名[[#This Row],[項目]])</f>
        <v>1</v>
      </c>
      <c r="P430" s="90" t="s">
        <v>3837</v>
      </c>
      <c r="Q430" s="50" t="str" cm="1">
        <f t="array" ref="Q430">_xlfn.IFS(既存ファイル名[[#This Row],[字２]]&gt;0,"",COUNTIF(既存ファイル名[[字１]:[字３]],既存ファイル名[[#This Row],[字１]])&gt;1,"重複",TRUE,"")</f>
        <v/>
      </c>
      <c r="R430" s="50" t="str">
        <f>LEFT(既存ファイル名[[#This Row],[ファイル名]],LEN(既存ファイル名[[#This Row],[ファイル名]])-2)</f>
        <v>shuuki</v>
      </c>
      <c r="S430" s="50" t="s">
        <v>3837</v>
      </c>
    </row>
    <row r="431" spans="2:19">
      <c r="B431" s="50">
        <v>555</v>
      </c>
      <c r="C431" s="81" t="s">
        <v>4473</v>
      </c>
      <c r="D431" s="90" t="s">
        <v>4474</v>
      </c>
      <c r="E431" s="81" t="s">
        <v>4203</v>
      </c>
      <c r="F431" s="81" t="s">
        <v>4203</v>
      </c>
      <c r="G431" s="90" t="s">
        <v>4474</v>
      </c>
      <c r="H431" s="90" t="s">
        <v>4122</v>
      </c>
      <c r="I431" s="50" t="str" cm="1">
        <f t="array" ref="I4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31" s="90" t="s">
        <v>3722</v>
      </c>
      <c r="K431" s="50">
        <f>MATCH(LEFT(既存ファイル名[[#This Row],[項目（内部）]],1),字音画数表[新字],0)</f>
        <v>504</v>
      </c>
      <c r="L431" s="50" cm="1">
        <f t="array" ref="L431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431" s="50" cm="1">
        <f t="array" ref="M4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1" s="50" cm="1">
        <f t="array" ref="N431">_xlfn.IFS(既存ファイル名[[#This Row],[字２]]=0,1,既存ファイル名[[#This Row],[字３]]=0,2,TRUE,3)</f>
        <v>2</v>
      </c>
      <c r="O431" s="50">
        <f>COUNTIF(既存ファイル名[項目],既存ファイル名[[#This Row],[項目]])</f>
        <v>1</v>
      </c>
      <c r="P431" s="90" t="s">
        <v>3837</v>
      </c>
      <c r="Q431" s="50" t="str" cm="1">
        <f t="array" ref="Q431">_xlfn.IFS(既存ファイル名[[#This Row],[字２]]&gt;0,"",COUNTIF(既存ファイル名[[字１]:[字３]],既存ファイル名[[#This Row],[字１]])&gt;1,"重複",TRUE,"")</f>
        <v/>
      </c>
      <c r="R431" s="50" t="str">
        <f>LEFT(既存ファイル名[[#This Row],[ファイル名]],LEN(既存ファイル名[[#This Row],[ファイル名]])-2)</f>
        <v>shuuryou</v>
      </c>
      <c r="S431" s="50" t="s">
        <v>3837</v>
      </c>
    </row>
    <row r="432" spans="2:19">
      <c r="B432" s="50">
        <v>548</v>
      </c>
      <c r="C432" s="81" t="s">
        <v>2013</v>
      </c>
      <c r="D432" s="90" t="s">
        <v>2013</v>
      </c>
      <c r="E432" s="81" t="s">
        <v>2014</v>
      </c>
      <c r="F432" s="81" t="s">
        <v>4203</v>
      </c>
      <c r="G432" s="90" t="s">
        <v>2013</v>
      </c>
      <c r="H432" s="90" t="s">
        <v>4123</v>
      </c>
      <c r="I432" s="50" t="str" cm="1">
        <f t="array" ref="I4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32" s="90" t="s">
        <v>3719</v>
      </c>
      <c r="K432" s="50">
        <f>MATCH(LEFT(既存ファイル名[[#This Row],[項目（内部）]],1),字音画数表[新字],0)</f>
        <v>497</v>
      </c>
      <c r="L432" s="50" cm="1">
        <f t="array" ref="L432">_xlfn.IFS(MID(既存ファイル名[[#This Row],[項目（内部）]],2,1)="",0,MID(既存ファイル名[[#This Row],[項目（内部）]],2,1)="（",1,TRUE,MATCH(MID(既存ファイル名[[#This Row],[項目（内部）]],2,1),字音画数表[新字],0))</f>
        <v>954</v>
      </c>
      <c r="M432" s="50" cm="1">
        <f t="array" ref="M4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2" s="50" cm="1">
        <f t="array" ref="N432">_xlfn.IFS(既存ファイル名[[#This Row],[字２]]=0,1,既存ファイル名[[#This Row],[字３]]=0,2,TRUE,3)</f>
        <v>2</v>
      </c>
      <c r="O432" s="50">
        <f>COUNTIF(既存ファイル名[項目],既存ファイル名[[#This Row],[項目]])</f>
        <v>1</v>
      </c>
      <c r="P432" s="90" t="s">
        <v>3837</v>
      </c>
      <c r="Q432" s="50" t="str" cm="1">
        <f t="array" ref="Q432">_xlfn.IFS(既存ファイル名[[#This Row],[字２]]&gt;0,"",COUNTIF(既存ファイル名[[字１]:[字３]],既存ファイル名[[#This Row],[字１]])&gt;1,"重複",TRUE,"")</f>
        <v/>
      </c>
      <c r="R432" s="50" t="str">
        <f>LEFT(既存ファイル名[[#This Row],[ファイル名]],LEN(既存ファイル名[[#This Row],[ファイル名]])-2)</f>
        <v>shuuhou</v>
      </c>
      <c r="S432" s="50" t="s">
        <v>3837</v>
      </c>
    </row>
    <row r="433" spans="2:19">
      <c r="B433" s="50">
        <v>545</v>
      </c>
      <c r="C433" s="81" t="s">
        <v>2129</v>
      </c>
      <c r="D433" s="90" t="s">
        <v>2129</v>
      </c>
      <c r="E433" s="81" t="s">
        <v>4203</v>
      </c>
      <c r="F433" s="81" t="s">
        <v>4203</v>
      </c>
      <c r="G433" s="90" t="s">
        <v>2129</v>
      </c>
      <c r="H433" s="90" t="s">
        <v>4207</v>
      </c>
      <c r="I433" s="50" t="str" cm="1">
        <f t="array" ref="I4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3" s="90" t="s">
        <v>3716</v>
      </c>
      <c r="K433" s="50">
        <f>MATCH(LEFT(既存ファイル名[[#This Row],[項目（内部）]],1),字音画数表[新字],0)</f>
        <v>492</v>
      </c>
      <c r="L433" s="50" cm="1">
        <f t="array" ref="L433">_xlfn.IFS(MID(既存ファイル名[[#This Row],[項目（内部）]],2,1)="",0,MID(既存ファイル名[[#This Row],[項目（内部）]],2,1)="（",1,TRUE,MATCH(MID(既存ファイル名[[#This Row],[項目（内部）]],2,1),字音画数表[新字],0))</f>
        <v>972</v>
      </c>
      <c r="M433" s="50" cm="1">
        <f t="array" ref="M4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3" s="50" cm="1">
        <f t="array" ref="N433">_xlfn.IFS(既存ファイル名[[#This Row],[字２]]=0,1,既存ファイル名[[#This Row],[字３]]=0,2,TRUE,3)</f>
        <v>2</v>
      </c>
      <c r="O433" s="50">
        <f>COUNTIF(既存ファイル名[項目],既存ファイル名[[#This Row],[項目]])</f>
        <v>1</v>
      </c>
      <c r="P433" s="90" t="s">
        <v>3837</v>
      </c>
      <c r="Q433" s="50" t="str" cm="1">
        <f t="array" ref="Q433">_xlfn.IFS(既存ファイル名[[#This Row],[字２]]&gt;0,"",COUNTIF(既存ファイル名[[字１]:[字３]],既存ファイル名[[#This Row],[字１]])&gt;1,"重複",TRUE,"")</f>
        <v/>
      </c>
      <c r="R433" s="50" t="str">
        <f>LEFT(既存ファイル名[[#This Row],[ファイル名]],LEN(既存ファイル名[[#This Row],[ファイル名]])-2)</f>
        <v>shuubou</v>
      </c>
      <c r="S433" s="50" t="s">
        <v>3837</v>
      </c>
    </row>
    <row r="434" spans="2:19">
      <c r="B434" s="50">
        <v>557</v>
      </c>
      <c r="C434" s="81" t="s">
        <v>2127</v>
      </c>
      <c r="D434" s="90" t="s">
        <v>2127</v>
      </c>
      <c r="E434" s="81" t="s">
        <v>4203</v>
      </c>
      <c r="F434" s="81" t="s">
        <v>4203</v>
      </c>
      <c r="G434" s="90" t="s">
        <v>2127</v>
      </c>
      <c r="H434" s="90" t="s">
        <v>4207</v>
      </c>
      <c r="I434" s="50" t="str" cm="1">
        <f t="array" ref="I4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4" s="90" t="s">
        <v>3725</v>
      </c>
      <c r="K434" s="50">
        <f>MATCH(LEFT(既存ファイル名[[#This Row],[項目（内部）]],1),字音画数表[新字],0)</f>
        <v>492</v>
      </c>
      <c r="L434" s="50" cm="1">
        <f t="array" ref="L434">_xlfn.IFS(MID(既存ファイル名[[#This Row],[項目（内部）]],2,1)="",0,MID(既存ファイル名[[#This Row],[項目（内部）]],2,1)="（",1,TRUE,MATCH(MID(既存ファイル名[[#This Row],[項目（内部）]],2,1),字音画数表[新字],0))</f>
        <v>614</v>
      </c>
      <c r="M434" s="50" cm="1">
        <f t="array" ref="M4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4" s="50" cm="1">
        <f t="array" ref="N434">_xlfn.IFS(既存ファイル名[[#This Row],[字２]]=0,1,既存ファイル名[[#This Row],[字３]]=0,2,TRUE,3)</f>
        <v>2</v>
      </c>
      <c r="O434" s="50">
        <f>COUNTIF(既存ファイル名[項目],既存ファイル名[[#This Row],[項目]])</f>
        <v>1</v>
      </c>
      <c r="P434" s="90" t="s">
        <v>3837</v>
      </c>
      <c r="Q434" s="50" t="str" cm="1">
        <f t="array" ref="Q434">_xlfn.IFS(既存ファイル名[[#This Row],[字２]]&gt;0,"",COUNTIF(既存ファイル名[[字１]:[字３]],既存ファイル名[[#This Row],[字１]])&gt;1,"重複",TRUE,"")</f>
        <v/>
      </c>
      <c r="R434" s="50" t="str">
        <f>LEFT(既存ファイル名[[#This Row],[ファイル名]],LEN(既存ファイル名[[#This Row],[ファイル名]])-2)</f>
        <v>shuushin</v>
      </c>
      <c r="S434" s="50" t="s">
        <v>3837</v>
      </c>
    </row>
    <row r="435" spans="2:19">
      <c r="B435" s="50">
        <v>558</v>
      </c>
      <c r="C435" s="81" t="s">
        <v>4475</v>
      </c>
      <c r="D435" s="90" t="s">
        <v>4475</v>
      </c>
      <c r="E435" s="81" t="s">
        <v>4203</v>
      </c>
      <c r="F435" s="81" t="s">
        <v>4203</v>
      </c>
      <c r="G435" s="90" t="s">
        <v>4475</v>
      </c>
      <c r="H435" s="90" t="s">
        <v>4207</v>
      </c>
      <c r="I435" s="50" t="str" cm="1">
        <f t="array" ref="I4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5" s="90" t="s">
        <v>3726</v>
      </c>
      <c r="K435" s="50">
        <f>MATCH(LEFT(既存ファイル名[[#This Row],[項目（内部）]],1),字音画数表[新字],0)</f>
        <v>492</v>
      </c>
      <c r="L435" s="50" cm="1">
        <f t="array" ref="L435">_xlfn.IFS(MID(既存ファイル名[[#This Row],[項目（内部）]],2,1)="",0,MID(既存ファイル名[[#This Row],[項目（内部）]],2,1)="（",1,TRUE,MATCH(MID(既存ファイル名[[#This Row],[項目（内部）]],2,1),字音画数表[新字],0))</f>
        <v>569</v>
      </c>
      <c r="M435" s="50" cm="1">
        <f t="array" ref="M4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5" s="50" cm="1">
        <f t="array" ref="N435">_xlfn.IFS(既存ファイル名[[#This Row],[字２]]=0,1,既存ファイル名[[#This Row],[字３]]=0,2,TRUE,3)</f>
        <v>2</v>
      </c>
      <c r="O435" s="50">
        <f>COUNTIF(既存ファイル名[項目],既存ファイル名[[#This Row],[項目]])</f>
        <v>1</v>
      </c>
      <c r="P435" s="90" t="s">
        <v>3837</v>
      </c>
      <c r="Q435" s="50" t="str" cm="1">
        <f t="array" ref="Q435">_xlfn.IFS(既存ファイル名[[#This Row],[字２]]&gt;0,"",COUNTIF(既存ファイル名[[字１]:[字３]],既存ファイル名[[#This Row],[字１]])&gt;1,"重複",TRUE,"")</f>
        <v/>
      </c>
      <c r="R435" s="50" t="str">
        <f>LEFT(既存ファイル名[[#This Row],[ファイル名]],LEN(既存ファイル名[[#This Row],[ファイル名]])-2)</f>
        <v>shuushou</v>
      </c>
      <c r="S435" s="50" t="s">
        <v>3837</v>
      </c>
    </row>
    <row r="436" spans="2:19">
      <c r="B436" s="50">
        <v>550</v>
      </c>
      <c r="C436" s="81" t="s">
        <v>2126</v>
      </c>
      <c r="D436" s="90" t="s">
        <v>2126</v>
      </c>
      <c r="E436" s="81" t="s">
        <v>4203</v>
      </c>
      <c r="F436" s="81" t="s">
        <v>4203</v>
      </c>
      <c r="G436" s="90" t="s">
        <v>2531</v>
      </c>
      <c r="H436" s="90" t="s">
        <v>4207</v>
      </c>
      <c r="I436" s="50" t="str" cm="1">
        <f t="array" ref="I4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6" s="90" t="s">
        <v>3090</v>
      </c>
      <c r="K436" s="50">
        <f>MATCH(LEFT(既存ファイル名[[#This Row],[項目（内部）]],1),字音画数表[新字],0)</f>
        <v>492</v>
      </c>
      <c r="L436" s="50" cm="1">
        <f t="array" ref="L436">_xlfn.IFS(MID(既存ファイル名[[#This Row],[項目（内部）]],2,1)="",0,MID(既存ファイル名[[#This Row],[項目（内部）]],2,1)="（",1,TRUE,MATCH(MID(既存ファイル名[[#This Row],[項目（内部）]],2,1),字音画数表[新字],0))</f>
        <v>152</v>
      </c>
      <c r="M436" s="50" cm="1">
        <f t="array" ref="M4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6" s="50" cm="1">
        <f t="array" ref="N436">_xlfn.IFS(既存ファイル名[[#This Row],[字２]]=0,1,既存ファイル名[[#This Row],[字３]]=0,2,TRUE,3)</f>
        <v>2</v>
      </c>
      <c r="O436" s="50">
        <f>COUNTIF(既存ファイル名[項目],既存ファイル名[[#This Row],[項目]])</f>
        <v>1</v>
      </c>
      <c r="P436" s="90" t="s">
        <v>3837</v>
      </c>
      <c r="Q436" s="50" t="str" cm="1">
        <f t="array" ref="Q436">_xlfn.IFS(既存ファイル名[[#This Row],[字２]]&gt;0,"",COUNTIF(既存ファイル名[[字１]:[字３]],既存ファイル名[[#This Row],[字１]])&gt;1,"重複",TRUE,"")</f>
        <v/>
      </c>
      <c r="R436" s="50" t="str">
        <f>LEFT(既存ファイル名[[#This Row],[ファイル名]],LEN(既存ファイル名[[#This Row],[ファイル名]])-2)</f>
        <v>shuukan</v>
      </c>
      <c r="S436" s="50" t="s">
        <v>3837</v>
      </c>
    </row>
    <row r="437" spans="2:19">
      <c r="B437" s="50">
        <v>551</v>
      </c>
      <c r="C437" s="81" t="s">
        <v>2125</v>
      </c>
      <c r="D437" s="90" t="s">
        <v>2125</v>
      </c>
      <c r="E437" s="81" t="s">
        <v>4203</v>
      </c>
      <c r="F437" s="81" t="s">
        <v>4203</v>
      </c>
      <c r="G437" s="90" t="s">
        <v>2125</v>
      </c>
      <c r="H437" s="90" t="s">
        <v>4207</v>
      </c>
      <c r="I437" s="50" t="str" cm="1">
        <f t="array" ref="I4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7" s="90" t="s">
        <v>3091</v>
      </c>
      <c r="K437" s="50">
        <f>MATCH(LEFT(既存ファイル名[[#This Row],[項目（内部）]],1),字音画数表[新字],0)</f>
        <v>492</v>
      </c>
      <c r="L437" s="50" cm="1">
        <f t="array" ref="L437">_xlfn.IFS(MID(既存ファイル名[[#This Row],[項目（内部）]],2,1)="",0,MID(既存ファイル名[[#This Row],[項目（内部）]],2,1)="（",1,TRUE,MATCH(MID(既存ファイル名[[#This Row],[項目（内部）]],2,1),字音画数表[新字],0))</f>
        <v>139</v>
      </c>
      <c r="M437" s="50" cm="1">
        <f t="array" ref="M4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7" s="50" cm="1">
        <f t="array" ref="N437">_xlfn.IFS(既存ファイル名[[#This Row],[字２]]=0,1,既存ファイル名[[#This Row],[字３]]=0,2,TRUE,3)</f>
        <v>2</v>
      </c>
      <c r="O437" s="50">
        <f>COUNTIF(既存ファイル名[項目],既存ファイル名[[#This Row],[項目]])</f>
        <v>1</v>
      </c>
      <c r="P437" s="90" t="s">
        <v>3837</v>
      </c>
      <c r="Q437" s="50" t="str" cm="1">
        <f t="array" ref="Q437">_xlfn.IFS(既存ファイル名[[#This Row],[字２]]&gt;0,"",COUNTIF(既存ファイル名[[字１]:[字３]],既存ファイル名[[#This Row],[字１]])&gt;1,"重複",TRUE,"")</f>
        <v/>
      </c>
      <c r="R437" s="50" t="str">
        <f>LEFT(既存ファイル名[[#This Row],[ファイル名]],LEN(既存ファイル名[[#This Row],[ファイル名]])-2)</f>
        <v>shuukan</v>
      </c>
      <c r="S437" s="50" t="s">
        <v>3837</v>
      </c>
    </row>
    <row r="438" spans="2:19">
      <c r="B438" s="50">
        <v>549</v>
      </c>
      <c r="C438" s="81" t="s">
        <v>2124</v>
      </c>
      <c r="D438" s="90" t="s">
        <v>2124</v>
      </c>
      <c r="E438" s="81" t="s">
        <v>4203</v>
      </c>
      <c r="F438" s="81" t="s">
        <v>4203</v>
      </c>
      <c r="G438" s="90" t="s">
        <v>2124</v>
      </c>
      <c r="H438" s="90" t="s">
        <v>4207</v>
      </c>
      <c r="I438" s="50" t="str" cm="1">
        <f t="array" ref="I4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38" s="90" t="s">
        <v>3720</v>
      </c>
      <c r="K438" s="50">
        <f>MATCH(LEFT(既存ファイル名[[#This Row],[項目（内部）]],1),字音画数表[新字],0)</f>
        <v>492</v>
      </c>
      <c r="L438" s="50" cm="1">
        <f t="array" ref="L438">_xlfn.IFS(MID(既存ファイル名[[#This Row],[項目（内部）]],2,1)="",0,MID(既存ファイル名[[#This Row],[項目（内部）]],2,1)="（",1,TRUE,MATCH(MID(既存ファイル名[[#This Row],[項目（内部）]],2,1),字音画数表[新字],0))</f>
        <v>117</v>
      </c>
      <c r="M438" s="50" cm="1">
        <f t="array" ref="M4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8" s="50" cm="1">
        <f t="array" ref="N438">_xlfn.IFS(既存ファイル名[[#This Row],[字２]]=0,1,既存ファイル名[[#This Row],[字３]]=0,2,TRUE,3)</f>
        <v>2</v>
      </c>
      <c r="O438" s="50">
        <f>COUNTIF(既存ファイル名[項目],既存ファイル名[[#This Row],[項目]])</f>
        <v>1</v>
      </c>
      <c r="P438" s="90" t="s">
        <v>3837</v>
      </c>
      <c r="Q438" s="50" t="str" cm="1">
        <f t="array" ref="Q438">_xlfn.IFS(既存ファイル名[[#This Row],[字２]]&gt;0,"",COUNTIF(既存ファイル名[[字１]:[字３]],既存ファイル名[[#This Row],[字１]])&gt;1,"重複",TRUE,"")</f>
        <v/>
      </c>
      <c r="R438" s="50" t="str">
        <f>LEFT(既存ファイル名[[#This Row],[ファイル名]],LEN(既存ファイル名[[#This Row],[ファイル名]])-2)</f>
        <v>shuukaku</v>
      </c>
      <c r="S438" s="50" t="s">
        <v>3837</v>
      </c>
    </row>
    <row r="439" spans="2:19">
      <c r="B439" s="50">
        <v>554</v>
      </c>
      <c r="C439" s="81" t="s">
        <v>2232</v>
      </c>
      <c r="D439" s="90" t="s">
        <v>2231</v>
      </c>
      <c r="E439" s="81" t="s">
        <v>4203</v>
      </c>
      <c r="F439" s="81" t="s">
        <v>4203</v>
      </c>
      <c r="G439" s="90" t="s">
        <v>2231</v>
      </c>
      <c r="H439" s="90" t="s">
        <v>4122</v>
      </c>
      <c r="I439" s="50" t="str" cm="1">
        <f t="array" ref="I4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39" s="90" t="s">
        <v>3721</v>
      </c>
      <c r="K439" s="50">
        <f>MATCH(LEFT(既存ファイル名[[#This Row],[項目（内部）]],1),字音画数表[新字],0)</f>
        <v>491</v>
      </c>
      <c r="L439" s="50" cm="1">
        <f t="array" ref="L439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439" s="50" cm="1">
        <f t="array" ref="M4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39" s="50" cm="1">
        <f t="array" ref="N439">_xlfn.IFS(既存ファイル名[[#This Row],[字２]]=0,1,既存ファイル名[[#This Row],[字３]]=0,2,TRUE,3)</f>
        <v>2</v>
      </c>
      <c r="O439" s="50">
        <f>COUNTIF(既存ファイル名[項目],既存ファイル名[[#This Row],[項目]])</f>
        <v>1</v>
      </c>
      <c r="P439" s="90" t="s">
        <v>3837</v>
      </c>
      <c r="Q439" s="50" t="str" cm="1">
        <f t="array" ref="Q439">_xlfn.IFS(既存ファイル名[[#This Row],[字２]]&gt;0,"",COUNTIF(既存ファイル名[[字１]:[字３]],既存ファイル名[[#This Row],[字１]])&gt;1,"重複",TRUE,"")</f>
        <v/>
      </c>
      <c r="R439" s="50" t="str">
        <f>LEFT(既存ファイル名[[#This Row],[ファイル名]],LEN(既存ファイル名[[#This Row],[ファイル名]])-2)</f>
        <v>shuuri</v>
      </c>
      <c r="S439" s="50" t="s">
        <v>3837</v>
      </c>
    </row>
    <row r="440" spans="2:19">
      <c r="B440" s="50">
        <v>556</v>
      </c>
      <c r="C440" s="81" t="s">
        <v>2123</v>
      </c>
      <c r="D440" s="90" t="s">
        <v>2123</v>
      </c>
      <c r="E440" s="81" t="s">
        <v>4203</v>
      </c>
      <c r="F440" s="81" t="s">
        <v>4203</v>
      </c>
      <c r="G440" s="90" t="s">
        <v>2123</v>
      </c>
      <c r="H440" s="90" t="s">
        <v>4207</v>
      </c>
      <c r="I440" s="50" t="str" cm="1">
        <f t="array" ref="I4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40" s="90" t="s">
        <v>3724</v>
      </c>
      <c r="K440" s="50">
        <f>MATCH(LEFT(既存ファイル名[[#This Row],[項目（内部）]],1),字音画数表[新字],0)</f>
        <v>490</v>
      </c>
      <c r="L440" s="50" cm="1">
        <f t="array" ref="L440">_xlfn.IFS(MID(既存ファイル名[[#This Row],[項目（内部）]],2,1)="",0,MID(既存ファイル名[[#This Row],[項目（内部）]],2,1)="（",1,TRUE,MATCH(MID(既存ファイル名[[#This Row],[項目（内部）]],2,1),字音画数表[新字],0))</f>
        <v>665</v>
      </c>
      <c r="M440" s="50" cm="1">
        <f t="array" ref="M4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0" s="50" cm="1">
        <f t="array" ref="N440">_xlfn.IFS(既存ファイル名[[#This Row],[字２]]=0,1,既存ファイル名[[#This Row],[字３]]=0,2,TRUE,3)</f>
        <v>2</v>
      </c>
      <c r="O440" s="50">
        <f>COUNTIF(既存ファイル名[項目],既存ファイル名[[#This Row],[項目]])</f>
        <v>1</v>
      </c>
      <c r="P440" s="90" t="s">
        <v>3837</v>
      </c>
      <c r="Q440" s="50" t="str" cm="1">
        <f t="array" ref="Q440">_xlfn.IFS(既存ファイル名[[#This Row],[字２]]&gt;0,"",COUNTIF(既存ファイル名[[字１]:[字３]],既存ファイル名[[#This Row],[字１]])&gt;1,"重複",TRUE,"")</f>
        <v/>
      </c>
      <c r="R440" s="50" t="str">
        <f>LEFT(既存ファイル名[[#This Row],[ファイル名]],LEN(既存ファイル名[[#This Row],[ファイル名]])-2)</f>
        <v>shuusen</v>
      </c>
      <c r="S440" s="50" t="s">
        <v>3837</v>
      </c>
    </row>
    <row r="441" spans="2:19">
      <c r="B441" s="50">
        <v>559</v>
      </c>
      <c r="C441" s="81" t="s">
        <v>2122</v>
      </c>
      <c r="D441" s="90" t="s">
        <v>2122</v>
      </c>
      <c r="E441" s="81" t="s">
        <v>4203</v>
      </c>
      <c r="F441" s="81" t="s">
        <v>4203</v>
      </c>
      <c r="G441" s="90" t="s">
        <v>2122</v>
      </c>
      <c r="H441" s="90" t="s">
        <v>4207</v>
      </c>
      <c r="I441" s="50" t="str" cm="1">
        <f t="array" ref="I4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41" s="90" t="s">
        <v>3727</v>
      </c>
      <c r="K441" s="50">
        <f>MATCH(LEFT(既存ファイル名[[#This Row],[項目（内部）]],1),字音画数表[新字],0)</f>
        <v>490</v>
      </c>
      <c r="L441" s="50" cm="1">
        <f t="array" ref="L441">_xlfn.IFS(MID(既存ファイル名[[#This Row],[項目（内部）]],2,1)="",0,MID(既存ファイル名[[#This Row],[項目（内部）]],2,1)="（",1,TRUE,MATCH(MID(既存ファイル名[[#This Row],[項目（内部）]],2,1),字音画数表[新字],0))</f>
        <v>488</v>
      </c>
      <c r="M441" s="50" cm="1">
        <f t="array" ref="M4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1" s="50" cm="1">
        <f t="array" ref="N441">_xlfn.IFS(既存ファイル名[[#This Row],[字２]]=0,1,既存ファイル名[[#This Row],[字３]]=0,2,TRUE,3)</f>
        <v>2</v>
      </c>
      <c r="O441" s="50">
        <f>COUNTIF(既存ファイル名[項目],既存ファイル名[[#This Row],[項目]])</f>
        <v>1</v>
      </c>
      <c r="P441" s="90" t="s">
        <v>3837</v>
      </c>
      <c r="Q441" s="50" t="str" cm="1">
        <f t="array" ref="Q441">_xlfn.IFS(既存ファイル名[[#This Row],[字２]]&gt;0,"",COUNTIF(既存ファイル名[[字１]:[字３]],既存ファイル名[[#This Row],[字１]])&gt;1,"重複",TRUE,"")</f>
        <v/>
      </c>
      <c r="R441" s="50" t="str">
        <f>LEFT(既存ファイル名[[#This Row],[ファイル名]],LEN(既存ファイル名[[#This Row],[ファイル名]])-2)</f>
        <v>shuushuu</v>
      </c>
      <c r="S441" s="50" t="s">
        <v>3837</v>
      </c>
    </row>
    <row r="442" spans="2:19">
      <c r="B442" s="50">
        <v>553</v>
      </c>
      <c r="C442" s="81" t="s">
        <v>4472</v>
      </c>
      <c r="D442" s="90" t="s">
        <v>4472</v>
      </c>
      <c r="E442" s="81" t="s">
        <v>4203</v>
      </c>
      <c r="F442" s="81" t="s">
        <v>4203</v>
      </c>
      <c r="G442" s="90" t="s">
        <v>4472</v>
      </c>
      <c r="H442" s="90" t="s">
        <v>4207</v>
      </c>
      <c r="I442" s="50" t="str" cm="1">
        <f t="array" ref="I4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42" s="90" t="s">
        <v>3093</v>
      </c>
      <c r="K442" s="50">
        <f>MATCH(LEFT(既存ファイル名[[#This Row],[項目（内部）]],1),字音画数表[新字],0)</f>
        <v>490</v>
      </c>
      <c r="L442" s="50" cm="1">
        <f t="array" ref="L442">_xlfn.IFS(MID(既存ファイル名[[#This Row],[項目（内部）]],2,1)="",0,MID(既存ファイル名[[#This Row],[項目（内部）]],2,1)="（",1,TRUE,MATCH(MID(既存ファイル名[[#This Row],[項目（内部）]],2,1),字音画数表[新字],0))</f>
        <v>181</v>
      </c>
      <c r="M442" s="50" cm="1">
        <f t="array" ref="M4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2" s="50" cm="1">
        <f t="array" ref="N442">_xlfn.IFS(既存ファイル名[[#This Row],[字２]]=0,1,既存ファイル名[[#This Row],[字３]]=0,2,TRUE,3)</f>
        <v>2</v>
      </c>
      <c r="O442" s="50">
        <f>COUNTIF(既存ファイル名[項目],既存ファイル名[[#This Row],[項目]])</f>
        <v>1</v>
      </c>
      <c r="P442" s="90" t="s">
        <v>3837</v>
      </c>
      <c r="Q442" s="50" t="str" cm="1">
        <f t="array" ref="Q442">_xlfn.IFS(既存ファイル名[[#This Row],[字２]]&gt;0,"",COUNTIF(既存ファイル名[[字１]:[字３]],既存ファイル名[[#This Row],[字１]])&gt;1,"重複",TRUE,"")</f>
        <v/>
      </c>
      <c r="R442" s="50" t="str">
        <f>LEFT(既存ファイル名[[#This Row],[ファイル名]],LEN(既存ファイル名[[#This Row],[ファイル名]])-2)</f>
        <v>shuuki</v>
      </c>
      <c r="S442" s="50" t="s">
        <v>3837</v>
      </c>
    </row>
    <row r="443" spans="2:19">
      <c r="B443" s="50">
        <v>546</v>
      </c>
      <c r="C443" s="81" t="s">
        <v>2121</v>
      </c>
      <c r="D443" s="90" t="s">
        <v>2121</v>
      </c>
      <c r="E443" s="81" t="s">
        <v>4203</v>
      </c>
      <c r="F443" s="81" t="s">
        <v>4203</v>
      </c>
      <c r="G443" s="90" t="s">
        <v>2121</v>
      </c>
      <c r="H443" s="90" t="s">
        <v>4207</v>
      </c>
      <c r="I443" s="50" t="str" cm="1">
        <f t="array" ref="I4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43" s="90" t="s">
        <v>3717</v>
      </c>
      <c r="K443" s="50">
        <f>MATCH(LEFT(既存ファイル名[[#This Row],[項目（内部）]],1),字音画数表[新字],0)</f>
        <v>490</v>
      </c>
      <c r="L443" s="50" cm="1">
        <f t="array" ref="L443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443" s="50" cm="1">
        <f t="array" ref="M4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3" s="50" cm="1">
        <f t="array" ref="N443">_xlfn.IFS(既存ファイル名[[#This Row],[字２]]=0,1,既存ファイル名[[#This Row],[字３]]=0,2,TRUE,3)</f>
        <v>2</v>
      </c>
      <c r="O443" s="50">
        <f>COUNTIF(既存ファイル名[項目],既存ファイル名[[#This Row],[項目]])</f>
        <v>1</v>
      </c>
      <c r="P443" s="90" t="s">
        <v>3837</v>
      </c>
      <c r="Q443" s="50" t="str" cm="1">
        <f t="array" ref="Q443">_xlfn.IFS(既存ファイル名[[#This Row],[字２]]&gt;0,"",COUNTIF(既存ファイル名[[字１]:[字３]],既存ファイル名[[#This Row],[字１]])&gt;1,"重複",TRUE,"")</f>
        <v/>
      </c>
      <c r="R443" s="50" t="str">
        <f>LEFT(既存ファイル名[[#This Row],[ファイル名]],LEN(既存ファイル名[[#This Row],[ファイル名]])-2)</f>
        <v>shuuen</v>
      </c>
      <c r="S443" s="50" t="s">
        <v>3837</v>
      </c>
    </row>
    <row r="444" spans="2:19">
      <c r="B444" s="50">
        <v>547</v>
      </c>
      <c r="C444" s="81" t="s">
        <v>2471</v>
      </c>
      <c r="D444" s="90" t="s">
        <v>2471</v>
      </c>
      <c r="E444" s="81" t="s">
        <v>4203</v>
      </c>
      <c r="F444" s="81" t="s">
        <v>4203</v>
      </c>
      <c r="G444" s="90" t="s">
        <v>2471</v>
      </c>
      <c r="H444" s="90" t="s">
        <v>4121</v>
      </c>
      <c r="I444" s="50" t="str" cm="1">
        <f t="array" ref="I4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44" s="90" t="s">
        <v>3718</v>
      </c>
      <c r="K444" s="50">
        <f>MATCH(LEFT(既存ファイル名[[#This Row],[項目（内部）]],1),字音画数表[新字],0)</f>
        <v>488</v>
      </c>
      <c r="L444" s="50" cm="1">
        <f t="array" ref="L444">_xlfn.IFS(MID(既存ファイル名[[#This Row],[項目（内部）]],2,1)="",0,MID(既存ファイル名[[#This Row],[項目（内部）]],2,1)="（",1,TRUE,MATCH(MID(既存ファイル名[[#This Row],[項目（内部）]],2,1),字音画数表[新字],0))</f>
        <v>325</v>
      </c>
      <c r="M444" s="50" cm="1">
        <f t="array" ref="M4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4" s="50" cm="1">
        <f t="array" ref="N444">_xlfn.IFS(既存ファイル名[[#This Row],[字２]]=0,1,既存ファイル名[[#This Row],[字３]]=0,2,TRUE,3)</f>
        <v>2</v>
      </c>
      <c r="O444" s="50">
        <f>COUNTIF(既存ファイル名[項目],既存ファイル名[[#This Row],[項目]])</f>
        <v>1</v>
      </c>
      <c r="P444" s="90" t="s">
        <v>3837</v>
      </c>
      <c r="Q444" s="50" t="str" cm="1">
        <f t="array" ref="Q444">_xlfn.IFS(既存ファイル名[[#This Row],[字２]]&gt;0,"",COUNTIF(既存ファイル名[[字１]:[字３]],既存ファイル名[[#This Row],[字１]])&gt;1,"重複",TRUE,"")</f>
        <v/>
      </c>
      <c r="R444" s="50" t="str">
        <f>LEFT(既存ファイル名[[#This Row],[ファイル名]],LEN(既存ファイル名[[#This Row],[ファイル名]])-2)</f>
        <v>shuugo</v>
      </c>
      <c r="S444" s="50" t="s">
        <v>3837</v>
      </c>
    </row>
    <row r="445" spans="2:19">
      <c r="B445" s="50">
        <v>544</v>
      </c>
      <c r="C445" s="81" t="s">
        <v>4469</v>
      </c>
      <c r="D445" s="90" t="s">
        <v>4469</v>
      </c>
      <c r="E445" s="81" t="s">
        <v>4203</v>
      </c>
      <c r="F445" s="81" t="s">
        <v>4203</v>
      </c>
      <c r="G445" s="90" t="s">
        <v>4469</v>
      </c>
      <c r="H445" s="90" t="s">
        <v>4207</v>
      </c>
      <c r="I445" s="50" t="str" cm="1">
        <f t="array" ref="I4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45" s="90" t="s">
        <v>3082</v>
      </c>
      <c r="K445" s="50">
        <f>MATCH(LEFT(既存ファイル名[[#This Row],[項目（内部）]],1),字音画数表[新字],0)</f>
        <v>485</v>
      </c>
      <c r="L445" s="50" cm="1">
        <f t="array" ref="L445">_xlfn.IFS(MID(既存ファイル名[[#This Row],[項目（内部）]],2,1)="",0,MID(既存ファイル名[[#This Row],[項目（内部）]],2,1)="（",1,TRUE,MATCH(MID(既存ファイル名[[#This Row],[項目（内部）]],2,1),字音画数表[新字],0))</f>
        <v>38</v>
      </c>
      <c r="M445" s="50" cm="1">
        <f t="array" ref="M4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5" s="50" cm="1">
        <f t="array" ref="N445">_xlfn.IFS(既存ファイル名[[#This Row],[字２]]=0,1,既存ファイル名[[#This Row],[字３]]=0,2,TRUE,3)</f>
        <v>2</v>
      </c>
      <c r="O445" s="50">
        <f>COUNTIF(既存ファイル名[項目],既存ファイル名[[#This Row],[項目]])</f>
        <v>1</v>
      </c>
      <c r="P445" s="90" t="s">
        <v>3837</v>
      </c>
      <c r="Q445" s="50" t="str" cm="1">
        <f t="array" ref="Q445">_xlfn.IFS(既存ファイル名[[#This Row],[字２]]&gt;0,"",COUNTIF(既存ファイル名[[字１]:[字３]],既存ファイル名[[#This Row],[字１]])&gt;1,"重複",TRUE,"")</f>
        <v/>
      </c>
      <c r="R445" s="50" t="str">
        <f>LEFT(既存ファイル名[[#This Row],[ファイル名]],LEN(既存ファイル名[[#This Row],[ファイル名]])-2)</f>
        <v>shuu</v>
      </c>
      <c r="S445" s="50" t="s">
        <v>3837</v>
      </c>
    </row>
    <row r="446" spans="2:19">
      <c r="B446" s="50">
        <v>542</v>
      </c>
      <c r="C446" s="81" t="s">
        <v>2356</v>
      </c>
      <c r="D446" s="90" t="s">
        <v>2356</v>
      </c>
      <c r="E446" s="81" t="s">
        <v>4203</v>
      </c>
      <c r="F446" s="81" t="s">
        <v>4203</v>
      </c>
      <c r="G446" s="90" t="s">
        <v>2356</v>
      </c>
      <c r="H446" s="90" t="s">
        <v>4211</v>
      </c>
      <c r="I446" s="50" t="str" cm="1">
        <f t="array" ref="I4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46" s="90" t="s">
        <v>3714</v>
      </c>
      <c r="K446" s="50">
        <f>MATCH(LEFT(既存ファイル名[[#This Row],[項目（内部）]],1),字音画数表[新字],0)</f>
        <v>481</v>
      </c>
      <c r="L446" s="50" cm="1">
        <f t="array" ref="L446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446" s="50" cm="1">
        <f t="array" ref="M4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6" s="50" cm="1">
        <f t="array" ref="N446">_xlfn.IFS(既存ファイル名[[#This Row],[字２]]=0,1,既存ファイル名[[#This Row],[字３]]=0,2,TRUE,3)</f>
        <v>2</v>
      </c>
      <c r="O446" s="50">
        <f>COUNTIF(既存ファイル名[項目],既存ファイル名[[#This Row],[項目]])</f>
        <v>1</v>
      </c>
      <c r="P446" s="90" t="s">
        <v>3837</v>
      </c>
      <c r="Q446" s="50" t="str" cm="1">
        <f t="array" ref="Q446">_xlfn.IFS(既存ファイル名[[#This Row],[字２]]&gt;0,"",COUNTIF(既存ファイル名[[字１]:[字３]],既存ファイル名[[#This Row],[字１]])&gt;1,"重複",TRUE,"")</f>
        <v/>
      </c>
      <c r="R446" s="50" t="str">
        <f>LEFT(既存ファイル名[[#This Row],[ファイル名]],LEN(既存ファイル名[[#This Row],[ファイル名]])-2)</f>
        <v>shusotsu</v>
      </c>
      <c r="S446" s="50" t="s">
        <v>3837</v>
      </c>
    </row>
    <row r="447" spans="2:19">
      <c r="B447" s="50">
        <v>536</v>
      </c>
      <c r="C447" s="81" t="s">
        <v>2035</v>
      </c>
      <c r="D447" s="90" t="s">
        <v>2035</v>
      </c>
      <c r="E447" s="81" t="s">
        <v>4203</v>
      </c>
      <c r="F447" s="81" t="s">
        <v>4203</v>
      </c>
      <c r="G447" s="90" t="s">
        <v>2035</v>
      </c>
      <c r="H447" s="90" t="s">
        <v>4123</v>
      </c>
      <c r="I447" s="50" t="str" cm="1">
        <f t="array" ref="I4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47" s="90" t="s">
        <v>3707</v>
      </c>
      <c r="K447" s="50">
        <f>MATCH(LEFT(既存ファイル名[[#This Row],[項目（内部）]],1),字音画数表[新字],0)</f>
        <v>480</v>
      </c>
      <c r="L447" s="50" cm="1">
        <f t="array" ref="L447">_xlfn.IFS(MID(既存ファイル名[[#This Row],[項目（内部）]],2,1)="",0,MID(既存ファイル名[[#This Row],[項目（内部）]],2,1)="（",1,TRUE,MATCH(MID(既存ファイル名[[#This Row],[項目（内部）]],2,1),字音画数表[新字],0))</f>
        <v>1072</v>
      </c>
      <c r="M447" s="50" cm="1">
        <f t="array" ref="M4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7" s="50" cm="1">
        <f t="array" ref="N447">_xlfn.IFS(既存ファイル名[[#This Row],[字２]]=0,1,既存ファイル名[[#This Row],[字３]]=0,2,TRUE,3)</f>
        <v>2</v>
      </c>
      <c r="O447" s="50">
        <f>COUNTIF(既存ファイル名[項目],既存ファイル名[[#This Row],[項目]])</f>
        <v>1</v>
      </c>
      <c r="P447" s="90" t="s">
        <v>3837</v>
      </c>
      <c r="Q447" s="50" t="str" cm="1">
        <f t="array" ref="Q447">_xlfn.IFS(既存ファイル名[[#This Row],[字２]]&gt;0,"",COUNTIF(既存ファイル名[[字１]:[字３]],既存ファイル名[[#This Row],[字１]])&gt;1,"重複",TRUE,"")</f>
        <v/>
      </c>
      <c r="R447" s="50" t="str">
        <f>LEFT(既存ファイル名[[#This Row],[ファイル名]],LEN(既存ファイル名[[#This Row],[ファイル名]])-2)</f>
        <v>shurei</v>
      </c>
      <c r="S447" s="50" t="s">
        <v>3837</v>
      </c>
    </row>
    <row r="448" spans="2:19">
      <c r="B448" s="50">
        <v>537</v>
      </c>
      <c r="C448" s="81" t="s">
        <v>2034</v>
      </c>
      <c r="D448" s="90" t="s">
        <v>2034</v>
      </c>
      <c r="E448" s="81" t="s">
        <v>4203</v>
      </c>
      <c r="F448" s="81" t="s">
        <v>4203</v>
      </c>
      <c r="G448" s="90" t="s">
        <v>2034</v>
      </c>
      <c r="H448" s="90" t="s">
        <v>4123</v>
      </c>
      <c r="I448" s="50" t="str" cm="1">
        <f t="array" ref="I4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48" s="90" t="s">
        <v>3708</v>
      </c>
      <c r="K448" s="50">
        <f>MATCH(LEFT(既存ファイル名[[#This Row],[項目（内部）]],1),字音画数表[新字],0)</f>
        <v>480</v>
      </c>
      <c r="L448" s="50" cm="1">
        <f t="array" ref="L448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448" s="50" cm="1">
        <f t="array" ref="M4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8" s="50" cm="1">
        <f t="array" ref="N448">_xlfn.IFS(既存ファイル名[[#This Row],[字２]]=0,1,既存ファイル名[[#This Row],[字３]]=0,2,TRUE,3)</f>
        <v>2</v>
      </c>
      <c r="O448" s="50">
        <f>COUNTIF(既存ファイル名[項目],既存ファイル名[[#This Row],[項目]])</f>
        <v>1</v>
      </c>
      <c r="P448" s="90" t="s">
        <v>3837</v>
      </c>
      <c r="Q448" s="50" t="str" cm="1">
        <f t="array" ref="Q448">_xlfn.IFS(既存ファイル名[[#This Row],[字２]]&gt;0,"",COUNTIF(既存ファイル名[[字１]:[字３]],既存ファイル名[[#This Row],[字１]])&gt;1,"重複",TRUE,"")</f>
        <v/>
      </c>
      <c r="R448" s="50" t="str">
        <f>LEFT(既存ファイル名[[#This Row],[ファイル名]],LEN(既存ファイル名[[#This Row],[ファイル名]])-2)</f>
        <v>shuri</v>
      </c>
      <c r="S448" s="50" t="s">
        <v>3837</v>
      </c>
    </row>
    <row r="449" spans="2:19">
      <c r="B449" s="50">
        <v>527</v>
      </c>
      <c r="C449" s="81" t="s">
        <v>2032</v>
      </c>
      <c r="D449" s="90" t="s">
        <v>2032</v>
      </c>
      <c r="E449" s="81" t="s">
        <v>2033</v>
      </c>
      <c r="F449" s="81" t="s">
        <v>4203</v>
      </c>
      <c r="G449" s="90" t="s">
        <v>2032</v>
      </c>
      <c r="H449" s="90" t="s">
        <v>4123</v>
      </c>
      <c r="I449" s="50" t="str" cm="1">
        <f t="array" ref="I4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49" s="90" t="s">
        <v>3699</v>
      </c>
      <c r="K449" s="50">
        <f>MATCH(LEFT(既存ファイル名[[#This Row],[項目（内部）]],1),字音画数表[新字],0)</f>
        <v>480</v>
      </c>
      <c r="L449" s="50" cm="1">
        <f t="array" ref="L449">_xlfn.IFS(MID(既存ファイル名[[#This Row],[項目（内部）]],2,1)="",0,MID(既存ファイル名[[#This Row],[項目（内部）]],2,1)="（",1,TRUE,MATCH(MID(既存ファイル名[[#This Row],[項目（内部）]],2,1),字音画数表[新字],0))</f>
        <v>950</v>
      </c>
      <c r="M449" s="50" cm="1">
        <f t="array" ref="M4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49" s="50" cm="1">
        <f t="array" ref="N449">_xlfn.IFS(既存ファイル名[[#This Row],[字２]]=0,1,既存ファイル名[[#This Row],[字３]]=0,2,TRUE,3)</f>
        <v>2</v>
      </c>
      <c r="O449" s="50">
        <f>COUNTIF(既存ファイル名[項目],既存ファイル名[[#This Row],[項目]])</f>
        <v>1</v>
      </c>
      <c r="P449" s="90" t="s">
        <v>3837</v>
      </c>
      <c r="Q449" s="50" t="str" cm="1">
        <f t="array" ref="Q449">_xlfn.IFS(既存ファイル名[[#This Row],[字２]]&gt;0,"",COUNTIF(既存ファイル名[[字１]:[字３]],既存ファイル名[[#This Row],[字１]])&gt;1,"重複",TRUE,"")</f>
        <v/>
      </c>
      <c r="R449" s="50" t="str">
        <f>LEFT(既存ファイル名[[#This Row],[ファイル名]],LEN(既存ファイル名[[#This Row],[ファイル名]])-2)</f>
        <v>shuho</v>
      </c>
      <c r="S449" s="50" t="s">
        <v>3837</v>
      </c>
    </row>
    <row r="450" spans="2:19">
      <c r="B450" s="50">
        <v>526</v>
      </c>
      <c r="C450" s="81" t="s">
        <v>2031</v>
      </c>
      <c r="D450" s="90" t="s">
        <v>2031</v>
      </c>
      <c r="E450" s="81" t="s">
        <v>4203</v>
      </c>
      <c r="F450" s="81" t="s">
        <v>4203</v>
      </c>
      <c r="G450" s="90" t="s">
        <v>2031</v>
      </c>
      <c r="H450" s="90" t="s">
        <v>4123</v>
      </c>
      <c r="I450" s="50" t="str" cm="1">
        <f t="array" ref="I4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0" s="90" t="s">
        <v>3697</v>
      </c>
      <c r="K450" s="50">
        <f>MATCH(LEFT(既存ファイル名[[#This Row],[項目（内部）]],1),字音画数表[新字],0)</f>
        <v>480</v>
      </c>
      <c r="L450" s="50" cm="1">
        <f t="array" ref="L450">_xlfn.IFS(MID(既存ファイル名[[#This Row],[項目（内部）]],2,1)="",0,MID(既存ファイル名[[#This Row],[項目（内部）]],2,1)="（",1,TRUE,MATCH(MID(既存ファイル名[[#This Row],[項目（内部）]],2,1),字音画数表[新字],0))</f>
        <v>910</v>
      </c>
      <c r="M450" s="50" cm="1">
        <f t="array" ref="M4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0" s="50" cm="1">
        <f t="array" ref="N450">_xlfn.IFS(既存ファイル名[[#This Row],[字２]]=0,1,既存ファイル名[[#This Row],[字３]]=0,2,TRUE,3)</f>
        <v>2</v>
      </c>
      <c r="O450" s="50">
        <f>COUNTIF(既存ファイル名[項目],既存ファイル名[[#This Row],[項目]])</f>
        <v>1</v>
      </c>
      <c r="P450" s="90" t="s">
        <v>3837</v>
      </c>
      <c r="Q450" s="50" t="str" cm="1">
        <f t="array" ref="Q450">_xlfn.IFS(既存ファイル名[[#This Row],[字２]]&gt;0,"",COUNTIF(既存ファイル名[[字１]:[字３]],既存ファイル名[[#This Row],[字１]])&gt;1,"重複",TRUE,"")</f>
        <v/>
      </c>
      <c r="R450" s="50" t="str">
        <f>LEFT(既存ファイル名[[#This Row],[ファイル名]],LEN(既存ファイル名[[#This Row],[ファイル名]])-2)</f>
        <v>shufu</v>
      </c>
      <c r="S450" s="50" t="s">
        <v>3837</v>
      </c>
    </row>
    <row r="451" spans="2:19">
      <c r="B451" s="50">
        <v>543</v>
      </c>
      <c r="C451" s="81" t="s">
        <v>2030</v>
      </c>
      <c r="D451" s="90" t="s">
        <v>2030</v>
      </c>
      <c r="E451" s="81" t="s">
        <v>4203</v>
      </c>
      <c r="F451" s="81" t="s">
        <v>4203</v>
      </c>
      <c r="G451" s="90" t="s">
        <v>2030</v>
      </c>
      <c r="H451" s="90" t="s">
        <v>4123</v>
      </c>
      <c r="I451" s="50" t="str" cm="1">
        <f t="array" ref="I4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1" s="90" t="s">
        <v>3715</v>
      </c>
      <c r="K451" s="50">
        <f>MATCH(LEFT(既存ファイル名[[#This Row],[項目（内部）]],1),字音画数表[新字],0)</f>
        <v>480</v>
      </c>
      <c r="L451" s="50" cm="1">
        <f t="array" ref="L451">_xlfn.IFS(MID(既存ファイル名[[#This Row],[項目（内部）]],2,1)="",0,MID(既存ファイル名[[#This Row],[項目（内部）]],2,1)="（",1,TRUE,MATCH(MID(既存ファイル名[[#This Row],[項目（内部）]],2,1),字音画数表[新字],0))</f>
        <v>685</v>
      </c>
      <c r="M451" s="50" cm="1">
        <f t="array" ref="M4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1" s="50" cm="1">
        <f t="array" ref="N451">_xlfn.IFS(既存ファイル名[[#This Row],[字２]]=0,1,既存ファイル名[[#This Row],[字３]]=0,2,TRUE,3)</f>
        <v>2</v>
      </c>
      <c r="O451" s="50">
        <f>COUNTIF(既存ファイル名[項目],既存ファイル名[[#This Row],[項目]])</f>
        <v>1</v>
      </c>
      <c r="P451" s="90" t="s">
        <v>3837</v>
      </c>
      <c r="Q451" s="50" t="str" cm="1">
        <f t="array" ref="Q451">_xlfn.IFS(既存ファイル名[[#This Row],[字２]]&gt;0,"",COUNTIF(既存ファイル名[[字１]:[字３]],既存ファイル名[[#This Row],[字１]])&gt;1,"重複",TRUE,"")</f>
        <v/>
      </c>
      <c r="R451" s="50" t="str">
        <f>LEFT(既存ファイル名[[#This Row],[ファイル名]],LEN(既存ファイル名[[#This Row],[ファイル名]])-2)</f>
        <v>shusou</v>
      </c>
      <c r="S451" s="50" t="s">
        <v>3837</v>
      </c>
    </row>
    <row r="452" spans="2:19">
      <c r="B452" s="50">
        <v>538</v>
      </c>
      <c r="C452" s="81" t="s">
        <v>4468</v>
      </c>
      <c r="D452" s="90" t="s">
        <v>4468</v>
      </c>
      <c r="E452" s="81" t="s">
        <v>4203</v>
      </c>
      <c r="F452" s="81" t="s">
        <v>4203</v>
      </c>
      <c r="G452" s="90" t="s">
        <v>4468</v>
      </c>
      <c r="H452" s="90" t="s">
        <v>4123</v>
      </c>
      <c r="I452" s="50" t="str" cm="1">
        <f t="array" ref="I4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2" s="90" t="s">
        <v>3709</v>
      </c>
      <c r="K452" s="50">
        <f>MATCH(LEFT(既存ファイル名[[#This Row],[項目（内部）]],1),字音画数表[新字],0)</f>
        <v>480</v>
      </c>
      <c r="L452" s="50" cm="1">
        <f t="array" ref="L452">_xlfn.IFS(MID(既存ファイル名[[#This Row],[項目（内部）]],2,1)="",0,MID(既存ファイル名[[#This Row],[項目（内部）]],2,1)="（",1,TRUE,MATCH(MID(既存ファイル名[[#This Row],[項目（内部）]],2,1),字音画数表[新字],0))</f>
        <v>673</v>
      </c>
      <c r="M452" s="50" cm="1">
        <f t="array" ref="M4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2" s="50" cm="1">
        <f t="array" ref="N452">_xlfn.IFS(既存ファイル名[[#This Row],[字２]]=0,1,既存ファイル名[[#This Row],[字３]]=0,2,TRUE,3)</f>
        <v>2</v>
      </c>
      <c r="O452" s="50">
        <f>COUNTIF(既存ファイル名[項目],既存ファイル名[[#This Row],[項目]])</f>
        <v>1</v>
      </c>
      <c r="P452" s="90" t="s">
        <v>3837</v>
      </c>
      <c r="Q452" s="50" t="str" cm="1">
        <f t="array" ref="Q452">_xlfn.IFS(既存ファイル名[[#This Row],[字２]]&gt;0,"",COUNTIF(既存ファイル名[[字１]:[字３]],既存ファイル名[[#This Row],[字１]])&gt;1,"重複",TRUE,"")</f>
        <v/>
      </c>
      <c r="R452" s="50" t="str">
        <f>LEFT(既存ファイル名[[#This Row],[ファイル名]],LEN(既存ファイル名[[#This Row],[ファイル名]])-2)</f>
        <v>shusen</v>
      </c>
      <c r="S452" s="50" t="s">
        <v>3837</v>
      </c>
    </row>
    <row r="453" spans="2:19">
      <c r="B453" s="50">
        <v>541</v>
      </c>
      <c r="C453" s="81" t="s">
        <v>2029</v>
      </c>
      <c r="D453" s="90" t="s">
        <v>2029</v>
      </c>
      <c r="E453" s="81" t="s">
        <v>4203</v>
      </c>
      <c r="F453" s="81" t="s">
        <v>4203</v>
      </c>
      <c r="G453" s="90" t="s">
        <v>2029</v>
      </c>
      <c r="H453" s="90" t="s">
        <v>4123</v>
      </c>
      <c r="I453" s="50" t="str" cm="1">
        <f t="array" ref="I4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3" s="90" t="s">
        <v>3713</v>
      </c>
      <c r="K453" s="50">
        <f>MATCH(LEFT(既存ファイル名[[#This Row],[項目（内部）]],1),字音画数表[新字],0)</f>
        <v>480</v>
      </c>
      <c r="L453" s="50" cm="1">
        <f t="array" ref="L453">_xlfn.IFS(MID(既存ファイル名[[#This Row],[項目（内部）]],2,1)="",0,MID(既存ファイル名[[#This Row],[項目（内部）]],2,1)="（",1,TRUE,MATCH(MID(既存ファイル名[[#This Row],[項目（内部）]],2,1),字音画数表[新字],0))</f>
        <v>585</v>
      </c>
      <c r="M453" s="50" cm="1">
        <f t="array" ref="M4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3" s="50" cm="1">
        <f t="array" ref="N453">_xlfn.IFS(既存ファイル名[[#This Row],[字２]]=0,1,既存ファイル名[[#This Row],[字３]]=0,2,TRUE,3)</f>
        <v>2</v>
      </c>
      <c r="O453" s="50">
        <f>COUNTIF(既存ファイル名[項目],既存ファイル名[[#This Row],[項目]])</f>
        <v>1</v>
      </c>
      <c r="P453" s="90" t="s">
        <v>3837</v>
      </c>
      <c r="Q453" s="50" t="str" cm="1">
        <f t="array" ref="Q453">_xlfn.IFS(既存ファイル名[[#This Row],[字２]]&gt;0,"",COUNTIF(既存ファイル名[[字１]:[字３]],既存ファイル名[[#This Row],[字１]])&gt;1,"重複",TRUE,"")</f>
        <v/>
      </c>
      <c r="R453" s="50" t="str">
        <f>LEFT(既存ファイル名[[#This Row],[ファイル名]],LEN(既存ファイル名[[#This Row],[ファイル名]])-2)</f>
        <v>shushoku</v>
      </c>
      <c r="S453" s="50" t="s">
        <v>3837</v>
      </c>
    </row>
    <row r="454" spans="2:19">
      <c r="B454" s="50">
        <v>539</v>
      </c>
      <c r="C454" s="81" t="s">
        <v>2028</v>
      </c>
      <c r="D454" s="90" t="s">
        <v>2028</v>
      </c>
      <c r="E454" s="81" t="s">
        <v>4203</v>
      </c>
      <c r="F454" s="81" t="s">
        <v>4203</v>
      </c>
      <c r="G454" s="90" t="s">
        <v>2028</v>
      </c>
      <c r="H454" s="90" t="s">
        <v>4123</v>
      </c>
      <c r="I454" s="50" t="str" cm="1">
        <f t="array" ref="I4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4" s="90" t="s">
        <v>3710</v>
      </c>
      <c r="K454" s="50">
        <f>MATCH(LEFT(既存ファイル名[[#This Row],[項目（内部）]],1),字音画数表[新字],0)</f>
        <v>480</v>
      </c>
      <c r="L454" s="50" cm="1">
        <f t="array" ref="L454">_xlfn.IFS(MID(既存ファイル名[[#This Row],[項目（内部）]],2,1)="",0,MID(既存ファイル名[[#This Row],[項目（内部）]],2,1)="（",1,TRUE,MATCH(MID(既存ファイル名[[#This Row],[項目（内部）]],2,1),字音画数表[新字],0))</f>
        <v>478</v>
      </c>
      <c r="M454" s="50" cm="1">
        <f t="array" ref="M4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4" s="50" cm="1">
        <f t="array" ref="N454">_xlfn.IFS(既存ファイル名[[#This Row],[字２]]=0,1,既存ファイル名[[#This Row],[字３]]=0,2,TRUE,3)</f>
        <v>2</v>
      </c>
      <c r="O454" s="50">
        <f>COUNTIF(既存ファイル名[項目],既存ファイル名[[#This Row],[項目]])</f>
        <v>1</v>
      </c>
      <c r="P454" s="90" t="s">
        <v>3837</v>
      </c>
      <c r="Q454" s="50" t="str" cm="1">
        <f t="array" ref="Q454">_xlfn.IFS(既存ファイル名[[#This Row],[字２]]&gt;0,"",COUNTIF(既存ファイル名[[字１]:[字３]],既存ファイル名[[#This Row],[字１]])&gt;1,"重複",TRUE,"")</f>
        <v/>
      </c>
      <c r="R454" s="50" t="str">
        <f>LEFT(既存ファイル名[[#This Row],[ファイル名]],LEN(既存ファイル名[[#This Row],[ファイル名]])-2)</f>
        <v>shushaku</v>
      </c>
      <c r="S454" s="50" t="s">
        <v>3837</v>
      </c>
    </row>
    <row r="455" spans="2:19">
      <c r="B455" s="50">
        <v>540</v>
      </c>
      <c r="C455" s="81" t="s">
        <v>2026</v>
      </c>
      <c r="D455" s="90" t="s">
        <v>2026</v>
      </c>
      <c r="E455" s="81" t="s">
        <v>2027</v>
      </c>
      <c r="F455" s="81" t="s">
        <v>4203</v>
      </c>
      <c r="G455" s="90" t="s">
        <v>2026</v>
      </c>
      <c r="H455" s="90" t="s">
        <v>4123</v>
      </c>
      <c r="I455" s="50" t="str" cm="1">
        <f t="array" ref="I4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5" s="90" t="s">
        <v>3712</v>
      </c>
      <c r="K455" s="50">
        <f>MATCH(LEFT(既存ファイル名[[#This Row],[項目（内部）]],1),字音画数表[新字],0)</f>
        <v>480</v>
      </c>
      <c r="L455" s="50" cm="1">
        <f t="array" ref="L455">_xlfn.IFS(MID(既存ファイル名[[#This Row],[項目（内部）]],2,1)="",0,MID(既存ファイル名[[#This Row],[項目（内部）]],2,1)="（",1,TRUE,MATCH(MID(既存ファイル名[[#This Row],[項目（内部）]],2,1),字音画数表[新字],0))</f>
        <v>467</v>
      </c>
      <c r="M455" s="50" cm="1">
        <f t="array" ref="M4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5" s="50" cm="1">
        <f t="array" ref="N455">_xlfn.IFS(既存ファイル名[[#This Row],[字２]]=0,1,既存ファイル名[[#This Row],[字３]]=0,2,TRUE,3)</f>
        <v>2</v>
      </c>
      <c r="O455" s="50">
        <f>COUNTIF(既存ファイル名[項目],既存ファイル名[[#This Row],[項目]])</f>
        <v>1</v>
      </c>
      <c r="P455" s="90" t="s">
        <v>3837</v>
      </c>
      <c r="Q455" s="50" t="str" cm="1">
        <f t="array" ref="Q455">_xlfn.IFS(既存ファイル名[[#This Row],[字２]]&gt;0,"",COUNTIF(既存ファイル名[[字１]:[字３]],既存ファイル名[[#This Row],[字１]])&gt;1,"重複",TRUE,"")</f>
        <v/>
      </c>
      <c r="R455" s="50" t="str">
        <f>LEFT(既存ファイル名[[#This Row],[ファイル名]],LEN(既存ファイル名[[#This Row],[ファイル名]])-2)</f>
        <v>shushitsu</v>
      </c>
      <c r="S455" s="50" t="s">
        <v>3837</v>
      </c>
    </row>
    <row r="456" spans="2:19">
      <c r="B456" s="50">
        <v>531</v>
      </c>
      <c r="C456" s="81" t="s">
        <v>2024</v>
      </c>
      <c r="D456" s="90" t="s">
        <v>2024</v>
      </c>
      <c r="E456" s="81" t="s">
        <v>4203</v>
      </c>
      <c r="F456" s="81" t="s">
        <v>4203</v>
      </c>
      <c r="G456" s="90" t="s">
        <v>2024</v>
      </c>
      <c r="H456" s="90" t="s">
        <v>4123</v>
      </c>
      <c r="I456" s="50" t="str" cm="1">
        <f t="array" ref="I4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6" s="90" t="s">
        <v>3070</v>
      </c>
      <c r="K456" s="50">
        <f>MATCH(LEFT(既存ファイル名[[#This Row],[項目（内部）]],1),字音画数表[新字],0)</f>
        <v>480</v>
      </c>
      <c r="L456" s="50" cm="1">
        <f t="array" ref="L456">_xlfn.IFS(MID(既存ファイル名[[#This Row],[項目（内部）]],2,1)="",0,MID(既存ファイル名[[#This Row],[項目（内部）]],2,1)="（",1,TRUE,MATCH(MID(既存ファイル名[[#This Row],[項目（内部）]],2,1),字音画数表[新字],0))</f>
        <v>314</v>
      </c>
      <c r="M456" s="50" cm="1">
        <f t="array" ref="M4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6" s="50" cm="1">
        <f t="array" ref="N456">_xlfn.IFS(既存ファイル名[[#This Row],[字２]]=0,1,既存ファイル名[[#This Row],[字３]]=0,2,TRUE,3)</f>
        <v>2</v>
      </c>
      <c r="O456" s="50">
        <f>COUNTIF(既存ファイル名[項目],既存ファイル名[[#This Row],[項目]])</f>
        <v>1</v>
      </c>
      <c r="P456" s="90" t="s">
        <v>3837</v>
      </c>
      <c r="Q456" s="50" t="str" cm="1">
        <f t="array" ref="Q456">_xlfn.IFS(既存ファイル名[[#This Row],[字２]]&gt;0,"",COUNTIF(既存ファイル名[[字１]:[字３]],既存ファイル名[[#This Row],[字１]])&gt;1,"重複",TRUE,"")</f>
        <v/>
      </c>
      <c r="R456" s="50" t="str">
        <f>LEFT(既存ファイル名[[#This Row],[ファイル名]],LEN(既存ファイル名[[#This Row],[ファイル名]])-2)</f>
        <v>shuko</v>
      </c>
      <c r="S456" s="50" t="s">
        <v>3837</v>
      </c>
    </row>
    <row r="457" spans="2:19">
      <c r="B457" s="50">
        <v>532</v>
      </c>
      <c r="C457" s="81" t="s">
        <v>4466</v>
      </c>
      <c r="D457" s="90" t="s">
        <v>4466</v>
      </c>
      <c r="E457" s="81" t="s">
        <v>4203</v>
      </c>
      <c r="F457" s="81" t="s">
        <v>4203</v>
      </c>
      <c r="G457" s="90" t="s">
        <v>4466</v>
      </c>
      <c r="H457" s="90" t="s">
        <v>4123</v>
      </c>
      <c r="I457" s="50" t="str" cm="1">
        <f t="array" ref="I4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7" s="90" t="s">
        <v>3071</v>
      </c>
      <c r="K457" s="50">
        <f>MATCH(LEFT(既存ファイル名[[#This Row],[項目（内部）]],1),字音画数表[新字],0)</f>
        <v>480</v>
      </c>
      <c r="L457" s="50" cm="1">
        <f t="array" ref="L457">_xlfn.IFS(MID(既存ファイル名[[#This Row],[項目（内部）]],2,1)="",0,MID(既存ファイル名[[#This Row],[項目（内部）]],2,1)="（",1,TRUE,MATCH(MID(既存ファイル名[[#This Row],[項目（内部）]],2,1),字音画数表[新字],0))</f>
        <v>306</v>
      </c>
      <c r="M457" s="50" cm="1">
        <f t="array" ref="M4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7" s="50" cm="1">
        <f t="array" ref="N457">_xlfn.IFS(既存ファイル名[[#This Row],[字２]]=0,1,既存ファイル名[[#This Row],[字３]]=0,2,TRUE,3)</f>
        <v>2</v>
      </c>
      <c r="O457" s="50">
        <f>COUNTIF(既存ファイル名[項目],既存ファイル名[[#This Row],[項目]])</f>
        <v>1</v>
      </c>
      <c r="P457" s="90" t="s">
        <v>3837</v>
      </c>
      <c r="Q457" s="50" t="str" cm="1">
        <f t="array" ref="Q457">_xlfn.IFS(既存ファイル名[[#This Row],[字２]]&gt;0,"",COUNTIF(既存ファイル名[[字１]:[字３]],既存ファイル名[[#This Row],[字１]])&gt;1,"重複",TRUE,"")</f>
        <v/>
      </c>
      <c r="R457" s="50" t="str">
        <f>LEFT(既存ファイル名[[#This Row],[ファイル名]],LEN(既存ファイル名[[#This Row],[ファイル名]])-2)</f>
        <v>shuko</v>
      </c>
      <c r="S457" s="50" t="s">
        <v>3837</v>
      </c>
    </row>
    <row r="458" spans="2:19">
      <c r="B458" s="50">
        <v>530</v>
      </c>
      <c r="C458" s="81" t="s">
        <v>2023</v>
      </c>
      <c r="D458" s="90" t="s">
        <v>2023</v>
      </c>
      <c r="E458" s="81" t="s">
        <v>4203</v>
      </c>
      <c r="F458" s="81" t="s">
        <v>4203</v>
      </c>
      <c r="G458" s="90" t="s">
        <v>2023</v>
      </c>
      <c r="H458" s="90" t="s">
        <v>4123</v>
      </c>
      <c r="I458" s="50" t="str" cm="1">
        <f t="array" ref="I4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8" s="90" t="s">
        <v>3701</v>
      </c>
      <c r="K458" s="50">
        <f>MATCH(LEFT(既存ファイル名[[#This Row],[項目（内部）]],1),字音画数表[新字],0)</f>
        <v>480</v>
      </c>
      <c r="L458" s="50" cm="1">
        <f t="array" ref="L458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458" s="50" cm="1">
        <f t="array" ref="M4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8" s="50" cm="1">
        <f t="array" ref="N458">_xlfn.IFS(既存ファイル名[[#This Row],[字２]]=0,1,既存ファイル名[[#This Row],[字３]]=0,2,TRUE,3)</f>
        <v>2</v>
      </c>
      <c r="O458" s="50">
        <f>COUNTIF(既存ファイル名[項目],既存ファイル名[[#This Row],[項目]])</f>
        <v>1</v>
      </c>
      <c r="P458" s="90" t="s">
        <v>3837</v>
      </c>
      <c r="Q458" s="50" t="str" cm="1">
        <f t="array" ref="Q458">_xlfn.IFS(既存ファイル名[[#This Row],[字２]]&gt;0,"",COUNTIF(既存ファイル名[[字１]:[字３]],既存ファイル名[[#This Row],[字１]])&gt;1,"重複",TRUE,"")</f>
        <v/>
      </c>
      <c r="R458" s="50" t="str">
        <f>LEFT(既存ファイル名[[#This Row],[ファイル名]],LEN(既存ファイル名[[#This Row],[ファイル名]])-2)</f>
        <v>shukei</v>
      </c>
      <c r="S458" s="50" t="s">
        <v>3837</v>
      </c>
    </row>
    <row r="459" spans="2:19">
      <c r="B459" s="50">
        <v>529</v>
      </c>
      <c r="C459" s="90" t="s">
        <v>4554</v>
      </c>
      <c r="D459" s="90" t="s">
        <v>4554</v>
      </c>
      <c r="E459" s="90" t="s">
        <v>3843</v>
      </c>
      <c r="F459" s="90" t="s">
        <v>3843</v>
      </c>
      <c r="G459" s="90" t="s">
        <v>4554</v>
      </c>
      <c r="H459" s="90" t="s">
        <v>3846</v>
      </c>
      <c r="I459" s="50" t="str" cm="1">
        <f t="array" ref="I4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59" s="90" t="s">
        <v>4571</v>
      </c>
      <c r="K459" s="50">
        <f>MATCH(LEFT(既存ファイル名[[#This Row],[項目（内部）]],1),字音画数表[新字],0)</f>
        <v>480</v>
      </c>
      <c r="L459" s="50" cm="1">
        <f t="array" ref="L459">_xlfn.IFS(MID(既存ファイル名[[#This Row],[項目（内部）]],2,1)="",0,MID(既存ファイル名[[#This Row],[項目（内部）]],2,1)="（",1,TRUE,MATCH(MID(既存ファイル名[[#This Row],[項目（内部）]],2,1),字音画数表[新字],0))</f>
        <v>109</v>
      </c>
      <c r="M459" s="50" cm="1">
        <f t="array" ref="M4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59" s="50" cm="1">
        <f t="array" ref="N459">_xlfn.IFS(既存ファイル名[[#This Row],[字２]]=0,1,既存ファイル名[[#This Row],[字３]]=0,2,TRUE,3)</f>
        <v>2</v>
      </c>
      <c r="O459" s="50">
        <f>COUNTIF(既存ファイル名[項目],既存ファイル名[[#This Row],[項目]])</f>
        <v>1</v>
      </c>
      <c r="P459" s="90" t="s">
        <v>3837</v>
      </c>
      <c r="Q459" s="50" t="str" cm="1">
        <f t="array" ref="Q459">_xlfn.IFS(既存ファイル名[[#This Row],[字２]]&gt;0,"",COUNTIF(既存ファイル名[[字１]:[字３]],既存ファイル名[[#This Row],[字１]])&gt;1,"重複",TRUE,"")</f>
        <v/>
      </c>
      <c r="R459" s="50" t="str">
        <f>LEFT(既存ファイル名[[#This Row],[ファイル名]],LEN(既存ファイル名[[#This Row],[ファイル名]])-2)</f>
        <v>shukai</v>
      </c>
      <c r="S459" s="50"/>
    </row>
    <row r="460" spans="2:19">
      <c r="B460" s="50">
        <v>528</v>
      </c>
      <c r="C460" s="81" t="s">
        <v>2022</v>
      </c>
      <c r="D460" s="90" t="s">
        <v>2022</v>
      </c>
      <c r="E460" s="81" t="s">
        <v>4203</v>
      </c>
      <c r="F460" s="81" t="s">
        <v>4203</v>
      </c>
      <c r="G460" s="90" t="s">
        <v>2022</v>
      </c>
      <c r="H460" s="90" t="s">
        <v>4123</v>
      </c>
      <c r="I460" s="50" t="str" cm="1">
        <f t="array" ref="I4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0" s="90" t="s">
        <v>3700</v>
      </c>
      <c r="K460" s="50">
        <f>MATCH(LEFT(既存ファイル名[[#This Row],[項目（内部）]],1),字音画数表[新字],0)</f>
        <v>480</v>
      </c>
      <c r="L460" s="50" cm="1">
        <f t="array" ref="L460">_xlfn.IFS(MID(既存ファイル名[[#This Row],[項目（内部）]],2,1)="",0,MID(既存ファイル名[[#This Row],[項目（内部）]],2,1)="（",1,TRUE,MATCH(MID(既存ファイル名[[#This Row],[項目（内部）]],2,1),字音画数表[新字],0))</f>
        <v>93</v>
      </c>
      <c r="M460" s="50" cm="1">
        <f t="array" ref="M4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0" s="50" cm="1">
        <f t="array" ref="N460">_xlfn.IFS(既存ファイル名[[#This Row],[字２]]=0,1,既存ファイル名[[#This Row],[字３]]=0,2,TRUE,3)</f>
        <v>2</v>
      </c>
      <c r="O460" s="50">
        <f>COUNTIF(既存ファイル名[項目],既存ファイル名[[#This Row],[項目]])</f>
        <v>1</v>
      </c>
      <c r="P460" s="90" t="s">
        <v>3837</v>
      </c>
      <c r="Q460" s="50" t="str" cm="1">
        <f t="array" ref="Q460">_xlfn.IFS(既存ファイル名[[#This Row],[字２]]&gt;0,"",COUNTIF(既存ファイル名[[字１]:[字３]],既存ファイル名[[#This Row],[字１]])&gt;1,"重複",TRUE,"")</f>
        <v/>
      </c>
      <c r="R460" s="50" t="str">
        <f>LEFT(既存ファイル名[[#This Row],[ファイル名]],LEN(既存ファイル名[[#This Row],[ファイル名]])-2)</f>
        <v>shuka</v>
      </c>
      <c r="S460" s="50" t="s">
        <v>3837</v>
      </c>
    </row>
    <row r="461" spans="2:19">
      <c r="B461" s="50">
        <v>459</v>
      </c>
      <c r="C461" s="81" t="s">
        <v>2019</v>
      </c>
      <c r="D461" s="90" t="s">
        <v>2019</v>
      </c>
      <c r="E461" s="81" t="s">
        <v>4203</v>
      </c>
      <c r="F461" s="81" t="s">
        <v>4203</v>
      </c>
      <c r="G461" s="90" t="s">
        <v>2019</v>
      </c>
      <c r="H461" s="90" t="s">
        <v>4123</v>
      </c>
      <c r="I461" s="50" t="str" cm="1">
        <f t="array" ref="I4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1" s="90" t="s">
        <v>3635</v>
      </c>
      <c r="K461" s="50">
        <f>MATCH(LEFT(既存ファイル名[[#This Row],[項目（内部）]],1),字音画数表[新字],0)</f>
        <v>478</v>
      </c>
      <c r="L461" s="50" cm="1">
        <f t="array" ref="L461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461" s="50" cm="1">
        <f t="array" ref="M4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1" s="50" cm="1">
        <f t="array" ref="N461">_xlfn.IFS(既存ファイル名[[#This Row],[字２]]=0,1,既存ファイル名[[#This Row],[字３]]=0,2,TRUE,3)</f>
        <v>2</v>
      </c>
      <c r="O461" s="50">
        <f>COUNTIF(既存ファイル名[項目],既存ファイル名[[#This Row],[項目]])</f>
        <v>1</v>
      </c>
      <c r="P461" s="90" t="s">
        <v>3837</v>
      </c>
      <c r="Q461" s="50" t="str" cm="1">
        <f t="array" ref="Q461">_xlfn.IFS(既存ファイル名[[#This Row],[字２]]&gt;0,"",COUNTIF(既存ファイル名[[字１]:[字３]],既存ファイル名[[#This Row],[字１]])&gt;1,"重複",TRUE,"")</f>
        <v/>
      </c>
      <c r="R461" s="50" t="str">
        <f>LEFT(既存ファイル名[[#This Row],[ファイル名]],LEN(既存ファイル名[[#This Row],[ファイル名]])-2)</f>
        <v>shakusou</v>
      </c>
      <c r="S461" s="50" t="s">
        <v>3837</v>
      </c>
    </row>
    <row r="462" spans="2:19">
      <c r="B462" s="50">
        <v>460</v>
      </c>
      <c r="C462" s="81" t="s">
        <v>2119</v>
      </c>
      <c r="D462" s="90" t="s">
        <v>2119</v>
      </c>
      <c r="E462" s="81" t="s">
        <v>4203</v>
      </c>
      <c r="F462" s="81" t="s">
        <v>4203</v>
      </c>
      <c r="G462" s="90" t="s">
        <v>2119</v>
      </c>
      <c r="H462" s="90" t="s">
        <v>4207</v>
      </c>
      <c r="I462" s="50" t="str" cm="1">
        <f t="array" ref="I4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62" s="90" t="s">
        <v>3636</v>
      </c>
      <c r="K462" s="50">
        <f>MATCH(LEFT(既存ファイル名[[#This Row],[項目（内部）]],1),字音画数表[新字],0)</f>
        <v>476</v>
      </c>
      <c r="L462" s="50" cm="1">
        <f t="array" ref="L462">_xlfn.IFS(MID(既存ファイル名[[#This Row],[項目（内部）]],2,1)="",0,MID(既存ファイル名[[#This Row],[項目（内部）]],2,1)="（",1,TRUE,MATCH(MID(既存ファイル名[[#This Row],[項目（内部）]],2,1),字音画数表[新字],0))</f>
        <v>782</v>
      </c>
      <c r="M462" s="50" cm="1">
        <f t="array" ref="M4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2" s="50" cm="1">
        <f t="array" ref="N462">_xlfn.IFS(既存ファイル名[[#This Row],[字２]]=0,1,既存ファイル名[[#This Row],[字３]]=0,2,TRUE,3)</f>
        <v>2</v>
      </c>
      <c r="O462" s="50">
        <f>COUNTIF(既存ファイル名[項目],既存ファイル名[[#This Row],[項目]])</f>
        <v>1</v>
      </c>
      <c r="P462" s="90" t="s">
        <v>3837</v>
      </c>
      <c r="Q462" s="50" t="str" cm="1">
        <f t="array" ref="Q462">_xlfn.IFS(既存ファイル名[[#This Row],[字２]]&gt;0,"",COUNTIF(既存ファイル名[[字１]:[字３]],既存ファイル名[[#This Row],[字１]])&gt;1,"重複",TRUE,"")</f>
        <v/>
      </c>
      <c r="R462" s="50" t="str">
        <f>LEFT(既存ファイル名[[#This Row],[ファイル名]],LEN(既存ファイル名[[#This Row],[ファイル名]])-2)</f>
        <v>shakutei</v>
      </c>
      <c r="S462" s="50" t="s">
        <v>3837</v>
      </c>
    </row>
    <row r="463" spans="2:19">
      <c r="B463" s="50">
        <v>458</v>
      </c>
      <c r="C463" s="81" t="s">
        <v>2018</v>
      </c>
      <c r="D463" s="90" t="s">
        <v>2018</v>
      </c>
      <c r="E463" s="81" t="s">
        <v>4203</v>
      </c>
      <c r="F463" s="81" t="s">
        <v>4203</v>
      </c>
      <c r="G463" s="90" t="s">
        <v>2018</v>
      </c>
      <c r="H463" s="90" t="s">
        <v>4123</v>
      </c>
      <c r="I463" s="50" t="str" cm="1">
        <f t="array" ref="I4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3" s="90" t="s">
        <v>3633</v>
      </c>
      <c r="K463" s="50">
        <f>MATCH(LEFT(既存ファイル名[[#This Row],[項目（内部）]],1),字音画数表[新字],0)</f>
        <v>473</v>
      </c>
      <c r="L463" s="50" cm="1">
        <f t="array" ref="L463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463" s="50" cm="1">
        <f t="array" ref="M4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3" s="50" cm="1">
        <f t="array" ref="N463">_xlfn.IFS(既存ファイル名[[#This Row],[字２]]=0,1,既存ファイル名[[#This Row],[字３]]=0,2,TRUE,3)</f>
        <v>2</v>
      </c>
      <c r="O463" s="50">
        <f>COUNTIF(既存ファイル名[項目],既存ファイル名[[#This Row],[項目]])</f>
        <v>1</v>
      </c>
      <c r="P463" s="90" t="s">
        <v>3837</v>
      </c>
      <c r="Q463" s="50" t="str" cm="1">
        <f t="array" ref="Q463">_xlfn.IFS(既存ファイル名[[#This Row],[字２]]&gt;0,"",COUNTIF(既存ファイル名[[字１]:[字３]],既存ファイル名[[#This Row],[字１]])&gt;1,"重複",TRUE,"")</f>
        <v/>
      </c>
      <c r="R463" s="50" t="str">
        <f>LEFT(既存ファイル名[[#This Row],[ファイル名]],LEN(既存ファイル名[[#This Row],[ファイル名]])-2)</f>
        <v>shakan</v>
      </c>
      <c r="S463" s="50" t="s">
        <v>3837</v>
      </c>
    </row>
    <row r="464" spans="2:19">
      <c r="B464" s="50">
        <v>461</v>
      </c>
      <c r="C464" s="81" t="s">
        <v>2230</v>
      </c>
      <c r="D464" s="90" t="s">
        <v>2229</v>
      </c>
      <c r="E464" s="81" t="s">
        <v>4203</v>
      </c>
      <c r="F464" s="81" t="s">
        <v>4203</v>
      </c>
      <c r="G464" s="90" t="s">
        <v>2229</v>
      </c>
      <c r="H464" s="90" t="s">
        <v>4122</v>
      </c>
      <c r="I464" s="50" t="str" cm="1">
        <f t="array" ref="I4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64" s="90" t="s">
        <v>3637</v>
      </c>
      <c r="K464" s="50">
        <f>MATCH(LEFT(既存ファイル名[[#This Row],[項目（内部）]],1),字音画数表[新字],0)</f>
        <v>471</v>
      </c>
      <c r="L464" s="50" cm="1">
        <f t="array" ref="L464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464" s="50" cm="1">
        <f t="array" ref="M4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4" s="50" cm="1">
        <f t="array" ref="N464">_xlfn.IFS(既存ファイル名[[#This Row],[字２]]=0,1,既存ファイル名[[#This Row],[字３]]=0,2,TRUE,3)</f>
        <v>2</v>
      </c>
      <c r="O464" s="50">
        <f>COUNTIF(既存ファイル名[項目],既存ファイル名[[#This Row],[項目]])</f>
        <v>1</v>
      </c>
      <c r="P464" s="90" t="s">
        <v>3837</v>
      </c>
      <c r="Q464" s="50" t="str" cm="1">
        <f t="array" ref="Q464">_xlfn.IFS(既存ファイル名[[#This Row],[字２]]&gt;0,"",COUNTIF(既存ファイル名[[字１]:[字３]],既存ファイル名[[#This Row],[字１]])&gt;1,"重複",TRUE,"")</f>
        <v/>
      </c>
      <c r="R464" s="50" t="str">
        <f>LEFT(既存ファイル名[[#This Row],[ファイル名]],LEN(既存ファイル名[[#This Row],[ファイル名]])-2)</f>
        <v>shari</v>
      </c>
      <c r="S464" s="50" t="s">
        <v>3837</v>
      </c>
    </row>
    <row r="465" spans="2:19">
      <c r="B465" s="50">
        <v>457</v>
      </c>
      <c r="C465" s="81" t="s">
        <v>4423</v>
      </c>
      <c r="D465" s="90" t="s">
        <v>4423</v>
      </c>
      <c r="E465" s="81" t="s">
        <v>4203</v>
      </c>
      <c r="F465" s="81" t="s">
        <v>4203</v>
      </c>
      <c r="G465" s="90" t="s">
        <v>4423</v>
      </c>
      <c r="H465" s="90" t="s">
        <v>4211</v>
      </c>
      <c r="I465" s="50" t="str" cm="1">
        <f t="array" ref="I4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65" s="90" t="s">
        <v>3632</v>
      </c>
      <c r="K465" s="50">
        <f>MATCH(LEFT(既存ファイル名[[#This Row],[項目（内部）]],1),字音画数表[新字],0)</f>
        <v>470</v>
      </c>
      <c r="L465" s="50" cm="1">
        <f t="array" ref="L465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465" s="50" cm="1">
        <f t="array" ref="M4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5" s="50" cm="1">
        <f t="array" ref="N465">_xlfn.IFS(既存ファイル名[[#This Row],[字２]]=0,1,既存ファイル名[[#This Row],[字３]]=0,2,TRUE,3)</f>
        <v>2</v>
      </c>
      <c r="O465" s="50">
        <f>COUNTIF(既存ファイル名[項目],既存ファイル名[[#This Row],[項目]])</f>
        <v>1</v>
      </c>
      <c r="P465" s="90" t="s">
        <v>3837</v>
      </c>
      <c r="Q465" s="50" t="str" cm="1">
        <f t="array" ref="Q465">_xlfn.IFS(既存ファイル名[[#This Row],[字２]]&gt;0,"",COUNTIF(既存ファイル名[[字１]:[字３]],既存ファイル名[[#This Row],[字１]])&gt;1,"重複",TRUE,"")</f>
        <v/>
      </c>
      <c r="R465" s="50" t="str">
        <f>LEFT(既存ファイル名[[#This Row],[ファイル名]],LEN(既存ファイル名[[#This Row],[ファイル名]])-2)</f>
        <v>shajin</v>
      </c>
      <c r="S465" s="50" t="s">
        <v>3837</v>
      </c>
    </row>
    <row r="466" spans="2:19">
      <c r="B466" s="50">
        <v>463</v>
      </c>
      <c r="C466" s="81" t="s">
        <v>2400</v>
      </c>
      <c r="D466" s="90" t="s">
        <v>2400</v>
      </c>
      <c r="E466" s="81" t="s">
        <v>4203</v>
      </c>
      <c r="F466" s="81" t="s">
        <v>4203</v>
      </c>
      <c r="G466" s="90" t="s">
        <v>2400</v>
      </c>
      <c r="H466" s="90" t="s">
        <v>4211</v>
      </c>
      <c r="I466" s="50" t="str" cm="1">
        <f t="array" ref="I4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66" s="90" t="s">
        <v>3639</v>
      </c>
      <c r="K466" s="50">
        <f>MATCH(LEFT(既存ファイル名[[#This Row],[項目（内部）]],1),字音画数表[新字],0)</f>
        <v>469</v>
      </c>
      <c r="L466" s="50" cm="1">
        <f t="array" ref="L466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466" s="50" cm="1">
        <f t="array" ref="M4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6" s="50" cm="1">
        <f t="array" ref="N466">_xlfn.IFS(既存ファイル名[[#This Row],[字２]]=0,1,既存ファイル名[[#This Row],[字３]]=0,2,TRUE,3)</f>
        <v>2</v>
      </c>
      <c r="O466" s="50">
        <f>COUNTIF(既存ファイル名[項目],既存ファイル名[[#This Row],[項目]])</f>
        <v>1</v>
      </c>
      <c r="P466" s="90" t="s">
        <v>3837</v>
      </c>
      <c r="Q466" s="50" t="str" cm="1">
        <f t="array" ref="Q466">_xlfn.IFS(既存ファイル名[[#This Row],[字２]]&gt;0,"",COUNTIF(既存ファイル名[[字１]:[字３]],既存ファイル名[[#This Row],[字１]])&gt;1,"重複",TRUE,"")</f>
        <v/>
      </c>
      <c r="R466" s="50" t="str">
        <f>LEFT(既存ファイル名[[#This Row],[ファイル名]],LEN(既存ファイル名[[#This Row],[ファイル名]])-2)</f>
        <v>shato</v>
      </c>
      <c r="S466" s="50" t="s">
        <v>3837</v>
      </c>
    </row>
    <row r="467" spans="2:19">
      <c r="B467" s="50">
        <v>462</v>
      </c>
      <c r="C467" s="81" t="s">
        <v>2017</v>
      </c>
      <c r="D467" s="90" t="s">
        <v>2017</v>
      </c>
      <c r="E467" s="81" t="s">
        <v>4203</v>
      </c>
      <c r="F467" s="81" t="s">
        <v>4203</v>
      </c>
      <c r="G467" s="90" t="s">
        <v>2017</v>
      </c>
      <c r="H467" s="90" t="s">
        <v>4123</v>
      </c>
      <c r="I467" s="50" t="str" cm="1">
        <f t="array" ref="I4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7" s="90" t="s">
        <v>3638</v>
      </c>
      <c r="K467" s="50">
        <f>MATCH(LEFT(既存ファイル名[[#This Row],[項目（内部）]],1),字音画数表[新字],0)</f>
        <v>469</v>
      </c>
      <c r="L467" s="50" cm="1">
        <f t="array" ref="L467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467" s="50" cm="1">
        <f t="array" ref="M4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7" s="50" cm="1">
        <f t="array" ref="N467">_xlfn.IFS(既存ファイル名[[#This Row],[字２]]=0,1,既存ファイル名[[#This Row],[字３]]=0,2,TRUE,3)</f>
        <v>2</v>
      </c>
      <c r="O467" s="50">
        <f>COUNTIF(既存ファイル名[項目],既存ファイル名[[#This Row],[項目]])</f>
        <v>1</v>
      </c>
      <c r="P467" s="90" t="s">
        <v>3837</v>
      </c>
      <c r="Q467" s="50" t="str" cm="1">
        <f t="array" ref="Q467">_xlfn.IFS(既存ファイル名[[#This Row],[字２]]&gt;0,"",COUNTIF(既存ファイル名[[字１]:[字３]],既存ファイル名[[#This Row],[字１]])&gt;1,"重複",TRUE,"")</f>
        <v/>
      </c>
      <c r="R467" s="50" t="str">
        <f>LEFT(既存ファイル名[[#This Row],[ファイル名]],LEN(既存ファイル名[[#This Row],[ファイル名]])-2)</f>
        <v>shasou</v>
      </c>
      <c r="S467" s="50" t="s">
        <v>3837</v>
      </c>
    </row>
    <row r="468" spans="2:19">
      <c r="B468" s="50">
        <v>487</v>
      </c>
      <c r="C468" s="81" t="s">
        <v>2015</v>
      </c>
      <c r="D468" s="90" t="s">
        <v>2015</v>
      </c>
      <c r="E468" s="81" t="s">
        <v>2016</v>
      </c>
      <c r="F468" s="81" t="s">
        <v>4203</v>
      </c>
      <c r="G468" s="90" t="s">
        <v>2015</v>
      </c>
      <c r="H468" s="90" t="s">
        <v>4123</v>
      </c>
      <c r="I468" s="50" t="str" cm="1">
        <f t="array" ref="I4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68" s="90" t="s">
        <v>3663</v>
      </c>
      <c r="K468" s="50">
        <f>MATCH(LEFT(既存ファイル名[[#This Row],[項目（内部）]],1),字音画数表[新字],0)</f>
        <v>467</v>
      </c>
      <c r="L468" s="50" cm="1">
        <f t="array" ref="L468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468" s="50" cm="1">
        <f t="array" ref="M4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8" s="50" cm="1">
        <f t="array" ref="N468">_xlfn.IFS(既存ファイル名[[#This Row],[字２]]=0,1,既存ファイル名[[#This Row],[字３]]=0,2,TRUE,3)</f>
        <v>2</v>
      </c>
      <c r="O468" s="50">
        <f>COUNTIF(既存ファイル名[項目],既存ファイル名[[#This Row],[項目]])</f>
        <v>1</v>
      </c>
      <c r="P468" s="90" t="s">
        <v>3837</v>
      </c>
      <c r="Q468" s="50" t="str" cm="1">
        <f t="array" ref="Q468">_xlfn.IFS(既存ファイル名[[#This Row],[字２]]&gt;0,"",COUNTIF(既存ファイル名[[字１]:[字３]],既存ファイル名[[#This Row],[字１]])&gt;1,"重複",TRUE,"")</f>
        <v/>
      </c>
      <c r="R468" s="50" t="str">
        <f>LEFT(既存ファイル名[[#This Row],[ファイル名]],LEN(既存ファイル名[[#This Row],[ファイル名]])-2)</f>
        <v>shitsuen</v>
      </c>
      <c r="S468" s="50" t="s">
        <v>3837</v>
      </c>
    </row>
    <row r="469" spans="2:19">
      <c r="B469" s="50">
        <v>254</v>
      </c>
      <c r="C469" s="81" t="s">
        <v>4300</v>
      </c>
      <c r="D469" s="81" t="s">
        <v>4301</v>
      </c>
      <c r="E469" s="81" t="s">
        <v>4203</v>
      </c>
      <c r="F469" s="81" t="s">
        <v>4203</v>
      </c>
      <c r="G469" s="81" t="s">
        <v>4301</v>
      </c>
      <c r="H469" s="90" t="s">
        <v>4122</v>
      </c>
      <c r="I469" s="50" t="str" cm="1">
        <f t="array" ref="I4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69" s="90" t="s">
        <v>3418</v>
      </c>
      <c r="K469" s="50">
        <f>MATCH(LEFT(既存ファイル名[[#This Row],[項目（内部）]],1),字音画数表[新字],0)</f>
        <v>460</v>
      </c>
      <c r="L469" s="50" cm="1">
        <f t="array" ref="L469">_xlfn.IFS(MID(既存ファイル名[[#This Row],[項目（内部）]],2,1)="",0,MID(既存ファイル名[[#This Row],[項目（内部）]],2,1)="（",1,TRUE,MATCH(MID(既存ファイル名[[#This Row],[項目（内部）]],2,1),字音画数表[新字],0))</f>
        <v>401</v>
      </c>
      <c r="M469" s="50" cm="1">
        <f t="array" ref="M4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69" s="50" cm="1">
        <f t="array" ref="N469">_xlfn.IFS(既存ファイル名[[#This Row],[字２]]=0,1,既存ファイル名[[#This Row],[字３]]=0,2,TRUE,3)</f>
        <v>2</v>
      </c>
      <c r="O469" s="50">
        <f>COUNTIF(既存ファイル名[項目],既存ファイル名[[#This Row],[項目]])</f>
        <v>1</v>
      </c>
      <c r="P469" s="90" t="s">
        <v>3837</v>
      </c>
      <c r="Q469" s="50" t="str" cm="1">
        <f t="array" ref="Q469">_xlfn.IFS(既存ファイル名[[#This Row],[字２]]&gt;0,"",COUNTIF(既存ファイル名[[字１]:[字３]],既存ファイル名[[#This Row],[字１]])&gt;1,"重複",TRUE,"")</f>
        <v/>
      </c>
      <c r="R469" s="50" t="str">
        <f>LEFT(既存ファイル名[[#This Row],[ファイル名]],LEN(既存ファイル名[[#This Row],[ファイル名]])-2)</f>
        <v>jisan</v>
      </c>
      <c r="S469" s="50" t="s">
        <v>3837</v>
      </c>
    </row>
    <row r="470" spans="2:19">
      <c r="B470" s="50">
        <v>251</v>
      </c>
      <c r="C470" s="81" t="s">
        <v>4298</v>
      </c>
      <c r="D470" s="81" t="s">
        <v>4299</v>
      </c>
      <c r="E470" s="81" t="s">
        <v>4203</v>
      </c>
      <c r="F470" s="81" t="s">
        <v>4203</v>
      </c>
      <c r="G470" s="81" t="s">
        <v>4299</v>
      </c>
      <c r="H470" s="90" t="s">
        <v>4122</v>
      </c>
      <c r="I470" s="50" t="str" cm="1">
        <f t="array" ref="I4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0" s="90" t="s">
        <v>3415</v>
      </c>
      <c r="K470" s="50">
        <f>MATCH(LEFT(既存ファイル名[[#This Row],[項目（内部）]],1),字音画数表[新字],0)</f>
        <v>460</v>
      </c>
      <c r="L470" s="50" cm="1">
        <f t="array" ref="L470">_xlfn.IFS(MID(既存ファイル名[[#This Row],[項目（内部）]],2,1)="",0,MID(既存ファイル名[[#This Row],[項目（内部）]],2,1)="（",1,TRUE,MATCH(MID(既存ファイル名[[#This Row],[項目（内部）]],2,1),字音画数表[新字],0))</f>
        <v>329</v>
      </c>
      <c r="M470" s="50" cm="1">
        <f t="array" ref="M4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0" s="50" cm="1">
        <f t="array" ref="N470">_xlfn.IFS(既存ファイル名[[#This Row],[字２]]=0,1,既存ファイル名[[#This Row],[字３]]=0,2,TRUE,3)</f>
        <v>2</v>
      </c>
      <c r="O470" s="50">
        <f>COUNTIF(既存ファイル名[項目],既存ファイル名[[#This Row],[項目]])</f>
        <v>1</v>
      </c>
      <c r="P470" s="90" t="s">
        <v>3837</v>
      </c>
      <c r="Q470" s="50" t="str" cm="1">
        <f t="array" ref="Q470">_xlfn.IFS(既存ファイル名[[#This Row],[字２]]&gt;0,"",COUNTIF(既存ファイル名[[字１]:[字３]],既存ファイル名[[#This Row],[字１]])&gt;1,"重複",TRUE,"")</f>
        <v/>
      </c>
      <c r="R470" s="50" t="str">
        <f>LEFT(既存ファイル名[[#This Row],[ファイル名]],LEN(既存ファイル名[[#This Row],[ファイル名]])-2)</f>
        <v>jikou</v>
      </c>
      <c r="S470" s="50" t="s">
        <v>4544</v>
      </c>
    </row>
    <row r="471" spans="2:19">
      <c r="B471" s="50">
        <v>485</v>
      </c>
      <c r="C471" s="81" t="s">
        <v>2355</v>
      </c>
      <c r="D471" s="90" t="s">
        <v>2355</v>
      </c>
      <c r="E471" s="81" t="s">
        <v>4203</v>
      </c>
      <c r="F471" s="81" t="s">
        <v>4203</v>
      </c>
      <c r="G471" s="90" t="s">
        <v>2355</v>
      </c>
      <c r="H471" s="90" t="s">
        <v>4211</v>
      </c>
      <c r="I471" s="50" t="str" cm="1">
        <f t="array" ref="I4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71" s="90" t="s">
        <v>3661</v>
      </c>
      <c r="K471" s="50">
        <f>MATCH(LEFT(既存ファイル名[[#This Row],[項目（内部）]],1),字音画数表[新字],0)</f>
        <v>451</v>
      </c>
      <c r="L471" s="50" cm="1">
        <f t="array" ref="L471">_xlfn.IFS(MID(既存ファイル名[[#This Row],[項目（内部）]],2,1)="",0,MID(既存ファイル名[[#This Row],[項目（内部）]],2,1)="（",1,TRUE,MATCH(MID(既存ファイル名[[#This Row],[項目（内部）]],2,1),字音画数表[新字],0))</f>
        <v>719</v>
      </c>
      <c r="M471" s="50" cm="1">
        <f t="array" ref="M4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1" s="50" cm="1">
        <f t="array" ref="N471">_xlfn.IFS(既存ファイル名[[#This Row],[字２]]=0,1,既存ファイル名[[#This Row],[字３]]=0,2,TRUE,3)</f>
        <v>2</v>
      </c>
      <c r="O471" s="50">
        <f>COUNTIF(既存ファイル名[項目],既存ファイル名[[#This Row],[項目]])</f>
        <v>1</v>
      </c>
      <c r="P471" s="90" t="s">
        <v>3837</v>
      </c>
      <c r="Q471" s="50" t="str" cm="1">
        <f t="array" ref="Q471">_xlfn.IFS(既存ファイル名[[#This Row],[字２]]&gt;0,"",COUNTIF(既存ファイル名[[字１]:[字３]],既存ファイル名[[#This Row],[字１]])&gt;1,"重複",TRUE,"")</f>
        <v/>
      </c>
      <c r="R471" s="50" t="str">
        <f>LEFT(既存ファイル名[[#This Row],[ファイル名]],LEN(既存ファイル名[[#This Row],[ファイル名]])-2)</f>
        <v>shitai</v>
      </c>
      <c r="S471" s="50" t="s">
        <v>3837</v>
      </c>
    </row>
    <row r="472" spans="2:19">
      <c r="B472" s="50">
        <v>465</v>
      </c>
      <c r="C472" s="81" t="s">
        <v>4425</v>
      </c>
      <c r="D472" s="90" t="s">
        <v>30</v>
      </c>
      <c r="E472" s="81" t="s">
        <v>4203</v>
      </c>
      <c r="F472" s="81" t="s">
        <v>4203</v>
      </c>
      <c r="G472" s="90" t="s">
        <v>30</v>
      </c>
      <c r="H472" s="90" t="s">
        <v>4122</v>
      </c>
      <c r="I472" s="50" t="str" cm="1">
        <f t="array" ref="I4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2" s="90" t="s">
        <v>3641</v>
      </c>
      <c r="K472" s="50">
        <f>MATCH(LEFT(既存ファイル名[[#This Row],[項目（内部）]],1),字音画数表[新字],0)</f>
        <v>450</v>
      </c>
      <c r="L472" s="50" cm="1">
        <f t="array" ref="L472">_xlfn.IFS(MID(既存ファイル名[[#This Row],[項目（内部）]],2,1)="",0,MID(既存ファイル名[[#This Row],[項目（内部）]],2,1)="（",1,TRUE,MATCH(MID(既存ファイル名[[#This Row],[項目（内部）]],2,1),字音画数表[新字],0))</f>
        <v>759</v>
      </c>
      <c r="M472" s="50" cm="1">
        <f t="array" ref="M4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2" s="50" cm="1">
        <f t="array" ref="N472">_xlfn.IFS(既存ファイル名[[#This Row],[字２]]=0,1,既存ファイル名[[#This Row],[字３]]=0,2,TRUE,3)</f>
        <v>2</v>
      </c>
      <c r="O472" s="50">
        <f>COUNTIF(既存ファイル名[項目],既存ファイル名[[#This Row],[項目]])</f>
        <v>1</v>
      </c>
      <c r="P472" s="90" t="s">
        <v>3837</v>
      </c>
      <c r="Q472" s="50" t="str" cm="1">
        <f t="array" ref="Q472">_xlfn.IFS(既存ファイル名[[#This Row],[字２]]&gt;0,"",COUNTIF(既存ファイル名[[字１]:[字３]],既存ファイル名[[#This Row],[字１]])&gt;1,"重複",TRUE,"")</f>
        <v/>
      </c>
      <c r="R472" s="50" t="str">
        <f>LEFT(既存ファイル名[[#This Row],[ファイル名]],LEN(既存ファイル名[[#This Row],[ファイル名]])-2)</f>
        <v>shichuu</v>
      </c>
      <c r="S472" s="50" t="s">
        <v>3837</v>
      </c>
    </row>
    <row r="473" spans="2:19">
      <c r="B473" s="50">
        <v>466</v>
      </c>
      <c r="C473" s="81" t="s">
        <v>4426</v>
      </c>
      <c r="D473" s="90" t="s">
        <v>29</v>
      </c>
      <c r="E473" s="81" t="s">
        <v>4203</v>
      </c>
      <c r="F473" s="81" t="s">
        <v>4203</v>
      </c>
      <c r="G473" s="90" t="s">
        <v>29</v>
      </c>
      <c r="H473" s="90" t="s">
        <v>4122</v>
      </c>
      <c r="I473" s="50" t="str" cm="1">
        <f t="array" ref="I4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3" s="90" t="s">
        <v>3642</v>
      </c>
      <c r="K473" s="50">
        <f>MATCH(LEFT(既存ファイル名[[#This Row],[項目（内部）]],1),字音画数表[新字],0)</f>
        <v>443</v>
      </c>
      <c r="L473" s="50" cm="1">
        <f t="array" ref="L473">_xlfn.IFS(MID(既存ファイル名[[#This Row],[項目（内部）]],2,1)="",0,MID(既存ファイル名[[#This Row],[項目（内部）]],2,1)="（",1,TRUE,MATCH(MID(既存ファイル名[[#This Row],[項目（内部）]],2,1),字音画数表[新字],0))</f>
        <v>833</v>
      </c>
      <c r="M473" s="50" cm="1">
        <f t="array" ref="M4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3" s="50" cm="1">
        <f t="array" ref="N473">_xlfn.IFS(既存ファイル名[[#This Row],[字２]]=0,1,既存ファイル名[[#This Row],[字３]]=0,2,TRUE,3)</f>
        <v>2</v>
      </c>
      <c r="O473" s="50">
        <f>COUNTIF(既存ファイル名[項目],既存ファイル名[[#This Row],[項目]])</f>
        <v>1</v>
      </c>
      <c r="P473" s="90" t="s">
        <v>3837</v>
      </c>
      <c r="Q473" s="50" t="str" cm="1">
        <f t="array" ref="Q473">_xlfn.IFS(既存ファイル名[[#This Row],[字２]]&gt;0,"",COUNTIF(既存ファイル名[[字１]:[字３]],既存ファイル名[[#This Row],[字１]])&gt;1,"重複",TRUE,"")</f>
        <v/>
      </c>
      <c r="R473" s="50" t="str">
        <f>LEFT(既存ファイル名[[#This Row],[ファイル名]],LEN(既存ファイル名[[#This Row],[ファイル名]])-2)</f>
        <v>shidou</v>
      </c>
      <c r="S473" s="50" t="s">
        <v>3837</v>
      </c>
    </row>
    <row r="474" spans="2:19">
      <c r="B474" s="50">
        <v>470</v>
      </c>
      <c r="C474" s="81" t="s">
        <v>4427</v>
      </c>
      <c r="D474" s="90" t="s">
        <v>4428</v>
      </c>
      <c r="E474" s="81" t="s">
        <v>4203</v>
      </c>
      <c r="F474" s="81" t="s">
        <v>4203</v>
      </c>
      <c r="G474" s="90" t="s">
        <v>4428</v>
      </c>
      <c r="H474" s="90" t="s">
        <v>4122</v>
      </c>
      <c r="I474" s="50" t="str" cm="1">
        <f t="array" ref="I4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4" s="90" t="s">
        <v>3646</v>
      </c>
      <c r="K474" s="50">
        <f>MATCH(LEFT(既存ファイル名[[#This Row],[項目（内部）]],1),字音画数表[新字],0)</f>
        <v>439</v>
      </c>
      <c r="L474" s="50" cm="1">
        <f t="array" ref="L474">_xlfn.IFS(MID(既存ファイル名[[#This Row],[項目（内部）]],2,1)="",0,MID(既存ファイル名[[#This Row],[項目（内部）]],2,1)="（",1,TRUE,MATCH(MID(既存ファイル名[[#This Row],[項目（内部）]],2,1),字音画数表[新字],0))</f>
        <v>184</v>
      </c>
      <c r="M474" s="50" cm="1">
        <f t="array" ref="M4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4" s="50" cm="1">
        <f t="array" ref="N474">_xlfn.IFS(既存ファイル名[[#This Row],[字２]]=0,1,既存ファイル名[[#This Row],[字３]]=0,2,TRUE,3)</f>
        <v>2</v>
      </c>
      <c r="O474" s="50">
        <f>COUNTIF(既存ファイル名[項目],既存ファイル名[[#This Row],[項目]])</f>
        <v>1</v>
      </c>
      <c r="P474" s="90" t="s">
        <v>3837</v>
      </c>
      <c r="Q474" s="50" t="str" cm="1">
        <f t="array" ref="Q474">_xlfn.IFS(既存ファイル名[[#This Row],[字２]]&gt;0,"",COUNTIF(既存ファイル名[[字１]:[字３]],既存ファイル名[[#This Row],[字１]])&gt;1,"重複",TRUE,"")</f>
        <v/>
      </c>
      <c r="R474" s="50" t="str">
        <f>LEFT(既存ファイル名[[#This Row],[ファイル名]],LEN(既存ファイル名[[#This Row],[ファイル名]])-2)</f>
        <v>shiki</v>
      </c>
      <c r="S474" s="50" t="s">
        <v>3837</v>
      </c>
    </row>
    <row r="475" spans="2:19">
      <c r="B475" s="50">
        <v>472</v>
      </c>
      <c r="C475" s="81" t="s">
        <v>4429</v>
      </c>
      <c r="D475" s="90" t="s">
        <v>4430</v>
      </c>
      <c r="E475" s="81" t="s">
        <v>4203</v>
      </c>
      <c r="F475" s="81" t="s">
        <v>4203</v>
      </c>
      <c r="G475" s="90" t="s">
        <v>4430</v>
      </c>
      <c r="H475" s="90" t="s">
        <v>4122</v>
      </c>
      <c r="I475" s="50" t="str" cm="1">
        <f t="array" ref="I4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5" s="90" t="s">
        <v>3651</v>
      </c>
      <c r="K475" s="50">
        <f>MATCH(LEFT(既存ファイル名[[#This Row],[項目（内部）]],1),字音画数表[新字],0)</f>
        <v>435</v>
      </c>
      <c r="L475" s="50" cm="1">
        <f t="array" ref="L475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475" s="50" cm="1">
        <f t="array" ref="M4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5" s="50" cm="1">
        <f t="array" ref="N475">_xlfn.IFS(既存ファイル名[[#This Row],[字２]]=0,1,既存ファイル名[[#This Row],[字３]]=0,2,TRUE,3)</f>
        <v>2</v>
      </c>
      <c r="O475" s="50">
        <f>COUNTIF(既存ファイル名[項目],既存ファイル名[[#This Row],[項目]])</f>
        <v>1</v>
      </c>
      <c r="P475" s="90" t="s">
        <v>3837</v>
      </c>
      <c r="Q475" s="50" t="str" cm="1">
        <f t="array" ref="Q475">_xlfn.IFS(既存ファイル名[[#This Row],[字２]]&gt;0,"",COUNTIF(既存ファイル名[[字１]:[字３]],既存ファイル名[[#This Row],[字１]])&gt;1,"重複",TRUE,"")</f>
        <v/>
      </c>
      <c r="R475" s="50" t="str">
        <f>LEFT(既存ファイル名[[#This Row],[ファイル名]],LEN(既存ファイル名[[#This Row],[ファイル名]])-2)</f>
        <v>shikyou</v>
      </c>
      <c r="S475" s="50" t="s">
        <v>3837</v>
      </c>
    </row>
    <row r="476" spans="2:19">
      <c r="B476" s="50">
        <v>486</v>
      </c>
      <c r="C476" s="81" t="s">
        <v>2228</v>
      </c>
      <c r="D476" s="90" t="s">
        <v>2227</v>
      </c>
      <c r="E476" s="81" t="s">
        <v>4203</v>
      </c>
      <c r="F476" s="81" t="s">
        <v>4203</v>
      </c>
      <c r="G476" s="90" t="s">
        <v>2227</v>
      </c>
      <c r="H476" s="90" t="s">
        <v>4122</v>
      </c>
      <c r="I476" s="50" t="str" cm="1">
        <f t="array" ref="I4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76" s="90" t="s">
        <v>3662</v>
      </c>
      <c r="K476" s="50">
        <f>MATCH(LEFT(既存ファイル名[[#This Row],[項目（内部）]],1),字音画数表[新字],0)</f>
        <v>428</v>
      </c>
      <c r="L476" s="50" cm="1">
        <f t="array" ref="L476">_xlfn.IFS(MID(既存ファイル名[[#This Row],[項目（内部）]],2,1)="",0,MID(既存ファイル名[[#This Row],[項目（内部）]],2,1)="（",1,TRUE,MATCH(MID(既存ファイル名[[#This Row],[項目（内部）]],2,1),字音画数表[新字],0))</f>
        <v>782</v>
      </c>
      <c r="M476" s="50" cm="1">
        <f t="array" ref="M4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6" s="50" cm="1">
        <f t="array" ref="N476">_xlfn.IFS(既存ファイル名[[#This Row],[字２]]=0,1,既存ファイル名[[#This Row],[字３]]=0,2,TRUE,3)</f>
        <v>2</v>
      </c>
      <c r="O476" s="50">
        <f>COUNTIF(既存ファイル名[項目],既存ファイル名[[#This Row],[項目]])</f>
        <v>1</v>
      </c>
      <c r="P476" s="90" t="s">
        <v>3837</v>
      </c>
      <c r="Q476" s="50" t="str" cm="1">
        <f t="array" ref="Q476">_xlfn.IFS(既存ファイル名[[#This Row],[字２]]&gt;0,"",COUNTIF(既存ファイル名[[字１]:[字３]],既存ファイル名[[#This Row],[字１]])&gt;1,"重複",TRUE,"")</f>
        <v/>
      </c>
      <c r="R476" s="50" t="str">
        <f>LEFT(既存ファイル名[[#This Row],[ファイル名]],LEN(既存ファイル名[[#This Row],[ファイル名]])-2)</f>
        <v>shitei</v>
      </c>
      <c r="S476" s="50" t="s">
        <v>3837</v>
      </c>
    </row>
    <row r="477" spans="2:19">
      <c r="B477" s="50">
        <v>484</v>
      </c>
      <c r="C477" s="81" t="s">
        <v>2354</v>
      </c>
      <c r="D477" s="90" t="s">
        <v>2354</v>
      </c>
      <c r="E477" s="81" t="s">
        <v>4203</v>
      </c>
      <c r="F477" s="81" t="s">
        <v>4203</v>
      </c>
      <c r="G477" s="90" t="s">
        <v>2354</v>
      </c>
      <c r="H477" s="90" t="s">
        <v>4211</v>
      </c>
      <c r="I477" s="50" t="str" cm="1">
        <f t="array" ref="I4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77" s="90" t="s">
        <v>3660</v>
      </c>
      <c r="K477" s="50">
        <f>MATCH(LEFT(既存ファイル名[[#This Row],[項目（内部）]],1),字音画数表[新字],0)</f>
        <v>427</v>
      </c>
      <c r="L477" s="50" cm="1">
        <f t="array" ref="L477">_xlfn.IFS(MID(既存ファイル名[[#This Row],[項目（内部）]],2,1)="",0,MID(既存ファイル名[[#This Row],[項目（内部）]],2,1)="（",1,TRUE,MATCH(MID(既存ファイル名[[#This Row],[項目（内部）]],2,1),字音画数表[新字],0))</f>
        <v>543</v>
      </c>
      <c r="M477" s="50" cm="1">
        <f t="array" ref="M4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7" s="50" cm="1">
        <f t="array" ref="N477">_xlfn.IFS(既存ファイル名[[#This Row],[字２]]=0,1,既存ファイル名[[#This Row],[字３]]=0,2,TRUE,3)</f>
        <v>2</v>
      </c>
      <c r="O477" s="50">
        <f>COUNTIF(既存ファイル名[項目],既存ファイル名[[#This Row],[項目]])</f>
        <v>1</v>
      </c>
      <c r="P477" s="90" t="s">
        <v>3837</v>
      </c>
      <c r="Q477" s="50" t="str" cm="1">
        <f t="array" ref="Q477">_xlfn.IFS(既存ファイル名[[#This Row],[字２]]&gt;0,"",COUNTIF(既存ファイル名[[字１]:[字３]],既存ファイル名[[#This Row],[字１]])&gt;1,"重複",TRUE,"")</f>
        <v/>
      </c>
      <c r="R477" s="50" t="str">
        <f>LEFT(既存ファイル名[[#This Row],[ファイル名]],LEN(既存ファイル名[[#This Row],[ファイル名]])-2)</f>
        <v>shishou</v>
      </c>
      <c r="S477" s="50" t="s">
        <v>4544</v>
      </c>
    </row>
    <row r="478" spans="2:19">
      <c r="B478" s="50">
        <v>469</v>
      </c>
      <c r="C478" s="81" t="s">
        <v>2117</v>
      </c>
      <c r="D478" s="90" t="s">
        <v>2117</v>
      </c>
      <c r="E478" s="81" t="s">
        <v>4203</v>
      </c>
      <c r="F478" s="81" t="s">
        <v>4203</v>
      </c>
      <c r="G478" s="90" t="s">
        <v>2117</v>
      </c>
      <c r="H478" s="90" t="s">
        <v>4207</v>
      </c>
      <c r="I478" s="50" t="str" cm="1">
        <f t="array" ref="I4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78" s="90" t="s">
        <v>3645</v>
      </c>
      <c r="K478" s="50">
        <f>MATCH(LEFT(既存ファイル名[[#This Row],[項目（内部）]],1),字音画数表[新字],0)</f>
        <v>417</v>
      </c>
      <c r="L478" s="50" cm="1">
        <f t="array" ref="L478">_xlfn.IFS(MID(既存ファイル名[[#This Row],[項目（内部）]],2,1)="",0,MID(既存ファイル名[[#This Row],[項目（内部）]],2,1)="（",1,TRUE,MATCH(MID(既存ファイル名[[#This Row],[項目（内部）]],2,1),字音画数表[新字],0))</f>
        <v>93</v>
      </c>
      <c r="M478" s="50" cm="1">
        <f t="array" ref="M4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8" s="50" cm="1">
        <f t="array" ref="N478">_xlfn.IFS(既存ファイル名[[#This Row],[字２]]=0,1,既存ファイル名[[#This Row],[字３]]=0,2,TRUE,3)</f>
        <v>2</v>
      </c>
      <c r="O478" s="50">
        <f>COUNTIF(既存ファイル名[項目],既存ファイル名[[#This Row],[項目]])</f>
        <v>1</v>
      </c>
      <c r="P478" s="90" t="s">
        <v>3837</v>
      </c>
      <c r="Q478" s="50" t="str" cm="1">
        <f t="array" ref="Q478">_xlfn.IFS(既存ファイル名[[#This Row],[字２]]&gt;0,"",COUNTIF(既存ファイル名[[字１]:[字３]],既存ファイル名[[#This Row],[字１]])&gt;1,"重複",TRUE,"")</f>
        <v/>
      </c>
      <c r="R478" s="50" t="str">
        <f>LEFT(既存ファイル名[[#This Row],[ファイル名]],LEN(既存ファイル名[[#This Row],[ファイル名]])-2)</f>
        <v>shika</v>
      </c>
      <c r="S478" s="50" t="s">
        <v>3837</v>
      </c>
    </row>
    <row r="479" spans="2:19">
      <c r="B479" s="50">
        <v>464</v>
      </c>
      <c r="C479" s="81" t="s">
        <v>2011</v>
      </c>
      <c r="D479" s="90" t="s">
        <v>2011</v>
      </c>
      <c r="E479" s="81" t="s">
        <v>4203</v>
      </c>
      <c r="F479" s="81" t="s">
        <v>4203</v>
      </c>
      <c r="G479" s="90" t="s">
        <v>2011</v>
      </c>
      <c r="H479" s="90" t="s">
        <v>4123</v>
      </c>
      <c r="I479" s="50" t="str" cm="1">
        <f t="array" ref="I4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79" s="90" t="s">
        <v>3640</v>
      </c>
      <c r="K479" s="50">
        <f>MATCH(LEFT(既存ファイル名[[#This Row],[項目（内部）]],1),字音画数表[新字],0)</f>
        <v>414</v>
      </c>
      <c r="L479" s="50" cm="1">
        <f t="array" ref="L479">_xlfn.IFS(MID(既存ファイル名[[#This Row],[項目（内部）]],2,1)="",0,MID(既存ファイル名[[#This Row],[項目（内部）]],2,1)="（",1,TRUE,MATCH(MID(既存ファイル名[[#This Row],[項目（内部）]],2,1),字音画数表[新字],0))</f>
        <v>847</v>
      </c>
      <c r="M479" s="50" cm="1">
        <f t="array" ref="M4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79" s="50" cm="1">
        <f t="array" ref="N479">_xlfn.IFS(既存ファイル名[[#This Row],[字２]]=0,1,既存ファイル名[[#This Row],[字３]]=0,2,TRUE,3)</f>
        <v>2</v>
      </c>
      <c r="O479" s="50">
        <f>COUNTIF(既存ファイル名[項目],既存ファイル名[[#This Row],[項目]])</f>
        <v>1</v>
      </c>
      <c r="P479" s="90" t="s">
        <v>3837</v>
      </c>
      <c r="Q479" s="50" t="str" cm="1">
        <f t="array" ref="Q479">_xlfn.IFS(既存ファイル名[[#This Row],[字２]]&gt;0,"",COUNTIF(既存ファイル名[[字１]:[字３]],既存ファイル名[[#This Row],[字１]])&gt;1,"重複",TRUE,"")</f>
        <v/>
      </c>
      <c r="R479" s="50" t="str">
        <f>LEFT(既存ファイル名[[#This Row],[ファイル名]],LEN(既存ファイル名[[#This Row],[ファイル名]])-2)</f>
        <v>shiba</v>
      </c>
      <c r="S479" s="50" t="s">
        <v>3837</v>
      </c>
    </row>
    <row r="480" spans="2:19">
      <c r="B480" s="50">
        <v>471</v>
      </c>
      <c r="C480" s="81" t="s">
        <v>1960</v>
      </c>
      <c r="D480" s="90" t="s">
        <v>1960</v>
      </c>
      <c r="E480" s="81" t="s">
        <v>4203</v>
      </c>
      <c r="F480" s="81" t="s">
        <v>4203</v>
      </c>
      <c r="G480" s="90" t="s">
        <v>1960</v>
      </c>
      <c r="H480" s="90" t="s">
        <v>4123</v>
      </c>
      <c r="I480" s="50" t="str" cm="1">
        <f t="array" ref="I4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80" s="90" t="s">
        <v>3649</v>
      </c>
      <c r="K480" s="50">
        <f>MATCH(LEFT(既存ファイル名[[#This Row],[項目（内部）]],1),字音画数表[新字],0)</f>
        <v>414</v>
      </c>
      <c r="L480" s="50" cm="1">
        <f t="array" ref="L480">_xlfn.IFS(MID(既存ファイル名[[#This Row],[項目（内部）]],2,1)="",0,MID(既存ファイル名[[#This Row],[項目（内部）]],2,1)="（",1,TRUE,MATCH(MID(既存ファイル名[[#This Row],[項目（内部）]],2,1),字音画数表[新字],0))</f>
        <v>248</v>
      </c>
      <c r="M480" s="50" cm="1">
        <f t="array" ref="M4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0" s="50" cm="1">
        <f t="array" ref="N480">_xlfn.IFS(既存ファイル名[[#This Row],[字２]]=0,1,既存ファイル名[[#This Row],[字３]]=0,2,TRUE,3)</f>
        <v>2</v>
      </c>
      <c r="O480" s="50">
        <f>COUNTIF(既存ファイル名[項目],既存ファイル名[[#This Row],[項目]])</f>
        <v>1</v>
      </c>
      <c r="P480" s="90" t="s">
        <v>3837</v>
      </c>
      <c r="Q480" s="50" t="str" cm="1">
        <f t="array" ref="Q480">_xlfn.IFS(既存ファイル名[[#This Row],[字２]]&gt;0,"",COUNTIF(既存ファイル名[[字１]:[字３]],既存ファイル名[[#This Row],[字１]])&gt;1,"重複",TRUE,"")</f>
        <v/>
      </c>
      <c r="R480" s="50" t="str">
        <f>LEFT(既存ファイル名[[#This Row],[ファイル名]],LEN(既存ファイル名[[#This Row],[ファイル名]])-2)</f>
        <v>shikuu</v>
      </c>
      <c r="S480" s="50" t="s">
        <v>3837</v>
      </c>
    </row>
    <row r="481" spans="2:19">
      <c r="B481" s="50">
        <v>483</v>
      </c>
      <c r="C481" s="81" t="s">
        <v>2468</v>
      </c>
      <c r="D481" s="90" t="s">
        <v>2468</v>
      </c>
      <c r="E481" s="81" t="s">
        <v>4203</v>
      </c>
      <c r="F481" s="81" t="s">
        <v>4203</v>
      </c>
      <c r="G481" s="90" t="s">
        <v>2468</v>
      </c>
      <c r="H481" s="90" t="s">
        <v>4121</v>
      </c>
      <c r="I481" s="50" t="str" cm="1">
        <f t="array" ref="I4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481" s="90" t="s">
        <v>3659</v>
      </c>
      <c r="K481" s="50">
        <f>MATCH(LEFT(既存ファイル名[[#This Row],[項目（内部）]],1),字音画数表[新字],0)</f>
        <v>408</v>
      </c>
      <c r="L481" s="50" cm="1">
        <f t="array" ref="L481">_xlfn.IFS(MID(既存ファイル名[[#This Row],[項目（内部）]],2,1)="",0,MID(既存ファイル名[[#This Row],[項目（内部）]],2,1)="（",1,TRUE,MATCH(MID(既存ファイル名[[#This Row],[項目（内部）]],2,1),字音画数表[新字],0))</f>
        <v>419</v>
      </c>
      <c r="M481" s="50" cm="1">
        <f t="array" ref="M4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1" s="50" cm="1">
        <f t="array" ref="N481">_xlfn.IFS(既存ファイル名[[#This Row],[字２]]=0,1,既存ファイル名[[#This Row],[字３]]=0,2,TRUE,3)</f>
        <v>2</v>
      </c>
      <c r="O481" s="50">
        <f>COUNTIF(既存ファイル名[項目],既存ファイル名[[#This Row],[項目]])</f>
        <v>1</v>
      </c>
      <c r="P481" s="90" t="s">
        <v>3837</v>
      </c>
      <c r="Q481" s="50" t="str" cm="1">
        <f t="array" ref="Q481">_xlfn.IFS(既存ファイル名[[#This Row],[字２]]&gt;0,"",COUNTIF(既存ファイル名[[字１]:[字３]],既存ファイル名[[#This Row],[字１]])&gt;1,"重複",TRUE,"")</f>
        <v/>
      </c>
      <c r="R481" s="50" t="str">
        <f>LEFT(既存ファイル名[[#This Row],[ファイル名]],LEN(既存ファイル名[[#This Row],[ファイル名]])-2)</f>
        <v>shishi</v>
      </c>
      <c r="S481" s="50" t="s">
        <v>3837</v>
      </c>
    </row>
    <row r="482" spans="2:19">
      <c r="B482" s="50">
        <v>482</v>
      </c>
      <c r="C482" s="81" t="s">
        <v>1966</v>
      </c>
      <c r="D482" s="90" t="s">
        <v>1966</v>
      </c>
      <c r="E482" s="81" t="s">
        <v>4203</v>
      </c>
      <c r="F482" s="81" t="s">
        <v>4203</v>
      </c>
      <c r="G482" s="90" t="s">
        <v>1966</v>
      </c>
      <c r="H482" s="90" t="s">
        <v>4123</v>
      </c>
      <c r="I482" s="50" t="str" cm="1">
        <f t="array" ref="I4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82" s="90" t="s">
        <v>3658</v>
      </c>
      <c r="K482" s="50">
        <f>MATCH(LEFT(既存ファイル名[[#This Row],[項目（内部）]],1),字音画数表[新字],0)</f>
        <v>407</v>
      </c>
      <c r="L482" s="50" cm="1">
        <f t="array" ref="L482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482" s="50" cm="1">
        <f t="array" ref="M4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2" s="50" cm="1">
        <f t="array" ref="N482">_xlfn.IFS(既存ファイル名[[#This Row],[字２]]=0,1,既存ファイル名[[#This Row],[字３]]=0,2,TRUE,3)</f>
        <v>2</v>
      </c>
      <c r="O482" s="50">
        <f>COUNTIF(既存ファイル名[項目],既存ファイル名[[#This Row],[項目]])</f>
        <v>1</v>
      </c>
      <c r="P482" s="90" t="s">
        <v>3837</v>
      </c>
      <c r="Q482" s="50" t="str" cm="1">
        <f t="array" ref="Q482">_xlfn.IFS(既存ファイル名[[#This Row],[字２]]&gt;0,"",COUNTIF(既存ファイル名[[字１]:[字３]],既存ファイル名[[#This Row],[字１]])&gt;1,"重複",TRUE,"")</f>
        <v/>
      </c>
      <c r="R482" s="50" t="str">
        <f>LEFT(既存ファイル名[[#This Row],[ファイル名]],LEN(既存ファイル名[[#This Row],[ファイル名]])-2)</f>
        <v>shiri</v>
      </c>
      <c r="S482" s="50" t="s">
        <v>3837</v>
      </c>
    </row>
    <row r="483" spans="2:19">
      <c r="B483" s="50">
        <v>468</v>
      </c>
      <c r="C483" s="81" t="s">
        <v>2351</v>
      </c>
      <c r="D483" s="90" t="s">
        <v>2351</v>
      </c>
      <c r="E483" s="81" t="s">
        <v>4203</v>
      </c>
      <c r="F483" s="81" t="s">
        <v>4203</v>
      </c>
      <c r="G483" s="90" t="s">
        <v>2351</v>
      </c>
      <c r="H483" s="90" t="s">
        <v>4211</v>
      </c>
      <c r="I483" s="50" t="str" cm="1">
        <f t="array" ref="I4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83" s="90" t="s">
        <v>3644</v>
      </c>
      <c r="K483" s="50">
        <f>MATCH(LEFT(既存ファイル名[[#This Row],[項目（内部）]],1),字音画数表[新字],0)</f>
        <v>407</v>
      </c>
      <c r="L483" s="50" cm="1">
        <f t="array" ref="L483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483" s="50" cm="1">
        <f t="array" ref="M4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3" s="50" cm="1">
        <f t="array" ref="N483">_xlfn.IFS(既存ファイル名[[#This Row],[字２]]=0,1,既存ファイル名[[#This Row],[字３]]=0,2,TRUE,3)</f>
        <v>2</v>
      </c>
      <c r="O483" s="50">
        <f>COUNTIF(既存ファイル名[項目],既存ファイル名[[#This Row],[項目]])</f>
        <v>1</v>
      </c>
      <c r="P483" s="90" t="s">
        <v>3837</v>
      </c>
      <c r="Q483" s="50" t="str" cm="1">
        <f t="array" ref="Q483">_xlfn.IFS(既存ファイル名[[#This Row],[字２]]&gt;0,"",COUNTIF(既存ファイル名[[字１]:[字３]],既存ファイル名[[#This Row],[字１]])&gt;1,"重複",TRUE,"")</f>
        <v/>
      </c>
      <c r="R483" s="50" t="str">
        <f>LEFT(既存ファイル名[[#This Row],[ファイル名]],LEN(既存ファイル名[[#This Row],[ファイル名]])-2)</f>
        <v>shijin</v>
      </c>
      <c r="S483" s="50" t="s">
        <v>3837</v>
      </c>
    </row>
    <row r="484" spans="2:19">
      <c r="B484" s="50">
        <v>467</v>
      </c>
      <c r="C484" s="81" t="s">
        <v>2349</v>
      </c>
      <c r="D484" s="90" t="s">
        <v>2349</v>
      </c>
      <c r="E484" s="81" t="s">
        <v>2350</v>
      </c>
      <c r="F484" s="81" t="s">
        <v>4203</v>
      </c>
      <c r="G484" s="90" t="s">
        <v>2349</v>
      </c>
      <c r="H484" s="90" t="s">
        <v>4211</v>
      </c>
      <c r="I484" s="50" t="str" cm="1">
        <f t="array" ref="I4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84" s="90" t="s">
        <v>3643</v>
      </c>
      <c r="K484" s="50">
        <f>MATCH(LEFT(既存ファイル名[[#This Row],[項目（内部）]],1),字音画数表[新字],0)</f>
        <v>407</v>
      </c>
      <c r="L484" s="50" cm="1">
        <f t="array" ref="L484">_xlfn.IFS(MID(既存ファイル名[[#This Row],[項目（内部）]],2,1)="",0,MID(既存ファイル名[[#This Row],[項目（内部）]],2,1)="（",1,TRUE,MATCH(MID(既存ファイル名[[#This Row],[項目（内部）]],2,1),字音画数表[新字],0))</f>
        <v>323</v>
      </c>
      <c r="M484" s="50" cm="1">
        <f t="array" ref="M4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4" s="50" cm="1">
        <f t="array" ref="N484">_xlfn.IFS(既存ファイル名[[#This Row],[字２]]=0,1,既存ファイル名[[#This Row],[字３]]=0,2,TRUE,3)</f>
        <v>2</v>
      </c>
      <c r="O484" s="50">
        <f>COUNTIF(既存ファイル名[項目],既存ファイル名[[#This Row],[項目]])</f>
        <v>1</v>
      </c>
      <c r="P484" s="90" t="s">
        <v>3837</v>
      </c>
      <c r="Q484" s="50" t="str" cm="1">
        <f t="array" ref="Q484">_xlfn.IFS(既存ファイル名[[#This Row],[字２]]&gt;0,"",COUNTIF(既存ファイル名[[字１]:[字３]],既存ファイル名[[#This Row],[字１]])&gt;1,"重複",TRUE,"")</f>
        <v/>
      </c>
      <c r="R484" s="50" t="str">
        <f>LEFT(既存ファイル名[[#This Row],[ファイル名]],LEN(既存ファイル名[[#This Row],[ファイル名]])-2)</f>
        <v>shigo</v>
      </c>
      <c r="S484" s="50" t="s">
        <v>3837</v>
      </c>
    </row>
    <row r="485" spans="2:19">
      <c r="B485" s="50">
        <v>436</v>
      </c>
      <c r="C485" s="81" t="s">
        <v>2348</v>
      </c>
      <c r="D485" s="90" t="s">
        <v>2348</v>
      </c>
      <c r="E485" s="81" t="s">
        <v>4203</v>
      </c>
      <c r="F485" s="81" t="s">
        <v>4203</v>
      </c>
      <c r="G485" s="90" t="s">
        <v>2348</v>
      </c>
      <c r="H485" s="90" t="s">
        <v>4211</v>
      </c>
      <c r="I485" s="50" t="str" cm="1">
        <f t="array" ref="I4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85" s="90" t="s">
        <v>3617</v>
      </c>
      <c r="K485" s="50">
        <f>MATCH(LEFT(既存ファイル名[[#This Row],[項目（内部）]],1),字音画数表[新字],0)</f>
        <v>400</v>
      </c>
      <c r="L485" s="50" cm="1">
        <f t="array" ref="L485">_xlfn.IFS(MID(既存ファイル名[[#This Row],[項目（内部）]],2,1)="",0,MID(既存ファイル名[[#This Row],[項目（内部）]],2,1)="（",1,TRUE,MATCH(MID(既存ファイル名[[#This Row],[項目（内部）]],2,1),字音画数表[新字],0))</f>
        <v>706</v>
      </c>
      <c r="M485" s="50" cm="1">
        <f t="array" ref="M4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5" s="50" cm="1">
        <f t="array" ref="N485">_xlfn.IFS(既存ファイル名[[#This Row],[字２]]=0,1,既存ファイル名[[#This Row],[字３]]=0,2,TRUE,3)</f>
        <v>2</v>
      </c>
      <c r="O485" s="50">
        <f>COUNTIF(既存ファイル名[項目],既存ファイル名[[#This Row],[項目]])</f>
        <v>1</v>
      </c>
      <c r="P485" s="90" t="s">
        <v>3837</v>
      </c>
      <c r="Q485" s="50" t="str" cm="1">
        <f t="array" ref="Q485">_xlfn.IFS(既存ファイル名[[#This Row],[字２]]&gt;0,"",COUNTIF(既存ファイル名[[字１]:[字３]],既存ファイル名[[#This Row],[字１]])&gt;1,"重複",TRUE,"")</f>
        <v/>
      </c>
      <c r="R485" s="50" t="str">
        <f>LEFT(既存ファイル名[[#This Row],[ファイル名]],LEN(既存ファイル名[[#This Row],[ファイル名]])-2)</f>
        <v>sanzoku</v>
      </c>
      <c r="S485" s="50" t="s">
        <v>3837</v>
      </c>
    </row>
    <row r="486" spans="2:19">
      <c r="B486" s="50">
        <v>433</v>
      </c>
      <c r="C486" s="81" t="s">
        <v>4408</v>
      </c>
      <c r="D486" s="81" t="s">
        <v>2226</v>
      </c>
      <c r="E486" s="81" t="s">
        <v>4203</v>
      </c>
      <c r="F486" s="81" t="s">
        <v>4203</v>
      </c>
      <c r="G486" s="90" t="s">
        <v>3206</v>
      </c>
      <c r="H486" s="90" t="s">
        <v>4122</v>
      </c>
      <c r="I486" s="50" t="str" cm="1">
        <f t="array" ref="I4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486" s="90" t="s">
        <v>3612</v>
      </c>
      <c r="K486" s="50">
        <f>MATCH(LEFT(既存ファイル名[[#This Row],[項目（内部）]],1),字音画数表[新字],0)</f>
        <v>397</v>
      </c>
      <c r="L486" s="50" cm="1">
        <f t="array" ref="L486">_xlfn.IFS(MID(既存ファイル名[[#This Row],[項目（内部）]],2,1)="",0,MID(既存ファイル名[[#This Row],[項目（内部）]],2,1)="（",1,TRUE,MATCH(MID(既存ファイル名[[#This Row],[項目（内部）]],2,1),字音画数表[新字],0))</f>
        <v>606</v>
      </c>
      <c r="M486" s="50" cm="1">
        <f t="array" ref="M4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6" s="50" cm="1">
        <f t="array" ref="N486">_xlfn.IFS(既存ファイル名[[#This Row],[字２]]=0,1,既存ファイル名[[#This Row],[字３]]=0,2,TRUE,3)</f>
        <v>2</v>
      </c>
      <c r="O486" s="50">
        <f>COUNTIF(既存ファイル名[項目],既存ファイル名[[#This Row],[項目]])</f>
        <v>1</v>
      </c>
      <c r="P486" s="90" t="s">
        <v>3837</v>
      </c>
      <c r="Q486" s="50" t="str" cm="1">
        <f t="array" ref="Q486">_xlfn.IFS(既存ファイル名[[#This Row],[字２]]&gt;0,"",COUNTIF(既存ファイル名[[字１]:[字３]],既存ファイル名[[#This Row],[字１]])&gt;1,"重複",TRUE,"")</f>
        <v/>
      </c>
      <c r="R486" s="50" t="str">
        <f>LEFT(既存ファイル名[[#This Row],[ファイル名]],LEN(既存ファイル名[[#This Row],[ファイル名]])-2)</f>
        <v>sakushin</v>
      </c>
      <c r="S486" s="50" t="s">
        <v>3837</v>
      </c>
    </row>
    <row r="487" spans="2:19">
      <c r="B487" s="50">
        <v>434</v>
      </c>
      <c r="C487" s="81" t="s">
        <v>2114</v>
      </c>
      <c r="D487" s="90" t="s">
        <v>2114</v>
      </c>
      <c r="E487" s="81" t="s">
        <v>4203</v>
      </c>
      <c r="F487" s="81" t="s">
        <v>4203</v>
      </c>
      <c r="G487" s="90" t="s">
        <v>2114</v>
      </c>
      <c r="H487" s="90" t="s">
        <v>4207</v>
      </c>
      <c r="I487" s="50" t="str" cm="1">
        <f t="array" ref="I4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87" s="90" t="s">
        <v>3613</v>
      </c>
      <c r="K487" s="50">
        <f>MATCH(LEFT(既存ファイル名[[#This Row],[項目（内部）]],1),字音画数表[新字],0)</f>
        <v>395</v>
      </c>
      <c r="L487" s="50" cm="1">
        <f t="array" ref="L487">_xlfn.IFS(MID(既存ファイル名[[#This Row],[項目（内部）]],2,1)="",0,MID(既存ファイル名[[#This Row],[項目（内部）]],2,1)="（",1,TRUE,MATCH(MID(既存ファイル名[[#This Row],[項目（内部）]],2,1),字音画数表[新字],0))</f>
        <v>803</v>
      </c>
      <c r="M487" s="50" cm="1">
        <f t="array" ref="M4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7" s="50" cm="1">
        <f t="array" ref="N487">_xlfn.IFS(既存ファイル名[[#This Row],[字２]]=0,1,既存ファイル名[[#This Row],[字３]]=0,2,TRUE,3)</f>
        <v>2</v>
      </c>
      <c r="O487" s="50">
        <f>COUNTIF(既存ファイル名[項目],既存ファイル名[[#This Row],[項目]])</f>
        <v>1</v>
      </c>
      <c r="P487" s="90" t="s">
        <v>3837</v>
      </c>
      <c r="Q487" s="50" t="str" cm="1">
        <f t="array" ref="Q487">_xlfn.IFS(既存ファイル名[[#This Row],[字２]]&gt;0,"",COUNTIF(既存ファイル名[[字１]:[字３]],既存ファイル名[[#This Row],[字１]])&gt;1,"重複",TRUE,"")</f>
        <v/>
      </c>
      <c r="R487" s="50" t="str">
        <f>LEFT(既存ファイル名[[#This Row],[ファイル名]],LEN(既存ファイル名[[#This Row],[ファイル名]])-2)</f>
        <v>sakuto</v>
      </c>
      <c r="S487" s="50" t="s">
        <v>3837</v>
      </c>
    </row>
    <row r="488" spans="2:19">
      <c r="B488" s="50">
        <v>429</v>
      </c>
      <c r="C488" s="81" t="s">
        <v>2113</v>
      </c>
      <c r="D488" s="90" t="s">
        <v>2113</v>
      </c>
      <c r="E488" s="81" t="s">
        <v>4203</v>
      </c>
      <c r="F488" s="81" t="s">
        <v>4203</v>
      </c>
      <c r="G488" s="90" t="s">
        <v>2113</v>
      </c>
      <c r="H488" s="90" t="s">
        <v>4207</v>
      </c>
      <c r="I488" s="50" t="str" cm="1">
        <f t="array" ref="I4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88" s="90" t="s">
        <v>3607</v>
      </c>
      <c r="K488" s="50">
        <f>MATCH(LEFT(既存ファイル名[[#This Row],[項目（内部）]],1),字音画数表[新字],0)</f>
        <v>394</v>
      </c>
      <c r="L488" s="50" cm="1">
        <f t="array" ref="L488">_xlfn.IFS(MID(既存ファイル名[[#This Row],[項目（内部）]],2,1)="",0,MID(既存ファイル名[[#This Row],[項目（内部）]],2,1)="（",1,TRUE,MATCH(MID(既存ファイル名[[#This Row],[項目（内部）]],2,1),字音画数表[新字],0))</f>
        <v>918</v>
      </c>
      <c r="M488" s="50" cm="1">
        <f t="array" ref="M4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8" s="50" cm="1">
        <f t="array" ref="N488">_xlfn.IFS(既存ファイル名[[#This Row],[字２]]=0,1,既存ファイル名[[#This Row],[字３]]=0,2,TRUE,3)</f>
        <v>2</v>
      </c>
      <c r="O488" s="50">
        <f>COUNTIF(既存ファイル名[項目],既存ファイル名[[#This Row],[項目]])</f>
        <v>1</v>
      </c>
      <c r="P488" s="90" t="s">
        <v>3837</v>
      </c>
      <c r="Q488" s="50" t="str" cm="1">
        <f t="array" ref="Q488">_xlfn.IFS(既存ファイル名[[#This Row],[字２]]&gt;0,"",COUNTIF(既存ファイル名[[字１]:[字３]],既存ファイル名[[#This Row],[字１]])&gt;1,"重複",TRUE,"")</f>
        <v/>
      </c>
      <c r="R488" s="50" t="str">
        <f>LEFT(既存ファイル名[[#This Row],[ファイル名]],LEN(既存ファイル名[[#This Row],[ファイル名]])-2)</f>
        <v>sakubu</v>
      </c>
      <c r="S488" s="50" t="s">
        <v>3837</v>
      </c>
    </row>
    <row r="489" spans="2:19">
      <c r="B489" s="50">
        <v>430</v>
      </c>
      <c r="C489" s="81" t="s">
        <v>2112</v>
      </c>
      <c r="D489" s="90" t="s">
        <v>2112</v>
      </c>
      <c r="E489" s="81" t="s">
        <v>4203</v>
      </c>
      <c r="F489" s="81" t="s">
        <v>4203</v>
      </c>
      <c r="G489" s="90" t="s">
        <v>2112</v>
      </c>
      <c r="H489" s="90" t="s">
        <v>4207</v>
      </c>
      <c r="I489" s="50" t="str" cm="1">
        <f t="array" ref="I4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89" s="90" t="s">
        <v>3609</v>
      </c>
      <c r="K489" s="50">
        <f>MATCH(LEFT(既存ファイル名[[#This Row],[項目（内部）]],1),字音画数表[新字],0)</f>
        <v>394</v>
      </c>
      <c r="L489" s="50" cm="1">
        <f t="array" ref="L489">_xlfn.IFS(MID(既存ファイル名[[#This Row],[項目（内部）]],2,1)="",0,MID(既存ファイル名[[#This Row],[項目（内部）]],2,1)="（",1,TRUE,MATCH(MID(既存ファイル名[[#This Row],[項目（内部）]],2,1),字音画数表[新字],0))</f>
        <v>898</v>
      </c>
      <c r="M489" s="50" cm="1">
        <f t="array" ref="M4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89" s="50" cm="1">
        <f t="array" ref="N489">_xlfn.IFS(既存ファイル名[[#This Row],[字２]]=0,1,既存ファイル名[[#This Row],[字３]]=0,2,TRUE,3)</f>
        <v>2</v>
      </c>
      <c r="O489" s="50">
        <f>COUNTIF(既存ファイル名[項目],既存ファイル名[[#This Row],[項目]])</f>
        <v>1</v>
      </c>
      <c r="P489" s="90" t="s">
        <v>3837</v>
      </c>
      <c r="Q489" s="50" t="str" cm="1">
        <f t="array" ref="Q489">_xlfn.IFS(既存ファイル名[[#This Row],[字２]]&gt;0,"",COUNTIF(既存ファイル名[[字１]:[字３]],既存ファイル名[[#This Row],[字１]])&gt;1,"重複",TRUE,"")</f>
        <v/>
      </c>
      <c r="R489" s="50" t="str">
        <f>LEFT(既存ファイル名[[#This Row],[ファイル名]],LEN(既存ファイル名[[#This Row],[ファイル名]])-2)</f>
        <v>sakubyou</v>
      </c>
      <c r="S489" s="50" t="s">
        <v>3837</v>
      </c>
    </row>
    <row r="490" spans="2:19">
      <c r="B490" s="50">
        <v>432</v>
      </c>
      <c r="C490" s="81" t="s">
        <v>2111</v>
      </c>
      <c r="D490" s="90" t="s">
        <v>2111</v>
      </c>
      <c r="E490" s="81" t="s">
        <v>4203</v>
      </c>
      <c r="F490" s="81" t="s">
        <v>4203</v>
      </c>
      <c r="G490" s="90" t="s">
        <v>2111</v>
      </c>
      <c r="H490" s="90" t="s">
        <v>4207</v>
      </c>
      <c r="I490" s="50" t="str" cm="1">
        <f t="array" ref="I4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0" s="90" t="s">
        <v>3611</v>
      </c>
      <c r="K490" s="50">
        <f>MATCH(LEFT(既存ファイル名[[#This Row],[項目（内部）]],1),字音画数表[新字],0)</f>
        <v>394</v>
      </c>
      <c r="L490" s="50" cm="1">
        <f t="array" ref="L490">_xlfn.IFS(MID(既存ファイル名[[#This Row],[項目（内部）]],2,1)="",0,MID(既存ファイル名[[#This Row],[項目（内部）]],2,1)="（",1,TRUE,MATCH(MID(既存ファイル名[[#This Row],[項目（内部）]],2,1),字音画数表[新字],0))</f>
        <v>314</v>
      </c>
      <c r="M490" s="50" cm="1">
        <f t="array" ref="M4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0" s="50" cm="1">
        <f t="array" ref="N490">_xlfn.IFS(既存ファイル名[[#This Row],[字２]]=0,1,既存ファイル名[[#This Row],[字３]]=0,2,TRUE,3)</f>
        <v>2</v>
      </c>
      <c r="O490" s="50">
        <f>COUNTIF(既存ファイル名[項目],既存ファイル名[[#This Row],[項目]])</f>
        <v>1</v>
      </c>
      <c r="P490" s="90" t="s">
        <v>3837</v>
      </c>
      <c r="Q490" s="50" t="str" cm="1">
        <f t="array" ref="Q490">_xlfn.IFS(既存ファイル名[[#This Row],[字２]]&gt;0,"",COUNTIF(既存ファイル名[[字１]:[字３]],既存ファイル名[[#This Row],[字１]])&gt;1,"重複",TRUE,"")</f>
        <v/>
      </c>
      <c r="R490" s="50" t="str">
        <f>LEFT(既存ファイル名[[#This Row],[ファイル名]],LEN(既存ファイル名[[#This Row],[ファイル名]])-2)</f>
        <v>sakuko</v>
      </c>
      <c r="S490" s="50" t="s">
        <v>3837</v>
      </c>
    </row>
    <row r="491" spans="2:19">
      <c r="B491" s="50">
        <v>431</v>
      </c>
      <c r="C491" s="81" t="s">
        <v>2110</v>
      </c>
      <c r="D491" s="90" t="s">
        <v>2110</v>
      </c>
      <c r="E491" s="81" t="s">
        <v>4203</v>
      </c>
      <c r="F491" s="81" t="s">
        <v>4203</v>
      </c>
      <c r="G491" s="90" t="s">
        <v>2110</v>
      </c>
      <c r="H491" s="90" t="s">
        <v>4207</v>
      </c>
      <c r="I491" s="50" t="str" cm="1">
        <f t="array" ref="I4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1" s="90" t="s">
        <v>3610</v>
      </c>
      <c r="K491" s="50">
        <f>MATCH(LEFT(既存ファイル名[[#This Row],[項目（内部）]],1),字音画数表[新字],0)</f>
        <v>394</v>
      </c>
      <c r="L491" s="50" cm="1">
        <f t="array" ref="L491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491" s="50" cm="1">
        <f t="array" ref="M4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1" s="50" cm="1">
        <f t="array" ref="N491">_xlfn.IFS(既存ファイル名[[#This Row],[字２]]=0,1,既存ファイル名[[#This Row],[字３]]=0,2,TRUE,3)</f>
        <v>2</v>
      </c>
      <c r="O491" s="50">
        <f>COUNTIF(既存ファイル名[項目],既存ファイル名[[#This Row],[項目]])</f>
        <v>1</v>
      </c>
      <c r="P491" s="90" t="s">
        <v>3837</v>
      </c>
      <c r="Q491" s="50" t="str" cm="1">
        <f t="array" ref="Q491">_xlfn.IFS(既存ファイル名[[#This Row],[字２]]&gt;0,"",COUNTIF(既存ファイル名[[字１]:[字３]],既存ファイル名[[#This Row],[字１]])&gt;1,"重複",TRUE,"")</f>
        <v/>
      </c>
      <c r="R491" s="50" t="str">
        <f>LEFT(既存ファイル名[[#This Row],[ファイル名]],LEN(既存ファイル名[[#This Row],[ファイル名]])-2)</f>
        <v>sakuen</v>
      </c>
      <c r="S491" s="50" t="s">
        <v>3837</v>
      </c>
    </row>
    <row r="492" spans="2:19">
      <c r="B492" s="50">
        <v>425</v>
      </c>
      <c r="C492" s="81" t="s">
        <v>2109</v>
      </c>
      <c r="D492" s="90" t="s">
        <v>2109</v>
      </c>
      <c r="E492" s="81" t="s">
        <v>4203</v>
      </c>
      <c r="F492" s="81" t="s">
        <v>4203</v>
      </c>
      <c r="G492" s="90" t="s">
        <v>2109</v>
      </c>
      <c r="H492" s="90" t="s">
        <v>4207</v>
      </c>
      <c r="I492" s="50" t="str" cm="1">
        <f t="array" ref="I4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2" s="90" t="s">
        <v>3602</v>
      </c>
      <c r="K492" s="50">
        <f>MATCH(LEFT(既存ファイル名[[#This Row],[項目（内部）]],1),字音画数表[新字],0)</f>
        <v>392</v>
      </c>
      <c r="L492" s="50" cm="1">
        <f t="array" ref="L492">_xlfn.IFS(MID(既存ファイル名[[#This Row],[項目（内部）]],2,1)="",0,MID(既存ファイル名[[#This Row],[項目（内部）]],2,1)="（",1,TRUE,MATCH(MID(既存ファイル名[[#This Row],[項目（内部）]],2,1),字音画数表[新字],0))</f>
        <v>587</v>
      </c>
      <c r="M492" s="50" cm="1">
        <f t="array" ref="M4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2" s="50" cm="1">
        <f t="array" ref="N492">_xlfn.IFS(既存ファイル名[[#This Row],[字２]]=0,1,既存ファイル名[[#This Row],[字３]]=0,2,TRUE,3)</f>
        <v>2</v>
      </c>
      <c r="O492" s="50">
        <f>COUNTIF(既存ファイル名[項目],既存ファイル名[[#This Row],[項目]])</f>
        <v>1</v>
      </c>
      <c r="P492" s="90" t="s">
        <v>3837</v>
      </c>
      <c r="Q492" s="50" t="str" cm="1">
        <f t="array" ref="Q492">_xlfn.IFS(既存ファイル名[[#This Row],[字２]]&gt;0,"",COUNTIF(既存ファイル名[[字１]:[字３]],既存ファイル名[[#This Row],[字１]])&gt;1,"重複",TRUE,"")</f>
        <v/>
      </c>
      <c r="R492" s="50" t="str">
        <f>LEFT(既存ファイル名[[#This Row],[ファイル名]],LEN(既存ファイル名[[#This Row],[ファイル名]])-2)</f>
        <v>saishoku</v>
      </c>
      <c r="S492" s="50" t="s">
        <v>3837</v>
      </c>
    </row>
    <row r="493" spans="2:19">
      <c r="B493" s="50">
        <v>423</v>
      </c>
      <c r="C493" s="81" t="s">
        <v>2347</v>
      </c>
      <c r="D493" s="90" t="s">
        <v>2347</v>
      </c>
      <c r="E493" s="81" t="s">
        <v>4203</v>
      </c>
      <c r="F493" s="81" t="s">
        <v>4203</v>
      </c>
      <c r="G493" s="90" t="s">
        <v>2347</v>
      </c>
      <c r="H493" s="90" t="s">
        <v>4211</v>
      </c>
      <c r="I493" s="50" t="str" cm="1">
        <f t="array" ref="I4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493" s="90" t="s">
        <v>3600</v>
      </c>
      <c r="K493" s="50">
        <f>MATCH(LEFT(既存ファイル名[[#This Row],[項目（内部）]],1),字音画数表[新字],0)</f>
        <v>391</v>
      </c>
      <c r="L493" s="50" cm="1">
        <f t="array" ref="L493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493" s="50" cm="1">
        <f t="array" ref="M4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3" s="50" cm="1">
        <f t="array" ref="N493">_xlfn.IFS(既存ファイル名[[#This Row],[字２]]=0,1,既存ファイル名[[#This Row],[字３]]=0,2,TRUE,3)</f>
        <v>2</v>
      </c>
      <c r="O493" s="50">
        <f>COUNTIF(既存ファイル名[項目],既存ファイル名[[#This Row],[項目]])</f>
        <v>1</v>
      </c>
      <c r="P493" s="90" t="s">
        <v>3837</v>
      </c>
      <c r="Q493" s="50" t="str" cm="1">
        <f t="array" ref="Q493">_xlfn.IFS(既存ファイル名[[#This Row],[字２]]&gt;0,"",COUNTIF(既存ファイル名[[字１]:[字３]],既存ファイル名[[#This Row],[字１]])&gt;1,"重複",TRUE,"")</f>
        <v/>
      </c>
      <c r="R493" s="50" t="str">
        <f>LEFT(既存ファイル名[[#This Row],[ファイル名]],LEN(既存ファイル名[[#This Row],[ファイル名]])-2)</f>
        <v>saijin</v>
      </c>
      <c r="S493" s="50" t="s">
        <v>3837</v>
      </c>
    </row>
    <row r="494" spans="2:19">
      <c r="B494" s="50">
        <v>426</v>
      </c>
      <c r="C494" s="81" t="s">
        <v>4406</v>
      </c>
      <c r="D494" s="90" t="s">
        <v>4406</v>
      </c>
      <c r="E494" s="81" t="s">
        <v>4203</v>
      </c>
      <c r="F494" s="81" t="s">
        <v>4203</v>
      </c>
      <c r="G494" s="90" t="s">
        <v>4406</v>
      </c>
      <c r="H494" s="90" t="s">
        <v>4207</v>
      </c>
      <c r="I494" s="50" t="str" cm="1">
        <f t="array" ref="I4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4" s="90" t="s">
        <v>3603</v>
      </c>
      <c r="K494" s="50">
        <f>MATCH(LEFT(既存ファイル名[[#This Row],[項目（内部）]],1),字音画数表[新字],0)</f>
        <v>385</v>
      </c>
      <c r="L494" s="50" cm="1">
        <f t="array" ref="L494">_xlfn.IFS(MID(既存ファイル名[[#This Row],[項目（内部）]],2,1)="",0,MID(既存ファイル名[[#This Row],[項目（内部）]],2,1)="（",1,TRUE,MATCH(MID(既存ファイル名[[#This Row],[項目（内部）]],2,1),字音画数表[新字],0))</f>
        <v>796</v>
      </c>
      <c r="M494" s="50" cm="1">
        <f t="array" ref="M4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4" s="50" cm="1">
        <f t="array" ref="N494">_xlfn.IFS(既存ファイル名[[#This Row],[字２]]=0,1,既存ファイル名[[#This Row],[字３]]=0,2,TRUE,3)</f>
        <v>2</v>
      </c>
      <c r="O494" s="50">
        <f>COUNTIF(既存ファイル名[項目],既存ファイル名[[#This Row],[項目]])</f>
        <v>1</v>
      </c>
      <c r="P494" s="90" t="s">
        <v>3837</v>
      </c>
      <c r="Q494" s="50" t="str" cm="1">
        <f t="array" ref="Q494">_xlfn.IFS(既存ファイル名[[#This Row],[字２]]&gt;0,"",COUNTIF(既存ファイル名[[字１]:[字３]],既存ファイル名[[#This Row],[字１]])&gt;1,"重複",TRUE,"")</f>
        <v/>
      </c>
      <c r="R494" s="50" t="str">
        <f>LEFT(既存ファイル名[[#This Row],[ファイル名]],LEN(既存ファイル名[[#This Row],[ファイル名]])-2)</f>
        <v>saitetsu</v>
      </c>
      <c r="S494" s="50" t="s">
        <v>3837</v>
      </c>
    </row>
    <row r="495" spans="2:19">
      <c r="B495" s="50">
        <v>424</v>
      </c>
      <c r="C495" s="81" t="s">
        <v>2108</v>
      </c>
      <c r="D495" s="90" t="s">
        <v>2108</v>
      </c>
      <c r="E495" s="81" t="s">
        <v>4203</v>
      </c>
      <c r="F495" s="81" t="s">
        <v>4203</v>
      </c>
      <c r="G495" s="90" t="s">
        <v>2108</v>
      </c>
      <c r="H495" s="90" t="s">
        <v>4207</v>
      </c>
      <c r="I495" s="50" t="str" cm="1">
        <f t="array" ref="I4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5" s="90" t="s">
        <v>3601</v>
      </c>
      <c r="K495" s="50">
        <f>MATCH(LEFT(既存ファイル名[[#This Row],[項目（内部）]],1),字音画数表[新字],0)</f>
        <v>385</v>
      </c>
      <c r="L495" s="50" cm="1">
        <f t="array" ref="L495">_xlfn.IFS(MID(既存ファイル名[[#This Row],[項目（内部）]],2,1)="",0,MID(既存ファイル名[[#This Row],[項目（内部）]],2,1)="（",1,TRUE,MATCH(MID(既存ファイル名[[#This Row],[項目（内部）]],2,1),字音画数表[新字],0))</f>
        <v>237</v>
      </c>
      <c r="M495" s="50" cm="1">
        <f t="array" ref="M4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5" s="50" cm="1">
        <f t="array" ref="N495">_xlfn.IFS(既存ファイル名[[#This Row],[字２]]=0,1,既存ファイル名[[#This Row],[字３]]=0,2,TRUE,3)</f>
        <v>2</v>
      </c>
      <c r="O495" s="50">
        <f>COUNTIF(既存ファイル名[項目],既存ファイル名[[#This Row],[項目]])</f>
        <v>1</v>
      </c>
      <c r="P495" s="90" t="s">
        <v>3837</v>
      </c>
      <c r="Q495" s="50" t="str" cm="1">
        <f t="array" ref="Q495">_xlfn.IFS(既存ファイル名[[#This Row],[字２]]&gt;0,"",COUNTIF(既存ファイル名[[字１]:[字３]],既存ファイル名[[#This Row],[字１]])&gt;1,"重複",TRUE,"")</f>
        <v/>
      </c>
      <c r="R495" s="50" t="str">
        <f>LEFT(既存ファイル名[[#This Row],[ファイル名]],LEN(既存ファイル名[[#This Row],[ファイル名]])-2)</f>
        <v>saikin</v>
      </c>
      <c r="S495" s="50" t="s">
        <v>3837</v>
      </c>
    </row>
    <row r="496" spans="2:19">
      <c r="B496" s="50">
        <v>428</v>
      </c>
      <c r="C496" s="81" t="s">
        <v>2107</v>
      </c>
      <c r="D496" s="90" t="s">
        <v>2107</v>
      </c>
      <c r="E496" s="81" t="s">
        <v>4203</v>
      </c>
      <c r="F496" s="81" t="s">
        <v>4203</v>
      </c>
      <c r="G496" s="90" t="s">
        <v>2107</v>
      </c>
      <c r="H496" s="90" t="s">
        <v>4207</v>
      </c>
      <c r="I496" s="50" t="str" cm="1">
        <f t="array" ref="I4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6" s="90" t="s">
        <v>3605</v>
      </c>
      <c r="K496" s="50">
        <f>MATCH(LEFT(既存ファイル名[[#This Row],[項目（内部）]],1),字音画数表[新字],0)</f>
        <v>377</v>
      </c>
      <c r="L496" s="50" cm="1">
        <f t="array" ref="L496">_xlfn.IFS(MID(既存ファイル名[[#This Row],[項目（内部）]],2,1)="",0,MID(既存ファイル名[[#This Row],[項目（内部）]],2,1)="（",1,TRUE,MATCH(MID(既存ファイル名[[#This Row],[項目（内部）]],2,1),字音画数表[新字],0))</f>
        <v>330</v>
      </c>
      <c r="M496" s="50" cm="1">
        <f t="array" ref="M4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6" s="50" cm="1">
        <f t="array" ref="N496">_xlfn.IFS(既存ファイル名[[#This Row],[字２]]=0,1,既存ファイル名[[#This Row],[字３]]=0,2,TRUE,3)</f>
        <v>2</v>
      </c>
      <c r="O496" s="50">
        <f>COUNTIF(既存ファイル名[項目],既存ファイル名[[#This Row],[項目]])</f>
        <v>1</v>
      </c>
      <c r="P496" s="90" t="s">
        <v>3837</v>
      </c>
      <c r="Q496" s="50" t="str" cm="1">
        <f t="array" ref="Q496">_xlfn.IFS(既存ファイル名[[#This Row],[字２]]&gt;0,"",COUNTIF(既存ファイル名[[字１]:[字３]],既存ファイル名[[#This Row],[字１]])&gt;1,"重複",TRUE,"")</f>
        <v/>
      </c>
      <c r="R496" s="50" t="str">
        <f>LEFT(既存ファイル名[[#This Row],[ファイル名]],LEN(既存ファイル名[[#This Row],[ファイル名]])-2)</f>
        <v>sakou</v>
      </c>
      <c r="S496" s="50" t="s">
        <v>3837</v>
      </c>
    </row>
    <row r="497" spans="2:19">
      <c r="B497" s="50">
        <v>427</v>
      </c>
      <c r="C497" s="81" t="s">
        <v>2106</v>
      </c>
      <c r="D497" s="90" t="s">
        <v>2106</v>
      </c>
      <c r="E497" s="81" t="s">
        <v>4203</v>
      </c>
      <c r="F497" s="81" t="s">
        <v>4203</v>
      </c>
      <c r="G497" s="90" t="s">
        <v>2106</v>
      </c>
      <c r="H497" s="90" t="s">
        <v>4207</v>
      </c>
      <c r="I497" s="50" t="str" cm="1">
        <f t="array" ref="I4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497" s="90" t="s">
        <v>3604</v>
      </c>
      <c r="K497" s="50">
        <f>MATCH(LEFT(既存ファイル名[[#This Row],[項目（内部）]],1),字音画数表[新字],0)</f>
        <v>377</v>
      </c>
      <c r="L497" s="50" cm="1">
        <f t="array" ref="L497">_xlfn.IFS(MID(既存ファイル名[[#This Row],[項目（内部）]],2,1)="",0,MID(既存ファイル名[[#This Row],[項目（内部）]],2,1)="（",1,TRUE,MATCH(MID(既存ファイル名[[#This Row],[項目（内部）]],2,1),字音画数表[新字],0))</f>
        <v>290</v>
      </c>
      <c r="M497" s="50" cm="1">
        <f t="array" ref="M4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7" s="50" cm="1">
        <f t="array" ref="N497">_xlfn.IFS(既存ファイル名[[#This Row],[字２]]=0,1,既存ファイル名[[#This Row],[字３]]=0,2,TRUE,3)</f>
        <v>2</v>
      </c>
      <c r="O497" s="50">
        <f>COUNTIF(既存ファイル名[項目],既存ファイル名[[#This Row],[項目]])</f>
        <v>1</v>
      </c>
      <c r="P497" s="90" t="s">
        <v>3837</v>
      </c>
      <c r="Q497" s="50" t="str" cm="1">
        <f t="array" ref="Q497">_xlfn.IFS(既存ファイル名[[#This Row],[字２]]&gt;0,"",COUNTIF(既存ファイル名[[字１]:[字３]],既存ファイル名[[#This Row],[字１]])&gt;1,"重複",TRUE,"")</f>
        <v/>
      </c>
      <c r="R497" s="50" t="str">
        <f>LEFT(既存ファイル名[[#This Row],[ファイル名]],LEN(既存ファイル名[[#This Row],[ファイル名]])-2)</f>
        <v>saken</v>
      </c>
      <c r="S497" s="50" t="s">
        <v>3837</v>
      </c>
    </row>
    <row r="498" spans="2:19">
      <c r="B498" s="50">
        <v>199</v>
      </c>
      <c r="C498" s="81" t="s">
        <v>1956</v>
      </c>
      <c r="D498" s="81" t="s">
        <v>1956</v>
      </c>
      <c r="E498" s="81" t="s">
        <v>4203</v>
      </c>
      <c r="F498" s="81" t="s">
        <v>4203</v>
      </c>
      <c r="G498" s="90" t="s">
        <v>1956</v>
      </c>
      <c r="H498" s="90" t="s">
        <v>4123</v>
      </c>
      <c r="I498" s="79" t="str" cm="1">
        <f t="array" ref="I4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98" s="90" t="s">
        <v>3343</v>
      </c>
      <c r="K498" s="50">
        <f>MATCH(LEFT(既存ファイル名[[#This Row],[項目（内部）]],1),字音画数表[新字],0)</f>
        <v>372</v>
      </c>
      <c r="L498" s="50" cm="1">
        <f t="array" ref="L498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498" s="50" cm="1">
        <f t="array" ref="M4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8" s="50" cm="1">
        <f t="array" ref="N498">_xlfn.IFS(既存ファイル名[[#This Row],[字２]]=0,1,既存ファイル名[[#This Row],[字３]]=0,2,TRUE,3)</f>
        <v>2</v>
      </c>
      <c r="O498" s="50">
        <f>COUNTIF(既存ファイル名[項目],既存ファイル名[[#This Row],[項目]])</f>
        <v>1</v>
      </c>
      <c r="P498" s="90" t="s">
        <v>3837</v>
      </c>
      <c r="Q498" s="50" t="str" cm="1">
        <f t="array" ref="Q498">_xlfn.IFS(既存ファイル名[[#This Row],[字２]]&gt;0,"",COUNTIF(既存ファイル名[[字１]:[字３]],既存ファイル名[[#This Row],[字１]])&gt;1,"重複",TRUE,"")</f>
        <v/>
      </c>
      <c r="R498" s="50" t="str">
        <f>LEFT(既存ファイル名[[#This Row],[ファイル名]],LEN(既存ファイル名[[#This Row],[ファイル名]])-2)</f>
        <v>gokushi</v>
      </c>
      <c r="S498" s="50" t="s">
        <v>3837</v>
      </c>
    </row>
    <row r="499" spans="2:19">
      <c r="B499" s="50">
        <v>198</v>
      </c>
      <c r="C499" s="81" t="s">
        <v>2007</v>
      </c>
      <c r="D499" s="81" t="s">
        <v>2007</v>
      </c>
      <c r="E499" s="81" t="s">
        <v>4203</v>
      </c>
      <c r="F499" s="81" t="s">
        <v>4203</v>
      </c>
      <c r="G499" s="90" t="s">
        <v>2007</v>
      </c>
      <c r="H499" s="90" t="s">
        <v>4123</v>
      </c>
      <c r="I499" s="79" t="str" cm="1">
        <f t="array" ref="I4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499" s="90" t="s">
        <v>3342</v>
      </c>
      <c r="K499" s="50">
        <f>MATCH(LEFT(既存ファイル名[[#This Row],[項目（内部）]],1),字音画数表[新字],0)</f>
        <v>372</v>
      </c>
      <c r="L499" s="50" cm="1">
        <f t="array" ref="L499">_xlfn.IFS(MID(既存ファイル名[[#This Row],[項目（内部）]],2,1)="",0,MID(既存ファイル名[[#This Row],[項目（内部）]],2,1)="（",1,TRUE,MATCH(MID(既存ファイル名[[#This Row],[項目（内部）]],2,1),字音画数表[新字],0))</f>
        <v>377</v>
      </c>
      <c r="M499" s="50" cm="1">
        <f t="array" ref="M4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499" s="50" cm="1">
        <f t="array" ref="N499">_xlfn.IFS(既存ファイル名[[#This Row],[字２]]=0,1,既存ファイル名[[#This Row],[字３]]=0,2,TRUE,3)</f>
        <v>2</v>
      </c>
      <c r="O499" s="50">
        <f>COUNTIF(既存ファイル名[項目],既存ファイル名[[#This Row],[項目]])</f>
        <v>1</v>
      </c>
      <c r="P499" s="90" t="s">
        <v>3837</v>
      </c>
      <c r="Q499" s="50" t="str" cm="1">
        <f t="array" ref="Q499">_xlfn.IFS(既存ファイル名[[#This Row],[字２]]&gt;0,"",COUNTIF(既存ファイル名[[字１]:[字３]],既存ファイル名[[#This Row],[字１]])&gt;1,"重複",TRUE,"")</f>
        <v/>
      </c>
      <c r="R499" s="50" t="str">
        <f>LEFT(既存ファイル名[[#This Row],[ファイル名]],LEN(既存ファイル名[[#This Row],[ファイル名]])-2)</f>
        <v>gokusa</v>
      </c>
      <c r="S499" s="50" t="s">
        <v>3837</v>
      </c>
    </row>
    <row r="500" spans="2:19">
      <c r="B500" s="50">
        <v>346</v>
      </c>
      <c r="C500" s="81" t="s">
        <v>2006</v>
      </c>
      <c r="D500" s="90" t="s">
        <v>25</v>
      </c>
      <c r="E500" s="81" t="s">
        <v>4203</v>
      </c>
      <c r="F500" s="81" t="s">
        <v>4203</v>
      </c>
      <c r="G500" s="90" t="s">
        <v>25</v>
      </c>
      <c r="H500" s="90" t="s">
        <v>4122</v>
      </c>
      <c r="I500" s="50" t="str" cm="1">
        <f t="array" ref="I5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00" s="90" t="s">
        <v>3511</v>
      </c>
      <c r="K500" s="50">
        <f>MATCH(LEFT(既存ファイル名[[#This Row],[項目（内部）]],1),字音画数表[新字],0)</f>
        <v>363</v>
      </c>
      <c r="L500" s="50" cm="1">
        <f t="array" ref="L500">_xlfn.IFS(MID(既存ファイル名[[#This Row],[項目（内部）]],2,1)="",0,MID(既存ファイル名[[#This Row],[項目（内部）]],2,1)="（",1,TRUE,MATCH(MID(既存ファイル名[[#This Row],[項目（内部）]],2,1),字音画数表[新字],0))</f>
        <v>401</v>
      </c>
      <c r="M500" s="50" cm="1">
        <f t="array" ref="M5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0" s="50" cm="1">
        <f t="array" ref="N500">_xlfn.IFS(既存ファイル名[[#This Row],[字２]]=0,1,既存ファイル名[[#This Row],[字３]]=0,2,TRUE,3)</f>
        <v>2</v>
      </c>
      <c r="O500" s="50">
        <f>COUNTIF(既存ファイル名[項目],既存ファイル名[[#This Row],[項目]])</f>
        <v>1</v>
      </c>
      <c r="P500" s="90" t="s">
        <v>3837</v>
      </c>
      <c r="Q500" s="50" t="str" cm="1">
        <f t="array" ref="Q500">_xlfn.IFS(既存ファイル名[[#This Row],[字２]]&gt;0,"",COUNTIF(既存ファイル名[[字１]:[字３]],既存ファイル名[[#This Row],[字１]])&gt;1,"重複",TRUE,"")</f>
        <v/>
      </c>
      <c r="R500" s="50" t="str">
        <f>LEFT(既存ファイル名[[#This Row],[ファイル名]],LEN(既存ファイル名[[#This Row],[ファイル名]])-2)</f>
        <v>kousan</v>
      </c>
      <c r="S500" s="50" t="s">
        <v>3837</v>
      </c>
    </row>
    <row r="501" spans="2:19">
      <c r="B501" s="50">
        <v>340</v>
      </c>
      <c r="C501" s="81" t="s">
        <v>4363</v>
      </c>
      <c r="D501" s="90" t="s">
        <v>4363</v>
      </c>
      <c r="E501" s="81" t="s">
        <v>4203</v>
      </c>
      <c r="F501" s="81" t="s">
        <v>4203</v>
      </c>
      <c r="G501" s="90" t="s">
        <v>4363</v>
      </c>
      <c r="H501" s="90" t="s">
        <v>4121</v>
      </c>
      <c r="I501" s="50" t="str" cm="1">
        <f t="array" ref="I5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01" s="90" t="s">
        <v>3508</v>
      </c>
      <c r="K501" s="50">
        <f>MATCH(LEFT(既存ファイル名[[#This Row],[項目（内部）]],1),字音画数表[新字],0)</f>
        <v>361</v>
      </c>
      <c r="L501" s="50" cm="1">
        <f t="array" ref="L501">_xlfn.IFS(MID(既存ファイル名[[#This Row],[項目（内部）]],2,1)="",0,MID(既存ファイル名[[#This Row],[項目（内部）]],2,1)="（",1,TRUE,MATCH(MID(既存ファイル名[[#This Row],[項目（内部）]],2,1),字音画数表[新字],0))</f>
        <v>953</v>
      </c>
      <c r="M501" s="50" cm="1">
        <f t="array" ref="M5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1" s="50" cm="1">
        <f t="array" ref="N501">_xlfn.IFS(既存ファイル名[[#This Row],[字２]]=0,1,既存ファイル名[[#This Row],[字３]]=0,2,TRUE,3)</f>
        <v>2</v>
      </c>
      <c r="O501" s="50">
        <f>COUNTIF(既存ファイル名[項目],既存ファイル名[[#This Row],[項目]])</f>
        <v>1</v>
      </c>
      <c r="P501" s="90" t="s">
        <v>3837</v>
      </c>
      <c r="Q501" s="50" t="str" cm="1">
        <f t="array" ref="Q501">_xlfn.IFS(既存ファイル名[[#This Row],[字２]]&gt;0,"",COUNTIF(既存ファイル名[[字１]:[字３]],既存ファイル名[[#This Row],[字１]])&gt;1,"重複",TRUE,"")</f>
        <v/>
      </c>
      <c r="R501" s="50" t="str">
        <f>LEFT(既存ファイル名[[#This Row],[ファイル名]],LEN(既存ファイル名[[#This Row],[ファイル名]])-2)</f>
        <v>kouhou</v>
      </c>
      <c r="S501" s="50" t="s">
        <v>3837</v>
      </c>
    </row>
    <row r="502" spans="2:19">
      <c r="B502" s="50">
        <v>356</v>
      </c>
      <c r="C502" s="81" t="s">
        <v>2466</v>
      </c>
      <c r="D502" s="90" t="s">
        <v>2466</v>
      </c>
      <c r="E502" s="81" t="s">
        <v>4203</v>
      </c>
      <c r="F502" s="81" t="s">
        <v>4203</v>
      </c>
      <c r="G502" s="90" t="s">
        <v>2466</v>
      </c>
      <c r="H502" s="90" t="s">
        <v>4121</v>
      </c>
      <c r="I502" s="50" t="str" cm="1">
        <f t="array" ref="I5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02" s="90" t="s">
        <v>3521</v>
      </c>
      <c r="K502" s="50">
        <f>MATCH(LEFT(既存ファイル名[[#This Row],[項目（内部）]],1),字音画数表[新字],0)</f>
        <v>356</v>
      </c>
      <c r="L502" s="50" cm="1">
        <f t="array" ref="L502">_xlfn.IFS(MID(既存ファイル名[[#This Row],[項目（内部）]],2,1)="",0,MID(既存ファイル名[[#This Row],[項目（内部）]],2,1)="（",1,TRUE,MATCH(MID(既存ファイル名[[#This Row],[項目（内部）]],2,1),字音画数表[新字],0))</f>
        <v>838</v>
      </c>
      <c r="M502" s="50" cm="1">
        <f t="array" ref="M5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2" s="50" cm="1">
        <f t="array" ref="N502">_xlfn.IFS(既存ファイル名[[#This Row],[字２]]=0,1,既存ファイル名[[#This Row],[字３]]=0,2,TRUE,3)</f>
        <v>2</v>
      </c>
      <c r="O502" s="50">
        <f>COUNTIF(既存ファイル名[項目],既存ファイル名[[#This Row],[項目]])</f>
        <v>1</v>
      </c>
      <c r="P502" s="90" t="s">
        <v>3837</v>
      </c>
      <c r="Q502" s="50" t="str" cm="1">
        <f t="array" ref="Q502">_xlfn.IFS(既存ファイル名[[#This Row],[字２]]&gt;0,"",COUNTIF(既存ファイル名[[字１]:[字３]],既存ファイル名[[#This Row],[字１]])&gt;1,"重複",TRUE,"")</f>
        <v/>
      </c>
      <c r="R502" s="50" t="str">
        <f>LEFT(既存ファイル名[[#This Row],[ファイル名]],LEN(既存ファイル名[[#This Row],[ファイル名]])-2)</f>
        <v>koutoku</v>
      </c>
      <c r="S502" s="50" t="s">
        <v>3837</v>
      </c>
    </row>
    <row r="503" spans="2:19">
      <c r="B503" s="50">
        <v>344</v>
      </c>
      <c r="C503" s="81" t="s">
        <v>4365</v>
      </c>
      <c r="D503" s="90" t="s">
        <v>2005</v>
      </c>
      <c r="E503" s="81" t="s">
        <v>4203</v>
      </c>
      <c r="F503" s="81" t="s">
        <v>4203</v>
      </c>
      <c r="G503" s="90" t="s">
        <v>2005</v>
      </c>
      <c r="H503" s="90" t="s">
        <v>4122</v>
      </c>
      <c r="I503" s="50" t="str" cm="1">
        <f t="array" ref="I5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03" s="90" t="s">
        <v>2833</v>
      </c>
      <c r="K503" s="50">
        <f>MATCH(LEFT(既存ファイル名[[#This Row],[項目（内部）]],1),字音画数表[新字],0)</f>
        <v>354</v>
      </c>
      <c r="L503" s="50" cm="1">
        <f t="array" ref="L503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503" s="50" cm="1">
        <f t="array" ref="M5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3" s="50" cm="1">
        <f t="array" ref="N503">_xlfn.IFS(既存ファイル名[[#This Row],[字２]]=0,1,既存ファイル名[[#This Row],[字３]]=0,2,TRUE,3)</f>
        <v>2</v>
      </c>
      <c r="O503" s="50">
        <f>COUNTIF(既存ファイル名[項目],既存ファイル名[[#This Row],[項目]])</f>
        <v>1</v>
      </c>
      <c r="P503" s="90" t="s">
        <v>3837</v>
      </c>
      <c r="Q503" s="50" t="str" cm="1">
        <f t="array" ref="Q503">_xlfn.IFS(既存ファイル名[[#This Row],[字２]]&gt;0,"",COUNTIF(既存ファイル名[[字１]:[字３]],既存ファイル名[[#This Row],[字１]])&gt;1,"重複",TRUE,"")</f>
        <v/>
      </c>
      <c r="R503" s="50" t="str">
        <f>LEFT(既存ファイル名[[#This Row],[ファイル名]],LEN(既存ファイル名[[#This Row],[ファイル名]])-2)</f>
        <v>kouryou</v>
      </c>
      <c r="S503" s="50" t="s">
        <v>3837</v>
      </c>
    </row>
    <row r="504" spans="2:19">
      <c r="B504" s="50">
        <v>335</v>
      </c>
      <c r="C504" s="81" t="s">
        <v>4358</v>
      </c>
      <c r="D504" s="90" t="s">
        <v>24</v>
      </c>
      <c r="E504" s="81" t="s">
        <v>4203</v>
      </c>
      <c r="F504" s="81" t="s">
        <v>4203</v>
      </c>
      <c r="G504" s="90" t="s">
        <v>24</v>
      </c>
      <c r="H504" s="90" t="s">
        <v>4122</v>
      </c>
      <c r="I504" s="50" t="str" cm="1">
        <f t="array" ref="I5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04" s="90" t="s">
        <v>3502</v>
      </c>
      <c r="K504" s="50">
        <f>MATCH(LEFT(既存ファイル名[[#This Row],[項目（内部）]],1),字音画数表[新字],0)</f>
        <v>354</v>
      </c>
      <c r="L504" s="50" cm="1">
        <f t="array" ref="L504">_xlfn.IFS(MID(既存ファイル名[[#This Row],[項目（内部）]],2,1)="",0,MID(既存ファイル名[[#This Row],[項目（内部）]],2,1)="（",1,TRUE,MATCH(MID(既存ファイル名[[#This Row],[項目（内部）]],2,1),字音画数表[新字],0))</f>
        <v>893</v>
      </c>
      <c r="M504" s="50" cm="1">
        <f t="array" ref="M5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4" s="50" cm="1">
        <f t="array" ref="N504">_xlfn.IFS(既存ファイル名[[#This Row],[字２]]=0,1,既存ファイル名[[#This Row],[字３]]=0,2,TRUE,3)</f>
        <v>2</v>
      </c>
      <c r="O504" s="50">
        <f>COUNTIF(既存ファイル名[項目],既存ファイル名[[#This Row],[項目]])</f>
        <v>1</v>
      </c>
      <c r="P504" s="90" t="s">
        <v>3837</v>
      </c>
      <c r="Q504" s="50" t="str" cm="1">
        <f t="array" ref="Q504">_xlfn.IFS(既存ファイル名[[#This Row],[字２]]&gt;0,"",COUNTIF(既存ファイル名[[字１]:[字３]],既存ファイル名[[#This Row],[字１]])&gt;1,"重複",TRUE,"")</f>
        <v/>
      </c>
      <c r="R504" s="50" t="str">
        <f>LEFT(既存ファイル名[[#This Row],[ファイル名]],LEN(既存ファイル名[[#This Row],[ファイル名]])-2)</f>
        <v>koubitsu</v>
      </c>
      <c r="S504" s="50" t="s">
        <v>3837</v>
      </c>
    </row>
    <row r="505" spans="2:19">
      <c r="B505" s="50">
        <v>347</v>
      </c>
      <c r="C505" s="81" t="s">
        <v>4367</v>
      </c>
      <c r="D505" s="90" t="s">
        <v>2223</v>
      </c>
      <c r="E505" s="81" t="s">
        <v>4203</v>
      </c>
      <c r="F505" s="81" t="s">
        <v>4203</v>
      </c>
      <c r="G505" s="90" t="s">
        <v>2223</v>
      </c>
      <c r="H505" s="90" t="s">
        <v>4122</v>
      </c>
      <c r="I505" s="50" t="str" cm="1">
        <f t="array" ref="I5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05" s="90" t="s">
        <v>3512</v>
      </c>
      <c r="K505" s="50">
        <f>MATCH(LEFT(既存ファイル名[[#This Row],[項目（内部）]],1),字音画数表[新字],0)</f>
        <v>354</v>
      </c>
      <c r="L505" s="50" cm="1">
        <f t="array" ref="L505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505" s="50" cm="1">
        <f t="array" ref="M5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5" s="50" cm="1">
        <f t="array" ref="N505">_xlfn.IFS(既存ファイル名[[#This Row],[字２]]=0,1,既存ファイル名[[#This Row],[字３]]=0,2,TRUE,3)</f>
        <v>2</v>
      </c>
      <c r="O505" s="50">
        <f>COUNTIF(既存ファイル名[項目],既存ファイル名[[#This Row],[項目]])</f>
        <v>1</v>
      </c>
      <c r="P505" s="90" t="s">
        <v>3837</v>
      </c>
      <c r="Q505" s="50" t="str" cm="1">
        <f t="array" ref="Q505">_xlfn.IFS(既存ファイル名[[#This Row],[字２]]&gt;0,"",COUNTIF(既存ファイル名[[字１]:[字３]],既存ファイル名[[#This Row],[字１]])&gt;1,"重複",TRUE,"")</f>
        <v/>
      </c>
      <c r="R505" s="50" t="str">
        <f>LEFT(既存ファイル名[[#This Row],[ファイル名]],LEN(既存ファイル名[[#This Row],[ファイル名]])-2)</f>
        <v>kousei</v>
      </c>
      <c r="S505" s="50" t="s">
        <v>3837</v>
      </c>
    </row>
    <row r="506" spans="2:19">
      <c r="B506" s="50">
        <v>336</v>
      </c>
      <c r="C506" s="81" t="s">
        <v>1965</v>
      </c>
      <c r="D506" s="90" t="s">
        <v>1965</v>
      </c>
      <c r="E506" s="81" t="s">
        <v>4203</v>
      </c>
      <c r="F506" s="81" t="s">
        <v>4203</v>
      </c>
      <c r="G506" s="90" t="s">
        <v>1965</v>
      </c>
      <c r="H506" s="90" t="s">
        <v>4123</v>
      </c>
      <c r="I506" s="50" t="str" cm="1">
        <f t="array" ref="I5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06" s="90" t="s">
        <v>3503</v>
      </c>
      <c r="K506" s="50">
        <f>MATCH(LEFT(既存ファイル名[[#This Row],[項目（内部）]],1),字音画数表[新字],0)</f>
        <v>351</v>
      </c>
      <c r="L506" s="50" cm="1">
        <f t="array" ref="L506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506" s="50" cm="1">
        <f t="array" ref="M5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6" s="50" cm="1">
        <f t="array" ref="N506">_xlfn.IFS(既存ファイル名[[#This Row],[字２]]=0,1,既存ファイル名[[#This Row],[字３]]=0,2,TRUE,3)</f>
        <v>2</v>
      </c>
      <c r="O506" s="50">
        <f>COUNTIF(既存ファイル名[項目],既存ファイル名[[#This Row],[項目]])</f>
        <v>1</v>
      </c>
      <c r="P506" s="90" t="s">
        <v>3837</v>
      </c>
      <c r="Q506" s="50" t="str" cm="1">
        <f t="array" ref="Q506">_xlfn.IFS(既存ファイル名[[#This Row],[字２]]&gt;0,"",COUNTIF(既存ファイル名[[字１]:[字３]],既存ファイル名[[#This Row],[字１]])&gt;1,"重複",TRUE,"")</f>
        <v/>
      </c>
      <c r="R506" s="50" t="str">
        <f>LEFT(既存ファイル名[[#This Row],[ファイル名]],LEN(既存ファイル名[[#This Row],[ファイル名]])-2)</f>
        <v>kouchou</v>
      </c>
      <c r="S506" s="50" t="s">
        <v>3837</v>
      </c>
    </row>
    <row r="507" spans="2:19">
      <c r="B507" s="50">
        <v>341</v>
      </c>
      <c r="C507" s="81" t="s">
        <v>2004</v>
      </c>
      <c r="D507" s="90" t="s">
        <v>2004</v>
      </c>
      <c r="E507" s="81" t="s">
        <v>4203</v>
      </c>
      <c r="F507" s="81" t="s">
        <v>4203</v>
      </c>
      <c r="G507" s="90" t="s">
        <v>2004</v>
      </c>
      <c r="H507" s="90" t="s">
        <v>4123</v>
      </c>
      <c r="I507" s="50" t="str" cm="1">
        <f t="array" ref="I5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07" s="90" t="s">
        <v>3509</v>
      </c>
      <c r="K507" s="50">
        <f>MATCH(LEFT(既存ファイル名[[#This Row],[項目（内部）]],1),字音画数表[新字],0)</f>
        <v>351</v>
      </c>
      <c r="L507" s="50" cm="1">
        <f t="array" ref="L507">_xlfn.IFS(MID(既存ファイル名[[#This Row],[項目（内部）]],2,1)="",0,MID(既存ファイル名[[#This Row],[項目（内部）]],2,1)="（",1,TRUE,MATCH(MID(既存ファイル名[[#This Row],[項目（内部）]],2,1),字音画数表[新字],0))</f>
        <v>19</v>
      </c>
      <c r="M507" s="50" cm="1">
        <f t="array" ref="M5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7" s="50" cm="1">
        <f t="array" ref="N507">_xlfn.IFS(既存ファイル名[[#This Row],[字２]]=0,1,既存ファイル名[[#This Row],[字３]]=0,2,TRUE,3)</f>
        <v>2</v>
      </c>
      <c r="O507" s="50">
        <f>COUNTIF(既存ファイル名[項目],既存ファイル名[[#This Row],[項目]])</f>
        <v>1</v>
      </c>
      <c r="P507" s="90" t="s">
        <v>3837</v>
      </c>
      <c r="Q507" s="50" t="str" cm="1">
        <f t="array" ref="Q507">_xlfn.IFS(既存ファイル名[[#This Row],[字２]]&gt;0,"",COUNTIF(既存ファイル名[[字１]:[字３]],既存ファイル名[[#This Row],[字１]])&gt;1,"重複",TRUE,"")</f>
        <v/>
      </c>
      <c r="R507" s="50" t="str">
        <f>LEFT(既存ファイル名[[#This Row],[ファイル名]],LEN(既存ファイル名[[#This Row],[ファイル名]])-2)</f>
        <v>koui</v>
      </c>
      <c r="S507" s="50" t="s">
        <v>3837</v>
      </c>
    </row>
    <row r="508" spans="2:19">
      <c r="B508" s="50">
        <v>355</v>
      </c>
      <c r="C508" s="81" t="s">
        <v>2003</v>
      </c>
      <c r="D508" s="90" t="s">
        <v>2003</v>
      </c>
      <c r="E508" s="81" t="s">
        <v>4203</v>
      </c>
      <c r="F508" s="81" t="s">
        <v>4203</v>
      </c>
      <c r="G508" s="90" t="s">
        <v>2003</v>
      </c>
      <c r="H508" s="90" t="s">
        <v>4123</v>
      </c>
      <c r="I508" s="50" t="str" cm="1">
        <f t="array" ref="I5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08" s="90" t="s">
        <v>3520</v>
      </c>
      <c r="K508" s="50">
        <f>MATCH(LEFT(既存ファイル名[[#This Row],[項目（内部）]],1),字音画数表[新字],0)</f>
        <v>349</v>
      </c>
      <c r="L508" s="50" cm="1">
        <f t="array" ref="L508">_xlfn.IFS(MID(既存ファイル名[[#This Row],[項目（内部）]],2,1)="",0,MID(既存ファイル名[[#This Row],[項目（内部）]],2,1)="（",1,TRUE,MATCH(MID(既存ファイル名[[#This Row],[項目（内部）]],2,1),字音画数表[新字],0))</f>
        <v>788</v>
      </c>
      <c r="M508" s="50" cm="1">
        <f t="array" ref="M5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8" s="50" cm="1">
        <f t="array" ref="N508">_xlfn.IFS(既存ファイル名[[#This Row],[字２]]=0,1,既存ファイル名[[#This Row],[字３]]=0,2,TRUE,3)</f>
        <v>2</v>
      </c>
      <c r="O508" s="50">
        <f>COUNTIF(既存ファイル名[項目],既存ファイル名[[#This Row],[項目]])</f>
        <v>1</v>
      </c>
      <c r="P508" s="90" t="s">
        <v>3837</v>
      </c>
      <c r="Q508" s="50" t="str" cm="1">
        <f t="array" ref="Q508">_xlfn.IFS(既存ファイル名[[#This Row],[字２]]&gt;0,"",COUNTIF(既存ファイル名[[字１]:[字３]],既存ファイル名[[#This Row],[字１]])&gt;1,"重複",TRUE,"")</f>
        <v/>
      </c>
      <c r="R508" s="50" t="str">
        <f>LEFT(既存ファイル名[[#This Row],[ファイル名]],LEN(既存ファイル名[[#This Row],[ファイル名]])-2)</f>
        <v>koutei</v>
      </c>
      <c r="S508" s="50" t="s">
        <v>3837</v>
      </c>
    </row>
    <row r="509" spans="2:19">
      <c r="B509" s="50">
        <v>342</v>
      </c>
      <c r="C509" s="81" t="s">
        <v>2465</v>
      </c>
      <c r="D509" s="90" t="s">
        <v>2465</v>
      </c>
      <c r="E509" s="81" t="s">
        <v>4203</v>
      </c>
      <c r="F509" s="81" t="s">
        <v>4203</v>
      </c>
      <c r="G509" s="90" t="s">
        <v>2465</v>
      </c>
      <c r="H509" s="90" t="s">
        <v>4121</v>
      </c>
      <c r="I509" s="50" t="str" cm="1">
        <f t="array" ref="I5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09" s="90" t="s">
        <v>3510</v>
      </c>
      <c r="K509" s="50">
        <f>MATCH(LEFT(既存ファイル名[[#This Row],[項目（内部）]],1),字音画数表[新字],0)</f>
        <v>349</v>
      </c>
      <c r="L509" s="50" cm="1">
        <f t="array" ref="L509">_xlfn.IFS(MID(既存ファイル名[[#This Row],[項目（内部）]],2,1)="",0,MID(既存ファイル名[[#This Row],[項目（内部）]],2,1)="（",1,TRUE,MATCH(MID(既存ファイル名[[#This Row],[項目（内部）]],2,1),字音画数表[新字],0))</f>
        <v>289</v>
      </c>
      <c r="M509" s="50" cm="1">
        <f t="array" ref="M5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09" s="50" cm="1">
        <f t="array" ref="N509">_xlfn.IFS(既存ファイル名[[#This Row],[字２]]=0,1,既存ファイル名[[#This Row],[字３]]=0,2,TRUE,3)</f>
        <v>2</v>
      </c>
      <c r="O509" s="50">
        <f>COUNTIF(既存ファイル名[項目],既存ファイル名[[#This Row],[項目]])</f>
        <v>1</v>
      </c>
      <c r="P509" s="90" t="s">
        <v>3837</v>
      </c>
      <c r="Q509" s="50" t="str" cm="1">
        <f t="array" ref="Q509">_xlfn.IFS(既存ファイル名[[#This Row],[字２]]&gt;0,"",COUNTIF(既存ファイル名[[字１]:[字３]],既存ファイル名[[#This Row],[字１]])&gt;1,"重複",TRUE,"")</f>
        <v/>
      </c>
      <c r="R509" s="50" t="str">
        <f>LEFT(既存ファイル名[[#This Row],[ファイル名]],LEN(既存ファイル名[[#This Row],[ファイル名]])-2)</f>
        <v>kouken</v>
      </c>
      <c r="S509" s="50" t="s">
        <v>3837</v>
      </c>
    </row>
    <row r="510" spans="2:19">
      <c r="B510" s="50">
        <v>350</v>
      </c>
      <c r="C510" s="81" t="s">
        <v>4368</v>
      </c>
      <c r="D510" s="90" t="s">
        <v>4368</v>
      </c>
      <c r="E510" s="81" t="s">
        <v>4203</v>
      </c>
      <c r="F510" s="81" t="s">
        <v>4203</v>
      </c>
      <c r="G510" s="90" t="s">
        <v>4368</v>
      </c>
      <c r="H510" s="90" t="s">
        <v>4123</v>
      </c>
      <c r="I510" s="50" t="str" cm="1">
        <f t="array" ref="I5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10" s="90" t="s">
        <v>2835</v>
      </c>
      <c r="K510" s="50">
        <f>MATCH(LEFT(既存ファイル名[[#This Row],[項目（内部）]],1),字音画数表[新字],0)</f>
        <v>347</v>
      </c>
      <c r="L510" s="50" cm="1">
        <f t="array" ref="L510">_xlfn.IFS(MID(既存ファイル名[[#This Row],[項目（内部）]],2,1)="",0,MID(既存ファイル名[[#This Row],[項目（内部）]],2,1)="（",1,TRUE,MATCH(MID(既存ファイル名[[#This Row],[項目（内部）]],2,1),字音画数表[新字],0))</f>
        <v>536</v>
      </c>
      <c r="M510" s="50" cm="1">
        <f t="array" ref="M5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0" s="50" cm="1">
        <f t="array" ref="N510">_xlfn.IFS(既存ファイル名[[#This Row],[字２]]=0,1,既存ファイル名[[#This Row],[字３]]=0,2,TRUE,3)</f>
        <v>2</v>
      </c>
      <c r="O510" s="50">
        <f>COUNTIF(既存ファイル名[項目],既存ファイル名[[#This Row],[項目]])</f>
        <v>1</v>
      </c>
      <c r="P510" s="90" t="s">
        <v>3837</v>
      </c>
      <c r="Q510" s="50" t="str" cm="1">
        <f t="array" ref="Q510">_xlfn.IFS(既存ファイル名[[#This Row],[字２]]&gt;0,"",COUNTIF(既存ファイル名[[字１]:[字３]],既存ファイル名[[#This Row],[字１]])&gt;1,"重複",TRUE,"")</f>
        <v/>
      </c>
      <c r="R510" s="50" t="str">
        <f>LEFT(既存ファイル名[[#This Row],[ファイル名]],LEN(既存ファイル名[[#This Row],[ファイル名]])-2)</f>
        <v>kousho</v>
      </c>
      <c r="S510" s="50" t="s">
        <v>3837</v>
      </c>
    </row>
    <row r="511" spans="2:19">
      <c r="B511" s="50">
        <v>338</v>
      </c>
      <c r="C511" s="81" t="s">
        <v>2222</v>
      </c>
      <c r="D511" s="90" t="s">
        <v>2221</v>
      </c>
      <c r="E511" s="81" t="s">
        <v>4203</v>
      </c>
      <c r="F511" s="81" t="s">
        <v>4203</v>
      </c>
      <c r="G511" s="90" t="s">
        <v>2221</v>
      </c>
      <c r="H511" s="90" t="s">
        <v>4122</v>
      </c>
      <c r="I511" s="50" t="str" cm="1">
        <f t="array" ref="I5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1" s="90" t="s">
        <v>3505</v>
      </c>
      <c r="K511" s="50">
        <f>MATCH(LEFT(既存ファイル名[[#This Row],[項目（内部）]],1),字音画数表[新字],0)</f>
        <v>341</v>
      </c>
      <c r="L511" s="50" cm="1">
        <f t="array" ref="L511">_xlfn.IFS(MID(既存ファイル名[[#This Row],[項目（内部）]],2,1)="",0,MID(既存ファイル名[[#This Row],[項目（内部）]],2,1)="（",1,TRUE,MATCH(MID(既存ファイル名[[#This Row],[項目（内部）]],2,1),字音画数表[新字],0))</f>
        <v>65</v>
      </c>
      <c r="M511" s="50" cm="1">
        <f t="array" ref="M5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1" s="50" cm="1">
        <f t="array" ref="N511">_xlfn.IFS(既存ファイル名[[#This Row],[字２]]=0,1,既存ファイル名[[#This Row],[字３]]=0,2,TRUE,3)</f>
        <v>2</v>
      </c>
      <c r="O511" s="50">
        <f>COUNTIF(既存ファイル名[項目],既存ファイル名[[#This Row],[項目]])</f>
        <v>1</v>
      </c>
      <c r="P511" s="90" t="s">
        <v>3837</v>
      </c>
      <c r="Q511" s="50" t="str" cm="1">
        <f t="array" ref="Q511">_xlfn.IFS(既存ファイル名[[#This Row],[字２]]&gt;0,"",COUNTIF(既存ファイル名[[字１]:[字３]],既存ファイル名[[#This Row],[字１]])&gt;1,"重複",TRUE,"")</f>
        <v/>
      </c>
      <c r="R511" s="50" t="str">
        <f>LEFT(既存ファイル名[[#This Row],[ファイル名]],LEN(既存ファイル名[[#This Row],[ファイル名]])-2)</f>
        <v>kouen</v>
      </c>
      <c r="S511" s="50" t="s">
        <v>3837</v>
      </c>
    </row>
    <row r="512" spans="2:19">
      <c r="B512" s="50">
        <v>352</v>
      </c>
      <c r="C512" s="81" t="s">
        <v>2346</v>
      </c>
      <c r="D512" s="90" t="s">
        <v>2346</v>
      </c>
      <c r="E512" s="81" t="s">
        <v>4203</v>
      </c>
      <c r="F512" s="81" t="s">
        <v>4203</v>
      </c>
      <c r="G512" s="90" t="s">
        <v>2346</v>
      </c>
      <c r="H512" s="90" t="s">
        <v>4211</v>
      </c>
      <c r="I512" s="50" t="str" cm="1">
        <f t="array" ref="I5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12" s="90" t="s">
        <v>3517</v>
      </c>
      <c r="K512" s="50">
        <f>MATCH(LEFT(既存ファイル名[[#This Row],[項目（内部）]],1),字音画数表[新字],0)</f>
        <v>340</v>
      </c>
      <c r="L512" s="50" cm="1">
        <f t="array" ref="L512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512" s="50" cm="1">
        <f t="array" ref="M5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2" s="50" cm="1">
        <f t="array" ref="N512">_xlfn.IFS(既存ファイル名[[#This Row],[字２]]=0,1,既存ファイル名[[#This Row],[字３]]=0,2,TRUE,3)</f>
        <v>2</v>
      </c>
      <c r="O512" s="50">
        <f>COUNTIF(既存ファイル名[項目],既存ファイル名[[#This Row],[項目]])</f>
        <v>1</v>
      </c>
      <c r="P512" s="90" t="s">
        <v>3837</v>
      </c>
      <c r="Q512" s="50" t="str" cm="1">
        <f t="array" ref="Q512">_xlfn.IFS(既存ファイル名[[#This Row],[字２]]&gt;0,"",COUNTIF(既存ファイル名[[字１]:[字３]],既存ファイル名[[#This Row],[字１]])&gt;1,"重複",TRUE,"")</f>
        <v/>
      </c>
      <c r="R512" s="50" t="str">
        <f>LEFT(既存ファイル名[[#This Row],[ファイル名]],LEN(既存ファイル名[[#This Row],[ファイル名]])-2)</f>
        <v>koushu</v>
      </c>
      <c r="S512" s="50" t="s">
        <v>3837</v>
      </c>
    </row>
    <row r="513" spans="2:19">
      <c r="B513" s="50">
        <v>357</v>
      </c>
      <c r="C513" s="81" t="s">
        <v>2105</v>
      </c>
      <c r="D513" s="90" t="s">
        <v>2105</v>
      </c>
      <c r="E513" s="81" t="s">
        <v>4203</v>
      </c>
      <c r="F513" s="81" t="s">
        <v>4203</v>
      </c>
      <c r="G513" s="90" t="s">
        <v>2105</v>
      </c>
      <c r="H513" s="90" t="s">
        <v>4207</v>
      </c>
      <c r="I513" s="50" t="str" cm="1">
        <f t="array" ref="I5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13" s="90" t="s">
        <v>3522</v>
      </c>
      <c r="K513" s="50">
        <f>MATCH(LEFT(既存ファイル名[[#This Row],[項目（内部）]],1),字音画数表[新字],0)</f>
        <v>338</v>
      </c>
      <c r="L513" s="50" cm="1">
        <f t="array" ref="L513">_xlfn.IFS(MID(既存ファイル名[[#This Row],[項目（内部）]],2,1)="",0,MID(既存ファイル名[[#This Row],[項目（内部）]],2,1)="（",1,TRUE,MATCH(MID(既存ファイル名[[#This Row],[項目（内部）]],2,1),字音画数表[新字],0))</f>
        <v>1026</v>
      </c>
      <c r="M513" s="50" cm="1">
        <f t="array" ref="M5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3" s="50" cm="1">
        <f t="array" ref="N513">_xlfn.IFS(既存ファイル名[[#This Row],[字２]]=0,1,既存ファイル名[[#This Row],[字３]]=0,2,TRUE,3)</f>
        <v>2</v>
      </c>
      <c r="O513" s="50">
        <f>COUNTIF(既存ファイル名[項目],既存ファイル名[[#This Row],[項目]])</f>
        <v>1</v>
      </c>
      <c r="P513" s="90" t="s">
        <v>3837</v>
      </c>
      <c r="Q513" s="50" t="str" cm="1">
        <f t="array" ref="Q513">_xlfn.IFS(既存ファイル名[[#This Row],[字２]]&gt;0,"",COUNTIF(既存ファイル名[[字１]:[字３]],既存ファイル名[[#This Row],[字１]])&gt;1,"重複",TRUE,"")</f>
        <v/>
      </c>
      <c r="R513" s="50" t="str">
        <f>LEFT(既存ファイル名[[#This Row],[ファイル名]],LEN(既存ファイル名[[#This Row],[ファイル名]])-2)</f>
        <v>kouyou</v>
      </c>
      <c r="S513" s="50" t="s">
        <v>3837</v>
      </c>
    </row>
    <row r="514" spans="2:19">
      <c r="B514" s="50">
        <v>351</v>
      </c>
      <c r="C514" s="81" t="s">
        <v>2103</v>
      </c>
      <c r="D514" s="90" t="s">
        <v>2103</v>
      </c>
      <c r="E514" s="81" t="s">
        <v>4203</v>
      </c>
      <c r="F514" s="81" t="s">
        <v>4203</v>
      </c>
      <c r="G514" s="90" t="s">
        <v>2103</v>
      </c>
      <c r="H514" s="90" t="s">
        <v>4207</v>
      </c>
      <c r="I514" s="50" t="str" cm="1">
        <f t="array" ref="I5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14" s="90" t="s">
        <v>2836</v>
      </c>
      <c r="K514" s="50">
        <f>MATCH(LEFT(既存ファイル名[[#This Row],[項目（内部）]],1),字音画数表[新字],0)</f>
        <v>338</v>
      </c>
      <c r="L514" s="50" cm="1">
        <f t="array" ref="L514">_xlfn.IFS(MID(既存ファイル名[[#This Row],[項目（内部）]],2,1)="",0,MID(既存ファイル名[[#This Row],[項目（内部）]],2,1)="（",1,TRUE,MATCH(MID(既存ファイル名[[#This Row],[項目（内部）]],2,1),字音画数表[新字],0))</f>
        <v>532</v>
      </c>
      <c r="M514" s="50" cm="1">
        <f t="array" ref="M5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4" s="50" cm="1">
        <f t="array" ref="N514">_xlfn.IFS(既存ファイル名[[#This Row],[字２]]=0,1,既存ファイル名[[#This Row],[字３]]=0,2,TRUE,3)</f>
        <v>2</v>
      </c>
      <c r="O514" s="50">
        <f>COUNTIF(既存ファイル名[項目],既存ファイル名[[#This Row],[項目]])</f>
        <v>1</v>
      </c>
      <c r="P514" s="90" t="s">
        <v>3837</v>
      </c>
      <c r="Q514" s="50" t="str" cm="1">
        <f t="array" ref="Q514">_xlfn.IFS(既存ファイル名[[#This Row],[字２]]&gt;0,"",COUNTIF(既存ファイル名[[字１]:[字３]],既存ファイル名[[#This Row],[字１]])&gt;1,"重複",TRUE,"")</f>
        <v/>
      </c>
      <c r="R514" s="50" t="str">
        <f>LEFT(既存ファイル名[[#This Row],[ファイル名]],LEN(既存ファイル名[[#This Row],[ファイル名]])-2)</f>
        <v>kousho</v>
      </c>
      <c r="S514" s="50" t="s">
        <v>3837</v>
      </c>
    </row>
    <row r="515" spans="2:19">
      <c r="B515" s="50">
        <v>345</v>
      </c>
      <c r="C515" s="81" t="s">
        <v>4366</v>
      </c>
      <c r="D515" s="90" t="s">
        <v>23</v>
      </c>
      <c r="E515" s="81" t="s">
        <v>4203</v>
      </c>
      <c r="F515" s="81" t="s">
        <v>4203</v>
      </c>
      <c r="G515" s="90" t="s">
        <v>23</v>
      </c>
      <c r="H515" s="90" t="s">
        <v>4122</v>
      </c>
      <c r="I515" s="50" t="str" cm="1">
        <f t="array" ref="I5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5" s="90" t="s">
        <v>2834</v>
      </c>
      <c r="K515" s="50">
        <f>MATCH(LEFT(既存ファイル名[[#This Row],[項目（内部）]],1),字音画数表[新字],0)</f>
        <v>337</v>
      </c>
      <c r="L515" s="50" cm="1">
        <f t="array" ref="L515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515" s="50" cm="1">
        <f t="array" ref="M5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5" s="50" cm="1">
        <f t="array" ref="N515">_xlfn.IFS(既存ファイル名[[#This Row],[字２]]=0,1,既存ファイル名[[#This Row],[字３]]=0,2,TRUE,3)</f>
        <v>2</v>
      </c>
      <c r="O515" s="50">
        <f>COUNTIF(既存ファイル名[項目],既存ファイル名[[#This Row],[項目]])</f>
        <v>1</v>
      </c>
      <c r="P515" s="90" t="s">
        <v>3837</v>
      </c>
      <c r="Q515" s="50" t="str" cm="1">
        <f t="array" ref="Q515">_xlfn.IFS(既存ファイル名[[#This Row],[字２]]&gt;0,"",COUNTIF(既存ファイル名[[字１]:[字３]],既存ファイル名[[#This Row],[字１]])&gt;1,"重複",TRUE,"")</f>
        <v/>
      </c>
      <c r="R515" s="50" t="str">
        <f>LEFT(既存ファイル名[[#This Row],[ファイル名]],LEN(既存ファイル名[[#This Row],[ファイル名]])-2)</f>
        <v>kouryou</v>
      </c>
      <c r="S515" s="50" t="s">
        <v>3837</v>
      </c>
    </row>
    <row r="516" spans="2:19">
      <c r="B516" s="50">
        <v>343</v>
      </c>
      <c r="C516" s="81" t="s">
        <v>2220</v>
      </c>
      <c r="D516" s="90" t="s">
        <v>2219</v>
      </c>
      <c r="E516" s="81" t="s">
        <v>4203</v>
      </c>
      <c r="F516" s="81" t="s">
        <v>4203</v>
      </c>
      <c r="G516" s="90" t="s">
        <v>2219</v>
      </c>
      <c r="H516" s="90" t="s">
        <v>4122</v>
      </c>
      <c r="I516" s="50" t="str" cm="1">
        <f t="array" ref="I5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6" s="90" t="s">
        <v>2832</v>
      </c>
      <c r="K516" s="50">
        <f>MATCH(LEFT(既存ファイル名[[#This Row],[項目（内部）]],1),字音画数表[新字],0)</f>
        <v>337</v>
      </c>
      <c r="L516" s="50" cm="1">
        <f t="array" ref="L516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516" s="50" cm="1">
        <f t="array" ref="M5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6" s="50" cm="1">
        <f t="array" ref="N516">_xlfn.IFS(既存ファイル名[[#This Row],[字２]]=0,1,既存ファイル名[[#This Row],[字３]]=0,2,TRUE,3)</f>
        <v>2</v>
      </c>
      <c r="O516" s="50">
        <f>COUNTIF(既存ファイル名[項目],既存ファイル名[[#This Row],[項目]])</f>
        <v>1</v>
      </c>
      <c r="P516" s="90" t="s">
        <v>3837</v>
      </c>
      <c r="Q516" s="50" t="str" cm="1">
        <f t="array" ref="Q516">_xlfn.IFS(既存ファイル名[[#This Row],[字２]]&gt;0,"",COUNTIF(既存ファイル名[[字１]:[字３]],既存ファイル名[[#This Row],[字１]])&gt;1,"重複",TRUE,"")</f>
        <v/>
      </c>
      <c r="R516" s="50" t="str">
        <f>LEFT(既存ファイル名[[#This Row],[ファイル名]],LEN(既存ファイル名[[#This Row],[ファイル名]])-2)</f>
        <v>kouri</v>
      </c>
      <c r="S516" s="50" t="s">
        <v>3837</v>
      </c>
    </row>
    <row r="517" spans="2:19">
      <c r="B517" s="50">
        <v>353</v>
      </c>
      <c r="C517" s="81" t="s">
        <v>4369</v>
      </c>
      <c r="D517" s="90" t="s">
        <v>22</v>
      </c>
      <c r="E517" s="81" t="s">
        <v>4203</v>
      </c>
      <c r="F517" s="81" t="s">
        <v>4203</v>
      </c>
      <c r="G517" s="90" t="s">
        <v>22</v>
      </c>
      <c r="H517" s="90" t="s">
        <v>4122</v>
      </c>
      <c r="I517" s="50" t="str" cm="1">
        <f t="array" ref="I5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7" s="90" t="s">
        <v>3518</v>
      </c>
      <c r="K517" s="50">
        <f>MATCH(LEFT(既存ファイル名[[#This Row],[項目（内部）]],1),字音画数表[新字],0)</f>
        <v>337</v>
      </c>
      <c r="L517" s="50" cm="1">
        <f t="array" ref="L517">_xlfn.IFS(MID(既存ファイル名[[#This Row],[項目（内部）]],2,1)="",0,MID(既存ファイル名[[#This Row],[項目（内部）]],2,1)="（",1,TRUE,MATCH(MID(既存ファイル名[[#This Row],[項目（内部）]],2,1),字音画数表[新字],0))</f>
        <v>491</v>
      </c>
      <c r="M517" s="50" cm="1">
        <f t="array" ref="M5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7" s="50" cm="1">
        <f t="array" ref="N517">_xlfn.IFS(既存ファイル名[[#This Row],[字２]]=0,1,既存ファイル名[[#This Row],[字３]]=0,2,TRUE,3)</f>
        <v>2</v>
      </c>
      <c r="O517" s="79">
        <f>COUNTIF(既存ファイル名[項目],既存ファイル名[[#This Row],[項目]])</f>
        <v>1</v>
      </c>
      <c r="P517" s="90" t="s">
        <v>3837</v>
      </c>
      <c r="Q517" s="50" t="str" cm="1">
        <f t="array" ref="Q517">_xlfn.IFS(既存ファイル名[[#This Row],[字２]]&gt;0,"",COUNTIF(既存ファイル名[[字１]:[字３]],既存ファイル名[[#This Row],[字１]])&gt;1,"重複",TRUE,"")</f>
        <v/>
      </c>
      <c r="R517" s="50" t="str">
        <f>LEFT(既存ファイル名[[#This Row],[ファイル名]],LEN(既存ファイル名[[#This Row],[ファイル名]])-2)</f>
        <v>koushuu</v>
      </c>
      <c r="S517" s="50" t="s">
        <v>3837</v>
      </c>
    </row>
    <row r="518" spans="2:19">
      <c r="B518" s="50">
        <v>339</v>
      </c>
      <c r="C518" s="81" t="s">
        <v>4362</v>
      </c>
      <c r="D518" s="90" t="s">
        <v>21</v>
      </c>
      <c r="E518" s="81" t="s">
        <v>4203</v>
      </c>
      <c r="F518" s="81" t="s">
        <v>4203</v>
      </c>
      <c r="G518" s="90" t="s">
        <v>21</v>
      </c>
      <c r="H518" s="90" t="s">
        <v>4122</v>
      </c>
      <c r="I518" s="50" t="str" cm="1">
        <f t="array" ref="I5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18" s="90" t="s">
        <v>3507</v>
      </c>
      <c r="K518" s="50">
        <f>MATCH(LEFT(既存ファイル名[[#This Row],[項目（内部）]],1),字音画数表[新字],0)</f>
        <v>336</v>
      </c>
      <c r="L518" s="50" cm="1">
        <f t="array" ref="L518">_xlfn.IFS(MID(既存ファイル名[[#This Row],[項目（内部）]],2,1)="",0,MID(既存ファイル名[[#This Row],[項目（内部）]],2,1)="（",1,TRUE,MATCH(MID(既存ファイル名[[#This Row],[項目（内部）]],2,1),字音画数表[新字],0))</f>
        <v>885</v>
      </c>
      <c r="M518" s="50" cm="1">
        <f t="array" ref="M5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8" s="50" cm="1">
        <f t="array" ref="N518">_xlfn.IFS(既存ファイル名[[#This Row],[字２]]=0,1,既存ファイル名[[#This Row],[字３]]=0,2,TRUE,3)</f>
        <v>2</v>
      </c>
      <c r="O518" s="50">
        <f>COUNTIF(既存ファイル名[項目],既存ファイル名[[#This Row],[項目]])</f>
        <v>1</v>
      </c>
      <c r="P518" s="90" t="s">
        <v>3837</v>
      </c>
      <c r="Q518" s="50" t="str" cm="1">
        <f t="array" ref="Q518">_xlfn.IFS(既存ファイル名[[#This Row],[字２]]&gt;0,"",COUNTIF(既存ファイル名[[字１]:[字３]],既存ファイル名[[#This Row],[字１]])&gt;1,"重複",TRUE,"")</f>
        <v/>
      </c>
      <c r="R518" s="50" t="str">
        <f>LEFT(既存ファイル名[[#This Row],[ファイル名]],LEN(既存ファイル名[[#This Row],[ファイル名]])-2)</f>
        <v>kouhi</v>
      </c>
      <c r="S518" s="50" t="s">
        <v>3837</v>
      </c>
    </row>
    <row r="519" spans="2:19">
      <c r="B519" s="50">
        <v>337</v>
      </c>
      <c r="C519" s="81" t="s">
        <v>2001</v>
      </c>
      <c r="D519" s="90" t="s">
        <v>2001</v>
      </c>
      <c r="E519" s="81" t="s">
        <v>4203</v>
      </c>
      <c r="F519" s="81" t="s">
        <v>4203</v>
      </c>
      <c r="G519" s="90" t="s">
        <v>2001</v>
      </c>
      <c r="H519" s="90" t="s">
        <v>4123</v>
      </c>
      <c r="I519" s="50" t="str" cm="1">
        <f t="array" ref="I5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19" s="90" t="s">
        <v>3504</v>
      </c>
      <c r="K519" s="50">
        <f>MATCH(LEFT(既存ファイル名[[#This Row],[項目（内部）]],1),字音画数表[新字],0)</f>
        <v>331</v>
      </c>
      <c r="L519" s="50" cm="1">
        <f t="array" ref="L519">_xlfn.IFS(MID(既存ファイル名[[#This Row],[項目（内部）]],2,1)="",0,MID(既存ファイル名[[#This Row],[項目（内部）]],2,1)="（",1,TRUE,MATCH(MID(既存ファイル名[[#This Row],[項目（内部）]],2,1),字音画数表[新字],0))</f>
        <v>801</v>
      </c>
      <c r="M519" s="50" cm="1">
        <f t="array" ref="M5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19" s="50" cm="1">
        <f t="array" ref="N519">_xlfn.IFS(既存ファイル名[[#This Row],[字２]]=0,1,既存ファイル名[[#This Row],[字３]]=0,2,TRUE,3)</f>
        <v>2</v>
      </c>
      <c r="O519" s="50">
        <f>COUNTIF(既存ファイル名[項目],既存ファイル名[[#This Row],[項目]])</f>
        <v>1</v>
      </c>
      <c r="P519" s="90" t="s">
        <v>3837</v>
      </c>
      <c r="Q519" s="50" t="str" cm="1">
        <f t="array" ref="Q519">_xlfn.IFS(既存ファイル名[[#This Row],[字２]]&gt;0,"",COUNTIF(既存ファイル名[[字１]:[字３]],既存ファイル名[[#This Row],[字１]])&gt;1,"重複",TRUE,"")</f>
        <v/>
      </c>
      <c r="R519" s="50" t="str">
        <f>LEFT(既存ファイル名[[#This Row],[ファイル名]],LEN(既存ファイル名[[#This Row],[ファイル名]])-2)</f>
        <v>kouden</v>
      </c>
      <c r="S519" s="50" t="s">
        <v>3837</v>
      </c>
    </row>
    <row r="520" spans="2:19">
      <c r="B520" s="50">
        <v>354</v>
      </c>
      <c r="C520" s="81" t="s">
        <v>2345</v>
      </c>
      <c r="D520" s="90" t="s">
        <v>2345</v>
      </c>
      <c r="E520" s="81" t="s">
        <v>4203</v>
      </c>
      <c r="F520" s="81" t="s">
        <v>4203</v>
      </c>
      <c r="G520" s="90" t="s">
        <v>2345</v>
      </c>
      <c r="H520" s="90" t="s">
        <v>4211</v>
      </c>
      <c r="I520" s="50" t="str" cm="1">
        <f t="array" ref="I5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20" s="90" t="s">
        <v>3519</v>
      </c>
      <c r="K520" s="50">
        <f>MATCH(LEFT(既存ファイル名[[#This Row],[項目（内部）]],1),字音画数表[新字],0)</f>
        <v>331</v>
      </c>
      <c r="L520" s="50" cm="1">
        <f t="array" ref="L520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520" s="50" cm="1">
        <f t="array" ref="M5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0" s="50" cm="1">
        <f t="array" ref="N520">_xlfn.IFS(既存ファイル名[[#This Row],[字２]]=0,1,既存ファイル名[[#This Row],[字３]]=0,2,TRUE,3)</f>
        <v>2</v>
      </c>
      <c r="O520" s="50">
        <f>COUNTIF(既存ファイル名[項目],既存ファイル名[[#This Row],[項目]])</f>
        <v>1</v>
      </c>
      <c r="P520" s="90" t="s">
        <v>3837</v>
      </c>
      <c r="Q520" s="50" t="str" cm="1">
        <f t="array" ref="Q520">_xlfn.IFS(既存ファイル名[[#This Row],[字２]]&gt;0,"",COUNTIF(既存ファイル名[[字１]:[字３]],既存ファイル名[[#This Row],[字１]])&gt;1,"重複",TRUE,"")</f>
        <v/>
      </c>
      <c r="R520" s="50" t="str">
        <f>LEFT(既存ファイル名[[#This Row],[ファイル名]],LEN(既存ファイル名[[#This Row],[ファイル名]])-2)</f>
        <v>kousotsu</v>
      </c>
      <c r="S520" s="50" t="s">
        <v>3837</v>
      </c>
    </row>
    <row r="521" spans="2:19">
      <c r="B521" s="50">
        <v>349</v>
      </c>
      <c r="C521" s="81" t="s">
        <v>2000</v>
      </c>
      <c r="D521" s="90" t="s">
        <v>2000</v>
      </c>
      <c r="E521" s="81" t="s">
        <v>4203</v>
      </c>
      <c r="F521" s="81" t="s">
        <v>4203</v>
      </c>
      <c r="G521" s="90" t="s">
        <v>2000</v>
      </c>
      <c r="H521" s="90" t="s">
        <v>4123</v>
      </c>
      <c r="I521" s="50" t="str" cm="1">
        <f t="array" ref="I5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21" s="90" t="s">
        <v>3515</v>
      </c>
      <c r="K521" s="50">
        <f>MATCH(LEFT(既存ファイル名[[#This Row],[項目（内部）]],1),字音画数表[新字],0)</f>
        <v>331</v>
      </c>
      <c r="L521" s="50" cm="1">
        <f t="array" ref="L521">_xlfn.IFS(MID(既存ファイル名[[#This Row],[項目（内部）]],2,1)="",0,MID(既存ファイル名[[#This Row],[項目（内部）]],2,1)="（",1,TRUE,MATCH(MID(既存ファイル名[[#This Row],[項目（内部）]],2,1),字音画数表[新字],0))</f>
        <v>463</v>
      </c>
      <c r="M521" s="50" cm="1">
        <f t="array" ref="M5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1" s="50" cm="1">
        <f t="array" ref="N521">_xlfn.IFS(既存ファイル名[[#This Row],[字２]]=0,1,既存ファイル名[[#This Row],[字３]]=0,2,TRUE,3)</f>
        <v>2</v>
      </c>
      <c r="O521" s="50">
        <f>COUNTIF(既存ファイル名[項目],既存ファイル名[[#This Row],[項目]])</f>
        <v>1</v>
      </c>
      <c r="P521" s="90" t="s">
        <v>3837</v>
      </c>
      <c r="Q521" s="50" t="str" cm="1">
        <f t="array" ref="Q521">_xlfn.IFS(既存ファイル名[[#This Row],[字２]]&gt;0,"",COUNTIF(既存ファイル名[[字１]:[字３]],既存ファイル名[[#This Row],[字１]])&gt;1,"重複",TRUE,"")</f>
        <v/>
      </c>
      <c r="R521" s="50" t="str">
        <f>LEFT(既存ファイル名[[#This Row],[ファイル名]],LEN(既存ファイル名[[#This Row],[ファイル名]])-2)</f>
        <v>koushitsu</v>
      </c>
      <c r="S521" s="50" t="s">
        <v>3837</v>
      </c>
    </row>
    <row r="522" spans="2:19">
      <c r="B522" s="50">
        <v>348</v>
      </c>
      <c r="C522" s="81" t="s">
        <v>2344</v>
      </c>
      <c r="D522" s="90" t="s">
        <v>2344</v>
      </c>
      <c r="E522" s="81" t="s">
        <v>4203</v>
      </c>
      <c r="F522" s="81" t="s">
        <v>4203</v>
      </c>
      <c r="G522" s="90" t="s">
        <v>2344</v>
      </c>
      <c r="H522" s="90" t="s">
        <v>4211</v>
      </c>
      <c r="I522" s="50" t="str" cm="1">
        <f t="array" ref="I5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22" s="90" t="s">
        <v>3513</v>
      </c>
      <c r="K522" s="50">
        <f>MATCH(LEFT(既存ファイル名[[#This Row],[項目（内部）]],1),字音画数表[新字],0)</f>
        <v>331</v>
      </c>
      <c r="L522" s="50" cm="1">
        <f t="array" ref="L522">_xlfn.IFS(MID(既存ファイル名[[#This Row],[項目（内部）]],2,1)="",0,MID(既存ファイル名[[#This Row],[項目（内部）]],2,1)="（",1,TRUE,MATCH(MID(既存ファイル名[[#This Row],[項目（内部）]],2,1),字音画数表[新字],0))</f>
        <v>407</v>
      </c>
      <c r="M522" s="50" cm="1">
        <f t="array" ref="M5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2" s="50" cm="1">
        <f t="array" ref="N522">_xlfn.IFS(既存ファイル名[[#This Row],[字２]]=0,1,既存ファイル名[[#This Row],[字３]]=0,2,TRUE,3)</f>
        <v>2</v>
      </c>
      <c r="O522" s="50">
        <f>COUNTIF(既存ファイル名[項目],既存ファイル名[[#This Row],[項目]])</f>
        <v>1</v>
      </c>
      <c r="P522" s="90" t="s">
        <v>3837</v>
      </c>
      <c r="Q522" s="50" t="str" cm="1">
        <f t="array" ref="Q522">_xlfn.IFS(既存ファイル名[[#This Row],[字２]]&gt;0,"",COUNTIF(既存ファイル名[[字１]:[字３]],既存ファイル名[[#This Row],[字１]])&gt;1,"重複",TRUE,"")</f>
        <v/>
      </c>
      <c r="R522" s="50" t="str">
        <f>LEFT(既存ファイル名[[#This Row],[ファイル名]],LEN(既存ファイル名[[#This Row],[ファイル名]])-2)</f>
        <v>koushi</v>
      </c>
      <c r="S522" s="50" t="s">
        <v>3837</v>
      </c>
    </row>
    <row r="523" spans="2:19">
      <c r="B523" s="50">
        <v>200</v>
      </c>
      <c r="C523" s="81" t="s">
        <v>4264</v>
      </c>
      <c r="D523" s="81" t="s">
        <v>4264</v>
      </c>
      <c r="E523" s="81" t="s">
        <v>4203</v>
      </c>
      <c r="F523" s="81" t="s">
        <v>4203</v>
      </c>
      <c r="G523" s="81" t="s">
        <v>4264</v>
      </c>
      <c r="H523" s="90" t="s">
        <v>4121</v>
      </c>
      <c r="I523" s="50" t="str" cm="1">
        <f t="array" ref="I5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23" s="90" t="s">
        <v>3345</v>
      </c>
      <c r="K523" s="50">
        <f>MATCH(LEFT(既存ファイル名[[#This Row],[項目（内部）]],1),字音画数表[新字],0)</f>
        <v>324</v>
      </c>
      <c r="L523" s="50" cm="1">
        <f t="array" ref="L523">_xlfn.IFS(MID(既存ファイル名[[#This Row],[項目（内部）]],2,1)="",0,MID(既存ファイル名[[#This Row],[項目（内部）]],2,1)="（",1,TRUE,MATCH(MID(既存ファイル名[[#This Row],[項目（内部）]],2,1),字音画数表[新字],0))</f>
        <v>702</v>
      </c>
      <c r="M523" s="50" cm="1">
        <f t="array" ref="M5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3" s="50" cm="1">
        <f t="array" ref="N523">_xlfn.IFS(既存ファイル名[[#This Row],[字２]]=0,1,既存ファイル名[[#This Row],[字３]]=0,2,TRUE,3)</f>
        <v>2</v>
      </c>
      <c r="O523" s="50">
        <f>COUNTIF(既存ファイル名[項目],既存ファイル名[[#This Row],[項目]])</f>
        <v>1</v>
      </c>
      <c r="P523" s="90" t="s">
        <v>3837</v>
      </c>
      <c r="Q523" s="50" t="str" cm="1">
        <f t="array" ref="Q523">_xlfn.IFS(既存ファイル名[[#This Row],[字２]]&gt;0,"",COUNTIF(既存ファイル名[[字１]:[字３]],既存ファイル名[[#This Row],[字１]])&gt;1,"重複",TRUE,"")</f>
        <v/>
      </c>
      <c r="R523" s="50" t="str">
        <f>LEFT(既存ファイル名[[#This Row],[ファイル名]],LEN(既存ファイル名[[#This Row],[ファイル名]])-2)</f>
        <v>gosou</v>
      </c>
      <c r="S523" s="50" t="s">
        <v>3837</v>
      </c>
    </row>
    <row r="524" spans="2:19">
      <c r="B524" s="50">
        <v>197</v>
      </c>
      <c r="C524" s="81" t="s">
        <v>2343</v>
      </c>
      <c r="D524" s="81" t="s">
        <v>2343</v>
      </c>
      <c r="E524" s="81" t="s">
        <v>4203</v>
      </c>
      <c r="F524" s="81" t="s">
        <v>4203</v>
      </c>
      <c r="G524" s="81" t="s">
        <v>2343</v>
      </c>
      <c r="H524" s="90" t="s">
        <v>4211</v>
      </c>
      <c r="I524" s="50" t="str" cm="1">
        <f t="array" ref="I5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24" s="90" t="s">
        <v>3340</v>
      </c>
      <c r="K524" s="50">
        <f>MATCH(LEFT(既存ファイル名[[#This Row],[項目（内部）]],1),字音画数表[新字],0)</f>
        <v>323</v>
      </c>
      <c r="L524" s="50" cm="1">
        <f t="array" ref="L524">_xlfn.IFS(MID(既存ファイル名[[#This Row],[項目（内部）]],2,1)="",0,MID(既存ファイル名[[#This Row],[項目（内部）]],2,1)="（",1,TRUE,MATCH(MID(既存ファイル名[[#This Row],[項目（内部）]],2,1),字音画数表[新字],0))</f>
        <v>770</v>
      </c>
      <c r="M524" s="50" cm="1">
        <f t="array" ref="M5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4" s="50" cm="1">
        <f t="array" ref="N524">_xlfn.IFS(既存ファイル名[[#This Row],[字２]]=0,1,既存ファイル名[[#This Row],[字３]]=0,2,TRUE,3)</f>
        <v>2</v>
      </c>
      <c r="O524" s="50">
        <f>COUNTIF(既存ファイル名[項目],既存ファイル名[[#This Row],[項目]])</f>
        <v>1</v>
      </c>
      <c r="P524" s="90" t="s">
        <v>3837</v>
      </c>
      <c r="Q524" s="50" t="str" cm="1">
        <f t="array" ref="Q524">_xlfn.IFS(既存ファイル名[[#This Row],[字２]]&gt;0,"",COUNTIF(既存ファイル名[[字１]:[字３]],既存ファイル名[[#This Row],[字１]])&gt;1,"重複",TRUE,"")</f>
        <v/>
      </c>
      <c r="R524" s="50" t="str">
        <f>LEFT(既存ファイル名[[#This Row],[ファイル名]],LEN(既存ファイル名[[#This Row],[ファイル名]])-2)</f>
        <v>gochou</v>
      </c>
      <c r="S524" s="50" t="s">
        <v>3837</v>
      </c>
    </row>
    <row r="525" spans="2:19">
      <c r="B525" s="50">
        <v>331</v>
      </c>
      <c r="C525" s="81" t="s">
        <v>2218</v>
      </c>
      <c r="D525" s="90" t="s">
        <v>2217</v>
      </c>
      <c r="E525" s="81" t="s">
        <v>4203</v>
      </c>
      <c r="F525" s="81" t="s">
        <v>4203</v>
      </c>
      <c r="G525" s="90" t="s">
        <v>2217</v>
      </c>
      <c r="H525" s="90" t="s">
        <v>4122</v>
      </c>
      <c r="I525" s="50" t="str" cm="1">
        <f t="array" ref="I5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25" s="90" t="s">
        <v>3496</v>
      </c>
      <c r="K525" s="50">
        <f>MATCH(LEFT(既存ファイル名[[#This Row],[項目（内部）]],1),字音画数表[新字],0)</f>
        <v>319</v>
      </c>
      <c r="L525" s="50" cm="1">
        <f t="array" ref="L525">_xlfn.IFS(MID(既存ファイル名[[#This Row],[項目（内部）]],2,1)="",0,MID(既存ファイル名[[#This Row],[項目（内部）]],2,1)="（",1,TRUE,MATCH(MID(既存ファイル名[[#This Row],[項目（内部）]],2,1),字音画数表[新字],0))</f>
        <v>401</v>
      </c>
      <c r="M525" s="50" cm="1">
        <f t="array" ref="M5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5" s="50" cm="1">
        <f t="array" ref="N525">_xlfn.IFS(既存ファイル名[[#This Row],[字２]]=0,1,既存ファイル名[[#This Row],[字３]]=0,2,TRUE,3)</f>
        <v>2</v>
      </c>
      <c r="O525" s="50">
        <f>COUNTIF(既存ファイル名[項目],既存ファイル名[[#This Row],[項目]])</f>
        <v>1</v>
      </c>
      <c r="P525" s="90" t="s">
        <v>3837</v>
      </c>
      <c r="Q525" s="50" t="str" cm="1">
        <f t="array" ref="Q525">_xlfn.IFS(既存ファイル名[[#This Row],[字２]]&gt;0,"",COUNTIF(既存ファイル名[[字１]:[字３]],既存ファイル名[[#This Row],[字１]])&gt;1,"重複",TRUE,"")</f>
        <v/>
      </c>
      <c r="R525" s="50" t="str">
        <f>LEFT(既存ファイル名[[#This Row],[ファイル名]],LEN(既存ファイル名[[#This Row],[ファイル名]])-2)</f>
        <v>kosan</v>
      </c>
      <c r="S525" s="50" t="s">
        <v>3837</v>
      </c>
    </row>
    <row r="526" spans="2:19">
      <c r="B526" s="50">
        <v>325</v>
      </c>
      <c r="C526" s="81" t="s">
        <v>2342</v>
      </c>
      <c r="D526" s="90" t="s">
        <v>2342</v>
      </c>
      <c r="E526" s="81" t="s">
        <v>4203</v>
      </c>
      <c r="F526" s="81" t="s">
        <v>4203</v>
      </c>
      <c r="G526" s="90" t="s">
        <v>2342</v>
      </c>
      <c r="H526" s="90" t="s">
        <v>4211</v>
      </c>
      <c r="I526" s="50" t="str" cm="1">
        <f t="array" ref="I5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26" s="90" t="s">
        <v>2799</v>
      </c>
      <c r="K526" s="50">
        <f>MATCH(LEFT(既存ファイル名[[#This Row],[項目（内部）]],1),字音画数表[新字],0)</f>
        <v>318</v>
      </c>
      <c r="L526" s="50" cm="1">
        <f t="array" ref="L526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526" s="50" cm="1">
        <f t="array" ref="M5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6" s="50" cm="1">
        <f t="array" ref="N526">_xlfn.IFS(既存ファイル名[[#This Row],[字２]]=0,1,既存ファイル名[[#This Row],[字３]]=0,2,TRUE,3)</f>
        <v>2</v>
      </c>
      <c r="O526" s="50">
        <f>COUNTIF(既存ファイル名[項目],既存ファイル名[[#This Row],[項目]])</f>
        <v>1</v>
      </c>
      <c r="P526" s="90" t="s">
        <v>3837</v>
      </c>
      <c r="Q526" s="50" t="str" cm="1">
        <f t="array" ref="Q526">_xlfn.IFS(既存ファイル名[[#This Row],[字２]]&gt;0,"",COUNTIF(既存ファイル名[[字１]:[字３]],既存ファイル名[[#This Row],[字１]])&gt;1,"重複",TRUE,"")</f>
        <v/>
      </c>
      <c r="R526" s="50" t="str">
        <f>LEFT(既存ファイル名[[#This Row],[ファイル名]],LEN(既存ファイル名[[#This Row],[ファイル名]])-2)</f>
        <v>kojin</v>
      </c>
      <c r="S526" s="50" t="s">
        <v>3837</v>
      </c>
    </row>
    <row r="527" spans="2:19">
      <c r="B527" s="50">
        <v>323</v>
      </c>
      <c r="C527" s="91" t="s">
        <v>4349</v>
      </c>
      <c r="D527" s="92" t="s">
        <v>4349</v>
      </c>
      <c r="E527" s="81" t="s">
        <v>4203</v>
      </c>
      <c r="F527" s="81" t="s">
        <v>4203</v>
      </c>
      <c r="G527" s="92" t="s">
        <v>4349</v>
      </c>
      <c r="H527" s="90" t="s">
        <v>4121</v>
      </c>
      <c r="I527" s="50" t="str" cm="1">
        <f t="array" ref="I5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27" s="90" t="s">
        <v>2798</v>
      </c>
      <c r="K527" s="50">
        <f>MATCH(LEFT(既存ファイル名[[#This Row],[項目（内部）]],1),字音画数表[新字],0)</f>
        <v>313</v>
      </c>
      <c r="L527" s="50" cm="1">
        <f t="array" ref="L527">_xlfn.IFS(MID(既存ファイル名[[#This Row],[項目（内部）]],2,1)="",0,MID(既存ファイル名[[#This Row],[項目（内部）]],2,1)="（",1,TRUE,MATCH(MID(既存ファイル名[[#This Row],[項目（内部）]],2,1),字音画数表[新字],0))</f>
        <v>871</v>
      </c>
      <c r="M527" s="50" cm="1">
        <f t="array" ref="M5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7" s="50" cm="1">
        <f t="array" ref="N527">_xlfn.IFS(既存ファイル名[[#This Row],[字２]]=0,1,既存ファイル名[[#This Row],[字３]]=0,2,TRUE,3)</f>
        <v>2</v>
      </c>
      <c r="O527" s="50">
        <f>COUNTIF(既存ファイル名[項目],既存ファイル名[[#This Row],[項目]])</f>
        <v>1</v>
      </c>
      <c r="P527" s="90" t="s">
        <v>3837</v>
      </c>
      <c r="Q527" s="50" t="str" cm="1">
        <f t="array" ref="Q527">_xlfn.IFS(既存ファイル名[[#This Row],[字２]]&gt;0,"",COUNTIF(既存ファイル名[[字１]:[字３]],既存ファイル名[[#This Row],[字１]])&gt;1,"重複",TRUE,"")</f>
        <v/>
      </c>
      <c r="R527" s="50" t="str">
        <f>LEFT(既存ファイル名[[#This Row],[ファイル名]],LEN(既存ファイル名[[#This Row],[ファイル名]])-2)</f>
        <v>kohan</v>
      </c>
      <c r="S527" s="50" t="s">
        <v>3837</v>
      </c>
    </row>
    <row r="528" spans="2:19">
      <c r="B528" s="50">
        <v>334</v>
      </c>
      <c r="C528" s="81" t="s">
        <v>2464</v>
      </c>
      <c r="D528" s="90" t="s">
        <v>2464</v>
      </c>
      <c r="E528" s="81" t="s">
        <v>4203</v>
      </c>
      <c r="F528" s="81" t="s">
        <v>4203</v>
      </c>
      <c r="G528" s="90" t="s">
        <v>2464</v>
      </c>
      <c r="H528" s="90" t="s">
        <v>4121</v>
      </c>
      <c r="I528" s="50" t="str" cm="1">
        <f t="array" ref="I5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28" s="90" t="s">
        <v>3500</v>
      </c>
      <c r="K528" s="50">
        <f>MATCH(LEFT(既存ファイル名[[#This Row],[項目（内部）]],1),字音画数表[新字],0)</f>
        <v>312</v>
      </c>
      <c r="L528" s="50" cm="1">
        <f t="array" ref="L528">_xlfn.IFS(MID(既存ファイル名[[#This Row],[項目（内部）]],2,1)="",0,MID(既存ファイル名[[#This Row],[項目（内部）]],2,1)="（",1,TRUE,MATCH(MID(既存ファイル名[[#This Row],[項目（内部）]],2,1),字音画数表[新字],0))</f>
        <v>817</v>
      </c>
      <c r="M528" s="50" cm="1">
        <f t="array" ref="M5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8" s="50" cm="1">
        <f t="array" ref="N528">_xlfn.IFS(既存ファイル名[[#This Row],[字２]]=0,1,既存ファイル名[[#This Row],[字３]]=0,2,TRUE,3)</f>
        <v>2</v>
      </c>
      <c r="O528" s="50">
        <f>COUNTIF(既存ファイル名[項目],既存ファイル名[[#This Row],[項目]])</f>
        <v>1</v>
      </c>
      <c r="P528" s="90" t="s">
        <v>3837</v>
      </c>
      <c r="Q528" s="50" t="str" cm="1">
        <f t="array" ref="Q528">_xlfn.IFS(既存ファイル名[[#This Row],[字２]]&gt;0,"",COUNTIF(既存ファイル名[[字１]:[字３]],既存ファイル名[[#This Row],[字１]])&gt;1,"重複",TRUE,"")</f>
        <v/>
      </c>
      <c r="R528" s="50" t="str">
        <f>LEFT(既存ファイル名[[#This Row],[ファイル名]],LEN(既存ファイル名[[#This Row],[ファイル名]])-2)</f>
        <v>kotou</v>
      </c>
      <c r="S528" s="50" t="s">
        <v>3837</v>
      </c>
    </row>
    <row r="529" spans="2:19">
      <c r="B529" s="50">
        <v>330</v>
      </c>
      <c r="C529" s="81" t="s">
        <v>1999</v>
      </c>
      <c r="D529" s="90" t="s">
        <v>1999</v>
      </c>
      <c r="E529" s="81" t="s">
        <v>4203</v>
      </c>
      <c r="F529" s="81" t="s">
        <v>4203</v>
      </c>
      <c r="G529" s="90" t="s">
        <v>1999</v>
      </c>
      <c r="H529" s="90" t="s">
        <v>4123</v>
      </c>
      <c r="I529" s="50" t="str" cm="1">
        <f t="array" ref="I5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29" s="90" t="s">
        <v>3495</v>
      </c>
      <c r="K529" s="50">
        <f>MATCH(LEFT(既存ファイル名[[#This Row],[項目（内部）]],1),字音画数表[新字],0)</f>
        <v>309</v>
      </c>
      <c r="L529" s="50" cm="1">
        <f t="array" ref="L529">_xlfn.IFS(MID(既存ファイル名[[#This Row],[項目（内部）]],2,1)="",0,MID(既存ファイル名[[#This Row],[項目（内部）]],2,1)="（",1,TRUE,MATCH(MID(既存ファイル名[[#This Row],[項目（内部）]],2,1),字音画数表[新字],0))</f>
        <v>389</v>
      </c>
      <c r="M529" s="50" cm="1">
        <f t="array" ref="M5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29" s="50" cm="1">
        <f t="array" ref="N529">_xlfn.IFS(既存ファイル名[[#This Row],[字２]]=0,1,既存ファイル名[[#This Row],[字３]]=0,2,TRUE,3)</f>
        <v>2</v>
      </c>
      <c r="O529" s="50">
        <f>COUNTIF(既存ファイル名[項目],既存ファイル名[[#This Row],[項目]])</f>
        <v>1</v>
      </c>
      <c r="P529" s="90" t="s">
        <v>3837</v>
      </c>
      <c r="Q529" s="50" t="str" cm="1">
        <f t="array" ref="Q529">_xlfn.IFS(既存ファイル名[[#This Row],[字２]]&gt;0,"",COUNTIF(既存ファイル名[[字１]:[字３]],既存ファイル名[[#This Row],[字１]])&gt;1,"重複",TRUE,"")</f>
        <v/>
      </c>
      <c r="R529" s="50" t="str">
        <f>LEFT(既存ファイル名[[#This Row],[ファイル名]],LEN(既存ファイル名[[#This Row],[ファイル名]])-2)</f>
        <v>kosai</v>
      </c>
      <c r="S529" s="50" t="s">
        <v>3837</v>
      </c>
    </row>
    <row r="530" spans="2:19">
      <c r="B530" s="50">
        <v>329</v>
      </c>
      <c r="C530" s="81" t="s">
        <v>4353</v>
      </c>
      <c r="D530" s="90" t="s">
        <v>2216</v>
      </c>
      <c r="E530" s="81" t="s">
        <v>4203</v>
      </c>
      <c r="F530" s="81" t="s">
        <v>4203</v>
      </c>
      <c r="G530" s="90" t="s">
        <v>2216</v>
      </c>
      <c r="H530" s="90" t="s">
        <v>4122</v>
      </c>
      <c r="I530" s="50" t="str" cm="1">
        <f t="array" ref="I5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30" s="90" t="s">
        <v>3494</v>
      </c>
      <c r="K530" s="50">
        <f>MATCH(LEFT(既存ファイル名[[#This Row],[項目（内部）]],1),字音画数表[新字],0)</f>
        <v>308</v>
      </c>
      <c r="L530" s="50" cm="1">
        <f t="array" ref="L530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530" s="50" cm="1">
        <f t="array" ref="M5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0" s="50" cm="1">
        <f t="array" ref="N530">_xlfn.IFS(既存ファイル名[[#This Row],[字２]]=0,1,既存ファイル名[[#This Row],[字３]]=0,2,TRUE,3)</f>
        <v>2</v>
      </c>
      <c r="O530" s="50">
        <f>COUNTIF(既存ファイル名[項目],既存ファイル名[[#This Row],[項目]])</f>
        <v>1</v>
      </c>
      <c r="P530" s="90" t="s">
        <v>3837</v>
      </c>
      <c r="Q530" s="50" t="str" cm="1">
        <f t="array" ref="Q530">_xlfn.IFS(既存ファイル名[[#This Row],[字２]]&gt;0,"",COUNTIF(既存ファイル名[[字１]:[字３]],既存ファイル名[[#This Row],[字１]])&gt;1,"重複",TRUE,"")</f>
        <v/>
      </c>
      <c r="R530" s="50" t="str">
        <f>LEFT(既存ファイル名[[#This Row],[ファイル名]],LEN(既存ファイル名[[#This Row],[ファイル名]])-2)</f>
        <v>koryou</v>
      </c>
      <c r="S530" s="50" t="s">
        <v>3837</v>
      </c>
    </row>
    <row r="531" spans="2:19">
      <c r="B531" s="50">
        <v>328</v>
      </c>
      <c r="C531" s="81" t="s">
        <v>2459</v>
      </c>
      <c r="D531" s="90" t="s">
        <v>2459</v>
      </c>
      <c r="E531" s="81" t="s">
        <v>4203</v>
      </c>
      <c r="F531" s="81" t="s">
        <v>4203</v>
      </c>
      <c r="G531" s="90" t="s">
        <v>2459</v>
      </c>
      <c r="H531" s="90" t="s">
        <v>4121</v>
      </c>
      <c r="I531" s="50" t="str" cm="1">
        <f t="array" ref="I5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31" s="90" t="s">
        <v>3493</v>
      </c>
      <c r="K531" s="50">
        <f>MATCH(LEFT(既存ファイル名[[#This Row],[項目（内部）]],1),字音画数表[新字],0)</f>
        <v>308</v>
      </c>
      <c r="L531" s="50" cm="1">
        <f t="array" ref="L531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531" s="50" cm="1">
        <f t="array" ref="M5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1" s="50" cm="1">
        <f t="array" ref="N531">_xlfn.IFS(既存ファイル名[[#This Row],[字２]]=0,1,既存ファイル名[[#This Row],[字３]]=0,2,TRUE,3)</f>
        <v>2</v>
      </c>
      <c r="O531" s="50">
        <f>COUNTIF(既存ファイル名[項目],既存ファイル名[[#This Row],[項目]])</f>
        <v>1</v>
      </c>
      <c r="P531" s="90" t="s">
        <v>3837</v>
      </c>
      <c r="Q531" s="50" t="str" cm="1">
        <f t="array" ref="Q531">_xlfn.IFS(既存ファイル名[[#This Row],[字２]]&gt;0,"",COUNTIF(既存ファイル名[[字１]:[字３]],既存ファイル名[[#This Row],[字１]])&gt;1,"重複",TRUE,"")</f>
        <v/>
      </c>
      <c r="R531" s="50" t="str">
        <f>LEFT(既存ファイル名[[#This Row],[ファイル名]],LEN(既存ファイル名[[#This Row],[ファイル名]])-2)</f>
        <v>kori</v>
      </c>
      <c r="S531" s="50" t="s">
        <v>3837</v>
      </c>
    </row>
    <row r="532" spans="2:19">
      <c r="B532" s="50">
        <v>358</v>
      </c>
      <c r="C532" s="81" t="s">
        <v>4856</v>
      </c>
      <c r="D532" s="90" t="s">
        <v>2215</v>
      </c>
      <c r="E532" s="81" t="s">
        <v>4203</v>
      </c>
      <c r="F532" s="81" t="s">
        <v>4203</v>
      </c>
      <c r="G532" s="90" t="s">
        <v>2215</v>
      </c>
      <c r="H532" s="90" t="s">
        <v>4122</v>
      </c>
      <c r="I532" s="50" t="str" cm="1">
        <f t="array" ref="I5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32" s="90" t="s">
        <v>3523</v>
      </c>
      <c r="K532" s="50">
        <f>MATCH(LEFT(既存ファイル名[[#This Row],[項目（内部）]],1),字音画数表[新字],0)</f>
        <v>308</v>
      </c>
      <c r="L532" s="50" cm="1">
        <f t="array" ref="L532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32" s="50" cm="1">
        <f t="array" ref="M5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2" s="50" cm="1">
        <f t="array" ref="N532">_xlfn.IFS(既存ファイル名[[#This Row],[字２]]=0,1,既存ファイル名[[#This Row],[字３]]=0,2,TRUE,3)</f>
        <v>2</v>
      </c>
      <c r="O532" s="50">
        <f>COUNTIF(既存ファイル名[項目],既存ファイル名[[#This Row],[項目]])</f>
        <v>1</v>
      </c>
      <c r="P532" s="90" t="s">
        <v>3837</v>
      </c>
      <c r="Q532" s="50" t="str" cm="1">
        <f t="array" ref="Q532">_xlfn.IFS(既存ファイル名[[#This Row],[字２]]&gt;0,"",COUNTIF(既存ファイル名[[字１]:[字３]],既存ファイル名[[#This Row],[字１]])&gt;1,"重複",TRUE,"")</f>
        <v/>
      </c>
      <c r="R532" s="50" t="str">
        <f>LEFT(既存ファイル名[[#This Row],[ファイル名]],LEN(既存ファイル名[[#This Row],[ファイル名]])-2)</f>
        <v>koyou</v>
      </c>
      <c r="S532" s="50" t="s">
        <v>3837</v>
      </c>
    </row>
    <row r="533" spans="2:19">
      <c r="B533" s="50">
        <v>324</v>
      </c>
      <c r="C533" s="81" t="s">
        <v>1998</v>
      </c>
      <c r="D533" s="90" t="s">
        <v>1998</v>
      </c>
      <c r="E533" s="81" t="s">
        <v>4203</v>
      </c>
      <c r="F533" s="81" t="s">
        <v>4203</v>
      </c>
      <c r="G533" s="90" t="s">
        <v>1998</v>
      </c>
      <c r="H533" s="90" t="s">
        <v>4123</v>
      </c>
      <c r="I533" s="50" t="str" cm="1">
        <f t="array" ref="I5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33" s="90" t="s">
        <v>3490</v>
      </c>
      <c r="K533" s="50">
        <f>MATCH(LEFT(既存ファイル名[[#This Row],[項目（内部）]],1),字音画数表[新字],0)</f>
        <v>307</v>
      </c>
      <c r="L533" s="50" cm="1">
        <f t="array" ref="L533">_xlfn.IFS(MID(既存ファイル名[[#This Row],[項目（内部）]],2,1)="",0,MID(既存ファイル名[[#This Row],[項目（内部）]],2,1)="（",1,TRUE,MATCH(MID(既存ファイル名[[#This Row],[項目（内部）]],2,1),字音画数表[新字],0))</f>
        <v>990</v>
      </c>
      <c r="M533" s="50" cm="1">
        <f t="array" ref="M5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3" s="50" cm="1">
        <f t="array" ref="N533">_xlfn.IFS(既存ファイル名[[#This Row],[字２]]=0,1,既存ファイル名[[#This Row],[字３]]=0,2,TRUE,3)</f>
        <v>2</v>
      </c>
      <c r="O533" s="79">
        <f>COUNTIF(既存ファイル名[項目],既存ファイル名[[#This Row],[項目]])</f>
        <v>1</v>
      </c>
      <c r="P533" s="90" t="s">
        <v>3837</v>
      </c>
      <c r="Q533" s="50" t="str" cm="1">
        <f t="array" ref="Q533">_xlfn.IFS(既存ファイル名[[#This Row],[字２]]&gt;0,"",COUNTIF(既存ファイル名[[字１]:[字３]],既存ファイル名[[#This Row],[字１]])&gt;1,"重複",TRUE,"")</f>
        <v/>
      </c>
      <c r="R533" s="50" t="str">
        <f>LEFT(既存ファイル名[[#This Row],[ファイル名]],LEN(既存ファイル名[[#This Row],[ファイル名]])-2)</f>
        <v>kohon</v>
      </c>
      <c r="S533" s="50" t="s">
        <v>3837</v>
      </c>
    </row>
    <row r="534" spans="2:19">
      <c r="B534" s="50">
        <v>322</v>
      </c>
      <c r="C534" s="81" t="s">
        <v>4348</v>
      </c>
      <c r="D534" s="90" t="s">
        <v>4348</v>
      </c>
      <c r="E534" s="81" t="s">
        <v>4203</v>
      </c>
      <c r="F534" s="81" t="s">
        <v>4203</v>
      </c>
      <c r="G534" s="90" t="s">
        <v>4348</v>
      </c>
      <c r="H534" s="90" t="s">
        <v>4211</v>
      </c>
      <c r="I534" s="50" t="str" cm="1">
        <f t="array" ref="I5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34" s="90" t="s">
        <v>3489</v>
      </c>
      <c r="K534" s="50">
        <f>MATCH(LEFT(既存ファイル名[[#This Row],[項目（内部）]],1),字音画数表[新字],0)</f>
        <v>306</v>
      </c>
      <c r="L534" s="50" cm="1">
        <f t="array" ref="L534">_xlfn.IFS(MID(既存ファイル名[[#This Row],[項目（内部）]],2,1)="",0,MID(既存ファイル名[[#This Row],[項目（内部）]],2,1)="（",1,TRUE,MATCH(MID(既存ファイル名[[#This Row],[項目（内部）]],2,1),字音画数表[新字],0))</f>
        <v>912</v>
      </c>
      <c r="M534" s="50" cm="1">
        <f t="array" ref="M5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4" s="50" cm="1">
        <f t="array" ref="N534">_xlfn.IFS(既存ファイル名[[#This Row],[字２]]=0,1,既存ファイル名[[#This Row],[字３]]=0,2,TRUE,3)</f>
        <v>2</v>
      </c>
      <c r="O534" s="50">
        <f>COUNTIF(既存ファイル名[項目],既存ファイル名[[#This Row],[項目]])</f>
        <v>1</v>
      </c>
      <c r="P534" s="90" t="s">
        <v>3837</v>
      </c>
      <c r="Q534" s="50" t="str" cm="1">
        <f t="array" ref="Q534">_xlfn.IFS(既存ファイル名[[#This Row],[字２]]&gt;0,"",COUNTIF(既存ファイル名[[字１]:[字３]],既存ファイル名[[#This Row],[字１]])&gt;1,"重複",TRUE,"")</f>
        <v/>
      </c>
      <c r="R534" s="50" t="str">
        <f>LEFT(既存ファイル名[[#This Row],[ファイル名]],LEN(既存ファイル名[[#This Row],[ファイル名]])-2)</f>
        <v>kofu</v>
      </c>
      <c r="S534" s="50" t="s">
        <v>3837</v>
      </c>
    </row>
    <row r="535" spans="2:19">
      <c r="B535" s="50">
        <v>332</v>
      </c>
      <c r="C535" s="81" t="s">
        <v>4354</v>
      </c>
      <c r="D535" s="90" t="s">
        <v>4354</v>
      </c>
      <c r="E535" s="81" t="s">
        <v>4203</v>
      </c>
      <c r="F535" s="81" t="s">
        <v>4203</v>
      </c>
      <c r="G535" s="90" t="s">
        <v>4354</v>
      </c>
      <c r="H535" s="90" t="s">
        <v>4123</v>
      </c>
      <c r="I535" s="50" t="str" cm="1">
        <f t="array" ref="I5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35" s="90" t="s">
        <v>3497</v>
      </c>
      <c r="K535" s="50">
        <f>MATCH(LEFT(既存ファイル名[[#This Row],[項目（内部）]],1),字音画数表[新字],0)</f>
        <v>306</v>
      </c>
      <c r="L535" s="50" cm="1">
        <f t="array" ref="L535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535" s="50" cm="1">
        <f t="array" ref="M5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5" s="50" cm="1">
        <f t="array" ref="N535">_xlfn.IFS(既存ファイル名[[#This Row],[字２]]=0,1,既存ファイル名[[#This Row],[字３]]=0,2,TRUE,3)</f>
        <v>2</v>
      </c>
      <c r="O535" s="79">
        <f>COUNTIF(既存ファイル名[項目],既存ファイル名[[#This Row],[項目]])</f>
        <v>1</v>
      </c>
      <c r="P535" s="90" t="s">
        <v>3837</v>
      </c>
      <c r="Q535" s="50" t="str" cm="1">
        <f t="array" ref="Q535">_xlfn.IFS(既存ファイル名[[#This Row],[字２]]&gt;0,"",COUNTIF(既存ファイル名[[字１]:[字３]],既存ファイル名[[#This Row],[字１]])&gt;1,"重複",TRUE,"")</f>
        <v/>
      </c>
      <c r="R535" s="50" t="str">
        <f>LEFT(既存ファイル名[[#This Row],[ファイル名]],LEN(既存ファイル名[[#This Row],[ファイル名]])-2)</f>
        <v>kosou</v>
      </c>
      <c r="S535" s="50" t="s">
        <v>3837</v>
      </c>
    </row>
    <row r="536" spans="2:19">
      <c r="B536" s="50">
        <v>333</v>
      </c>
      <c r="C536" s="81" t="s">
        <v>4355</v>
      </c>
      <c r="D536" s="90" t="s">
        <v>4355</v>
      </c>
      <c r="E536" s="81" t="s">
        <v>4203</v>
      </c>
      <c r="F536" s="81" t="s">
        <v>4203</v>
      </c>
      <c r="G536" s="90" t="s">
        <v>4355</v>
      </c>
      <c r="H536" s="90" t="s">
        <v>4211</v>
      </c>
      <c r="I536" s="50" t="str" cm="1">
        <f t="array" ref="I5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36" s="90" t="s">
        <v>3498</v>
      </c>
      <c r="K536" s="50">
        <f>MATCH(LEFT(既存ファイル名[[#This Row],[項目（内部）]],1),字音画数表[新字],0)</f>
        <v>306</v>
      </c>
      <c r="L536" s="50" cm="1">
        <f t="array" ref="L536">_xlfn.IFS(MID(既存ファイル名[[#This Row],[項目（内部）]],2,1)="",0,MID(既存ファイル名[[#This Row],[項目（内部）]],2,1)="（",1,TRUE,MATCH(MID(既存ファイル名[[#This Row],[項目（内部）]],2,1),字音画数表[新字],0))</f>
        <v>625</v>
      </c>
      <c r="M536" s="50" cm="1">
        <f t="array" ref="M5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6" s="50" cm="1">
        <f t="array" ref="N536">_xlfn.IFS(既存ファイル名[[#This Row],[字２]]=0,1,既存ファイル名[[#This Row],[字３]]=0,2,TRUE,3)</f>
        <v>2</v>
      </c>
      <c r="O536" s="50">
        <f>COUNTIF(既存ファイル名[項目],既存ファイル名[[#This Row],[項目]])</f>
        <v>1</v>
      </c>
      <c r="P536" s="90" t="s">
        <v>3837</v>
      </c>
      <c r="Q536" s="50" t="str" cm="1">
        <f t="array" ref="Q536">_xlfn.IFS(既存ファイル名[[#This Row],[字２]]&gt;0,"",COUNTIF(既存ファイル名[[字１]:[字３]],既存ファイル名[[#This Row],[字１]])&gt;1,"重複",TRUE,"")</f>
        <v/>
      </c>
      <c r="R536" s="50" t="str">
        <f>LEFT(既存ファイル名[[#This Row],[ファイル名]],LEN(既存ファイル名[[#This Row],[ファイル名]])-2)</f>
        <v>kosuu</v>
      </c>
      <c r="S536" s="50" t="s">
        <v>3837</v>
      </c>
    </row>
    <row r="537" spans="2:19">
      <c r="B537" s="50">
        <v>326</v>
      </c>
      <c r="C537" s="81" t="s">
        <v>4350</v>
      </c>
      <c r="D537" s="90" t="s">
        <v>4350</v>
      </c>
      <c r="E537" s="81" t="s">
        <v>4203</v>
      </c>
      <c r="F537" s="81" t="s">
        <v>4203</v>
      </c>
      <c r="G537" s="90" t="s">
        <v>4350</v>
      </c>
      <c r="H537" s="90" t="s">
        <v>4211</v>
      </c>
      <c r="I537" s="50" t="str" cm="1">
        <f t="array" ref="I5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37" s="90" t="s">
        <v>2800</v>
      </c>
      <c r="K537" s="50">
        <f>MATCH(LEFT(既存ファイル名[[#This Row],[項目（内部）]],1),字音画数表[新字],0)</f>
        <v>306</v>
      </c>
      <c r="L537" s="50" cm="1">
        <f t="array" ref="L537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537" s="50" cm="1">
        <f t="array" ref="M5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7" s="50" cm="1">
        <f t="array" ref="N537">_xlfn.IFS(既存ファイル名[[#This Row],[字２]]=0,1,既存ファイル名[[#This Row],[字３]]=0,2,TRUE,3)</f>
        <v>2</v>
      </c>
      <c r="O537" s="50">
        <f>COUNTIF(既存ファイル名[項目],既存ファイル名[[#This Row],[項目]])</f>
        <v>1</v>
      </c>
      <c r="P537" s="90" t="s">
        <v>3837</v>
      </c>
      <c r="Q537" s="50" t="str" cm="1">
        <f t="array" ref="Q537">_xlfn.IFS(既存ファイル名[[#This Row],[字２]]&gt;0,"",COUNTIF(既存ファイル名[[字１]:[字３]],既存ファイル名[[#This Row],[字１]])&gt;1,"重複",TRUE,"")</f>
        <v/>
      </c>
      <c r="R537" s="50" t="str">
        <f>LEFT(既存ファイル名[[#This Row],[ファイル名]],LEN(既存ファイル名[[#This Row],[ファイル名]])-2)</f>
        <v>kojin</v>
      </c>
      <c r="S537" s="50" t="s">
        <v>3837</v>
      </c>
    </row>
    <row r="538" spans="2:19">
      <c r="B538" s="50">
        <v>327</v>
      </c>
      <c r="C538" s="81" t="s">
        <v>4351</v>
      </c>
      <c r="D538" s="90" t="s">
        <v>4351</v>
      </c>
      <c r="E538" s="81" t="s">
        <v>4203</v>
      </c>
      <c r="F538" s="81" t="s">
        <v>4203</v>
      </c>
      <c r="G538" s="90" t="s">
        <v>4351</v>
      </c>
      <c r="H538" s="90" t="s">
        <v>4211</v>
      </c>
      <c r="I538" s="50" t="str" cm="1">
        <f t="array" ref="I5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38" s="90" t="s">
        <v>3491</v>
      </c>
      <c r="K538" s="50">
        <f>MATCH(LEFT(既存ファイル名[[#This Row],[項目（内部）]],1),字音画数表[新字],0)</f>
        <v>306</v>
      </c>
      <c r="L538" s="50" cm="1">
        <f t="array" ref="L538">_xlfn.IFS(MID(既存ファイル名[[#This Row],[項目（内部）]],2,1)="",0,MID(既存ファイル名[[#This Row],[項目（内部）]],2,1)="（",1,TRUE,MATCH(MID(既存ファイル名[[#This Row],[項目（内部）]],2,1),字音画数表[新字],0))</f>
        <v>258</v>
      </c>
      <c r="M538" s="50" cm="1">
        <f t="array" ref="M5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8" s="50" cm="1">
        <f t="array" ref="N538">_xlfn.IFS(既存ファイル名[[#This Row],[字２]]=0,1,既存ファイル名[[#This Row],[字３]]=0,2,TRUE,3)</f>
        <v>2</v>
      </c>
      <c r="O538" s="50">
        <f>COUNTIF(既存ファイル名[項目],既存ファイル名[[#This Row],[項目]])</f>
        <v>1</v>
      </c>
      <c r="P538" s="90" t="s">
        <v>3837</v>
      </c>
      <c r="Q538" s="50" t="str" cm="1">
        <f t="array" ref="Q538">_xlfn.IFS(既存ファイル名[[#This Row],[字２]]&gt;0,"",COUNTIF(既存ファイル名[[字１]:[字３]],既存ファイル名[[#This Row],[字１]])&gt;1,"重複",TRUE,"")</f>
        <v/>
      </c>
      <c r="R538" s="50" t="str">
        <f>LEFT(既存ファイル名[[#This Row],[ファイル名]],LEN(既存ファイル名[[#This Row],[ファイル名]])-2)</f>
        <v>kokei</v>
      </c>
      <c r="S538" s="50" t="s">
        <v>3837</v>
      </c>
    </row>
    <row r="539" spans="2:19">
      <c r="B539" s="50">
        <v>188</v>
      </c>
      <c r="C539" s="81" t="s">
        <v>4257</v>
      </c>
      <c r="D539" s="81" t="s">
        <v>19</v>
      </c>
      <c r="E539" s="81" t="s">
        <v>2214</v>
      </c>
      <c r="F539" s="81" t="s">
        <v>4203</v>
      </c>
      <c r="G539" s="81" t="s">
        <v>19</v>
      </c>
      <c r="H539" s="90" t="s">
        <v>4122</v>
      </c>
      <c r="I539" s="50" t="str" cm="1">
        <f t="array" ref="I5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39" s="90" t="s">
        <v>3333</v>
      </c>
      <c r="K539" s="50">
        <f>MATCH(LEFT(既存ファイル名[[#This Row],[項目（内部）]],1),字音画数表[新字],0)</f>
        <v>300</v>
      </c>
      <c r="L539" s="50" cm="1">
        <f t="array" ref="L539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539" s="50" cm="1">
        <f t="array" ref="M5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39" s="50" cm="1">
        <f t="array" ref="N539">_xlfn.IFS(既存ファイル名[[#This Row],[字２]]=0,1,既存ファイル名[[#This Row],[字３]]=0,2,TRUE,3)</f>
        <v>2</v>
      </c>
      <c r="O539" s="79">
        <f>COUNTIF(既存ファイル名[項目],既存ファイル名[[#This Row],[項目]])</f>
        <v>1</v>
      </c>
      <c r="P539" s="90" t="s">
        <v>3837</v>
      </c>
      <c r="Q539" s="50" t="str" cm="1">
        <f t="array" ref="Q539">_xlfn.IFS(既存ファイル名[[#This Row],[字２]]&gt;0,"",COUNTIF(既存ファイル名[[字１]:[字３]],既存ファイル名[[#This Row],[字１]])&gt;1,"重複",TRUE,"")</f>
        <v/>
      </c>
      <c r="R539" s="50" t="str">
        <f>LEFT(既存ファイル名[[#This Row],[ファイル名]],LEN(既存ファイル名[[#This Row],[ファイル名]])-2)</f>
        <v>genryou</v>
      </c>
      <c r="S539" s="50" t="s">
        <v>3837</v>
      </c>
    </row>
    <row r="540" spans="2:19">
      <c r="B540" s="50">
        <v>189</v>
      </c>
      <c r="C540" s="81" t="s">
        <v>4258</v>
      </c>
      <c r="D540" s="81" t="s">
        <v>18</v>
      </c>
      <c r="E540" s="81" t="s">
        <v>4203</v>
      </c>
      <c r="F540" s="81" t="s">
        <v>4203</v>
      </c>
      <c r="G540" s="81" t="s">
        <v>18</v>
      </c>
      <c r="H540" s="90" t="s">
        <v>4122</v>
      </c>
      <c r="I540" s="50" t="str" cm="1">
        <f t="array" ref="I5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40" s="90" t="s">
        <v>3334</v>
      </c>
      <c r="K540" s="50">
        <f>MATCH(LEFT(既存ファイル名[[#This Row],[項目（内部）]],1),字音画数表[新字],0)</f>
        <v>300</v>
      </c>
      <c r="L540" s="50" cm="1">
        <f t="array" ref="L540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40" s="50" cm="1">
        <f t="array" ref="M5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0" s="50" cm="1">
        <f t="array" ref="N540">_xlfn.IFS(既存ファイル名[[#This Row],[字２]]=0,1,既存ファイル名[[#This Row],[字３]]=0,2,TRUE,3)</f>
        <v>2</v>
      </c>
      <c r="O540" s="50">
        <f>COUNTIF(既存ファイル名[項目],既存ファイル名[[#This Row],[項目]])</f>
        <v>1</v>
      </c>
      <c r="P540" s="90" t="s">
        <v>3837</v>
      </c>
      <c r="Q540" s="50" t="str" cm="1">
        <f t="array" ref="Q540">_xlfn.IFS(既存ファイル名[[#This Row],[字２]]&gt;0,"",COUNTIF(既存ファイル名[[字１]:[字３]],既存ファイル名[[#This Row],[字１]])&gt;1,"重複",TRUE,"")</f>
        <v/>
      </c>
      <c r="R540" s="50" t="str">
        <f>LEFT(既存ファイル名[[#This Row],[ファイル名]],LEN(既存ファイル名[[#This Row],[ファイル名]])-2)</f>
        <v>genyou</v>
      </c>
      <c r="S540" s="50" t="s">
        <v>3837</v>
      </c>
    </row>
    <row r="541" spans="2:19">
      <c r="B541" s="50">
        <v>304</v>
      </c>
      <c r="C541" s="126" t="s">
        <v>4560</v>
      </c>
      <c r="D541" s="126" t="s">
        <v>4560</v>
      </c>
      <c r="E541" s="90" t="s">
        <v>3843</v>
      </c>
      <c r="F541" s="90" t="s">
        <v>3843</v>
      </c>
      <c r="G541" s="126" t="s">
        <v>4560</v>
      </c>
      <c r="H541" s="90" t="s">
        <v>4556</v>
      </c>
      <c r="I541" s="50" t="str" cm="1">
        <f t="array" ref="I5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541" s="90" t="s">
        <v>4576</v>
      </c>
      <c r="K541" s="50">
        <f>MATCH(LEFT(既存ファイル名[[#This Row],[項目（内部）]],1),字音画数表[新字],0)</f>
        <v>297</v>
      </c>
      <c r="L541" s="50" cm="1">
        <f t="array" ref="L541">_xlfn.IFS(MID(既存ファイル名[[#This Row],[項目（内部）]],2,1)="",0,MID(既存ファイル名[[#This Row],[項目（内部）]],2,1)="（",1,TRUE,MATCH(MID(既存ファイル名[[#This Row],[項目（内部）]],2,1),字音画数表[新字],0))</f>
        <v>946</v>
      </c>
      <c r="M541" s="50" cm="1">
        <f t="array" ref="M5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1" s="50" cm="1">
        <f t="array" ref="N541">_xlfn.IFS(既存ファイル名[[#This Row],[字２]]=0,1,既存ファイル名[[#This Row],[字３]]=0,2,TRUE,3)</f>
        <v>2</v>
      </c>
      <c r="O541" s="50">
        <f>COUNTIF(既存ファイル名[項目],既存ファイル名[[#This Row],[項目]])</f>
        <v>1</v>
      </c>
      <c r="P541" s="90" t="s">
        <v>3837</v>
      </c>
      <c r="Q541" s="50" t="str" cm="1">
        <f t="array" ref="Q541">_xlfn.IFS(既存ファイル名[[#This Row],[字２]]&gt;0,"",COUNTIF(既存ファイル名[[字１]:[字３]],既存ファイル名[[#This Row],[字１]])&gt;1,"重複",TRUE,"")</f>
        <v/>
      </c>
      <c r="R541" s="50" t="str">
        <f>LEFT(既存ファイル名[[#This Row],[ファイル名]],LEN(既存ファイル名[[#This Row],[ファイル名]])-2)</f>
        <v>kenho</v>
      </c>
      <c r="S541" s="50"/>
    </row>
    <row r="542" spans="2:19">
      <c r="B542" s="50">
        <v>303</v>
      </c>
      <c r="C542" s="126" t="s">
        <v>4559</v>
      </c>
      <c r="D542" s="126" t="s">
        <v>4559</v>
      </c>
      <c r="E542" s="90" t="s">
        <v>3843</v>
      </c>
      <c r="F542" s="90" t="s">
        <v>3843</v>
      </c>
      <c r="G542" s="126" t="s">
        <v>4559</v>
      </c>
      <c r="H542" s="90" t="s">
        <v>4556</v>
      </c>
      <c r="I542" s="50" t="str" cm="1">
        <f t="array" ref="I5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542" s="90" t="s">
        <v>4575</v>
      </c>
      <c r="K542" s="50">
        <f>MATCH(LEFT(既存ファイル名[[#This Row],[項目（内部）]],1),字音画数表[新字],0)</f>
        <v>297</v>
      </c>
      <c r="L542" s="50" cm="1">
        <f t="array" ref="L542">_xlfn.IFS(MID(既存ファイル名[[#This Row],[項目（内部）]],2,1)="",0,MID(既存ファイル名[[#This Row],[項目（内部）]],2,1)="（",1,TRUE,MATCH(MID(既存ファイル名[[#This Row],[項目（内部）]],2,1),字音画数表[新字],0))</f>
        <v>930</v>
      </c>
      <c r="M542" s="50" cm="1">
        <f t="array" ref="M5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2" s="50" cm="1">
        <f t="array" ref="N542">_xlfn.IFS(既存ファイル名[[#This Row],[字２]]=0,1,既存ファイル名[[#This Row],[字３]]=0,2,TRUE,3)</f>
        <v>2</v>
      </c>
      <c r="O542" s="50">
        <f>COUNTIF(既存ファイル名[項目],既存ファイル名[[#This Row],[項目]])</f>
        <v>1</v>
      </c>
      <c r="P542" s="90" t="s">
        <v>3837</v>
      </c>
      <c r="Q542" s="50" t="str" cm="1">
        <f t="array" ref="Q542">_xlfn.IFS(既存ファイル名[[#This Row],[字２]]&gt;0,"",COUNTIF(既存ファイル名[[字１]:[字３]],既存ファイル名[[#This Row],[字１]])&gt;1,"重複",TRUE,"")</f>
        <v/>
      </c>
      <c r="R542" s="50" t="str">
        <f>LEFT(既存ファイル名[[#This Row],[ファイル名]],LEN(既存ファイル名[[#This Row],[ファイル名]])-2)</f>
        <v>kembun</v>
      </c>
      <c r="S542" s="50"/>
    </row>
    <row r="543" spans="2:19">
      <c r="B543" s="50">
        <v>309</v>
      </c>
      <c r="C543" s="94" t="s">
        <v>4555</v>
      </c>
      <c r="D543" s="94" t="s">
        <v>4555</v>
      </c>
      <c r="E543" s="90" t="s">
        <v>3843</v>
      </c>
      <c r="F543" s="90" t="s">
        <v>3843</v>
      </c>
      <c r="G543" s="94" t="s">
        <v>4555</v>
      </c>
      <c r="H543" s="90" t="s">
        <v>4556</v>
      </c>
      <c r="I543" s="50" t="str" cm="1">
        <f t="array" ref="I5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543" s="90" t="s">
        <v>4572</v>
      </c>
      <c r="K543" s="50">
        <f>MATCH(LEFT(既存ファイル名[[#This Row],[項目（内部）]],1),字音画数表[新字],0)</f>
        <v>297</v>
      </c>
      <c r="L543" s="50" cm="1">
        <f t="array" ref="L543">_xlfn.IFS(MID(既存ファイル名[[#This Row],[項目（内部）]],2,1)="",0,MID(既存ファイル名[[#This Row],[項目（内部）]],2,1)="（",1,TRUE,MATCH(MID(既存ファイル名[[#This Row],[項目（内部）]],2,1),字音画数表[新字],0))</f>
        <v>532</v>
      </c>
      <c r="M543" s="50" cm="1">
        <f t="array" ref="M5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3" s="50" cm="1">
        <f t="array" ref="N543">_xlfn.IFS(既存ファイル名[[#This Row],[字２]]=0,1,既存ファイル名[[#This Row],[字３]]=0,2,TRUE,3)</f>
        <v>2</v>
      </c>
      <c r="O543" s="50">
        <f>COUNTIF(既存ファイル名[項目],既存ファイル名[[#This Row],[項目]])</f>
        <v>1</v>
      </c>
      <c r="P543" s="90" t="s">
        <v>3837</v>
      </c>
      <c r="Q543" s="50" t="str" cm="1">
        <f t="array" ref="Q543">_xlfn.IFS(既存ファイル名[[#This Row],[字２]]&gt;0,"",COUNTIF(既存ファイル名[[字１]:[字３]],既存ファイル名[[#This Row],[字１]])&gt;1,"重複",TRUE,"")</f>
        <v/>
      </c>
      <c r="R543" s="50" t="str">
        <f>LEFT(既存ファイル名[[#This Row],[ファイル名]],LEN(既存ファイル名[[#This Row],[ファイル名]])-2)</f>
        <v>kensho</v>
      </c>
      <c r="S543" s="50"/>
    </row>
    <row r="544" spans="2:19">
      <c r="B544" s="50">
        <v>308</v>
      </c>
      <c r="C544" s="94" t="s">
        <v>4557</v>
      </c>
      <c r="D544" s="94" t="s">
        <v>4557</v>
      </c>
      <c r="E544" s="90" t="s">
        <v>3843</v>
      </c>
      <c r="F544" s="90" t="s">
        <v>3843</v>
      </c>
      <c r="G544" s="94" t="s">
        <v>4557</v>
      </c>
      <c r="H544" s="90" t="s">
        <v>4556</v>
      </c>
      <c r="I544" s="50" t="str" cm="1">
        <f t="array" ref="I5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544" s="90" t="s">
        <v>4573</v>
      </c>
      <c r="K544" s="50">
        <f>MATCH(LEFT(既存ファイル名[[#This Row],[項目（内部）]],1),字音画数表[新字],0)</f>
        <v>297</v>
      </c>
      <c r="L544" s="50" cm="1">
        <f t="array" ref="L544">_xlfn.IFS(MID(既存ファイル名[[#This Row],[項目（内部）]],2,1)="",0,MID(既存ファイル名[[#This Row],[項目（内部）]],2,1)="（",1,TRUE,MATCH(MID(既存ファイル名[[#This Row],[項目（内部）]],2,1),字音画数表[新字],0))</f>
        <v>200</v>
      </c>
      <c r="M544" s="50" cm="1">
        <f t="array" ref="M5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4" s="50" cm="1">
        <f t="array" ref="N544">_xlfn.IFS(既存ファイル名[[#This Row],[字２]]=0,1,既存ファイル名[[#This Row],[字３]]=0,2,TRUE,3)</f>
        <v>2</v>
      </c>
      <c r="O544" s="50">
        <f>COUNTIF(既存ファイル名[項目],既存ファイル名[[#This Row],[項目]])</f>
        <v>1</v>
      </c>
      <c r="P544" s="90" t="s">
        <v>3837</v>
      </c>
      <c r="Q544" s="50" t="str" cm="1">
        <f t="array" ref="Q544">_xlfn.IFS(既存ファイル名[[#This Row],[字２]]&gt;0,"",COUNTIF(既存ファイル名[[字１]:[字３]],既存ファイル名[[#This Row],[字１]])&gt;1,"重複",TRUE,"")</f>
        <v/>
      </c>
      <c r="R544" s="50" t="str">
        <f>LEFT(既存ファイル名[[#This Row],[ファイル名]],LEN(既存ファイル名[[#This Row],[ファイル名]])-2)</f>
        <v>kenkyuu</v>
      </c>
      <c r="S544" s="50"/>
    </row>
    <row r="545" spans="2:19">
      <c r="B545" s="50">
        <v>310</v>
      </c>
      <c r="C545" s="81" t="s">
        <v>2341</v>
      </c>
      <c r="D545" s="81" t="s">
        <v>2341</v>
      </c>
      <c r="E545" s="81" t="s">
        <v>4203</v>
      </c>
      <c r="F545" s="81" t="s">
        <v>4203</v>
      </c>
      <c r="G545" s="81" t="s">
        <v>2341</v>
      </c>
      <c r="H545" s="90" t="s">
        <v>4211</v>
      </c>
      <c r="I545" s="50" t="str" cm="1">
        <f t="array" ref="I5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45" s="90" t="s">
        <v>3474</v>
      </c>
      <c r="K545" s="50">
        <f>MATCH(LEFT(既存ファイル名[[#This Row],[項目（内部）]],1),字音画数表[新字],0)</f>
        <v>295</v>
      </c>
      <c r="L545" s="50" cm="1">
        <f t="array" ref="L545">_xlfn.IFS(MID(既存ファイル名[[#This Row],[項目（内部）]],2,1)="",0,MID(既存ファイル名[[#This Row],[項目（内部）]],2,1)="（",1,TRUE,MATCH(MID(既存ファイル名[[#This Row],[項目（内部）]],2,1),字音画数表[新字],0))</f>
        <v>495</v>
      </c>
      <c r="M545" s="50" cm="1">
        <f t="array" ref="M5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5" s="50" cm="1">
        <f t="array" ref="N545">_xlfn.IFS(既存ファイル名[[#This Row],[字２]]=0,1,既存ファイル名[[#This Row],[字３]]=0,2,TRUE,3)</f>
        <v>2</v>
      </c>
      <c r="O545" s="50">
        <f>COUNTIF(既存ファイル名[項目],既存ファイル名[[#This Row],[項目]])</f>
        <v>1</v>
      </c>
      <c r="P545" s="90" t="s">
        <v>3837</v>
      </c>
      <c r="Q545" s="50" t="str" cm="1">
        <f t="array" ref="Q545">_xlfn.IFS(既存ファイル名[[#This Row],[字２]]&gt;0,"",COUNTIF(既存ファイル名[[字１]:[字３]],既存ファイル名[[#This Row],[字１]])&gt;1,"重複",TRUE,"")</f>
        <v/>
      </c>
      <c r="R545" s="50" t="str">
        <f>LEFT(既存ファイル名[[#This Row],[ファイル名]],LEN(既存ファイル名[[#This Row],[ファイル名]])-2)</f>
        <v>kenshuu</v>
      </c>
      <c r="S545" s="50" t="s">
        <v>3837</v>
      </c>
    </row>
    <row r="546" spans="2:19">
      <c r="B546" s="50">
        <v>311</v>
      </c>
      <c r="C546" s="81" t="s">
        <v>4345</v>
      </c>
      <c r="D546" s="81" t="s">
        <v>4345</v>
      </c>
      <c r="E546" s="81" t="s">
        <v>4203</v>
      </c>
      <c r="F546" s="81" t="s">
        <v>4203</v>
      </c>
      <c r="G546" s="90" t="s">
        <v>4345</v>
      </c>
      <c r="H546" s="90" t="s">
        <v>4211</v>
      </c>
      <c r="I546" s="79" t="str" cm="1">
        <f t="array" ref="I5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46" s="90" t="s">
        <v>3475</v>
      </c>
      <c r="K546" s="50">
        <f>MATCH(LEFT(既存ファイル名[[#This Row],[項目（内部）]],1),字音画数表[新字],0)</f>
        <v>292</v>
      </c>
      <c r="L546" s="50" cm="1">
        <f t="array" ref="L546">_xlfn.IFS(MID(既存ファイル名[[#This Row],[項目（内部）]],2,1)="",0,MID(既存ファイル名[[#This Row],[項目（内部）]],2,1)="（",1,TRUE,MATCH(MID(既存ファイル名[[#This Row],[項目（内部）]],2,1),字音画数表[新字],0))</f>
        <v>707</v>
      </c>
      <c r="M546" s="50" cm="1">
        <f t="array" ref="M5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6" s="50" cm="1">
        <f t="array" ref="N546">_xlfn.IFS(既存ファイル名[[#This Row],[字２]]=0,1,既存ファイル名[[#This Row],[字３]]=0,2,TRUE,3)</f>
        <v>2</v>
      </c>
      <c r="O546" s="50">
        <f>COUNTIF(既存ファイル名[項目],既存ファイル名[[#This Row],[項目]])</f>
        <v>1</v>
      </c>
      <c r="P546" s="90" t="s">
        <v>3837</v>
      </c>
      <c r="Q546" s="50" t="str" cm="1">
        <f t="array" ref="Q546">_xlfn.IFS(既存ファイル名[[#This Row],[字２]]&gt;0,"",COUNTIF(既存ファイル名[[字１]:[字３]],既存ファイル名[[#This Row],[字１]])&gt;1,"重複",TRUE,"")</f>
        <v/>
      </c>
      <c r="R546" s="50" t="str">
        <f>LEFT(既存ファイル名[[#This Row],[ファイル名]],LEN(既存ファイル名[[#This Row],[ファイル名]])-2)</f>
        <v>kensotsu</v>
      </c>
      <c r="S546" s="50" t="s">
        <v>3837</v>
      </c>
    </row>
    <row r="547" spans="2:19">
      <c r="B547" s="50">
        <v>306</v>
      </c>
      <c r="C547" s="95" t="s">
        <v>4343</v>
      </c>
      <c r="D547" s="95" t="s">
        <v>4343</v>
      </c>
      <c r="E547" s="81" t="s">
        <v>4203</v>
      </c>
      <c r="F547" s="81" t="s">
        <v>4203</v>
      </c>
      <c r="G547" s="96" t="s">
        <v>4343</v>
      </c>
      <c r="H547" s="90" t="s">
        <v>4123</v>
      </c>
      <c r="I547" s="79" t="str" cm="1">
        <f t="array" ref="I5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47" s="90" t="s">
        <v>3471</v>
      </c>
      <c r="K547" s="50">
        <f>MATCH(LEFT(既存ファイル名[[#This Row],[項目（内部）]],1),字音画数表[新字],0)</f>
        <v>292</v>
      </c>
      <c r="L547" s="50" cm="1">
        <f t="array" ref="L547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547" s="50" cm="1">
        <f t="array" ref="M5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7" s="50" cm="1">
        <f t="array" ref="N547">_xlfn.IFS(既存ファイル名[[#This Row],[字２]]=0,1,既存ファイル名[[#This Row],[字３]]=0,2,TRUE,3)</f>
        <v>2</v>
      </c>
      <c r="O547" s="79">
        <f>COUNTIF(既存ファイル名[項目],既存ファイル名[[#This Row],[項目]])</f>
        <v>1</v>
      </c>
      <c r="P547" s="90" t="s">
        <v>3837</v>
      </c>
      <c r="Q547" s="50" t="str" cm="1">
        <f t="array" ref="Q547">_xlfn.IFS(既存ファイル名[[#This Row],[字２]]&gt;0,"",COUNTIF(既存ファイル名[[字１]:[字３]],既存ファイル名[[#This Row],[字１]])&gt;1,"重複",TRUE,"")</f>
        <v/>
      </c>
      <c r="R547" s="50" t="str">
        <f>LEFT(既存ファイル名[[#This Row],[ファイル名]],LEN(既存ファイル名[[#This Row],[ファイル名]])-2)</f>
        <v>kenkan</v>
      </c>
      <c r="S547" s="50" t="s">
        <v>3837</v>
      </c>
    </row>
    <row r="548" spans="2:19">
      <c r="B548" s="50">
        <v>302</v>
      </c>
      <c r="C548" s="81" t="s">
        <v>2102</v>
      </c>
      <c r="D548" s="81" t="s">
        <v>2102</v>
      </c>
      <c r="E548" s="81" t="s">
        <v>4203</v>
      </c>
      <c r="F548" s="81" t="s">
        <v>4203</v>
      </c>
      <c r="G548" s="81" t="s">
        <v>2102</v>
      </c>
      <c r="H548" s="90" t="s">
        <v>4207</v>
      </c>
      <c r="I548" s="50" t="str" cm="1">
        <f t="array" ref="I5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48" s="90" t="s">
        <v>3469</v>
      </c>
      <c r="K548" s="50">
        <f>MATCH(LEFT(既存ファイル名[[#This Row],[項目（内部）]],1),字音画数表[新字],0)</f>
        <v>290</v>
      </c>
      <c r="L548" s="50" cm="1">
        <f t="array" ref="L548">_xlfn.IFS(MID(既存ファイル名[[#This Row],[項目（内部）]],2,1)="",0,MID(既存ファイル名[[#This Row],[項目（内部）]],2,1)="（",1,TRUE,MATCH(MID(既存ファイル名[[#This Row],[項目（内部）]],2,1),字音画数表[新字],0))</f>
        <v>920</v>
      </c>
      <c r="M548" s="50" cm="1">
        <f t="array" ref="M5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8" s="50" cm="1">
        <f t="array" ref="N548">_xlfn.IFS(既存ファイル名[[#This Row],[字２]]=0,1,既存ファイル名[[#This Row],[字３]]=0,2,TRUE,3)</f>
        <v>2</v>
      </c>
      <c r="O548" s="79">
        <f>COUNTIF(既存ファイル名[項目],既存ファイル名[[#This Row],[項目]])</f>
        <v>1</v>
      </c>
      <c r="P548" s="90" t="s">
        <v>3837</v>
      </c>
      <c r="Q548" s="50" t="str" cm="1">
        <f t="array" ref="Q548">_xlfn.IFS(既存ファイル名[[#This Row],[字２]]&gt;0,"",COUNTIF(既存ファイル名[[字１]:[字３]],既存ファイル名[[#This Row],[字１]])&gt;1,"重複",TRUE,"")</f>
        <v/>
      </c>
      <c r="R548" s="50" t="str">
        <f>LEFT(既存ファイル名[[#This Row],[ファイル名]],LEN(既存ファイル名[[#This Row],[ファイル名]])-2)</f>
        <v>kembu</v>
      </c>
      <c r="S548" s="50" t="s">
        <v>3837</v>
      </c>
    </row>
    <row r="549" spans="2:19">
      <c r="B549" s="50">
        <v>305</v>
      </c>
      <c r="C549" s="81" t="s">
        <v>2463</v>
      </c>
      <c r="D549" s="81" t="s">
        <v>2463</v>
      </c>
      <c r="E549" s="81" t="s">
        <v>4203</v>
      </c>
      <c r="F549" s="81" t="s">
        <v>4203</v>
      </c>
      <c r="G549" s="91" t="s">
        <v>2463</v>
      </c>
      <c r="H549" s="90" t="s">
        <v>4121</v>
      </c>
      <c r="I549" s="50" t="str" cm="1">
        <f t="array" ref="I5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49" s="90" t="s">
        <v>3470</v>
      </c>
      <c r="K549" s="50">
        <f>MATCH(LEFT(既存ファイル名[[#This Row],[項目（内部）]],1),字音画数表[新字],0)</f>
        <v>287</v>
      </c>
      <c r="L549" s="50" cm="1">
        <f t="array" ref="L549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549" s="50" cm="1">
        <f t="array" ref="M5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49" s="50" cm="1">
        <f t="array" ref="N549">_xlfn.IFS(既存ファイル名[[#This Row],[字２]]=0,1,既存ファイル名[[#This Row],[字３]]=0,2,TRUE,3)</f>
        <v>2</v>
      </c>
      <c r="O549" s="50">
        <f>COUNTIF(既存ファイル名[項目],既存ファイル名[[#This Row],[項目]])</f>
        <v>1</v>
      </c>
      <c r="P549" s="90" t="s">
        <v>3837</v>
      </c>
      <c r="Q549" s="50" t="str" cm="1">
        <f t="array" ref="Q549">_xlfn.IFS(既存ファイル名[[#This Row],[字２]]&gt;0,"",COUNTIF(既存ファイル名[[字１]:[字３]],既存ファイル名[[#This Row],[字１]])&gt;1,"重複",TRUE,"")</f>
        <v/>
      </c>
      <c r="R549" s="50" t="str">
        <f>LEFT(既存ファイル名[[#This Row],[ファイル名]],LEN(既存ファイル名[[#This Row],[ファイル名]])-2)</f>
        <v>kenjin</v>
      </c>
      <c r="S549" s="50" t="s">
        <v>3837</v>
      </c>
    </row>
    <row r="550" spans="2:19">
      <c r="B550" s="50">
        <v>307</v>
      </c>
      <c r="C550" s="81" t="s">
        <v>2100</v>
      </c>
      <c r="D550" s="81" t="s">
        <v>2100</v>
      </c>
      <c r="E550" s="81" t="s">
        <v>4203</v>
      </c>
      <c r="F550" s="81" t="s">
        <v>4203</v>
      </c>
      <c r="G550" s="90" t="s">
        <v>2100</v>
      </c>
      <c r="H550" s="90" t="s">
        <v>4207</v>
      </c>
      <c r="I550" s="79" t="str" cm="1">
        <f t="array" ref="I5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50" s="90" t="s">
        <v>3472</v>
      </c>
      <c r="K550">
        <f>MATCH(LEFT(既存ファイル名[[#This Row],[項目（内部）]],1),字音画数表[新字],0)</f>
        <v>287</v>
      </c>
      <c r="L550" cm="1">
        <f t="array" ref="L550">_xlfn.IFS(MID(既存ファイル名[[#This Row],[項目（内部）]],2,1)="",0,MID(既存ファイル名[[#This Row],[項目（内部）]],2,1)="（",1,TRUE,MATCH(MID(既存ファイル名[[#This Row],[項目（内部）]],2,1),字音画数表[新字],0))</f>
        <v>255</v>
      </c>
      <c r="M550" cm="1">
        <f t="array" ref="M5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0" cm="1">
        <f t="array" ref="N550">_xlfn.IFS(既存ファイル名[[#This Row],[字２]]=0,1,既存ファイル名[[#This Row],[字３]]=0,2,TRUE,3)</f>
        <v>2</v>
      </c>
      <c r="O550" s="79">
        <f>COUNTIF(既存ファイル名[項目],既存ファイル名[[#This Row],[項目]])</f>
        <v>1</v>
      </c>
      <c r="P550" s="90" t="s">
        <v>3837</v>
      </c>
      <c r="Q550" s="50" t="str" cm="1">
        <f t="array" ref="Q550">_xlfn.IFS(既存ファイル名[[#This Row],[字２]]&gt;0,"",COUNTIF(既存ファイル名[[字１]:[字３]],既存ファイル名[[#This Row],[字１]])&gt;1,"重複",TRUE,"")</f>
        <v/>
      </c>
      <c r="R550" s="50" t="str">
        <f>LEFT(既存ファイル名[[#This Row],[ファイル名]],LEN(既存ファイル名[[#This Row],[ファイル名]])-2)</f>
        <v>kenkei</v>
      </c>
      <c r="S550" s="50" t="s">
        <v>3837</v>
      </c>
    </row>
    <row r="551" spans="2:19">
      <c r="B551" s="50">
        <v>312</v>
      </c>
      <c r="C551" s="81" t="s">
        <v>1997</v>
      </c>
      <c r="D551" s="81" t="s">
        <v>1997</v>
      </c>
      <c r="E551" s="81" t="s">
        <v>4203</v>
      </c>
      <c r="F551" s="81" t="s">
        <v>4203</v>
      </c>
      <c r="G551" s="90" t="s">
        <v>1997</v>
      </c>
      <c r="H551" s="90" t="s">
        <v>4123</v>
      </c>
      <c r="I551" s="79" t="str" cm="1">
        <f t="array" ref="I5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51" s="90" t="s">
        <v>3476</v>
      </c>
      <c r="K551" s="50">
        <f>MATCH(LEFT(既存ファイル名[[#This Row],[項目（内部）]],1),字音画数表[新字],0)</f>
        <v>276</v>
      </c>
      <c r="L551" s="50" cm="1">
        <f t="array" ref="L551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551" s="50" cm="1">
        <f t="array" ref="M5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1" s="50" cm="1">
        <f t="array" ref="N551">_xlfn.IFS(既存ファイル名[[#This Row],[字２]]=0,1,既存ファイル名[[#This Row],[字３]]=0,2,TRUE,3)</f>
        <v>2</v>
      </c>
      <c r="O551" s="50">
        <f>COUNTIF(既存ファイル名[項目],既存ファイル名[[#This Row],[項目]])</f>
        <v>1</v>
      </c>
      <c r="P551" s="90" t="s">
        <v>3837</v>
      </c>
      <c r="Q551" s="50" t="str" cm="1">
        <f t="array" ref="Q551">_xlfn.IFS(既存ファイル名[[#This Row],[字２]]&gt;0,"",COUNTIF(既存ファイル名[[字１]:[字３]],既存ファイル名[[#This Row],[字１]])&gt;1,"重複",TRUE,"")</f>
        <v/>
      </c>
      <c r="R551" s="50" t="str">
        <f>LEFT(既存ファイル名[[#This Row],[ファイル名]],LEN(既存ファイル名[[#This Row],[ファイル名]])-2)</f>
        <v>ketsuri</v>
      </c>
      <c r="S551" s="50" t="s">
        <v>3837</v>
      </c>
    </row>
    <row r="552" spans="2:19">
      <c r="B552" s="50">
        <v>300</v>
      </c>
      <c r="C552" s="81" t="s">
        <v>4339</v>
      </c>
      <c r="D552" s="81" t="s">
        <v>4339</v>
      </c>
      <c r="E552" s="81" t="s">
        <v>4340</v>
      </c>
      <c r="F552" s="81" t="s">
        <v>4203</v>
      </c>
      <c r="G552" s="81" t="s">
        <v>4339</v>
      </c>
      <c r="H552" s="90" t="s">
        <v>4207</v>
      </c>
      <c r="I552" s="50" t="str" cm="1">
        <f t="array" ref="I5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52" s="90" t="s">
        <v>3466</v>
      </c>
      <c r="K552" s="50">
        <f>MATCH(LEFT(既存ファイル名[[#This Row],[項目（内部）]],1),字音画数表[新字],0)</f>
        <v>267</v>
      </c>
      <c r="L552" s="50" cm="1">
        <f t="array" ref="L552">_xlfn.IFS(MID(既存ファイル名[[#This Row],[項目（内部）]],2,1)="",0,MID(既存ファイル名[[#This Row],[項目（内部）]],2,1)="（",1,TRUE,MATCH(MID(既存ファイル名[[#This Row],[項目（内部）]],2,1),字音画数表[新字],0))</f>
        <v>562</v>
      </c>
      <c r="M552" s="50" cm="1">
        <f t="array" ref="M5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2" s="50" cm="1">
        <f t="array" ref="N552">_xlfn.IFS(既存ファイル名[[#This Row],[字２]]=0,1,既存ファイル名[[#This Row],[字３]]=0,2,TRUE,3)</f>
        <v>2</v>
      </c>
      <c r="O552" s="50">
        <f>COUNTIF(既存ファイル名[項目],既存ファイル名[[#This Row],[項目]])</f>
        <v>1</v>
      </c>
      <c r="P552" s="90" t="s">
        <v>3837</v>
      </c>
      <c r="Q552" s="50" t="str" cm="1">
        <f t="array" ref="Q552">_xlfn.IFS(既存ファイル名[[#This Row],[字２]]&gt;0,"",COUNTIF(既存ファイル名[[字１]:[字３]],既存ファイル名[[#This Row],[字１]])&gt;1,"重複",TRUE,"")</f>
        <v/>
      </c>
      <c r="R552" s="50" t="str">
        <f>LEFT(既存ファイル名[[#This Row],[ファイル名]],LEN(既存ファイル名[[#This Row],[ファイル名]])-2)</f>
        <v>keishou</v>
      </c>
      <c r="S552" s="50" t="s">
        <v>3837</v>
      </c>
    </row>
    <row r="553" spans="2:19">
      <c r="B553" s="50">
        <v>298</v>
      </c>
      <c r="C553" s="81" t="s">
        <v>2461</v>
      </c>
      <c r="D553" s="81" t="s">
        <v>2461</v>
      </c>
      <c r="E553" s="81" t="s">
        <v>4203</v>
      </c>
      <c r="F553" s="81" t="s">
        <v>4203</v>
      </c>
      <c r="G553" s="90" t="s">
        <v>2461</v>
      </c>
      <c r="H553" s="90" t="s">
        <v>4121</v>
      </c>
      <c r="I553" s="79" t="str" cm="1">
        <f t="array" ref="I5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53" s="90" t="s">
        <v>3459</v>
      </c>
      <c r="K553" s="50">
        <f>MATCH(LEFT(既存ファイル名[[#This Row],[項目（内部）]],1),字音画数表[新字],0)</f>
        <v>265</v>
      </c>
      <c r="L553" s="50" cm="1">
        <f t="array" ref="L553">_xlfn.IFS(MID(既存ファイル名[[#This Row],[項目（内部）]],2,1)="",0,MID(既存ファイル名[[#This Row],[項目（内部）]],2,1)="（",1,TRUE,MATCH(MID(既存ファイル名[[#This Row],[項目（内部）]],2,1),字音画数表[新字],0))</f>
        <v>164</v>
      </c>
      <c r="M553" s="50" cm="1">
        <f t="array" ref="M5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3" s="50" cm="1">
        <f t="array" ref="N553">_xlfn.IFS(既存ファイル名[[#This Row],[字２]]=0,1,既存ファイル名[[#This Row],[字３]]=0,2,TRUE,3)</f>
        <v>2</v>
      </c>
      <c r="O553" s="50">
        <f>COUNTIF(既存ファイル名[項目],既存ファイル名[[#This Row],[項目]])</f>
        <v>1</v>
      </c>
      <c r="P553" s="90" t="s">
        <v>3837</v>
      </c>
      <c r="Q553" s="50" t="str" cm="1">
        <f t="array" ref="Q553">_xlfn.IFS(既存ファイル名[[#This Row],[字２]]&gt;0,"",COUNTIF(既存ファイル名[[字１]:[字３]],既存ファイル名[[#This Row],[字１]])&gt;1,"重複",TRUE,"")</f>
        <v/>
      </c>
      <c r="R553" s="50" t="str">
        <f>LEFT(既存ファイル名[[#This Row],[ファイル名]],LEN(既存ファイル名[[#This Row],[ファイル名]])-2)</f>
        <v>keiki</v>
      </c>
      <c r="S553" s="50" t="s">
        <v>3837</v>
      </c>
    </row>
    <row r="554" spans="2:19">
      <c r="B554" s="50">
        <v>299</v>
      </c>
      <c r="C554" s="81" t="s">
        <v>4851</v>
      </c>
      <c r="D554" s="81" t="s">
        <v>4852</v>
      </c>
      <c r="E554" s="81" t="s">
        <v>4853</v>
      </c>
      <c r="F554" s="81" t="s">
        <v>4203</v>
      </c>
      <c r="G554" s="81" t="s">
        <v>4852</v>
      </c>
      <c r="H554" s="90" t="s">
        <v>4122</v>
      </c>
      <c r="I554" s="50" t="str" cm="1">
        <f t="array" ref="I5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54" s="90" t="s">
        <v>3460</v>
      </c>
      <c r="K554" s="50">
        <f>MATCH(LEFT(既存ファイル名[[#This Row],[項目（内部）]],1),字音画数表[新字],0)</f>
        <v>263</v>
      </c>
      <c r="L554" s="50" cm="1">
        <f t="array" ref="L554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554" s="50" cm="1">
        <f t="array" ref="M5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4" s="50" cm="1">
        <f t="array" ref="N554">_xlfn.IFS(既存ファイル名[[#This Row],[字２]]=0,1,既存ファイル名[[#This Row],[字３]]=0,2,TRUE,3)</f>
        <v>2</v>
      </c>
      <c r="O554" s="79">
        <f>COUNTIF(既存ファイル名[項目],既存ファイル名[[#This Row],[項目]])</f>
        <v>1</v>
      </c>
      <c r="P554" s="90" t="s">
        <v>3837</v>
      </c>
      <c r="Q554" s="50" t="str" cm="1">
        <f t="array" ref="Q554">_xlfn.IFS(既存ファイル名[[#This Row],[字２]]&gt;0,"",COUNTIF(既存ファイル名[[字１]:[字３]],既存ファイル名[[#This Row],[字１]])&gt;1,"重複",TRUE,"")</f>
        <v/>
      </c>
      <c r="R554" s="50" t="str">
        <f>LEFT(既存ファイル名[[#This Row],[ファイル名]],LEN(既存ファイル名[[#This Row],[ファイル名]])-2)</f>
        <v>keiryou</v>
      </c>
      <c r="S554" s="50" t="s">
        <v>3837</v>
      </c>
    </row>
    <row r="555" spans="2:19">
      <c r="B555" s="50">
        <v>301</v>
      </c>
      <c r="C555" s="81" t="s">
        <v>4341</v>
      </c>
      <c r="D555" s="81" t="s">
        <v>16</v>
      </c>
      <c r="E555" s="81" t="s">
        <v>4203</v>
      </c>
      <c r="F555" s="81" t="s">
        <v>4203</v>
      </c>
      <c r="G555" s="90" t="s">
        <v>16</v>
      </c>
      <c r="H555" s="90" t="s">
        <v>4122</v>
      </c>
      <c r="I555" s="79" t="str" cm="1">
        <f t="array" ref="I5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55" s="90" t="s">
        <v>3467</v>
      </c>
      <c r="K555" s="50">
        <f>MATCH(LEFT(既存ファイル名[[#This Row],[項目（内部）]],1),字音画数表[新字],0)</f>
        <v>262</v>
      </c>
      <c r="L555" s="50" cm="1">
        <f t="array" ref="L555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55" s="50" cm="1">
        <f t="array" ref="M5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5" s="50" cm="1">
        <f t="array" ref="N555">_xlfn.IFS(既存ファイル名[[#This Row],[字２]]=0,1,既存ファイル名[[#This Row],[字３]]=0,2,TRUE,3)</f>
        <v>2</v>
      </c>
      <c r="O555" s="79">
        <f>COUNTIF(既存ファイル名[項目],既存ファイル名[[#This Row],[項目]])</f>
        <v>1</v>
      </c>
      <c r="P555" s="90" t="s">
        <v>3837</v>
      </c>
      <c r="Q555" s="50" t="str" cm="1">
        <f t="array" ref="Q555">_xlfn.IFS(既存ファイル名[[#This Row],[字２]]&gt;0,"",COUNTIF(既存ファイル名[[字１]:[字３]],既存ファイル名[[#This Row],[字１]])&gt;1,"重複",TRUE,"")</f>
        <v/>
      </c>
      <c r="R555" s="50" t="str">
        <f>LEFT(既存ファイル名[[#This Row],[ファイル名]],LEN(既存ファイル名[[#This Row],[ファイル名]])-2)</f>
        <v>keiyou</v>
      </c>
      <c r="S555" s="50" t="s">
        <v>3837</v>
      </c>
    </row>
    <row r="556" spans="2:19">
      <c r="B556" s="50">
        <v>296</v>
      </c>
      <c r="C556" s="81" t="s">
        <v>2460</v>
      </c>
      <c r="D556" s="81" t="s">
        <v>2460</v>
      </c>
      <c r="E556" s="81" t="s">
        <v>4203</v>
      </c>
      <c r="F556" s="81" t="s">
        <v>4203</v>
      </c>
      <c r="G556" s="81" t="s">
        <v>2460</v>
      </c>
      <c r="H556" s="90" t="s">
        <v>4121</v>
      </c>
      <c r="I556" s="50" t="str" cm="1">
        <f t="array" ref="I5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56" s="90" t="s">
        <v>3457</v>
      </c>
      <c r="K556" s="50">
        <f>MATCH(LEFT(既存ファイル名[[#This Row],[項目（内部）]],1),字音画数表[新字],0)</f>
        <v>262</v>
      </c>
      <c r="L556" s="50" cm="1">
        <f t="array" ref="L556">_xlfn.IFS(MID(既存ファイル名[[#This Row],[項目（内部）]],2,1)="",0,MID(既存ファイル名[[#This Row],[項目（内部）]],2,1)="（",1,TRUE,MATCH(MID(既存ファイル名[[#This Row],[項目（内部）]],2,1),字音画数表[新字],0))</f>
        <v>956</v>
      </c>
      <c r="M556" s="50" cm="1">
        <f t="array" ref="M5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6" s="50" cm="1">
        <f t="array" ref="N556">_xlfn.IFS(既存ファイル名[[#This Row],[字２]]=0,1,既存ファイル名[[#This Row],[字３]]=0,2,TRUE,3)</f>
        <v>2</v>
      </c>
      <c r="O556" s="79">
        <f>COUNTIF(既存ファイル名[項目],既存ファイル名[[#This Row],[項目]])</f>
        <v>1</v>
      </c>
      <c r="P556" s="90" t="s">
        <v>3837</v>
      </c>
      <c r="Q556" s="50" t="str" cm="1">
        <f t="array" ref="Q556">_xlfn.IFS(既存ファイル名[[#This Row],[字２]]&gt;0,"",COUNTIF(既存ファイル名[[字１]:[字３]],既存ファイル名[[#This Row],[字１]])&gt;1,"重複",TRUE,"")</f>
        <v/>
      </c>
      <c r="R556" s="50" t="str">
        <f>LEFT(既存ファイル名[[#This Row],[ファイル名]],LEN(既存ファイル名[[#This Row],[ファイル名]])-2)</f>
        <v>keihou</v>
      </c>
      <c r="S556" s="50" t="s">
        <v>3837</v>
      </c>
    </row>
    <row r="557" spans="2:19">
      <c r="B557" s="50">
        <v>297</v>
      </c>
      <c r="C557" s="81" t="s">
        <v>4333</v>
      </c>
      <c r="D557" s="81" t="s">
        <v>4333</v>
      </c>
      <c r="E557" s="81" t="s">
        <v>4203</v>
      </c>
      <c r="F557" s="81" t="s">
        <v>4203</v>
      </c>
      <c r="G557" s="81" t="s">
        <v>4333</v>
      </c>
      <c r="H557" s="90" t="s">
        <v>4123</v>
      </c>
      <c r="I557" s="50" t="str" cm="1">
        <f t="array" ref="I5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57" s="90" t="s">
        <v>3458</v>
      </c>
      <c r="K557" s="50">
        <f>MATCH(LEFT(既存ファイル名[[#This Row],[項目（内部）]],1),字音画数表[新字],0)</f>
        <v>260</v>
      </c>
      <c r="L557" s="50" cm="1">
        <f t="array" ref="L557">_xlfn.IFS(MID(既存ファイル名[[#This Row],[項目（内部）]],2,1)="",0,MID(既存ファイル名[[#This Row],[項目（内部）]],2,1)="（",1,TRUE,MATCH(MID(既存ファイル名[[#This Row],[項目（内部）]],2,1),字音画数表[新字],0))</f>
        <v>109</v>
      </c>
      <c r="M557" s="50" cm="1">
        <f t="array" ref="M5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7" s="50" cm="1">
        <f t="array" ref="N557">_xlfn.IFS(既存ファイル名[[#This Row],[字２]]=0,1,既存ファイル名[[#This Row],[字３]]=0,2,TRUE,3)</f>
        <v>2</v>
      </c>
      <c r="O557" s="50">
        <f>COUNTIF(既存ファイル名[項目],既存ファイル名[[#This Row],[項目]])</f>
        <v>1</v>
      </c>
      <c r="P557" s="90" t="s">
        <v>3837</v>
      </c>
      <c r="Q557" s="50" t="str" cm="1">
        <f t="array" ref="Q557">_xlfn.IFS(既存ファイル名[[#This Row],[字２]]&gt;0,"",COUNTIF(既存ファイル名[[字１]:[字３]],既存ファイル名[[#This Row],[字１]])&gt;1,"重複",TRUE,"")</f>
        <v/>
      </c>
      <c r="R557" s="50" t="str">
        <f>LEFT(既存ファイル名[[#This Row],[ファイル名]],LEN(既存ファイル名[[#This Row],[ファイル名]])-2)</f>
        <v>keikai</v>
      </c>
      <c r="S557" s="50" t="s">
        <v>3837</v>
      </c>
    </row>
    <row r="558" spans="2:19">
      <c r="B558" s="50">
        <v>201</v>
      </c>
      <c r="C558" s="81" t="s">
        <v>1949</v>
      </c>
      <c r="D558" s="81" t="s">
        <v>1949</v>
      </c>
      <c r="E558" s="81" t="s">
        <v>4203</v>
      </c>
      <c r="F558" s="81" t="s">
        <v>4203</v>
      </c>
      <c r="G558" s="81" t="s">
        <v>1949</v>
      </c>
      <c r="H558" s="90" t="s">
        <v>4123</v>
      </c>
      <c r="I558" s="50" t="str" cm="1">
        <f t="array" ref="I5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58" s="90" t="s">
        <v>3346</v>
      </c>
      <c r="K558" s="50">
        <f>MATCH(LEFT(既存ファイル名[[#This Row],[項目（内部）]],1),字音画数表[新字],0)</f>
        <v>254</v>
      </c>
      <c r="L558" s="50" cm="1">
        <f t="array" ref="L558">_xlfn.IFS(MID(既存ファイル名[[#This Row],[項目（内部）]],2,1)="",0,MID(既存ファイル名[[#This Row],[項目（内部）]],2,1)="（",1,TRUE,MATCH(MID(既存ファイル名[[#This Row],[項目（内部）]],2,1),字音画数表[新字],0))</f>
        <v>19</v>
      </c>
      <c r="M558" s="50" cm="1">
        <f t="array" ref="M5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8" s="50" cm="1">
        <f t="array" ref="N558">_xlfn.IFS(既存ファイル名[[#This Row],[字２]]=0,1,既存ファイル名[[#This Row],[字３]]=0,2,TRUE,3)</f>
        <v>2</v>
      </c>
      <c r="O558" s="79">
        <f>COUNTIF(既存ファイル名[項目],既存ファイル名[[#This Row],[項目]])</f>
        <v>1</v>
      </c>
      <c r="P558" s="90" t="s">
        <v>3837</v>
      </c>
      <c r="Q558" s="50" t="str" cm="1">
        <f t="array" ref="Q558">_xlfn.IFS(既存ファイル名[[#This Row],[字２]]&gt;0,"",COUNTIF(既存ファイル名[[字１]:[字３]],既存ファイル名[[#This Row],[字１]])&gt;1,"重複",TRUE,"")</f>
        <v/>
      </c>
      <c r="R558" s="50" t="str">
        <f>LEFT(既存ファイル名[[#This Row],[ファイル名]],LEN(既存ファイル名[[#This Row],[ファイル名]])-2)</f>
        <v>guni</v>
      </c>
      <c r="S558" s="50" t="s">
        <v>3837</v>
      </c>
    </row>
    <row r="559" spans="2:19">
      <c r="B559" s="50">
        <v>202</v>
      </c>
      <c r="C559" s="95" t="s">
        <v>1993</v>
      </c>
      <c r="D559" s="95" t="s">
        <v>1993</v>
      </c>
      <c r="E559" s="81" t="s">
        <v>4203</v>
      </c>
      <c r="F559" s="81" t="s">
        <v>4203</v>
      </c>
      <c r="G559" s="96" t="s">
        <v>1993</v>
      </c>
      <c r="H559" s="90" t="s">
        <v>4123</v>
      </c>
      <c r="I559" s="79" t="str" cm="1">
        <f t="array" ref="I5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59" s="90" t="s">
        <v>3347</v>
      </c>
      <c r="K559" s="50">
        <f>MATCH(LEFT(既存ファイル名[[#This Row],[項目（内部）]],1),字音画数表[新字],0)</f>
        <v>253</v>
      </c>
      <c r="L559" s="50" cm="1">
        <f t="array" ref="L559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559" s="50" cm="1">
        <f t="array" ref="M5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59" s="50" cm="1">
        <f t="array" ref="N559">_xlfn.IFS(既存ファイル名[[#This Row],[字２]]=0,1,既存ファイル名[[#This Row],[字３]]=0,2,TRUE,3)</f>
        <v>2</v>
      </c>
      <c r="O559" s="50">
        <f>COUNTIF(既存ファイル名[項目],既存ファイル名[[#This Row],[項目]])</f>
        <v>1</v>
      </c>
      <c r="P559" s="90" t="s">
        <v>3837</v>
      </c>
      <c r="Q559" s="50" t="str" cm="1">
        <f t="array" ref="Q559">_xlfn.IFS(既存ファイル名[[#This Row],[字２]]&gt;0,"",COUNTIF(既存ファイル名[[字１]:[字３]],既存ファイル名[[#This Row],[字１]])&gt;1,"重複",TRUE,"")</f>
        <v/>
      </c>
      <c r="R559" s="50" t="str">
        <f>LEFT(既存ファイル名[[#This Row],[ファイル名]],LEN(既存ファイル名[[#This Row],[ファイル名]])-2)</f>
        <v>gunri</v>
      </c>
      <c r="S559" s="50" t="s">
        <v>3837</v>
      </c>
    </row>
    <row r="560" spans="2:19">
      <c r="B560" s="50">
        <v>361</v>
      </c>
      <c r="C560" s="81" t="s">
        <v>2339</v>
      </c>
      <c r="D560" s="90" t="s">
        <v>2339</v>
      </c>
      <c r="E560" s="81" t="s">
        <v>4203</v>
      </c>
      <c r="F560" s="81" t="s">
        <v>4203</v>
      </c>
      <c r="G560" s="90" t="s">
        <v>2339</v>
      </c>
      <c r="H560" s="90" t="s">
        <v>4211</v>
      </c>
      <c r="I560" s="50" t="str" cm="1">
        <f t="array" ref="I5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60" s="90" t="s">
        <v>3526</v>
      </c>
      <c r="K560" s="50">
        <f>MATCH(LEFT(既存ファイル名[[#This Row],[項目（内部）]],1),字音画数表[新字],0)</f>
        <v>251</v>
      </c>
      <c r="L560" s="50" cm="1">
        <f t="array" ref="L560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560" s="50" cm="1">
        <f t="array" ref="M5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0" s="50" cm="1">
        <f t="array" ref="N560">_xlfn.IFS(既存ファイル名[[#This Row],[字２]]=0,1,既存ファイル名[[#This Row],[字３]]=0,2,TRUE,3)</f>
        <v>2</v>
      </c>
      <c r="O560" s="50">
        <f>COUNTIF(既存ファイル名[項目],既存ファイル名[[#This Row],[項目]])</f>
        <v>1</v>
      </c>
      <c r="P560" s="90" t="s">
        <v>3837</v>
      </c>
      <c r="Q560" s="50" t="str" cm="1">
        <f t="array" ref="Q560">_xlfn.IFS(既存ファイル名[[#This Row],[字２]]&gt;0,"",COUNTIF(既存ファイル名[[字１]:[字３]],既存ファイル名[[#This Row],[字１]])&gt;1,"重複",TRUE,"")</f>
        <v/>
      </c>
      <c r="R560" s="50" t="str">
        <f>LEFT(既存ファイル名[[#This Row],[ファイル名]],LEN(既存ファイル名[[#This Row],[ファイル名]])-2)</f>
        <v>kunshi</v>
      </c>
      <c r="S560" s="50" t="s">
        <v>3837</v>
      </c>
    </row>
    <row r="561" spans="2:19">
      <c r="B561" s="50">
        <v>360</v>
      </c>
      <c r="C561" s="81" t="s">
        <v>2458</v>
      </c>
      <c r="D561" s="90" t="s">
        <v>2458</v>
      </c>
      <c r="E561" s="81" t="s">
        <v>4203</v>
      </c>
      <c r="F561" s="81" t="s">
        <v>4203</v>
      </c>
      <c r="G561" s="90" t="s">
        <v>2458</v>
      </c>
      <c r="H561" s="90" t="s">
        <v>4121</v>
      </c>
      <c r="I561" s="50" t="str" cm="1">
        <f t="array" ref="I5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61" s="90" t="s">
        <v>3525</v>
      </c>
      <c r="K561" s="50">
        <f>MATCH(LEFT(既存ファイル名[[#This Row],[項目（内部）]],1),字音画数表[新字],0)</f>
        <v>247</v>
      </c>
      <c r="L561" s="50" cm="1">
        <f t="array" ref="L561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561" s="50" cm="1">
        <f t="array" ref="M5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1" s="50" cm="1">
        <f t="array" ref="N561">_xlfn.IFS(既存ファイル名[[#This Row],[字２]]=0,1,既存ファイル名[[#This Row],[字３]]=0,2,TRUE,3)</f>
        <v>2</v>
      </c>
      <c r="O561" s="50">
        <f>COUNTIF(既存ファイル名[項目],既存ファイル名[[#This Row],[項目]])</f>
        <v>1</v>
      </c>
      <c r="P561" s="90" t="s">
        <v>3837</v>
      </c>
      <c r="Q561" s="50" t="str" cm="1">
        <f t="array" ref="Q561">_xlfn.IFS(既存ファイル名[[#This Row],[字２]]&gt;0,"",COUNTIF(既存ファイル名[[字１]:[字３]],既存ファイル名[[#This Row],[字１]])&gt;1,"重複",TRUE,"")</f>
        <v/>
      </c>
      <c r="R561" s="50" t="str">
        <f>LEFT(既存ファイル名[[#This Row],[ファイル名]],LEN(既存ファイル名[[#This Row],[ファイル名]])-2)</f>
        <v>kuki</v>
      </c>
      <c r="S561" s="50" t="s">
        <v>3837</v>
      </c>
    </row>
    <row r="562" spans="2:19">
      <c r="B562" s="50">
        <v>359</v>
      </c>
      <c r="C562" s="81" t="s">
        <v>1992</v>
      </c>
      <c r="D562" s="90" t="s">
        <v>1992</v>
      </c>
      <c r="E562" s="81" t="s">
        <v>4203</v>
      </c>
      <c r="F562" s="81" t="s">
        <v>4203</v>
      </c>
      <c r="G562" s="90" t="s">
        <v>1992</v>
      </c>
      <c r="H562" s="90" t="s">
        <v>4123</v>
      </c>
      <c r="I562" s="50" t="str" cm="1">
        <f t="array" ref="I5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2" s="90" t="s">
        <v>3524</v>
      </c>
      <c r="K562" s="50">
        <f>MATCH(LEFT(既存ファイル名[[#This Row],[項目（内部）]],1),字音画数表[新字],0)</f>
        <v>242</v>
      </c>
      <c r="L562" s="50" cm="1">
        <f t="array" ref="L562">_xlfn.IFS(MID(既存ファイル名[[#This Row],[項目（内部）]],2,1)="",0,MID(既存ファイル名[[#This Row],[項目（内部）]],2,1)="（",1,TRUE,MATCH(MID(既存ファイル名[[#This Row],[項目（内部）]],2,1),字音画数表[新字],0))</f>
        <v>372</v>
      </c>
      <c r="M562" s="50" cm="1">
        <f t="array" ref="M5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2" s="50" cm="1">
        <f t="array" ref="N562">_xlfn.IFS(既存ファイル名[[#This Row],[字２]]=0,1,既存ファイル名[[#This Row],[字３]]=0,2,TRUE,3)</f>
        <v>2</v>
      </c>
      <c r="O562" s="50">
        <f>COUNTIF(既存ファイル名[項目],既存ファイル名[[#This Row],[項目]])</f>
        <v>1</v>
      </c>
      <c r="P562" s="90" t="s">
        <v>3837</v>
      </c>
      <c r="Q562" s="50" t="str" cm="1">
        <f t="array" ref="Q562">_xlfn.IFS(既存ファイル名[[#This Row],[字２]]&gt;0,"",COUNTIF(既存ファイル名[[字１]:[字３]],既存ファイル名[[#This Row],[字１]])&gt;1,"重複",TRUE,"")</f>
        <v/>
      </c>
      <c r="R562" s="50" t="str">
        <f>LEFT(既存ファイル名[[#This Row],[ファイル名]],LEN(既存ファイル名[[#This Row],[ファイル名]])-2)</f>
        <v>kugoku</v>
      </c>
      <c r="S562" s="50" t="s">
        <v>3837</v>
      </c>
    </row>
    <row r="563" spans="2:19">
      <c r="B563" s="50">
        <v>313</v>
      </c>
      <c r="C563" s="81" t="s">
        <v>1991</v>
      </c>
      <c r="D563" s="90" t="s">
        <v>1991</v>
      </c>
      <c r="E563" s="81" t="s">
        <v>4203</v>
      </c>
      <c r="F563" s="81" t="s">
        <v>4203</v>
      </c>
      <c r="G563" s="90" t="s">
        <v>1991</v>
      </c>
      <c r="H563" s="90" t="s">
        <v>4123</v>
      </c>
      <c r="I563" s="50" t="str" cm="1">
        <f t="array" ref="I5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3" s="90" t="s">
        <v>3480</v>
      </c>
      <c r="K563" s="50">
        <f>MATCH(LEFT(既存ファイル名[[#This Row],[項目（内部）]],1),字音画数表[新字],0)</f>
        <v>237</v>
      </c>
      <c r="L563" s="50" cm="1">
        <f t="array" ref="L563">_xlfn.IFS(MID(既存ファイル名[[#This Row],[項目（内部）]],2,1)="",0,MID(既存ファイル名[[#This Row],[項目（内部）]],2,1)="（",1,TRUE,MATCH(MID(既存ファイル名[[#This Row],[項目（内部）]],2,1),字音画数表[新字],0))</f>
        <v>921</v>
      </c>
      <c r="M563" s="50" cm="1">
        <f t="array" ref="M5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3" s="50" cm="1">
        <f t="array" ref="N563">_xlfn.IFS(既存ファイル名[[#This Row],[字２]]=0,1,既存ファイル名[[#This Row],[字３]]=0,2,TRUE,3)</f>
        <v>2</v>
      </c>
      <c r="O563" s="50">
        <f>COUNTIF(既存ファイル名[項目],既存ファイル名[[#This Row],[項目]])</f>
        <v>1</v>
      </c>
      <c r="P563" s="90" t="s">
        <v>3837</v>
      </c>
      <c r="Q563" s="50" t="str" cm="1">
        <f t="array" ref="Q563">_xlfn.IFS(既存ファイル名[[#This Row],[字２]]&gt;0,"",COUNTIF(既存ファイル名[[字１]:[字３]],既存ファイル名[[#This Row],[字１]])&gt;1,"重複",TRUE,"")</f>
        <v/>
      </c>
      <c r="R563" s="50" t="str">
        <f>LEFT(既存ファイル名[[#This Row],[ファイル名]],LEN(既存ファイル名[[#This Row],[ファイル名]])-2)</f>
        <v>kimpu</v>
      </c>
      <c r="S563" s="50" t="s">
        <v>3837</v>
      </c>
    </row>
    <row r="564" spans="2:19">
      <c r="B564" s="50">
        <v>315</v>
      </c>
      <c r="C564" s="81" t="s">
        <v>1990</v>
      </c>
      <c r="D564" s="90" t="s">
        <v>1990</v>
      </c>
      <c r="E564" s="81" t="s">
        <v>4203</v>
      </c>
      <c r="F564" s="81" t="s">
        <v>4203</v>
      </c>
      <c r="G564" s="90" t="s">
        <v>1990</v>
      </c>
      <c r="H564" s="90" t="s">
        <v>4123</v>
      </c>
      <c r="I564" s="50" t="str" cm="1">
        <f t="array" ref="I5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4" s="90" t="s">
        <v>3482</v>
      </c>
      <c r="K564" s="50">
        <f>MATCH(LEFT(既存ファイル名[[#This Row],[項目（内部）]],1),字音画数表[新字],0)</f>
        <v>235</v>
      </c>
      <c r="L564" s="50" cm="1">
        <f t="array" ref="L564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564" s="50" cm="1">
        <f t="array" ref="M5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4" s="50" cm="1">
        <f t="array" ref="N564">_xlfn.IFS(既存ファイル名[[#This Row],[字２]]=0,1,既存ファイル名[[#This Row],[字３]]=0,2,TRUE,3)</f>
        <v>2</v>
      </c>
      <c r="O564" s="50">
        <f>COUNTIF(既存ファイル名[項目],既存ファイル名[[#This Row],[項目]])</f>
        <v>1</v>
      </c>
      <c r="P564" s="90" t="s">
        <v>3837</v>
      </c>
      <c r="Q564" s="50" t="str" cm="1">
        <f t="array" ref="Q564">_xlfn.IFS(既存ファイル名[[#This Row],[字２]]&gt;0,"",COUNTIF(既存ファイル名[[字１]:[字３]],既存ファイル名[[#This Row],[字１]])&gt;1,"重複",TRUE,"")</f>
        <v/>
      </c>
      <c r="R564" s="50" t="str">
        <f>LEFT(既存ファイル名[[#This Row],[ファイル名]],LEN(既存ファイル名[[#This Row],[ファイル名]])-2)</f>
        <v>kinshi</v>
      </c>
      <c r="S564" s="50" t="s">
        <v>3837</v>
      </c>
    </row>
    <row r="565" spans="2:19">
      <c r="B565" s="50">
        <v>314</v>
      </c>
      <c r="C565" s="81" t="s">
        <v>1989</v>
      </c>
      <c r="D565" s="90" t="s">
        <v>1989</v>
      </c>
      <c r="E565" s="81" t="s">
        <v>4203</v>
      </c>
      <c r="F565" s="81" t="s">
        <v>4203</v>
      </c>
      <c r="G565" s="90" t="s">
        <v>1989</v>
      </c>
      <c r="H565" s="90" t="s">
        <v>4123</v>
      </c>
      <c r="I565" s="50" t="str" cm="1">
        <f t="array" ref="I5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5" s="90" t="s">
        <v>3481</v>
      </c>
      <c r="K565" s="50">
        <f>MATCH(LEFT(既存ファイル名[[#This Row],[項目（内部）]],1),字音画数表[新字],0)</f>
        <v>235</v>
      </c>
      <c r="L565" s="50" cm="1">
        <f t="array" ref="L565">_xlfn.IFS(MID(既存ファイル名[[#This Row],[項目（内部）]],2,1)="",0,MID(既存ファイル名[[#This Row],[項目（内部）]],2,1)="（",1,TRUE,MATCH(MID(既存ファイル名[[#This Row],[項目（内部）]],2,1),字音画数表[新字],0))</f>
        <v>377</v>
      </c>
      <c r="M565" s="50" cm="1">
        <f t="array" ref="M5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5" s="50" cm="1">
        <f t="array" ref="N565">_xlfn.IFS(既存ファイル名[[#This Row],[字２]]=0,1,既存ファイル名[[#This Row],[字３]]=0,2,TRUE,3)</f>
        <v>2</v>
      </c>
      <c r="O565" s="50">
        <f>COUNTIF(既存ファイル名[項目],既存ファイル名[[#This Row],[項目]])</f>
        <v>1</v>
      </c>
      <c r="P565" s="90" t="s">
        <v>3837</v>
      </c>
      <c r="Q565" s="50" t="str" cm="1">
        <f t="array" ref="Q565">_xlfn.IFS(既存ファイル名[[#This Row],[字２]]&gt;0,"",COUNTIF(既存ファイル名[[字１]:[字３]],既存ファイル名[[#This Row],[字１]])&gt;1,"重複",TRUE,"")</f>
        <v/>
      </c>
      <c r="R565" s="50" t="str">
        <f>LEFT(既存ファイル名[[#This Row],[ファイル名]],LEN(既存ファイル名[[#This Row],[ファイル名]])-2)</f>
        <v>kinsa</v>
      </c>
      <c r="S565" s="50" t="s">
        <v>3837</v>
      </c>
    </row>
    <row r="566" spans="2:19">
      <c r="B566" s="50">
        <v>203</v>
      </c>
      <c r="C566" s="81" t="s">
        <v>1986</v>
      </c>
      <c r="D566" s="81" t="s">
        <v>1986</v>
      </c>
      <c r="E566" s="81" t="s">
        <v>4203</v>
      </c>
      <c r="F566" s="81" t="s">
        <v>4203</v>
      </c>
      <c r="G566" s="90" t="s">
        <v>1986</v>
      </c>
      <c r="H566" s="90" t="s">
        <v>4123</v>
      </c>
      <c r="I566" s="79" t="str" cm="1">
        <f t="array" ref="I5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6" s="90" t="s">
        <v>3349</v>
      </c>
      <c r="K566" s="50">
        <f>MATCH(LEFT(既存ファイル名[[#This Row],[項目（内部）]],1),字音画数表[新字],0)</f>
        <v>218</v>
      </c>
      <c r="L566" s="50" cm="1">
        <f t="array" ref="L566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566" s="50" cm="1">
        <f t="array" ref="M5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6" s="50" cm="1">
        <f t="array" ref="N566">_xlfn.IFS(既存ファイル名[[#This Row],[字２]]=0,1,既存ファイル名[[#This Row],[字３]]=0,2,TRUE,3)</f>
        <v>2</v>
      </c>
      <c r="O566" s="50">
        <f>COUNTIF(既存ファイル名[項目],既存ファイル名[[#This Row],[項目]])</f>
        <v>1</v>
      </c>
      <c r="P566" s="90" t="s">
        <v>3837</v>
      </c>
      <c r="Q566" s="50" t="str" cm="1">
        <f t="array" ref="Q566">_xlfn.IFS(既存ファイル名[[#This Row],[字２]]&gt;0,"",COUNTIF(既存ファイル名[[字１]:[字３]],既存ファイル名[[#This Row],[字１]])&gt;1,"重複",TRUE,"")</f>
        <v/>
      </c>
      <c r="R566" s="50" t="str">
        <f>LEFT(既存ファイル名[[#This Row],[ファイル名]],LEN(既存ファイル名[[#This Row],[ファイル名]])-2)</f>
        <v>gyoshi</v>
      </c>
      <c r="S566" s="50" t="s">
        <v>3837</v>
      </c>
    </row>
    <row r="567" spans="2:19">
      <c r="B567" s="50">
        <v>363</v>
      </c>
      <c r="C567" s="81" t="s">
        <v>2456</v>
      </c>
      <c r="D567" s="90" t="s">
        <v>2456</v>
      </c>
      <c r="E567" s="81" t="s">
        <v>4203</v>
      </c>
      <c r="F567" s="81" t="s">
        <v>4203</v>
      </c>
      <c r="G567" s="90" t="s">
        <v>2456</v>
      </c>
      <c r="H567" s="90" t="s">
        <v>4121</v>
      </c>
      <c r="I567" s="50" t="str" cm="1">
        <f t="array" ref="I5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67" s="90" t="s">
        <v>3530</v>
      </c>
      <c r="K567" s="50">
        <f>MATCH(LEFT(既存ファイル名[[#This Row],[項目（内部）]],1),字音画数表[新字],0)</f>
        <v>215</v>
      </c>
      <c r="L567" s="50" cm="1">
        <f t="array" ref="L567">_xlfn.IFS(MID(既存ファイル名[[#This Row],[項目（内部）]],2,1)="",0,MID(既存ファイル名[[#This Row],[項目（内部）]],2,1)="（",1,TRUE,MATCH(MID(既存ファイル名[[#This Row],[項目（内部）]],2,1),字音画数表[新字],0))</f>
        <v>1074</v>
      </c>
      <c r="M567" s="50" cm="1">
        <f t="array" ref="M5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7" s="50" cm="1">
        <f t="array" ref="N567">_xlfn.IFS(既存ファイル名[[#This Row],[字２]]=0,1,既存ファイル名[[#This Row],[字３]]=0,2,TRUE,3)</f>
        <v>2</v>
      </c>
      <c r="O567" s="50">
        <f>COUNTIF(既存ファイル名[項目],既存ファイル名[[#This Row],[項目]])</f>
        <v>1</v>
      </c>
      <c r="P567" s="90" t="s">
        <v>3837</v>
      </c>
      <c r="Q567" s="50" t="str" cm="1">
        <f t="array" ref="Q567">_xlfn.IFS(既存ファイル名[[#This Row],[字２]]&gt;0,"",COUNTIF(既存ファイル名[[字１]:[字３]],既存ファイル名[[#This Row],[字１]])&gt;1,"重複",TRUE,"")</f>
        <v/>
      </c>
      <c r="R567" s="50" t="str">
        <f>LEFT(既存ファイル名[[#This Row],[ファイル名]],LEN(既存ファイル名[[#This Row],[ファイル名]])-2)</f>
        <v>kyorei</v>
      </c>
      <c r="S567" s="50" t="s">
        <v>3837</v>
      </c>
    </row>
    <row r="568" spans="2:19">
      <c r="B568" s="50">
        <v>365</v>
      </c>
      <c r="C568" s="81" t="s">
        <v>2455</v>
      </c>
      <c r="D568" s="90" t="s">
        <v>2455</v>
      </c>
      <c r="E568" s="81" t="s">
        <v>4203</v>
      </c>
      <c r="F568" s="81" t="s">
        <v>4203</v>
      </c>
      <c r="G568" s="90" t="s">
        <v>2455</v>
      </c>
      <c r="H568" s="90" t="s">
        <v>4121</v>
      </c>
      <c r="I568" s="50" t="str" cm="1">
        <f t="array" ref="I5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68" s="90" t="s">
        <v>3532</v>
      </c>
      <c r="K568" s="50">
        <f>MATCH(LEFT(既存ファイル名[[#This Row],[項目（内部）]],1),字音画数表[新字],0)</f>
        <v>215</v>
      </c>
      <c r="L568" s="50" cm="1">
        <f t="array" ref="L568">_xlfn.IFS(MID(既存ファイル名[[#This Row],[項目（内部）]],2,1)="",0,MID(既存ファイル名[[#This Row],[項目（内部）]],2,1)="（",1,TRUE,MATCH(MID(既存ファイル名[[#This Row],[項目（内部）]],2,1),字音画数表[新字],0))</f>
        <v>1059</v>
      </c>
      <c r="M568" s="50" cm="1">
        <f t="array" ref="M5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8" s="50" cm="1">
        <f t="array" ref="N568">_xlfn.IFS(既存ファイル名[[#This Row],[字２]]=0,1,既存ファイル名[[#This Row],[字３]]=0,2,TRUE,3)</f>
        <v>2</v>
      </c>
      <c r="O568" s="50">
        <f>COUNTIF(既存ファイル名[項目],既存ファイル名[[#This Row],[項目]])</f>
        <v>1</v>
      </c>
      <c r="P568" s="90" t="s">
        <v>3837</v>
      </c>
      <c r="Q568" s="50" t="str" cm="1">
        <f t="array" ref="Q568">_xlfn.IFS(既存ファイル名[[#This Row],[字２]]&gt;0,"",COUNTIF(既存ファイル名[[字１]:[字３]],既存ファイル名[[#This Row],[字１]])&gt;1,"重複",TRUE,"")</f>
        <v/>
      </c>
      <c r="R568" s="50" t="str">
        <f>LEFT(既存ファイル名[[#This Row],[ファイル名]],LEN(既存ファイル名[[#This Row],[ファイル名]])-2)</f>
        <v>kyoryou</v>
      </c>
      <c r="S568" s="50" t="s">
        <v>3837</v>
      </c>
    </row>
    <row r="569" spans="2:19">
      <c r="B569" s="50">
        <v>364</v>
      </c>
      <c r="C569" s="81" t="s">
        <v>1985</v>
      </c>
      <c r="D569" s="90" t="s">
        <v>1985</v>
      </c>
      <c r="E569" s="81" t="s">
        <v>4203</v>
      </c>
      <c r="F569" s="81" t="s">
        <v>4203</v>
      </c>
      <c r="G569" s="90" t="s">
        <v>1985</v>
      </c>
      <c r="H569" s="90" t="s">
        <v>4123</v>
      </c>
      <c r="I569" s="50" t="str" cm="1">
        <f t="array" ref="I5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69" s="90" t="s">
        <v>3531</v>
      </c>
      <c r="K569" s="50">
        <f>MATCH(LEFT(既存ファイル名[[#This Row],[項目（内部）]],1),字音画数表[新字],0)</f>
        <v>212</v>
      </c>
      <c r="L569" s="50" cm="1">
        <f t="array" ref="L569">_xlfn.IFS(MID(既存ファイル名[[#This Row],[項目（内部）]],2,1)="",0,MID(既存ファイル名[[#This Row],[項目（内部）]],2,1)="（",1,TRUE,MATCH(MID(既存ファイル名[[#This Row],[項目（内部）]],2,1),字音画数表[新字],0))</f>
        <v>1044</v>
      </c>
      <c r="M569" s="50" cm="1">
        <f t="array" ref="M5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69" s="50" cm="1">
        <f t="array" ref="N569">_xlfn.IFS(既存ファイル名[[#This Row],[字２]]=0,1,既存ファイル名[[#This Row],[字３]]=0,2,TRUE,3)</f>
        <v>2</v>
      </c>
      <c r="O569" s="50">
        <f>COUNTIF(既存ファイル名[項目],既存ファイル名[[#This Row],[項目]])</f>
        <v>1</v>
      </c>
      <c r="P569" s="90" t="s">
        <v>3837</v>
      </c>
      <c r="Q569" s="50" t="str" cm="1">
        <f t="array" ref="Q569">_xlfn.IFS(既存ファイル名[[#This Row],[字２]]&gt;0,"",COUNTIF(既存ファイル名[[字１]:[字３]],既存ファイル名[[#This Row],[字１]])&gt;1,"重複",TRUE,"")</f>
        <v/>
      </c>
      <c r="R569" s="50" t="str">
        <f>LEFT(既存ファイル名[[#This Row],[ファイル名]],LEN(既存ファイル名[[#This Row],[ファイル名]])-2)</f>
        <v>kyori</v>
      </c>
      <c r="S569" s="50" t="s">
        <v>3837</v>
      </c>
    </row>
    <row r="570" spans="2:19">
      <c r="B570" s="50">
        <v>371</v>
      </c>
      <c r="C570" s="81" t="s">
        <v>2338</v>
      </c>
      <c r="D570" s="90" t="s">
        <v>2338</v>
      </c>
      <c r="E570" s="81" t="s">
        <v>4372</v>
      </c>
      <c r="F570" s="81" t="s">
        <v>4203</v>
      </c>
      <c r="G570" s="90" t="s">
        <v>2338</v>
      </c>
      <c r="H570" s="90" t="s">
        <v>4211</v>
      </c>
      <c r="I570" s="50" t="str" cm="1">
        <f t="array" ref="I5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70" s="90" t="s">
        <v>3536</v>
      </c>
      <c r="K570" s="50">
        <f>MATCH(LEFT(既存ファイル名[[#This Row],[項目（内部）]],1),字音画数表[新字],0)</f>
        <v>212</v>
      </c>
      <c r="L570" s="50" cm="1">
        <f t="array" ref="L570">_xlfn.IFS(MID(既存ファイル名[[#This Row],[項目（内部）]],2,1)="",0,MID(既存ファイル名[[#This Row],[項目（内部）]],2,1)="（",1,TRUE,MATCH(MID(既存ファイル名[[#This Row],[項目（内部）]],2,1),字音画数表[新字],0))</f>
        <v>719</v>
      </c>
      <c r="M570" s="50" cm="1">
        <f t="array" ref="M5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0" s="50" cm="1">
        <f t="array" ref="N570">_xlfn.IFS(既存ファイル名[[#This Row],[字２]]=0,1,既存ファイル名[[#This Row],[字３]]=0,2,TRUE,3)</f>
        <v>2</v>
      </c>
      <c r="O570" s="50">
        <f>COUNTIF(既存ファイル名[項目],既存ファイル名[[#This Row],[項目]])</f>
        <v>1</v>
      </c>
      <c r="P570" s="90" t="s">
        <v>3837</v>
      </c>
      <c r="Q570" s="50" t="str" cm="1">
        <f t="array" ref="Q570">_xlfn.IFS(既存ファイル名[[#This Row],[字２]]&gt;0,"",COUNTIF(既存ファイル名[[字１]:[字３]],既存ファイル名[[#This Row],[字１]])&gt;1,"重複",TRUE,"")</f>
        <v/>
      </c>
      <c r="R570" s="50" t="str">
        <f>LEFT(既存ファイル名[[#This Row],[ファイル名]],LEN(既存ファイル名[[#This Row],[ファイル名]])-2)</f>
        <v>kyotai</v>
      </c>
      <c r="S570" s="50" t="s">
        <v>3837</v>
      </c>
    </row>
    <row r="571" spans="2:19">
      <c r="B571" s="50">
        <v>370</v>
      </c>
      <c r="C571" s="81" t="s">
        <v>2337</v>
      </c>
      <c r="D571" s="90" t="s">
        <v>2337</v>
      </c>
      <c r="E571" s="81" t="s">
        <v>4203</v>
      </c>
      <c r="F571" s="81" t="s">
        <v>4203</v>
      </c>
      <c r="G571" s="90" t="s">
        <v>2337</v>
      </c>
      <c r="H571" s="90" t="s">
        <v>4211</v>
      </c>
      <c r="I571" s="50" t="str" cm="1">
        <f t="array" ref="I5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71" s="90" t="s">
        <v>3535</v>
      </c>
      <c r="K571" s="50">
        <f>MATCH(LEFT(既存ファイル名[[#This Row],[項目（内部）]],1),字音画数表[新字],0)</f>
        <v>212</v>
      </c>
      <c r="L571" s="50" cm="1">
        <f t="array" ref="L571">_xlfn.IFS(MID(既存ファイル名[[#This Row],[項目（内部）]],2,1)="",0,MID(既存ファイル名[[#This Row],[項目（内部）]],2,1)="（",1,TRUE,MATCH(MID(既存ファイル名[[#This Row],[項目（内部）]],2,1),字音画数表[新字],0))</f>
        <v>596</v>
      </c>
      <c r="M571" s="50" cm="1">
        <f t="array" ref="M5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1" s="50" cm="1">
        <f t="array" ref="N571">_xlfn.IFS(既存ファイル名[[#This Row],[字２]]=0,1,既存ファイル名[[#This Row],[字３]]=0,2,TRUE,3)</f>
        <v>2</v>
      </c>
      <c r="O571" s="50">
        <f>COUNTIF(既存ファイル名[項目],既存ファイル名[[#This Row],[項目]])</f>
        <v>1</v>
      </c>
      <c r="P571" s="90" t="s">
        <v>3837</v>
      </c>
      <c r="Q571" s="50" t="str" cm="1">
        <f t="array" ref="Q571">_xlfn.IFS(既存ファイル名[[#This Row],[字２]]&gt;0,"",COUNTIF(既存ファイル名[[字１]:[字３]],既存ファイル名[[#This Row],[字１]])&gt;1,"重複",TRUE,"")</f>
        <v/>
      </c>
      <c r="R571" s="50" t="str">
        <f>LEFT(既存ファイル名[[#This Row],[ファイル名]],LEN(既存ファイル名[[#This Row],[ファイル名]])-2)</f>
        <v>kyoshoku</v>
      </c>
      <c r="S571" s="50" t="s">
        <v>3837</v>
      </c>
    </row>
    <row r="572" spans="2:19">
      <c r="B572" s="50">
        <v>368</v>
      </c>
      <c r="C572" s="81" t="s">
        <v>2336</v>
      </c>
      <c r="D572" s="90" t="s">
        <v>2336</v>
      </c>
      <c r="E572" s="81" t="s">
        <v>4203</v>
      </c>
      <c r="F572" s="81" t="s">
        <v>4203</v>
      </c>
      <c r="G572" s="90" t="s">
        <v>2336</v>
      </c>
      <c r="H572" s="90" t="s">
        <v>4211</v>
      </c>
      <c r="I572" s="50" t="str" cm="1">
        <f t="array" ref="I5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72" s="90" t="s">
        <v>2851</v>
      </c>
      <c r="K572" s="50">
        <f>MATCH(LEFT(既存ファイル名[[#This Row],[項目（内部）]],1),字音画数表[新字],0)</f>
        <v>212</v>
      </c>
      <c r="L572" s="50" cm="1">
        <f t="array" ref="L572">_xlfn.IFS(MID(既存ファイル名[[#This Row],[項目（内部）]],2,1)="",0,MID(既存ファイル名[[#This Row],[項目（内部）]],2,1)="（",1,TRUE,MATCH(MID(既存ファイル名[[#This Row],[項目（内部）]],2,1),字音画数表[新字],0))</f>
        <v>451</v>
      </c>
      <c r="M572" s="50" cm="1">
        <f t="array" ref="M5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2" s="50" cm="1">
        <f t="array" ref="N572">_xlfn.IFS(既存ファイル名[[#This Row],[字２]]=0,1,既存ファイル名[[#This Row],[字３]]=0,2,TRUE,3)</f>
        <v>2</v>
      </c>
      <c r="O572" s="50">
        <f>COUNTIF(既存ファイル名[項目],既存ファイル名[[#This Row],[項目]])</f>
        <v>1</v>
      </c>
      <c r="P572" s="90" t="s">
        <v>3837</v>
      </c>
      <c r="Q572" s="50" t="str" cm="1">
        <f t="array" ref="Q572">_xlfn.IFS(既存ファイル名[[#This Row],[字２]]&gt;0,"",COUNTIF(既存ファイル名[[字１]:[字３]],既存ファイル名[[#This Row],[字１]])&gt;1,"重複",TRUE,"")</f>
        <v/>
      </c>
      <c r="R572" s="50" t="str">
        <f>LEFT(既存ファイル名[[#This Row],[ファイル名]],LEN(既存ファイル名[[#This Row],[ファイル名]])-2)</f>
        <v>kyoshi</v>
      </c>
      <c r="S572" s="50" t="s">
        <v>3837</v>
      </c>
    </row>
    <row r="573" spans="2:19">
      <c r="B573" s="50">
        <v>366</v>
      </c>
      <c r="C573" s="81" t="s">
        <v>2335</v>
      </c>
      <c r="D573" s="90" t="s">
        <v>2335</v>
      </c>
      <c r="E573" s="81" t="s">
        <v>4203</v>
      </c>
      <c r="F573" s="81" t="s">
        <v>4203</v>
      </c>
      <c r="G573" s="90" t="s">
        <v>2335</v>
      </c>
      <c r="H573" s="90" t="s">
        <v>4211</v>
      </c>
      <c r="I573" s="50" t="str" cm="1">
        <f t="array" ref="I5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73" s="90" t="s">
        <v>3533</v>
      </c>
      <c r="K573" s="50">
        <f>MATCH(LEFT(既存ファイル名[[#This Row],[項目（内部）]],1),字音画数表[新字],0)</f>
        <v>212</v>
      </c>
      <c r="L573" s="50" cm="1">
        <f t="array" ref="L573">_xlfn.IFS(MID(既存ファイル名[[#This Row],[項目（内部）]],2,1)="",0,MID(既存ファイル名[[#This Row],[項目（内部）]],2,1)="（",1,TRUE,MATCH(MID(既存ファイル名[[#This Row],[項目（内部）]],2,1),字音画数表[新字],0))</f>
        <v>396</v>
      </c>
      <c r="M573" s="50" cm="1">
        <f t="array" ref="M5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3" s="50" cm="1">
        <f t="array" ref="N573">_xlfn.IFS(既存ファイル名[[#This Row],[字２]]=0,1,既存ファイル名[[#This Row],[字３]]=0,2,TRUE,3)</f>
        <v>2</v>
      </c>
      <c r="O573" s="50">
        <f>COUNTIF(既存ファイル名[項目],既存ファイル名[[#This Row],[項目]])</f>
        <v>1</v>
      </c>
      <c r="P573" s="90" t="s">
        <v>3837</v>
      </c>
      <c r="Q573" s="50" t="str" cm="1">
        <f t="array" ref="Q573">_xlfn.IFS(既存ファイル名[[#This Row],[字２]]&gt;0,"",COUNTIF(既存ファイル名[[字１]:[字３]],既存ファイル名[[#This Row],[字１]])&gt;1,"重複",TRUE,"")</f>
        <v/>
      </c>
      <c r="R573" s="50" t="str">
        <f>LEFT(既存ファイル名[[#This Row],[ファイル名]],LEN(既存ファイル名[[#This Row],[ファイル名]])-2)</f>
        <v>kyosaku</v>
      </c>
      <c r="S573" s="50" t="s">
        <v>3837</v>
      </c>
    </row>
    <row r="574" spans="2:19">
      <c r="B574" s="50">
        <v>362</v>
      </c>
      <c r="C574" s="81" t="s">
        <v>4371</v>
      </c>
      <c r="D574" s="90" t="s">
        <v>4371</v>
      </c>
      <c r="E574" s="81" t="s">
        <v>4203</v>
      </c>
      <c r="F574" s="81" t="s">
        <v>4203</v>
      </c>
      <c r="G574" s="90" t="s">
        <v>4371</v>
      </c>
      <c r="H574" s="90" t="s">
        <v>4123</v>
      </c>
      <c r="I574" s="50" t="str" cm="1">
        <f t="array" ref="I5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74" s="90" t="s">
        <v>3529</v>
      </c>
      <c r="K574" s="50">
        <f>MATCH(LEFT(既存ファイル名[[#This Row],[項目（内部）]],1),字音画数表[新字],0)</f>
        <v>212</v>
      </c>
      <c r="L574" s="50" cm="1">
        <f t="array" ref="L574">_xlfn.IFS(MID(既存ファイル名[[#This Row],[項目（内部）]],2,1)="",0,MID(既存ファイル名[[#This Row],[項目（内部）]],2,1)="（",1,TRUE,MATCH(MID(既存ファイル名[[#This Row],[項目（内部）]],2,1),字音画数表[新字],0))</f>
        <v>292</v>
      </c>
      <c r="M574" s="50" cm="1">
        <f t="array" ref="M5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4" s="50" cm="1">
        <f t="array" ref="N574">_xlfn.IFS(既存ファイル名[[#This Row],[字２]]=0,1,既存ファイル名[[#This Row],[字３]]=0,2,TRUE,3)</f>
        <v>2</v>
      </c>
      <c r="O574" s="50">
        <f>COUNTIF(既存ファイル名[項目],既存ファイル名[[#This Row],[項目]])</f>
        <v>1</v>
      </c>
      <c r="P574" s="90" t="s">
        <v>3837</v>
      </c>
      <c r="Q574" s="50" t="str" cm="1">
        <f t="array" ref="Q574">_xlfn.IFS(既存ファイル名[[#This Row],[字２]]&gt;0,"",COUNTIF(既存ファイル名[[字１]:[字３]],既存ファイル名[[#This Row],[字１]])&gt;1,"重複",TRUE,"")</f>
        <v/>
      </c>
      <c r="R574" s="50" t="str">
        <f>LEFT(既存ファイル名[[#This Row],[ファイル名]],LEN(既存ファイル名[[#This Row],[ファイル名]])-2)</f>
        <v>kyoken</v>
      </c>
      <c r="S574" s="50" t="s">
        <v>3837</v>
      </c>
    </row>
    <row r="575" spans="2:19">
      <c r="B575" s="50">
        <v>369</v>
      </c>
      <c r="C575" s="81" t="s">
        <v>2454</v>
      </c>
      <c r="D575" s="90" t="s">
        <v>2454</v>
      </c>
      <c r="E575" s="81" t="s">
        <v>4203</v>
      </c>
      <c r="F575" s="81" t="s">
        <v>4203</v>
      </c>
      <c r="G575" s="90" t="s">
        <v>2454</v>
      </c>
      <c r="H575" s="90" t="s">
        <v>4121</v>
      </c>
      <c r="I575" s="50" t="str" cm="1">
        <f t="array" ref="I5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75" s="90" t="s">
        <v>3534</v>
      </c>
      <c r="K575" s="50">
        <f>MATCH(LEFT(既存ファイル名[[#This Row],[項目（内部）]],1),字音画数表[新字],0)</f>
        <v>210</v>
      </c>
      <c r="L575" s="50" cm="1">
        <f t="array" ref="L575">_xlfn.IFS(MID(既存ファイル名[[#This Row],[項目（内部）]],2,1)="",0,MID(既存ファイル名[[#This Row],[項目（内部）]],2,1)="（",1,TRUE,MATCH(MID(既存ファイル名[[#This Row],[項目（内部）]],2,1),字音画数表[新字],0))</f>
        <v>465</v>
      </c>
      <c r="M575" s="50" cm="1">
        <f t="array" ref="M5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5" s="50" cm="1">
        <f t="array" ref="N575">_xlfn.IFS(既存ファイル名[[#This Row],[字２]]=0,1,既存ファイル名[[#This Row],[字３]]=0,2,TRUE,3)</f>
        <v>2</v>
      </c>
      <c r="O575" s="50">
        <f>COUNTIF(既存ファイル名[項目],既存ファイル名[[#This Row],[項目]])</f>
        <v>1</v>
      </c>
      <c r="P575" s="90" t="s">
        <v>3837</v>
      </c>
      <c r="Q575" s="50" t="str" cm="1">
        <f t="array" ref="Q575">_xlfn.IFS(既存ファイル名[[#This Row],[字２]]&gt;0,"",COUNTIF(既存ファイル名[[字１]:[字３]],既存ファイル名[[#This Row],[字１]])&gt;1,"重複",TRUE,"")</f>
        <v/>
      </c>
      <c r="R575" s="50" t="str">
        <f>LEFT(既存ファイル名[[#This Row],[ファイル名]],LEN(既存ファイル名[[#This Row],[ファイル名]])-2)</f>
        <v>kyoshitsu</v>
      </c>
      <c r="S575" s="50" t="s">
        <v>3837</v>
      </c>
    </row>
    <row r="576" spans="2:19">
      <c r="B576" s="50">
        <v>367</v>
      </c>
      <c r="C576" s="81" t="s">
        <v>2453</v>
      </c>
      <c r="D576" s="90" t="s">
        <v>2453</v>
      </c>
      <c r="E576" s="81" t="s">
        <v>4203</v>
      </c>
      <c r="F576" s="81" t="s">
        <v>4203</v>
      </c>
      <c r="G576" s="90" t="s">
        <v>2453</v>
      </c>
      <c r="H576" s="90" t="s">
        <v>4121</v>
      </c>
      <c r="I576" s="50" t="str" cm="1">
        <f t="array" ref="I5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76" s="90" t="s">
        <v>2850</v>
      </c>
      <c r="K576" s="50">
        <f>MATCH(LEFT(既存ファイル名[[#This Row],[項目（内部）]],1),字音画数表[新字],0)</f>
        <v>210</v>
      </c>
      <c r="L576" s="50" cm="1">
        <f t="array" ref="L576">_xlfn.IFS(MID(既存ファイル名[[#This Row],[項目（内部）]],2,1)="",0,MID(既存ファイル名[[#This Row],[項目（内部）]],2,1)="（",1,TRUE,MATCH(MID(既存ファイル名[[#This Row],[項目（内部）]],2,1),字音画数表[新字],0))</f>
        <v>418</v>
      </c>
      <c r="M576" s="50" cm="1">
        <f t="array" ref="M5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6" s="50" cm="1">
        <f t="array" ref="N576">_xlfn.IFS(既存ファイル名[[#This Row],[字２]]=0,1,既存ファイル名[[#This Row],[字３]]=0,2,TRUE,3)</f>
        <v>2</v>
      </c>
      <c r="O576" s="50">
        <f>COUNTIF(既存ファイル名[項目],既存ファイル名[[#This Row],[項目]])</f>
        <v>1</v>
      </c>
      <c r="P576" s="90" t="s">
        <v>3837</v>
      </c>
      <c r="Q576" s="50" t="str" cm="1">
        <f t="array" ref="Q576">_xlfn.IFS(既存ファイル名[[#This Row],[字２]]&gt;0,"",COUNTIF(既存ファイル名[[字１]:[字３]],既存ファイル名[[#This Row],[字１]])&gt;1,"重複",TRUE,"")</f>
        <v/>
      </c>
      <c r="R576" s="50" t="str">
        <f>LEFT(既存ファイル名[[#This Row],[ファイル名]],LEN(既存ファイル名[[#This Row],[ファイル名]])-2)</f>
        <v>kyoshi</v>
      </c>
      <c r="S576" s="50" t="s">
        <v>3837</v>
      </c>
    </row>
    <row r="577" spans="2:19">
      <c r="B577" s="50">
        <v>373</v>
      </c>
      <c r="C577" s="81" t="s">
        <v>2211</v>
      </c>
      <c r="D577" s="90" t="s">
        <v>2210</v>
      </c>
      <c r="E577" s="81" t="s">
        <v>4203</v>
      </c>
      <c r="F577" s="81" t="s">
        <v>4203</v>
      </c>
      <c r="G577" s="90" t="s">
        <v>2210</v>
      </c>
      <c r="H577" s="90" t="s">
        <v>4122</v>
      </c>
      <c r="I577" s="50" t="str" cm="1">
        <f t="array" ref="I5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77" s="90" t="s">
        <v>3539</v>
      </c>
      <c r="K577" s="50">
        <f>MATCH(LEFT(既存ファイル名[[#This Row],[項目（内部）]],1),字音画数表[新字],0)</f>
        <v>206</v>
      </c>
      <c r="L577" s="50" cm="1">
        <f t="array" ref="L577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577" s="50" cm="1">
        <f t="array" ref="M5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7" s="50" cm="1">
        <f t="array" ref="N577">_xlfn.IFS(既存ファイル名[[#This Row],[字２]]=0,1,既存ファイル名[[#This Row],[字３]]=0,2,TRUE,3)</f>
        <v>2</v>
      </c>
      <c r="O577" s="79">
        <f>COUNTIF(既存ファイル名[項目],既存ファイル名[[#This Row],[項目]])</f>
        <v>1</v>
      </c>
      <c r="P577" s="90" t="s">
        <v>3837</v>
      </c>
      <c r="Q577" s="50" t="str" cm="1">
        <f t="array" ref="Q577">_xlfn.IFS(既存ファイル名[[#This Row],[字２]]&gt;0,"",COUNTIF(既存ファイル名[[字１]:[字３]],既存ファイル名[[#This Row],[字１]])&gt;1,"重複",TRUE,"")</f>
        <v/>
      </c>
      <c r="R577" s="50" t="str">
        <f>LEFT(既存ファイル名[[#This Row],[ファイル名]],LEN(既存ファイル名[[#This Row],[ファイル名]])-2)</f>
        <v>kyuuri</v>
      </c>
      <c r="S577" s="50" t="s">
        <v>3837</v>
      </c>
    </row>
    <row r="578" spans="2:19">
      <c r="B578" s="50">
        <v>374</v>
      </c>
      <c r="C578" s="81" t="s">
        <v>4374</v>
      </c>
      <c r="D578" s="90" t="s">
        <v>4374</v>
      </c>
      <c r="E578" s="81" t="s">
        <v>4203</v>
      </c>
      <c r="F578" s="81" t="s">
        <v>4203</v>
      </c>
      <c r="G578" s="90" t="s">
        <v>4374</v>
      </c>
      <c r="H578" s="90" t="s">
        <v>4211</v>
      </c>
      <c r="I578" s="50" t="str" cm="1">
        <f t="array" ref="I5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78" s="90" t="s">
        <v>3540</v>
      </c>
      <c r="K578" s="50">
        <f>MATCH(LEFT(既存ファイル名[[#This Row],[項目（内部）]],1),字音画数表[新字],0)</f>
        <v>200</v>
      </c>
      <c r="L578" s="50" cm="1">
        <f t="array" ref="L578">_xlfn.IFS(MID(既存ファイル名[[#This Row],[項目（内部）]],2,1)="",0,MID(既存ファイル名[[#This Row],[項目（内部）]],2,1)="（",1,TRUE,MATCH(MID(既存ファイル名[[#This Row],[項目（内部）]],2,1),字音画数表[新字],0))</f>
        <v>822</v>
      </c>
      <c r="M578" s="50" cm="1">
        <f t="array" ref="M5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8" s="50" cm="1">
        <f t="array" ref="N578">_xlfn.IFS(既存ファイル名[[#This Row],[字２]]=0,1,既存ファイル名[[#This Row],[字３]]=0,2,TRUE,3)</f>
        <v>2</v>
      </c>
      <c r="O578" s="50">
        <f>COUNTIF(既存ファイル名[項目],既存ファイル名[[#This Row],[項目]])</f>
        <v>1</v>
      </c>
      <c r="P578" s="90" t="s">
        <v>3837</v>
      </c>
      <c r="Q578" s="50" t="str" cm="1">
        <f t="array" ref="Q578">_xlfn.IFS(既存ファイル名[[#This Row],[字２]]&gt;0,"",COUNTIF(既存ファイル名[[字１]:[字３]],既存ファイル名[[#This Row],[字１]])&gt;1,"重複",TRUE,"")</f>
        <v/>
      </c>
      <c r="R578" s="50" t="str">
        <f>LEFT(既存ファイル名[[#This Row],[ファイル名]],LEN(既存ファイル名[[#This Row],[ファイル名]])-2)</f>
        <v>kyuutou</v>
      </c>
      <c r="S578" s="50" t="s">
        <v>3837</v>
      </c>
    </row>
    <row r="579" spans="2:19">
      <c r="B579" s="50">
        <v>372</v>
      </c>
      <c r="C579" s="81" t="s">
        <v>1984</v>
      </c>
      <c r="D579" s="90" t="s">
        <v>1984</v>
      </c>
      <c r="E579" s="81" t="s">
        <v>2101</v>
      </c>
      <c r="F579" s="81" t="s">
        <v>4203</v>
      </c>
      <c r="G579" s="90" t="s">
        <v>1984</v>
      </c>
      <c r="H579" s="90" t="s">
        <v>4207</v>
      </c>
      <c r="I579" s="50" t="str" cm="1">
        <f t="array" ref="I5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79" s="90" t="s">
        <v>3538</v>
      </c>
      <c r="K579" s="50">
        <f>MATCH(LEFT(既存ファイル名[[#This Row],[項目（内部）]],1),字音画数表[新字],0)</f>
        <v>200</v>
      </c>
      <c r="L579" s="50" cm="1">
        <f t="array" ref="L579">_xlfn.IFS(MID(既存ファイル名[[#This Row],[項目（内部）]],2,1)="",0,MID(既存ファイル名[[#This Row],[項目（内部）]],2,1)="（",1,TRUE,MATCH(MID(既存ファイル名[[#This Row],[項目（内部）]],2,1),字音画数表[新字],0))</f>
        <v>239</v>
      </c>
      <c r="M579" s="50" cm="1">
        <f t="array" ref="M5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79" s="50" cm="1">
        <f t="array" ref="N579">_xlfn.IFS(既存ファイル名[[#This Row],[字２]]=0,1,既存ファイル名[[#This Row],[字３]]=0,2,TRUE,3)</f>
        <v>2</v>
      </c>
      <c r="O579" s="50">
        <f>COUNTIF(既存ファイル名[項目],既存ファイル名[[#This Row],[項目]])</f>
        <v>1</v>
      </c>
      <c r="P579" s="90" t="s">
        <v>3837</v>
      </c>
      <c r="Q579" s="50" t="str" cm="1">
        <f t="array" ref="Q579">_xlfn.IFS(既存ファイル名[[#This Row],[字２]]&gt;0,"",COUNTIF(既存ファイル名[[字１]:[字３]],既存ファイル名[[#This Row],[字１]])&gt;1,"重複",TRUE,"")</f>
        <v/>
      </c>
      <c r="R579" s="50" t="str">
        <f>LEFT(既存ファイル名[[#This Row],[ファイル名]],LEN(既存ファイル名[[#This Row],[ファイル名]])-2)</f>
        <v>kyuukin</v>
      </c>
      <c r="S579" s="50" t="s">
        <v>3837</v>
      </c>
    </row>
    <row r="580" spans="2:19">
      <c r="B580" s="50">
        <v>375</v>
      </c>
      <c r="C580" s="81" t="s">
        <v>4375</v>
      </c>
      <c r="D580" s="90" t="s">
        <v>4375</v>
      </c>
      <c r="E580" s="81" t="s">
        <v>4203</v>
      </c>
      <c r="F580" s="81" t="s">
        <v>4203</v>
      </c>
      <c r="G580" s="90" t="s">
        <v>4375</v>
      </c>
      <c r="H580" s="90" t="s">
        <v>4207</v>
      </c>
      <c r="I580" s="50" t="str" cm="1">
        <f t="array" ref="I5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580" s="90" t="s">
        <v>3541</v>
      </c>
      <c r="K580" s="50">
        <f>MATCH(LEFT(既存ファイル名[[#This Row],[項目（内部）]],1),字音画数表[新字],0)</f>
        <v>200</v>
      </c>
      <c r="L580" s="50" cm="1">
        <f t="array" ref="L580">_xlfn.IFS(MID(既存ファイル名[[#This Row],[項目（内部）]],2,1)="",0,MID(既存ファイル名[[#This Row],[項目（内部）]],2,1)="（",1,TRUE,MATCH(MID(既存ファイル名[[#This Row],[項目（内部）]],2,1),字音画数表[新字],0))</f>
        <v>38</v>
      </c>
      <c r="M580" s="50" cm="1">
        <f t="array" ref="M5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0" s="50" cm="1">
        <f t="array" ref="N580">_xlfn.IFS(既存ファイル名[[#This Row],[字２]]=0,1,既存ファイル名[[#This Row],[字３]]=0,2,TRUE,3)</f>
        <v>2</v>
      </c>
      <c r="O580" s="50">
        <f>COUNTIF(既存ファイル名[項目],既存ファイル名[[#This Row],[項目]])</f>
        <v>1</v>
      </c>
      <c r="P580" s="90" t="s">
        <v>3837</v>
      </c>
      <c r="Q580" s="50" t="str" cm="1">
        <f t="array" ref="Q580">_xlfn.IFS(既存ファイル名[[#This Row],[字２]]&gt;0,"",COUNTIF(既存ファイル名[[字１]:[字３]],既存ファイル名[[#This Row],[字１]])&gt;1,"重複",TRUE,"")</f>
        <v/>
      </c>
      <c r="R580" s="50" t="str">
        <f>LEFT(既存ファイル名[[#This Row],[ファイル名]],LEN(既存ファイル名[[#This Row],[ファイル名]])-2)</f>
        <v>kyuuu</v>
      </c>
      <c r="S580" s="50" t="s">
        <v>3837</v>
      </c>
    </row>
    <row r="581" spans="2:19">
      <c r="B581" s="50">
        <v>190</v>
      </c>
      <c r="C581" s="81" t="s">
        <v>4259</v>
      </c>
      <c r="D581" s="81" t="s">
        <v>4259</v>
      </c>
      <c r="E581" s="81" t="s">
        <v>4203</v>
      </c>
      <c r="F581" s="81" t="s">
        <v>4203</v>
      </c>
      <c r="G581" s="90" t="s">
        <v>4259</v>
      </c>
      <c r="H581" s="90" t="s">
        <v>4121</v>
      </c>
      <c r="I581" s="79" t="str" cm="1">
        <f t="array" ref="I5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81" s="90" t="s">
        <v>3335</v>
      </c>
      <c r="K581" s="50">
        <f>MATCH(LEFT(既存ファイル名[[#This Row],[項目（内部）]],1),字音画数表[新字],0)</f>
        <v>191</v>
      </c>
      <c r="L581" s="50" cm="1">
        <f t="array" ref="L581">_xlfn.IFS(MID(既存ファイル名[[#This Row],[項目（内部）]],2,1)="",0,MID(既存ファイル名[[#This Row],[項目（内部）]],2,1)="（",1,TRUE,MATCH(MID(既存ファイル名[[#This Row],[項目（内部）]],2,1),字音画数表[新字],0))</f>
        <v>936</v>
      </c>
      <c r="M581" s="50" cm="1">
        <f t="array" ref="M5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1" s="50" cm="1">
        <f t="array" ref="N581">_xlfn.IFS(既存ファイル名[[#This Row],[字２]]=0,1,既存ファイル名[[#This Row],[字３]]=0,2,TRUE,3)</f>
        <v>2</v>
      </c>
      <c r="O581" s="50">
        <f>COUNTIF(既存ファイル名[項目],既存ファイル名[[#This Row],[項目]])</f>
        <v>1</v>
      </c>
      <c r="P581" s="90" t="s">
        <v>3837</v>
      </c>
      <c r="Q581" s="50" t="str" cm="1">
        <f t="array" ref="Q581">_xlfn.IFS(既存ファイル名[[#This Row],[字２]]&gt;0,"",COUNTIF(既存ファイル名[[字１]:[字３]],既存ファイル名[[#This Row],[字１]])&gt;1,"重複",TRUE,"")</f>
        <v/>
      </c>
      <c r="R581" s="50" t="str">
        <f>LEFT(既存ファイル名[[#This Row],[ファイル名]],LEN(既存ファイル名[[#This Row],[ファイル名]])-2)</f>
        <v>gihei</v>
      </c>
      <c r="S581" s="50" t="s">
        <v>3837</v>
      </c>
    </row>
    <row r="582" spans="2:19">
      <c r="B582" s="50">
        <v>191</v>
      </c>
      <c r="C582" s="91" t="s">
        <v>4854</v>
      </c>
      <c r="D582" s="81" t="s">
        <v>1950</v>
      </c>
      <c r="E582" s="81" t="s">
        <v>1983</v>
      </c>
      <c r="F582" s="81" t="s">
        <v>4203</v>
      </c>
      <c r="G582" s="90" t="s">
        <v>1950</v>
      </c>
      <c r="H582" s="90" t="s">
        <v>4122</v>
      </c>
      <c r="I582" s="79" t="str" cm="1">
        <f t="array" ref="I5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2" s="90" t="s">
        <v>3336</v>
      </c>
      <c r="K582" s="50">
        <f>MATCH(LEFT(既存ファイル名[[#This Row],[項目（内部）]],1),字音画数表[新字],0)</f>
        <v>191</v>
      </c>
      <c r="L582" s="50" cm="1">
        <f t="array" ref="L582">_xlfn.IFS(MID(既存ファイル名[[#This Row],[項目（内部）]],2,1)="",0,MID(既存ファイル名[[#This Row],[項目（内部）]],2,1)="（",1,TRUE,MATCH(MID(既存ファイル名[[#This Row],[項目（内部）]],2,1),字音画数表[新字],0))</f>
        <v>165</v>
      </c>
      <c r="M582" s="50" cm="1">
        <f t="array" ref="M5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2" s="50" cm="1">
        <f t="array" ref="N582">_xlfn.IFS(既存ファイル名[[#This Row],[字２]]=0,1,既存ファイル名[[#This Row],[字３]]=0,2,TRUE,3)</f>
        <v>2</v>
      </c>
      <c r="O582" s="79">
        <f>COUNTIF(既存ファイル名[項目],既存ファイル名[[#This Row],[項目]])</f>
        <v>1</v>
      </c>
      <c r="P582" s="90" t="s">
        <v>3837</v>
      </c>
      <c r="Q582" s="50" t="str" cm="1">
        <f t="array" ref="Q582">_xlfn.IFS(既存ファイル名[[#This Row],[字２]]&gt;0,"",COUNTIF(既存ファイル名[[字１]:[字３]],既存ファイル名[[#This Row],[字１]])&gt;1,"重複",TRUE,"")</f>
        <v/>
      </c>
      <c r="R582" s="50" t="str">
        <f>LEFT(既存ファイル名[[#This Row],[ファイル名]],LEN(既存ファイル名[[#This Row],[ファイル名]])-2)</f>
        <v>giki</v>
      </c>
      <c r="S582" s="50" t="s">
        <v>3837</v>
      </c>
    </row>
    <row r="583" spans="2:19">
      <c r="B583" s="50">
        <v>192</v>
      </c>
      <c r="C583" s="81" t="s">
        <v>4855</v>
      </c>
      <c r="D583" s="81" t="s">
        <v>2209</v>
      </c>
      <c r="E583" s="81" t="s">
        <v>4203</v>
      </c>
      <c r="F583" s="81" t="s">
        <v>4203</v>
      </c>
      <c r="G583" s="90" t="s">
        <v>2209</v>
      </c>
      <c r="H583" s="90" t="s">
        <v>4122</v>
      </c>
      <c r="I583" s="79" t="str" cm="1">
        <f t="array" ref="I5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3" s="90" t="s">
        <v>3337</v>
      </c>
      <c r="K583" s="50">
        <f>MATCH(LEFT(既存ファイル名[[#This Row],[項目（内部）]],1),字音画数表[新字],0)</f>
        <v>187</v>
      </c>
      <c r="L583" s="50" cm="1">
        <f t="array" ref="L583">_xlfn.IFS(MID(既存ファイル名[[#This Row],[項目（内部）]],2,1)="",0,MID(既存ファイル名[[#This Row],[項目（内部）]],2,1)="（",1,TRUE,MATCH(MID(既存ファイル名[[#This Row],[項目（内部）]],2,1),字音画数表[新字],0))</f>
        <v>1045</v>
      </c>
      <c r="M583" s="50" cm="1">
        <f t="array" ref="M5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3" s="50" cm="1">
        <f t="array" ref="N583">_xlfn.IFS(既存ファイル名[[#This Row],[字２]]=0,1,既存ファイル名[[#This Row],[字３]]=0,2,TRUE,3)</f>
        <v>2</v>
      </c>
      <c r="O583" s="50">
        <f>COUNTIF(既存ファイル名[項目],既存ファイル名[[#This Row],[項目]])</f>
        <v>1</v>
      </c>
      <c r="P583" s="90" t="s">
        <v>3837</v>
      </c>
      <c r="Q583" s="50" t="str" cm="1">
        <f t="array" ref="Q583">_xlfn.IFS(既存ファイル名[[#This Row],[字２]]&gt;0,"",COUNTIF(既存ファイル名[[字１]:[字３]],既存ファイル名[[#This Row],[字１]])&gt;1,"重複",TRUE,"")</f>
        <v/>
      </c>
      <c r="R583" s="50" t="str">
        <f>LEFT(既存ファイル名[[#This Row],[ファイル名]],LEN(既存ファイル名[[#This Row],[ファイル名]])-2)</f>
        <v>giri</v>
      </c>
      <c r="S583" s="50" t="s">
        <v>3837</v>
      </c>
    </row>
    <row r="584" spans="2:19">
      <c r="B584" s="50">
        <v>194</v>
      </c>
      <c r="C584" s="81" t="s">
        <v>4262</v>
      </c>
      <c r="D584" s="81" t="s">
        <v>11</v>
      </c>
      <c r="E584" s="81" t="s">
        <v>4203</v>
      </c>
      <c r="F584" s="81" t="s">
        <v>4203</v>
      </c>
      <c r="G584" s="90" t="s">
        <v>11</v>
      </c>
      <c r="H584" s="90" t="s">
        <v>4122</v>
      </c>
      <c r="I584" s="79" t="str" cm="1">
        <f t="array" ref="I5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4" s="90" t="s">
        <v>2612</v>
      </c>
      <c r="K584" s="50">
        <f>MATCH(LEFT(既存ファイル名[[#This Row],[項目（内部）]],1),字音画数表[新字],0)</f>
        <v>187</v>
      </c>
      <c r="L584" s="50" cm="1">
        <f t="array" ref="L584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84" s="50" cm="1">
        <f t="array" ref="M5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4" s="50" cm="1">
        <f t="array" ref="N584">_xlfn.IFS(既存ファイル名[[#This Row],[字２]]=0,1,既存ファイル名[[#This Row],[字３]]=0,2,TRUE,3)</f>
        <v>2</v>
      </c>
      <c r="O584" s="79">
        <f>COUNTIF(既存ファイル名[項目],既存ファイル名[[#This Row],[項目]])</f>
        <v>1</v>
      </c>
      <c r="P584" s="90" t="s">
        <v>3837</v>
      </c>
      <c r="Q584" s="50" t="str" cm="1">
        <f t="array" ref="Q584">_xlfn.IFS(既存ファイル名[[#This Row],[字２]]&gt;0,"",COUNTIF(既存ファイル名[[字１]:[字３]],既存ファイル名[[#This Row],[字１]])&gt;1,"重複",TRUE,"")</f>
        <v/>
      </c>
      <c r="R584" s="50" t="str">
        <f>LEFT(既存ファイル名[[#This Row],[ファイル名]],LEN(既存ファイル名[[#This Row],[ファイル名]])-2)</f>
        <v>giyou</v>
      </c>
      <c r="S584" s="50" t="s">
        <v>3837</v>
      </c>
    </row>
    <row r="585" spans="2:19">
      <c r="B585" s="50">
        <v>193</v>
      </c>
      <c r="C585" s="81" t="s">
        <v>4260</v>
      </c>
      <c r="D585" s="81" t="s">
        <v>4261</v>
      </c>
      <c r="E585" s="81" t="s">
        <v>4203</v>
      </c>
      <c r="F585" s="81" t="s">
        <v>4203</v>
      </c>
      <c r="G585" s="81" t="s">
        <v>4261</v>
      </c>
      <c r="H585" s="90" t="s">
        <v>4122</v>
      </c>
      <c r="I585" s="50" t="str" cm="1">
        <f t="array" ref="I5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5" s="90" t="s">
        <v>3338</v>
      </c>
      <c r="K585" s="50">
        <f>MATCH(LEFT(既存ファイル名[[#This Row],[項目（内部）]],1),字音画数表[新字],0)</f>
        <v>187</v>
      </c>
      <c r="L585" s="50" cm="1">
        <f t="array" ref="L585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585" s="50" cm="1">
        <f t="array" ref="M5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5" s="50" cm="1">
        <f t="array" ref="N585">_xlfn.IFS(既存ファイル名[[#This Row],[字２]]=0,1,既存ファイル名[[#This Row],[字３]]=0,2,TRUE,3)</f>
        <v>2</v>
      </c>
      <c r="O585" s="79">
        <f>COUNTIF(既存ファイル名[項目],既存ファイル名[[#This Row],[項目]])</f>
        <v>1</v>
      </c>
      <c r="P585" s="90" t="s">
        <v>3837</v>
      </c>
      <c r="Q585" s="50" t="str" cm="1">
        <f t="array" ref="Q585">_xlfn.IFS(既存ファイル名[[#This Row],[字２]]&gt;0,"",COUNTIF(既存ファイル名[[字１]:[字３]],既存ファイル名[[#This Row],[字１]])&gt;1,"重複",TRUE,"")</f>
        <v/>
      </c>
      <c r="R585" s="50" t="str">
        <f>LEFT(既存ファイル名[[#This Row],[ファイル名]],LEN(既存ファイル名[[#This Row],[ファイル名]])-2)</f>
        <v>gito</v>
      </c>
      <c r="S585" s="50" t="s">
        <v>3837</v>
      </c>
    </row>
    <row r="586" spans="2:19">
      <c r="B586" s="50">
        <v>195</v>
      </c>
      <c r="C586" s="81" t="s">
        <v>4263</v>
      </c>
      <c r="D586" s="81" t="s">
        <v>10</v>
      </c>
      <c r="E586" s="81" t="s">
        <v>4203</v>
      </c>
      <c r="F586" s="81" t="s">
        <v>4203</v>
      </c>
      <c r="G586" s="90" t="s">
        <v>10</v>
      </c>
      <c r="H586" s="90" t="s">
        <v>4122</v>
      </c>
      <c r="I586" s="79" t="str" cm="1">
        <f t="array" ref="I5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6" s="90" t="s">
        <v>2613</v>
      </c>
      <c r="K586" s="50">
        <f>MATCH(LEFT(既存ファイル名[[#This Row],[項目（内部）]],1),字音画数表[新字],0)</f>
        <v>186</v>
      </c>
      <c r="L586" s="50" cm="1">
        <f t="array" ref="L586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86" s="50" cm="1">
        <f t="array" ref="M5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6" s="50" cm="1">
        <f t="array" ref="N586">_xlfn.IFS(既存ファイル名[[#This Row],[字２]]=0,1,既存ファイル名[[#This Row],[字３]]=0,2,TRUE,3)</f>
        <v>2</v>
      </c>
      <c r="O586" s="50">
        <f>COUNTIF(既存ファイル名[項目],既存ファイル名[[#This Row],[項目]])</f>
        <v>1</v>
      </c>
      <c r="P586" s="90" t="s">
        <v>3837</v>
      </c>
      <c r="Q586" s="50" t="str" cm="1">
        <f t="array" ref="Q586">_xlfn.IFS(既存ファイル名[[#This Row],[字２]]&gt;0,"",COUNTIF(既存ファイル名[[字１]:[字３]],既存ファイル名[[#This Row],[字１]])&gt;1,"重複",TRUE,"")</f>
        <v/>
      </c>
      <c r="R586" s="50" t="str">
        <f>LEFT(既存ファイル名[[#This Row],[ファイル名]],LEN(既存ファイル名[[#This Row],[ファイル名]])-2)</f>
        <v>giyou</v>
      </c>
      <c r="S586" s="50" t="s">
        <v>3837</v>
      </c>
    </row>
    <row r="587" spans="2:19">
      <c r="B587" s="50">
        <v>196</v>
      </c>
      <c r="C587" s="81" t="s">
        <v>2208</v>
      </c>
      <c r="D587" s="81" t="s">
        <v>2207</v>
      </c>
      <c r="E587" s="81" t="s">
        <v>4203</v>
      </c>
      <c r="F587" s="81" t="s">
        <v>4203</v>
      </c>
      <c r="G587" s="90" t="s">
        <v>2207</v>
      </c>
      <c r="H587" s="90" t="s">
        <v>4122</v>
      </c>
      <c r="I587" s="79" t="str" cm="1">
        <f t="array" ref="I5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7" s="90" t="s">
        <v>3339</v>
      </c>
      <c r="K587" s="50">
        <f>MATCH(LEFT(既存ファイル名[[#This Row],[項目（内部）]],1),字音画数表[新字],0)</f>
        <v>186</v>
      </c>
      <c r="L587" s="50" cm="1">
        <f t="array" ref="L587">_xlfn.IFS(MID(既存ファイル名[[#This Row],[項目（内部）]],2,1)="",0,MID(既存ファイル名[[#This Row],[項目（内部）]],2,1)="（",1,TRUE,MATCH(MID(既存ファイル名[[#This Row],[項目（内部）]],2,1),字音画数表[新字],0))</f>
        <v>1003</v>
      </c>
      <c r="M587" s="50" cm="1">
        <f t="array" ref="M5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7" s="50" cm="1">
        <f t="array" ref="N587">_xlfn.IFS(既存ファイル名[[#This Row],[字２]]=0,1,既存ファイル名[[#This Row],[字３]]=0,2,TRUE,3)</f>
        <v>2</v>
      </c>
      <c r="O587" s="50">
        <f>COUNTIF(既存ファイル名[項目],既存ファイル名[[#This Row],[項目]])</f>
        <v>1</v>
      </c>
      <c r="P587" s="90" t="s">
        <v>3837</v>
      </c>
      <c r="Q587" s="50" t="str" cm="1">
        <f t="array" ref="Q587">_xlfn.IFS(既存ファイル名[[#This Row],[字２]]&gt;0,"",COUNTIF(既存ファイル名[[字１]:[字３]],既存ファイル名[[#This Row],[字１]])&gt;1,"重複",TRUE,"")</f>
        <v/>
      </c>
      <c r="R587" s="50" t="str">
        <f>LEFT(既存ファイル名[[#This Row],[ファイル名]],LEN(既存ファイル名[[#This Row],[ファイル名]])-2)</f>
        <v>giyuu</v>
      </c>
      <c r="S587" s="50" t="s">
        <v>3837</v>
      </c>
    </row>
    <row r="588" spans="2:19">
      <c r="B588" s="50">
        <v>316</v>
      </c>
      <c r="C588" s="81" t="s">
        <v>4346</v>
      </c>
      <c r="D588" s="90" t="s">
        <v>4347</v>
      </c>
      <c r="E588" s="81" t="s">
        <v>4203</v>
      </c>
      <c r="F588" s="81" t="s">
        <v>4203</v>
      </c>
      <c r="G588" s="90" t="s">
        <v>4347</v>
      </c>
      <c r="H588" s="90" t="s">
        <v>4122</v>
      </c>
      <c r="I588" s="50" t="str" cm="1">
        <f t="array" ref="I5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88" s="90" t="s">
        <v>3483</v>
      </c>
      <c r="K588" s="50">
        <f>MATCH(LEFT(既存ファイル名[[#This Row],[項目（内部）]],1),字音画数表[新字],0)</f>
        <v>183</v>
      </c>
      <c r="L588" s="50" cm="1">
        <f t="array" ref="L588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588" s="50" cm="1">
        <f t="array" ref="M5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8" s="50" cm="1">
        <f t="array" ref="N588">_xlfn.IFS(既存ファイル名[[#This Row],[字２]]=0,1,既存ファイル名[[#This Row],[字３]]=0,2,TRUE,3)</f>
        <v>2</v>
      </c>
      <c r="O588" s="79">
        <f>COUNTIF(既存ファイル名[項目],既存ファイル名[[#This Row],[項目]])</f>
        <v>1</v>
      </c>
      <c r="P588" s="90" t="s">
        <v>3837</v>
      </c>
      <c r="Q588" s="50" t="str" cm="1">
        <f t="array" ref="Q588">_xlfn.IFS(既存ファイル名[[#This Row],[字２]]&gt;0,"",COUNTIF(既存ファイル名[[字１]:[字３]],既存ファイル名[[#This Row],[字１]])&gt;1,"重複",TRUE,"")</f>
        <v/>
      </c>
      <c r="R588" s="50" t="str">
        <f>LEFT(既存ファイル名[[#This Row],[ファイル名]],LEN(既存ファイル名[[#This Row],[ファイル名]])-2)</f>
        <v>kiri</v>
      </c>
      <c r="S588" s="50" t="s">
        <v>3837</v>
      </c>
    </row>
    <row r="589" spans="2:19">
      <c r="B589" s="50">
        <v>321</v>
      </c>
      <c r="C589" s="81" t="s">
        <v>2334</v>
      </c>
      <c r="D589" s="90" t="s">
        <v>2334</v>
      </c>
      <c r="E589" s="81" t="s">
        <v>4203</v>
      </c>
      <c r="F589" s="81" t="s">
        <v>4203</v>
      </c>
      <c r="G589" s="90" t="s">
        <v>2334</v>
      </c>
      <c r="H589" s="90" t="s">
        <v>4211</v>
      </c>
      <c r="I589" s="50" t="str" cm="1">
        <f t="array" ref="I5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589" s="90" t="s">
        <v>3488</v>
      </c>
      <c r="K589" s="50">
        <f>MATCH(LEFT(既存ファイル名[[#This Row],[項目（内部）]],1),字音画数表[新字],0)</f>
        <v>173</v>
      </c>
      <c r="L589" s="50" cm="1">
        <f t="array" ref="L589">_xlfn.IFS(MID(既存ファイル名[[#This Row],[項目（内部）]],2,1)="",0,MID(既存ファイル名[[#This Row],[項目（内部）]],2,1)="（",1,TRUE,MATCH(MID(既存ファイル名[[#This Row],[項目（内部）]],2,1),字音画数表[新字],0))</f>
        <v>614</v>
      </c>
      <c r="M589" s="50" cm="1">
        <f t="array" ref="M5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89" s="50" cm="1">
        <f t="array" ref="N589">_xlfn.IFS(既存ファイル名[[#This Row],[字２]]=0,1,既存ファイル名[[#This Row],[字３]]=0,2,TRUE,3)</f>
        <v>2</v>
      </c>
      <c r="O589" s="50">
        <f>COUNTIF(既存ファイル名[項目],既存ファイル名[[#This Row],[項目]])</f>
        <v>1</v>
      </c>
      <c r="P589" s="90" t="s">
        <v>3837</v>
      </c>
      <c r="Q589" s="50" t="str" cm="1">
        <f t="array" ref="Q589">_xlfn.IFS(既存ファイル名[[#This Row],[字２]]&gt;0,"",COUNTIF(既存ファイル名[[字１]:[字３]],既存ファイル名[[#This Row],[字１]])&gt;1,"重複",TRUE,"")</f>
        <v/>
      </c>
      <c r="R589" s="50" t="str">
        <f>LEFT(既存ファイル名[[#This Row],[ファイル名]],LEN(既存ファイル名[[#This Row],[ファイル名]])-2)</f>
        <v>kishin</v>
      </c>
      <c r="S589" s="50" t="s">
        <v>3837</v>
      </c>
    </row>
    <row r="590" spans="2:19">
      <c r="B590" s="50">
        <v>318</v>
      </c>
      <c r="C590" s="81" t="s">
        <v>2452</v>
      </c>
      <c r="D590" s="90" t="s">
        <v>2452</v>
      </c>
      <c r="E590" s="81" t="s">
        <v>4203</v>
      </c>
      <c r="F590" s="81" t="s">
        <v>4203</v>
      </c>
      <c r="G590" s="90" t="s">
        <v>2452</v>
      </c>
      <c r="H590" s="90" t="s">
        <v>4121</v>
      </c>
      <c r="I590" s="50" t="str" cm="1">
        <f t="array" ref="I5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0" s="90" t="s">
        <v>3485</v>
      </c>
      <c r="K590" s="50">
        <f>MATCH(LEFT(既存ファイル名[[#This Row],[項目（内部）]],1),字音画数表[新字],0)</f>
        <v>172</v>
      </c>
      <c r="L590" s="50" cm="1">
        <f t="array" ref="L590">_xlfn.IFS(MID(既存ファイル名[[#This Row],[項目（内部）]],2,1)="",0,MID(既存ファイル名[[#This Row],[項目（内部）]],2,1)="（",1,TRUE,MATCH(MID(既存ファイル名[[#This Row],[項目（内部）]],2,1),字音画数表[新字],0))</f>
        <v>649</v>
      </c>
      <c r="M590" s="50" cm="1">
        <f t="array" ref="M5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0" s="50" cm="1">
        <f t="array" ref="N590">_xlfn.IFS(既存ファイル名[[#This Row],[字２]]=0,1,既存ファイル名[[#This Row],[字３]]=0,2,TRUE,3)</f>
        <v>2</v>
      </c>
      <c r="O590" s="79">
        <f>COUNTIF(既存ファイル名[項目],既存ファイル名[[#This Row],[項目]])</f>
        <v>1</v>
      </c>
      <c r="P590" s="90" t="s">
        <v>3837</v>
      </c>
      <c r="Q590" s="50" t="str" cm="1">
        <f t="array" ref="Q590">_xlfn.IFS(既存ファイル名[[#This Row],[字２]]&gt;0,"",COUNTIF(既存ファイル名[[字１]:[字３]],既存ファイル名[[#This Row],[字１]])&gt;1,"重複",TRUE,"")</f>
        <v/>
      </c>
      <c r="R590" s="50" t="str">
        <f>LEFT(既存ファイル名[[#This Row],[ファイル名]],LEN(既存ファイル名[[#This Row],[ファイル名]])-2)</f>
        <v>kisei</v>
      </c>
      <c r="S590" s="50" t="s">
        <v>3837</v>
      </c>
    </row>
    <row r="591" spans="2:19">
      <c r="B591" s="50">
        <v>319</v>
      </c>
      <c r="C591" s="81" t="s">
        <v>2450</v>
      </c>
      <c r="D591" s="90" t="s">
        <v>2450</v>
      </c>
      <c r="E591" s="81" t="s">
        <v>4203</v>
      </c>
      <c r="F591" s="81" t="s">
        <v>4203</v>
      </c>
      <c r="G591" s="90" t="s">
        <v>2450</v>
      </c>
      <c r="H591" s="90" t="s">
        <v>4121</v>
      </c>
      <c r="I591" s="50" t="str" cm="1">
        <f t="array" ref="I5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1" s="90" t="s">
        <v>3486</v>
      </c>
      <c r="K591" s="50">
        <f>MATCH(LEFT(既存ファイル名[[#This Row],[項目（内部）]],1),字音画数表[新字],0)</f>
        <v>167</v>
      </c>
      <c r="L591" s="50" cm="1">
        <f t="array" ref="L591">_xlfn.IFS(MID(既存ファイル名[[#This Row],[項目（内部）]],2,1)="",0,MID(既存ファイル名[[#This Row],[項目（内部）]],2,1)="（",1,TRUE,MATCH(MID(既存ファイル名[[#This Row],[項目（内部）]],2,1),字音画数表[新字],0))</f>
        <v>656</v>
      </c>
      <c r="M591" s="50" cm="1">
        <f t="array" ref="M5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1" s="50" cm="1">
        <f t="array" ref="N591">_xlfn.IFS(既存ファイル名[[#This Row],[字２]]=0,1,既存ファイル名[[#This Row],[字３]]=0,2,TRUE,3)</f>
        <v>2</v>
      </c>
      <c r="O591" s="50">
        <f>COUNTIF(既存ファイル名[項目],既存ファイル名[[#This Row],[項目]])</f>
        <v>1</v>
      </c>
      <c r="P591" s="90" t="s">
        <v>3837</v>
      </c>
      <c r="Q591" s="50" t="str" cm="1">
        <f t="array" ref="Q591">_xlfn.IFS(既存ファイル名[[#This Row],[字２]]&gt;0,"",COUNTIF(既存ファイル名[[字１]:[字３]],既存ファイル名[[#This Row],[字１]])&gt;1,"重複",TRUE,"")</f>
        <v/>
      </c>
      <c r="R591" s="50" t="str">
        <f>LEFT(既存ファイル名[[#This Row],[ファイル名]],LEN(既存ファイル名[[#This Row],[ファイル名]])-2)</f>
        <v>kiseki</v>
      </c>
      <c r="S591" s="50" t="s">
        <v>3837</v>
      </c>
    </row>
    <row r="592" spans="2:19">
      <c r="B592" s="50">
        <v>317</v>
      </c>
      <c r="C592" s="81" t="s">
        <v>2449</v>
      </c>
      <c r="D592" s="90" t="s">
        <v>2449</v>
      </c>
      <c r="E592" s="81" t="s">
        <v>4203</v>
      </c>
      <c r="F592" s="81" t="s">
        <v>4203</v>
      </c>
      <c r="G592" s="90" t="s">
        <v>2449</v>
      </c>
      <c r="H592" s="90" t="s">
        <v>4121</v>
      </c>
      <c r="I592" s="50" t="str" cm="1">
        <f t="array" ref="I5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2" s="90" t="s">
        <v>3484</v>
      </c>
      <c r="K592" s="50">
        <f>MATCH(LEFT(既存ファイル名[[#This Row],[項目（内部）]],1),字音画数表[新字],0)</f>
        <v>164</v>
      </c>
      <c r="L592" s="50" cm="1">
        <f t="array" ref="L592">_xlfn.IFS(MID(既存ファイル名[[#This Row],[項目（内部）]],2,1)="",0,MID(既存ファイル名[[#This Row],[項目（内部）]],2,1)="（",1,TRUE,MATCH(MID(既存ファイル名[[#This Row],[項目（内部）]],2,1),字音画数表[新字],0))</f>
        <v>382</v>
      </c>
      <c r="M592" s="50" cm="1">
        <f t="array" ref="M5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2" s="50" cm="1">
        <f t="array" ref="N592">_xlfn.IFS(既存ファイル名[[#This Row],[字２]]=0,1,既存ファイル名[[#This Row],[字３]]=0,2,TRUE,3)</f>
        <v>2</v>
      </c>
      <c r="O592" s="50">
        <f>COUNTIF(既存ファイル名[項目],既存ファイル名[[#This Row],[項目]])</f>
        <v>1</v>
      </c>
      <c r="P592" s="90" t="s">
        <v>3837</v>
      </c>
      <c r="Q592" s="50" t="str" cm="1">
        <f t="array" ref="Q592">_xlfn.IFS(既存ファイル名[[#This Row],[字２]]&gt;0,"",COUNTIF(既存ファイル名[[字１]:[字３]],既存ファイル名[[#This Row],[字１]])&gt;1,"重複",TRUE,"")</f>
        <v/>
      </c>
      <c r="R592" s="50" t="str">
        <f>LEFT(既存ファイル名[[#This Row],[ファイル名]],LEN(既存ファイル名[[#This Row],[ファイル名]])-2)</f>
        <v>kisai</v>
      </c>
      <c r="S592" s="50" t="s">
        <v>3837</v>
      </c>
    </row>
    <row r="593" spans="2:19">
      <c r="B593" s="50">
        <v>320</v>
      </c>
      <c r="C593" s="81" t="s">
        <v>2448</v>
      </c>
      <c r="D593" s="90" t="s">
        <v>2448</v>
      </c>
      <c r="E593" s="81" t="s">
        <v>4203</v>
      </c>
      <c r="F593" s="81" t="s">
        <v>4203</v>
      </c>
      <c r="G593" s="90" t="s">
        <v>2448</v>
      </c>
      <c r="H593" s="90" t="s">
        <v>4121</v>
      </c>
      <c r="I593" s="50" t="str" cm="1">
        <f t="array" ref="I5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3" s="90" t="s">
        <v>3487</v>
      </c>
      <c r="K593" s="50">
        <f>MATCH(LEFT(既存ファイル名[[#This Row],[項目（内部）]],1),字音画数表[新字],0)</f>
        <v>163</v>
      </c>
      <c r="L593" s="50" cm="1">
        <f t="array" ref="L593">_xlfn.IFS(MID(既存ファイル名[[#This Row],[項目（内部）]],2,1)="",0,MID(既存ファイル名[[#This Row],[項目（内部）]],2,1)="（",1,TRUE,MATCH(MID(既存ファイル名[[#This Row],[項目（内部）]],2,1),字音画数表[新字],0))</f>
        <v>410</v>
      </c>
      <c r="M593" s="50" cm="1">
        <f t="array" ref="M5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3" s="50" cm="1">
        <f t="array" ref="N593">_xlfn.IFS(既存ファイル名[[#This Row],[字２]]=0,1,既存ファイル名[[#This Row],[字３]]=0,2,TRUE,3)</f>
        <v>2</v>
      </c>
      <c r="O593" s="79">
        <f>COUNTIF(既存ファイル名[項目],既存ファイル名[[#This Row],[項目]])</f>
        <v>1</v>
      </c>
      <c r="P593" s="90" t="s">
        <v>3837</v>
      </c>
      <c r="Q593" s="50" t="str" cm="1">
        <f t="array" ref="Q593">_xlfn.IFS(既存ファイル名[[#This Row],[字２]]&gt;0,"",COUNTIF(既存ファイル名[[字１]:[字３]],既存ファイル名[[#This Row],[字１]])&gt;1,"重複",TRUE,"")</f>
        <v/>
      </c>
      <c r="R593" s="50" t="str">
        <f>LEFT(既存ファイル名[[#This Row],[ファイル名]],LEN(既存ファイル名[[#This Row],[ファイル名]])-2)</f>
        <v>kishi</v>
      </c>
      <c r="S593" s="50" t="s">
        <v>3837</v>
      </c>
    </row>
    <row r="594" spans="2:19">
      <c r="B594" s="50">
        <v>187</v>
      </c>
      <c r="C594" s="81" t="s">
        <v>1980</v>
      </c>
      <c r="D594" s="81" t="s">
        <v>8</v>
      </c>
      <c r="E594" s="81" t="s">
        <v>4203</v>
      </c>
      <c r="F594" s="81" t="s">
        <v>4203</v>
      </c>
      <c r="G594" s="81" t="s">
        <v>8</v>
      </c>
      <c r="H594" s="90" t="s">
        <v>4122</v>
      </c>
      <c r="I594" s="50" t="str" cm="1">
        <f t="array" ref="I5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94" s="90" t="s">
        <v>3331</v>
      </c>
      <c r="K594" s="50">
        <f>MATCH(LEFT(既存ファイル名[[#This Row],[項目（内部）]],1),字音画数表[新字],0)</f>
        <v>161</v>
      </c>
      <c r="L594" s="50" cm="1">
        <f t="array" ref="L594">_xlfn.IFS(MID(既存ファイル名[[#This Row],[項目（内部）]],2,1)="",0,MID(既存ファイル名[[#This Row],[項目（内部）]],2,1)="（",1,TRUE,MATCH(MID(既存ファイル名[[#This Row],[項目（内部）]],2,1),字音画数表[新字],0))</f>
        <v>994</v>
      </c>
      <c r="M594" s="50" cm="1">
        <f t="array" ref="M5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4" s="50" cm="1">
        <f t="array" ref="N594">_xlfn.IFS(既存ファイル名[[#This Row],[字２]]=0,1,既存ファイル名[[#This Row],[字３]]=0,2,TRUE,3)</f>
        <v>2</v>
      </c>
      <c r="O594" s="50">
        <f>COUNTIF(既存ファイル名[項目],既存ファイル名[[#This Row],[項目]])</f>
        <v>1</v>
      </c>
      <c r="P594" s="90" t="s">
        <v>3837</v>
      </c>
      <c r="Q594" s="50" t="str" cm="1">
        <f t="array" ref="Q594">_xlfn.IFS(既存ファイル名[[#This Row],[字２]]&gt;0,"",COUNTIF(既存ファイル名[[字１]:[字３]],既存ファイル名[[#This Row],[字１]])&gt;1,"重複",TRUE,"")</f>
        <v/>
      </c>
      <c r="R594" s="50" t="str">
        <f>LEFT(既存ファイル名[[#This Row],[ファイル名]],LEN(既存ファイル名[[#This Row],[ファイル名]])-2)</f>
        <v>gammon</v>
      </c>
      <c r="S594" s="50" t="s">
        <v>3837</v>
      </c>
    </row>
    <row r="595" spans="2:19">
      <c r="B595" s="50">
        <v>281</v>
      </c>
      <c r="C595" s="81" t="s">
        <v>4326</v>
      </c>
      <c r="D595" s="81" t="s">
        <v>4326</v>
      </c>
      <c r="E595" s="81" t="s">
        <v>4203</v>
      </c>
      <c r="F595" s="81" t="s">
        <v>4203</v>
      </c>
      <c r="G595" s="81" t="s">
        <v>4326</v>
      </c>
      <c r="H595" s="90" t="s">
        <v>4121</v>
      </c>
      <c r="I595" s="50" t="str" cm="1">
        <f t="array" ref="I5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5" s="90" t="s">
        <v>3443</v>
      </c>
      <c r="K595" s="50">
        <f>MATCH(LEFT(既存ファイル名[[#This Row],[項目（内部）]],1),字音画数表[新字],0)</f>
        <v>156</v>
      </c>
      <c r="L595" s="50" cm="1">
        <f t="array" ref="L595">_xlfn.IFS(MID(既存ファイル名[[#This Row],[項目（内部）]],2,1)="",0,MID(既存ファイル名[[#This Row],[項目（内部）]],2,1)="（",1,TRUE,MATCH(MID(既存ファイル名[[#This Row],[項目（内部）]],2,1),字音画数表[新字],0))</f>
        <v>72</v>
      </c>
      <c r="M595" s="50" cm="1">
        <f t="array" ref="M5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5" s="50" cm="1">
        <f t="array" ref="N595">_xlfn.IFS(既存ファイル名[[#This Row],[字２]]=0,1,既存ファイル名[[#This Row],[字３]]=0,2,TRUE,3)</f>
        <v>2</v>
      </c>
      <c r="O595" s="50">
        <f>COUNTIF(既存ファイル名[項目],既存ファイル名[[#This Row],[項目]])</f>
        <v>1</v>
      </c>
      <c r="P595" s="90" t="s">
        <v>3837</v>
      </c>
      <c r="Q595" s="50" t="str" cm="1">
        <f t="array" ref="Q595">_xlfn.IFS(既存ファイル名[[#This Row],[字２]]&gt;0,"",COUNTIF(既存ファイル名[[字１]:[字３]],既存ファイル名[[#This Row],[字１]])&gt;1,"重複",TRUE,"")</f>
        <v/>
      </c>
      <c r="R595" s="50" t="str">
        <f>LEFT(既存ファイル名[[#This Row],[ファイル名]],LEN(既存ファイル名[[#This Row],[ファイル名]])-2)</f>
        <v>kanou</v>
      </c>
      <c r="S595" s="50" t="s">
        <v>3837</v>
      </c>
    </row>
    <row r="596" spans="2:19">
      <c r="B596" s="50">
        <v>278</v>
      </c>
      <c r="C596" s="81" t="s">
        <v>4324</v>
      </c>
      <c r="D596" s="81" t="s">
        <v>4325</v>
      </c>
      <c r="E596" s="81" t="s">
        <v>4203</v>
      </c>
      <c r="F596" s="81" t="s">
        <v>4203</v>
      </c>
      <c r="G596" s="81" t="s">
        <v>4325</v>
      </c>
      <c r="H596" s="90" t="s">
        <v>4122</v>
      </c>
      <c r="I596" s="50" t="str" cm="1">
        <f t="array" ref="I5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96" s="90" t="s">
        <v>2742</v>
      </c>
      <c r="K596" s="50">
        <f>MATCH(LEFT(既存ファイル名[[#This Row],[項目（内部）]],1),字音画数表[新字],0)</f>
        <v>147</v>
      </c>
      <c r="L596" s="50" cm="1">
        <f t="array" ref="L596">_xlfn.IFS(MID(既存ファイル名[[#This Row],[項目（内部）]],2,1)="",0,MID(既存ファイル名[[#This Row],[項目（内部）]],2,1)="（",1,TRUE,MATCH(MID(既存ファイル名[[#This Row],[項目（内部）]],2,1),字音画数表[新字],0))</f>
        <v>32</v>
      </c>
      <c r="M596" s="50" cm="1">
        <f t="array" ref="M5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6" s="50" cm="1">
        <f t="array" ref="N596">_xlfn.IFS(既存ファイル名[[#This Row],[字２]]=0,1,既存ファイル名[[#This Row],[字３]]=0,2,TRUE,3)</f>
        <v>2</v>
      </c>
      <c r="O596" s="79">
        <f>COUNTIF(既存ファイル名[項目],既存ファイル名[[#This Row],[項目]])</f>
        <v>1</v>
      </c>
      <c r="P596" s="90" t="s">
        <v>3837</v>
      </c>
      <c r="Q596" s="50" t="str" cm="1">
        <f t="array" ref="Q596">_xlfn.IFS(既存ファイル名[[#This Row],[字２]]&gt;0,"",COUNTIF(既存ファイル名[[字１]:[字３]],既存ファイル名[[#This Row],[字１]])&gt;1,"重複",TRUE,"")</f>
        <v/>
      </c>
      <c r="R596" s="50" t="str">
        <f>LEFT(既存ファイル名[[#This Row],[ファイル名]],LEN(既存ファイル名[[#This Row],[ファイル名]])-2)</f>
        <v>kanin</v>
      </c>
      <c r="S596" s="50" t="s">
        <v>3837</v>
      </c>
    </row>
    <row r="597" spans="2:19">
      <c r="B597" s="50">
        <v>280</v>
      </c>
      <c r="C597" s="81" t="s">
        <v>1979</v>
      </c>
      <c r="D597" s="81" t="s">
        <v>1979</v>
      </c>
      <c r="E597" s="81" t="s">
        <v>4203</v>
      </c>
      <c r="F597" s="81" t="s">
        <v>4203</v>
      </c>
      <c r="G597" s="90" t="s">
        <v>1979</v>
      </c>
      <c r="H597" s="90" t="s">
        <v>4123</v>
      </c>
      <c r="I597" s="79" t="str" cm="1">
        <f t="array" ref="I5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597" s="90" t="s">
        <v>3442</v>
      </c>
      <c r="K597" s="50">
        <f>MATCH(LEFT(既存ファイル名[[#This Row],[項目（内部）]],1),字音画数表[新字],0)</f>
        <v>146</v>
      </c>
      <c r="L597" s="50" cm="1">
        <f t="array" ref="L597">_xlfn.IFS(MID(既存ファイル名[[#This Row],[項目（内部）]],2,1)="",0,MID(既存ファイル名[[#This Row],[項目（内部）]],2,1)="（",1,TRUE,MATCH(MID(既存ファイル名[[#This Row],[項目（内部）]],2,1),字音画数表[新字],0))</f>
        <v>134</v>
      </c>
      <c r="M597" s="50" cm="1">
        <f t="array" ref="M5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7" s="50" cm="1">
        <f t="array" ref="N597">_xlfn.IFS(既存ファイル名[[#This Row],[字２]]=0,1,既存ファイル名[[#This Row],[字３]]=0,2,TRUE,3)</f>
        <v>2</v>
      </c>
      <c r="O597" s="50">
        <f>COUNTIF(既存ファイル名[項目],既存ファイル名[[#This Row],[項目]])</f>
        <v>1</v>
      </c>
      <c r="P597" s="90" t="s">
        <v>3837</v>
      </c>
      <c r="Q597" s="50" t="str" cm="1">
        <f t="array" ref="Q597">_xlfn.IFS(既存ファイル名[[#This Row],[字２]]&gt;0,"",COUNTIF(既存ファイル名[[字１]:[字３]],既存ファイル名[[#This Row],[字１]])&gt;1,"重複",TRUE,"")</f>
        <v/>
      </c>
      <c r="R597" s="50" t="str">
        <f>LEFT(既存ファイル名[[#This Row],[ファイル名]],LEN(既存ファイル名[[#This Row],[ファイル名]])-2)</f>
        <v>kankan</v>
      </c>
      <c r="S597" s="50" t="s">
        <v>3837</v>
      </c>
    </row>
    <row r="598" spans="2:19">
      <c r="B598" s="50">
        <v>287</v>
      </c>
      <c r="C598" s="81" t="s">
        <v>2447</v>
      </c>
      <c r="D598" s="81" t="s">
        <v>2447</v>
      </c>
      <c r="E598" s="81" t="s">
        <v>4203</v>
      </c>
      <c r="F598" s="81" t="s">
        <v>4203</v>
      </c>
      <c r="G598" s="81" t="s">
        <v>2447</v>
      </c>
      <c r="H598" s="90" t="s">
        <v>4121</v>
      </c>
      <c r="I598" s="50" t="str" cm="1">
        <f t="array" ref="I5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598" s="90" t="s">
        <v>3451</v>
      </c>
      <c r="K598" s="50">
        <f>MATCH(LEFT(既存ファイル名[[#This Row],[項目（内部）]],1),字音画数表[新字],0)</f>
        <v>137</v>
      </c>
      <c r="L598" s="50" cm="1">
        <f t="array" ref="L598">_xlfn.IFS(MID(既存ファイル名[[#This Row],[項目（内部）]],2,1)="",0,MID(既存ファイル名[[#This Row],[項目（内部）]],2,1)="（",1,TRUE,MATCH(MID(既存ファイル名[[#This Row],[項目（内部）]],2,1),字音画数表[新字],0))</f>
        <v>836</v>
      </c>
      <c r="M598" s="50" cm="1">
        <f t="array" ref="M5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8" s="50" cm="1">
        <f t="array" ref="N598">_xlfn.IFS(既存ファイル名[[#This Row],[字２]]=0,1,既存ファイル名[[#This Row],[字３]]=0,2,TRUE,3)</f>
        <v>2</v>
      </c>
      <c r="O598" s="50">
        <f>COUNTIF(既存ファイル名[項目],既存ファイル名[[#This Row],[項目]])</f>
        <v>1</v>
      </c>
      <c r="P598" s="90" t="s">
        <v>3837</v>
      </c>
      <c r="Q598" s="50" t="str" cm="1">
        <f t="array" ref="Q598">_xlfn.IFS(既存ファイル名[[#This Row],[字２]]&gt;0,"",COUNTIF(既存ファイル名[[字１]:[字３]],既存ファイル名[[#This Row],[字１]])&gt;1,"重複",TRUE,"")</f>
        <v/>
      </c>
      <c r="R598" s="50" t="str">
        <f>LEFT(既存ファイル名[[#This Row],[ファイル名]],LEN(既存ファイル名[[#This Row],[ファイル名]])-2)</f>
        <v>kantoku</v>
      </c>
      <c r="S598" s="50" t="s">
        <v>3837</v>
      </c>
    </row>
    <row r="599" spans="2:19">
      <c r="B599" s="50">
        <v>288</v>
      </c>
      <c r="C599" s="81" t="s">
        <v>4329</v>
      </c>
      <c r="D599" s="81" t="s">
        <v>1978</v>
      </c>
      <c r="E599" s="81" t="s">
        <v>4203</v>
      </c>
      <c r="F599" s="81" t="s">
        <v>4203</v>
      </c>
      <c r="G599" s="90" t="s">
        <v>1978</v>
      </c>
      <c r="H599" s="90" t="s">
        <v>4122</v>
      </c>
      <c r="I599" s="79" t="str" cm="1">
        <f t="array" ref="I5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599" s="90" t="s">
        <v>3452</v>
      </c>
      <c r="K599" s="50">
        <f>MATCH(LEFT(既存ファイル名[[#This Row],[項目（内部）]],1),字音画数表[新字],0)</f>
        <v>136</v>
      </c>
      <c r="L599" s="50" cm="1">
        <f t="array" ref="L599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599" s="50" cm="1">
        <f t="array" ref="M5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599" s="50" cm="1">
        <f t="array" ref="N599">_xlfn.IFS(既存ファイル名[[#This Row],[字２]]=0,1,既存ファイル名[[#This Row],[字３]]=0,2,TRUE,3)</f>
        <v>2</v>
      </c>
      <c r="O599" s="79">
        <f>COUNTIF(既存ファイル名[項目],既存ファイル名[[#This Row],[項目]])</f>
        <v>1</v>
      </c>
      <c r="P599" s="90" t="s">
        <v>3837</v>
      </c>
      <c r="Q599" s="50" t="str" cm="1">
        <f t="array" ref="Q599">_xlfn.IFS(既存ファイル名[[#This Row],[字２]]&gt;0,"",COUNTIF(既存ファイル名[[字１]:[字３]],既存ファイル名[[#This Row],[字１]])&gt;1,"重複",TRUE,"")</f>
        <v/>
      </c>
      <c r="R599" s="50" t="str">
        <f>LEFT(既存ファイル名[[#This Row],[ファイル名]],LEN(既存ファイル名[[#This Row],[ファイル名]])-2)</f>
        <v>kanyou</v>
      </c>
      <c r="S599" s="50" t="s">
        <v>3837</v>
      </c>
    </row>
    <row r="600" spans="2:19">
      <c r="B600" s="50">
        <v>279</v>
      </c>
      <c r="C600" s="81" t="s">
        <v>2204</v>
      </c>
      <c r="D600" s="81" t="s">
        <v>2203</v>
      </c>
      <c r="E600" s="81" t="s">
        <v>4203</v>
      </c>
      <c r="F600" s="81" t="s">
        <v>4203</v>
      </c>
      <c r="G600" s="90" t="s">
        <v>2203</v>
      </c>
      <c r="H600" s="90" t="s">
        <v>4122</v>
      </c>
      <c r="I600" s="79" t="str" cm="1">
        <f t="array" ref="I6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00" s="90" t="s">
        <v>2743</v>
      </c>
      <c r="K600" s="50">
        <f>MATCH(LEFT(既存ファイル名[[#This Row],[項目（内部）]],1),字音画数表[新字],0)</f>
        <v>136</v>
      </c>
      <c r="L600" s="50" cm="1">
        <f t="array" ref="L600">_xlfn.IFS(MID(既存ファイル名[[#This Row],[項目（内部）]],2,1)="",0,MID(既存ファイル名[[#This Row],[項目（内部）]],2,1)="（",1,TRUE,MATCH(MID(既存ファイル名[[#This Row],[項目（内部）]],2,1),字音画数表[新字],0))</f>
        <v>32</v>
      </c>
      <c r="M600" s="50" cm="1">
        <f t="array" ref="M6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0" s="50" cm="1">
        <f t="array" ref="N600">_xlfn.IFS(既存ファイル名[[#This Row],[字２]]=0,1,既存ファイル名[[#This Row],[字３]]=0,2,TRUE,3)</f>
        <v>2</v>
      </c>
      <c r="O600" s="50">
        <f>COUNTIF(既存ファイル名[項目],既存ファイル名[[#This Row],[項目]])</f>
        <v>1</v>
      </c>
      <c r="P600" s="90" t="s">
        <v>3837</v>
      </c>
      <c r="Q600" s="50" t="str" cm="1">
        <f t="array" ref="Q600">_xlfn.IFS(既存ファイル名[[#This Row],[字２]]&gt;0,"",COUNTIF(既存ファイル名[[字１]:[字３]],既存ファイル名[[#This Row],[字１]])&gt;1,"重複",TRUE,"")</f>
        <v/>
      </c>
      <c r="R600" s="50" t="str">
        <f>LEFT(既存ファイル名[[#This Row],[ファイル名]],LEN(既存ファイル名[[#This Row],[ファイル名]])-2)</f>
        <v>kanin</v>
      </c>
      <c r="S600" s="50" t="s">
        <v>3837</v>
      </c>
    </row>
    <row r="601" spans="2:19">
      <c r="B601" s="50">
        <v>285</v>
      </c>
      <c r="C601" s="81" t="s">
        <v>4327</v>
      </c>
      <c r="D601" s="81" t="s">
        <v>7</v>
      </c>
      <c r="E601" s="81" t="s">
        <v>4203</v>
      </c>
      <c r="F601" s="81" t="s">
        <v>4203</v>
      </c>
      <c r="G601" s="90" t="s">
        <v>7</v>
      </c>
      <c r="H601" s="90" t="s">
        <v>4122</v>
      </c>
      <c r="I601" s="79" t="str" cm="1">
        <f t="array" ref="I6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01" s="90" t="s">
        <v>3448</v>
      </c>
      <c r="K601" s="50">
        <f>MATCH(LEFT(既存ファイル名[[#This Row],[項目（内部）]],1),字音画数表[新字],0)</f>
        <v>135</v>
      </c>
      <c r="L601" s="50" cm="1">
        <f t="array" ref="L601">_xlfn.IFS(MID(既存ファイル名[[#This Row],[項目（内部）]],2,1)="",0,MID(既存ファイル名[[#This Row],[項目（内部）]],2,1)="（",1,TRUE,MATCH(MID(既存ファイル名[[#This Row],[項目（内部）]],2,1),字音画数表[新字],0))</f>
        <v>741</v>
      </c>
      <c r="M601" s="50" cm="1">
        <f t="array" ref="M6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1" s="50" cm="1">
        <f t="array" ref="N601">_xlfn.IFS(既存ファイル名[[#This Row],[字２]]=0,1,既存ファイル名[[#This Row],[字３]]=0,2,TRUE,3)</f>
        <v>2</v>
      </c>
      <c r="O601" s="50">
        <f>COUNTIF(既存ファイル名[項目],既存ファイル名[[#This Row],[項目]])</f>
        <v>1</v>
      </c>
      <c r="P601" s="90" t="s">
        <v>3837</v>
      </c>
      <c r="Q601" s="50" t="str" cm="1">
        <f t="array" ref="Q601">_xlfn.IFS(既存ファイル名[[#This Row],[字２]]&gt;0,"",COUNTIF(既存ファイル名[[字１]:[字３]],既存ファイル名[[#This Row],[字１]])&gt;1,"重複",TRUE,"")</f>
        <v/>
      </c>
      <c r="R601" s="50" t="str">
        <f>LEFT(既存ファイル名[[#This Row],[ファイル名]],LEN(既存ファイル名[[#This Row],[ファイル名]])-2)</f>
        <v>kantan</v>
      </c>
      <c r="S601" s="50" t="s">
        <v>3837</v>
      </c>
    </row>
    <row r="602" spans="2:19">
      <c r="B602" s="50">
        <v>286</v>
      </c>
      <c r="C602" s="81" t="s">
        <v>2333</v>
      </c>
      <c r="D602" s="81" t="s">
        <v>2333</v>
      </c>
      <c r="E602" s="81" t="s">
        <v>4203</v>
      </c>
      <c r="F602" s="81" t="s">
        <v>4203</v>
      </c>
      <c r="G602" s="81" t="s">
        <v>2333</v>
      </c>
      <c r="H602" s="90" t="s">
        <v>4211</v>
      </c>
      <c r="I602" s="50" t="str" cm="1">
        <f t="array" ref="I6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02" s="90" t="s">
        <v>3449</v>
      </c>
      <c r="K602" s="50">
        <f>MATCH(LEFT(既存ファイル名[[#This Row],[項目（内部）]],1),字音画数表[新字],0)</f>
        <v>134</v>
      </c>
      <c r="L602" s="50" cm="1">
        <f t="array" ref="L602">_xlfn.IFS(MID(既存ファイル名[[#This Row],[項目（内部）]],2,1)="",0,MID(既存ファイル名[[#This Row],[項目（内部）]],2,1)="（",1,TRUE,MATCH(MID(既存ファイル名[[#This Row],[項目（内部）]],2,1),字音画数表[新字],0))</f>
        <v>805</v>
      </c>
      <c r="M602" s="50" cm="1">
        <f t="array" ref="M6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2" s="50" cm="1">
        <f t="array" ref="N602">_xlfn.IFS(既存ファイル名[[#This Row],[字２]]=0,1,既存ファイル名[[#This Row],[字３]]=0,2,TRUE,3)</f>
        <v>2</v>
      </c>
      <c r="O602" s="79">
        <f>COUNTIF(既存ファイル名[項目],既存ファイル名[[#This Row],[項目]])</f>
        <v>1</v>
      </c>
      <c r="P602" s="90" t="s">
        <v>3837</v>
      </c>
      <c r="Q602" s="50" t="str" cm="1">
        <f t="array" ref="Q602">_xlfn.IFS(既存ファイル名[[#This Row],[字２]]&gt;0,"",COUNTIF(既存ファイル名[[字１]:[字３]],既存ファイル名[[#This Row],[字１]])&gt;1,"重複",TRUE,"")</f>
        <v/>
      </c>
      <c r="R602" s="50" t="str">
        <f>LEFT(既存ファイル名[[#This Row],[ファイル名]],LEN(既存ファイル名[[#This Row],[ファイル名]])-2)</f>
        <v>kanto</v>
      </c>
      <c r="S602" s="50" t="s">
        <v>3837</v>
      </c>
    </row>
    <row r="603" spans="2:19">
      <c r="B603" s="50">
        <v>282</v>
      </c>
      <c r="C603" s="81" t="s">
        <v>2202</v>
      </c>
      <c r="D603" s="81" t="s">
        <v>2201</v>
      </c>
      <c r="E603" s="81" t="s">
        <v>4203</v>
      </c>
      <c r="F603" s="81" t="s">
        <v>4203</v>
      </c>
      <c r="G603" s="81" t="s">
        <v>2201</v>
      </c>
      <c r="H603" s="90" t="s">
        <v>4122</v>
      </c>
      <c r="I603" s="50" t="str" cm="1">
        <f t="array" ref="I6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03" s="90" t="s">
        <v>3444</v>
      </c>
      <c r="K603" s="50">
        <f>MATCH(LEFT(既存ファイル名[[#This Row],[項目（内部）]],1),字音画数表[新字],0)</f>
        <v>132</v>
      </c>
      <c r="L603" s="50" cm="1">
        <f t="array" ref="L603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603" s="50" cm="1">
        <f t="array" ref="M6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3" s="50" cm="1">
        <f t="array" ref="N603">_xlfn.IFS(既存ファイル名[[#This Row],[字２]]=0,1,既存ファイル名[[#This Row],[字３]]=0,2,TRUE,3)</f>
        <v>2</v>
      </c>
      <c r="O603" s="50">
        <f>COUNTIF(既存ファイル名[項目],既存ファイル名[[#This Row],[項目]])</f>
        <v>1</v>
      </c>
      <c r="P603" s="90" t="s">
        <v>3837</v>
      </c>
      <c r="Q603" s="50" t="str" cm="1">
        <f t="array" ref="Q603">_xlfn.IFS(既存ファイル名[[#This Row],[字２]]&gt;0,"",COUNTIF(既存ファイル名[[字１]:[字３]],既存ファイル名[[#This Row],[字１]])&gt;1,"重複",TRUE,"")</f>
        <v/>
      </c>
      <c r="R603" s="50" t="str">
        <f>LEFT(既存ファイル名[[#This Row],[ファイル名]],LEN(既存ファイル名[[#This Row],[ファイル名]])-2)</f>
        <v>kanri</v>
      </c>
      <c r="S603" s="50" t="s">
        <v>3837</v>
      </c>
    </row>
    <row r="604" spans="2:19">
      <c r="B604" s="50">
        <v>283</v>
      </c>
      <c r="C604" s="81" t="s">
        <v>2446</v>
      </c>
      <c r="D604" s="81" t="s">
        <v>2446</v>
      </c>
      <c r="E604" s="81" t="s">
        <v>4203</v>
      </c>
      <c r="F604" s="81" t="s">
        <v>4203</v>
      </c>
      <c r="G604" s="81" t="s">
        <v>2446</v>
      </c>
      <c r="H604" s="90" t="s">
        <v>4121</v>
      </c>
      <c r="I604" s="50" t="str" cm="1">
        <f t="array" ref="I6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04" s="90" t="s">
        <v>3445</v>
      </c>
      <c r="K604" s="50">
        <f>MATCH(LEFT(既存ファイル名[[#This Row],[項目（内部）]],1),字音画数表[新字],0)</f>
        <v>131</v>
      </c>
      <c r="L604" s="50" cm="1">
        <f t="array" ref="L604">_xlfn.IFS(MID(既存ファイル名[[#This Row],[項目（内部）]],2,1)="",0,MID(既存ファイル名[[#This Row],[項目（内部）]],2,1)="（",1,TRUE,MATCH(MID(既存ファイル名[[#This Row],[項目（内部）]],2,1),字音画数表[新字],0))</f>
        <v>1085</v>
      </c>
      <c r="M604" s="50" cm="1">
        <f t="array" ref="M6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4" s="50" cm="1">
        <f t="array" ref="N604">_xlfn.IFS(既存ファイル名[[#This Row],[字２]]=0,1,既存ファイル名[[#This Row],[字３]]=0,2,TRUE,3)</f>
        <v>2</v>
      </c>
      <c r="O604" s="79">
        <f>COUNTIF(既存ファイル名[項目],既存ファイル名[[#This Row],[項目]])</f>
        <v>1</v>
      </c>
      <c r="P604" s="90" t="s">
        <v>3837</v>
      </c>
      <c r="Q604" s="50" t="str" cm="1">
        <f t="array" ref="Q604">_xlfn.IFS(既存ファイル名[[#This Row],[字２]]&gt;0,"",COUNTIF(既存ファイル名[[字１]:[字３]],既存ファイル名[[#This Row],[字１]])&gt;1,"重複",TRUE,"")</f>
        <v/>
      </c>
      <c r="R604" s="50" t="str">
        <f>LEFT(既存ファイル名[[#This Row],[ファイル名]],LEN(既存ファイル名[[#This Row],[ファイル名]])-2)</f>
        <v>kanro</v>
      </c>
      <c r="S604" s="50" t="s">
        <v>3837</v>
      </c>
    </row>
    <row r="605" spans="2:19">
      <c r="B605" s="50">
        <v>284</v>
      </c>
      <c r="C605" s="81" t="s">
        <v>2445</v>
      </c>
      <c r="D605" s="81" t="s">
        <v>2445</v>
      </c>
      <c r="E605" s="81" t="s">
        <v>4203</v>
      </c>
      <c r="F605" s="81" t="s">
        <v>4203</v>
      </c>
      <c r="G605" s="81" t="s">
        <v>2445</v>
      </c>
      <c r="H605" s="90" t="s">
        <v>4121</v>
      </c>
      <c r="I605" s="50" t="str" cm="1">
        <f t="array" ref="I6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05" s="90" t="s">
        <v>3447</v>
      </c>
      <c r="K605" s="50">
        <f>MATCH(LEFT(既存ファイル名[[#This Row],[項目（内部）]],1),字音画数表[新字],0)</f>
        <v>131</v>
      </c>
      <c r="L605" s="50" cm="1">
        <f t="array" ref="L605">_xlfn.IFS(MID(既存ファイル名[[#This Row],[項目（内部）]],2,1)="",0,MID(既存ファイル名[[#This Row],[項目（内部）]],2,1)="（",1,TRUE,MATCH(MID(既存ファイル名[[#This Row],[項目（内部）]],2,1),字音画数表[新字],0))</f>
        <v>710</v>
      </c>
      <c r="M605" s="50" cm="1">
        <f t="array" ref="M6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5" s="50" cm="1">
        <f t="array" ref="N605">_xlfn.IFS(既存ファイル名[[#This Row],[字２]]=0,1,既存ファイル名[[#This Row],[字３]]=0,2,TRUE,3)</f>
        <v>2</v>
      </c>
      <c r="O605" s="50">
        <f>COUNTIF(既存ファイル名[項目],既存ファイル名[[#This Row],[項目]])</f>
        <v>1</v>
      </c>
      <c r="P605" s="90" t="s">
        <v>3837</v>
      </c>
      <c r="Q605" s="50" t="str" cm="1">
        <f t="array" ref="Q605">_xlfn.IFS(既存ファイル名[[#This Row],[字２]]&gt;0,"",COUNTIF(既存ファイル名[[字１]:[字３]],既存ファイル名[[#This Row],[字１]])&gt;1,"重複",TRUE,"")</f>
        <v/>
      </c>
      <c r="R605" s="50" t="str">
        <f>LEFT(既存ファイル名[[#This Row],[ファイル名]],LEN(既存ファイル名[[#This Row],[ファイル名]])-2)</f>
        <v>kanta</v>
      </c>
      <c r="S605" s="50" t="s">
        <v>3837</v>
      </c>
    </row>
    <row r="606" spans="2:19">
      <c r="B606" s="50">
        <v>295</v>
      </c>
      <c r="C606" s="81" t="s">
        <v>2444</v>
      </c>
      <c r="D606" s="81" t="s">
        <v>2444</v>
      </c>
      <c r="E606" s="81" t="s">
        <v>4203</v>
      </c>
      <c r="F606" s="81" t="s">
        <v>4203</v>
      </c>
      <c r="G606" s="81" t="s">
        <v>2444</v>
      </c>
      <c r="H606" s="90" t="s">
        <v>4121</v>
      </c>
      <c r="I606" s="50" t="str" cm="1">
        <f t="array" ref="I6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06" s="90" t="s">
        <v>3456</v>
      </c>
      <c r="K606" s="50">
        <f>MATCH(LEFT(既存ファイル名[[#This Row],[項目（内部）]],1),字音画数表[新字],0)</f>
        <v>129</v>
      </c>
      <c r="L606" s="50" cm="1">
        <f t="array" ref="L606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606" s="50" cm="1">
        <f t="array" ref="M6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6" s="50" cm="1">
        <f t="array" ref="N606">_xlfn.IFS(既存ファイル名[[#This Row],[字２]]=0,1,既存ファイル名[[#This Row],[字３]]=0,2,TRUE,3)</f>
        <v>2</v>
      </c>
      <c r="O606" s="79">
        <f>COUNTIF(既存ファイル名[項目],既存ファイル名[[#This Row],[項目]])</f>
        <v>1</v>
      </c>
      <c r="P606" s="90" t="s">
        <v>3837</v>
      </c>
      <c r="Q606" s="50" t="str" cm="1">
        <f t="array" ref="Q606">_xlfn.IFS(既存ファイル名[[#This Row],[字２]]&gt;0,"",COUNTIF(既存ファイル名[[字１]:[字３]],既存ファイル名[[#This Row],[字１]])&gt;1,"重複",TRUE,"")</f>
        <v/>
      </c>
      <c r="R606" s="50" t="str">
        <f>LEFT(既存ファイル名[[#This Row],[ファイル名]],LEN(既存ファイル名[[#This Row],[ファイル名]])-2)</f>
        <v>katsujin</v>
      </c>
      <c r="S606" s="50" t="s">
        <v>3837</v>
      </c>
    </row>
    <row r="607" spans="2:19">
      <c r="B607" s="50">
        <v>277</v>
      </c>
      <c r="C607" s="81" t="s">
        <v>4323</v>
      </c>
      <c r="D607" s="81" t="s">
        <v>4323</v>
      </c>
      <c r="E607" s="81" t="s">
        <v>4203</v>
      </c>
      <c r="F607" s="81" t="s">
        <v>4203</v>
      </c>
      <c r="G607" s="81" t="s">
        <v>4323</v>
      </c>
      <c r="H607" s="90" t="s">
        <v>4207</v>
      </c>
      <c r="I607" s="50" t="str" cm="1">
        <f t="array" ref="I6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07" s="90" t="s">
        <v>2724</v>
      </c>
      <c r="K607" s="50">
        <f>MATCH(LEFT(既存ファイル名[[#This Row],[項目（内部）]],1),字音画数表[新字],0)</f>
        <v>122</v>
      </c>
      <c r="L607" s="50" cm="1">
        <f t="array" ref="L607">_xlfn.IFS(MID(既存ファイル名[[#This Row],[項目（内部）]],2,1)="",0,MID(既存ファイル名[[#This Row],[項目（内部）]],2,1)="（",1,TRUE,MATCH(MID(既存ファイル名[[#This Row],[項目（内部）]],2,1),字音画数表[新字],0))</f>
        <v>469</v>
      </c>
      <c r="M607" s="50" cm="1">
        <f t="array" ref="M6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7" s="50" cm="1">
        <f t="array" ref="N607">_xlfn.IFS(既存ファイル名[[#This Row],[字２]]=0,1,既存ファイル名[[#This Row],[字３]]=0,2,TRUE,3)</f>
        <v>2</v>
      </c>
      <c r="O607" s="79">
        <f>COUNTIF(既存ファイル名[項目],既存ファイル名[[#This Row],[項目]])</f>
        <v>1</v>
      </c>
      <c r="P607" s="90" t="s">
        <v>3837</v>
      </c>
      <c r="Q607" s="50" t="str" cm="1">
        <f t="array" ref="Q607">_xlfn.IFS(既存ファイル名[[#This Row],[字２]]&gt;0,"",COUNTIF(既存ファイル名[[字１]:[字３]],既存ファイル名[[#This Row],[字１]])&gt;1,"重複",TRUE,"")</f>
        <v/>
      </c>
      <c r="R607" s="50" t="str">
        <f>LEFT(既存ファイル名[[#This Row],[ファイル名]],LEN(既存ファイル名[[#This Row],[ファイル名]])-2)</f>
        <v>kakusha</v>
      </c>
      <c r="S607" s="50" t="s">
        <v>3837</v>
      </c>
    </row>
    <row r="608" spans="2:19">
      <c r="B608" s="50">
        <v>275</v>
      </c>
      <c r="C608" s="81" t="s">
        <v>4321</v>
      </c>
      <c r="D608" s="81" t="s">
        <v>4321</v>
      </c>
      <c r="E608" s="81" t="s">
        <v>4203</v>
      </c>
      <c r="F608" s="81" t="s">
        <v>4203</v>
      </c>
      <c r="G608" s="90" t="s">
        <v>4321</v>
      </c>
      <c r="H608" s="90" t="s">
        <v>4207</v>
      </c>
      <c r="I608" s="79" t="str" cm="1">
        <f t="array" ref="I6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08" s="90" t="s">
        <v>3441</v>
      </c>
      <c r="K608" s="50">
        <f>MATCH(LEFT(既存ファイル名[[#This Row],[項目（内部）]],1),字音画数表[新字],0)</f>
        <v>122</v>
      </c>
      <c r="L608" s="50" cm="1">
        <f t="array" ref="L608">_xlfn.IFS(MID(既存ファイル名[[#This Row],[項目（内部）]],2,1)="",0,MID(既存ファイル名[[#This Row],[項目（内部）]],2,1)="（",1,TRUE,MATCH(MID(既存ファイル名[[#This Row],[項目（内部）]],2,1),字音画数表[新字],0))</f>
        <v>290</v>
      </c>
      <c r="M608" s="50" cm="1">
        <f t="array" ref="M6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8" s="50" cm="1">
        <f t="array" ref="N608">_xlfn.IFS(既存ファイル名[[#This Row],[字２]]=0,1,既存ファイル名[[#This Row],[字３]]=0,2,TRUE,3)</f>
        <v>2</v>
      </c>
      <c r="O608" s="50">
        <f>COUNTIF(既存ファイル名[項目],既存ファイル名[[#This Row],[項目]])</f>
        <v>1</v>
      </c>
      <c r="P608" s="90" t="s">
        <v>3837</v>
      </c>
      <c r="Q608" s="50" t="str" cm="1">
        <f t="array" ref="Q608">_xlfn.IFS(既存ファイル名[[#This Row],[字２]]&gt;0,"",COUNTIF(既存ファイル名[[字１]:[字３]],既存ファイル名[[#This Row],[字１]])&gt;1,"重複",TRUE,"")</f>
        <v/>
      </c>
      <c r="R608" s="50" t="str">
        <f>LEFT(既存ファイル名[[#This Row],[ファイル名]],LEN(既存ファイル名[[#This Row],[ファイル名]])-2)</f>
        <v>kakuken</v>
      </c>
      <c r="S608" s="50" t="s">
        <v>3837</v>
      </c>
    </row>
    <row r="609" spans="2:19">
      <c r="B609" s="50">
        <v>276</v>
      </c>
      <c r="C609" s="81" t="s">
        <v>4322</v>
      </c>
      <c r="D609" s="81" t="s">
        <v>4322</v>
      </c>
      <c r="E609" s="81" t="s">
        <v>4203</v>
      </c>
      <c r="F609" s="81" t="s">
        <v>4203</v>
      </c>
      <c r="G609" s="81" t="s">
        <v>4322</v>
      </c>
      <c r="H609" s="90" t="s">
        <v>4123</v>
      </c>
      <c r="I609" s="50" t="str" cm="1">
        <f t="array" ref="I6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09" s="90" t="s">
        <v>2723</v>
      </c>
      <c r="K609" s="50">
        <f>MATCH(LEFT(既存ファイル名[[#This Row],[項目（内部）]],1),字音画数表[新字],0)</f>
        <v>118</v>
      </c>
      <c r="L609" s="50" cm="1">
        <f t="array" ref="L609">_xlfn.IFS(MID(既存ファイル名[[#This Row],[項目（内部）]],2,1)="",0,MID(既存ファイル名[[#This Row],[項目（内部）]],2,1)="（",1,TRUE,MATCH(MID(既存ファイル名[[#This Row],[項目（内部）]],2,1),字音画数表[新字],0))</f>
        <v>470</v>
      </c>
      <c r="M609" s="50" cm="1">
        <f t="array" ref="M6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09" s="50" cm="1">
        <f t="array" ref="N609">_xlfn.IFS(既存ファイル名[[#This Row],[字２]]=0,1,既存ファイル名[[#This Row],[字３]]=0,2,TRUE,3)</f>
        <v>2</v>
      </c>
      <c r="O609" s="79">
        <f>COUNTIF(既存ファイル名[項目],既存ファイル名[[#This Row],[項目]])</f>
        <v>1</v>
      </c>
      <c r="P609" s="90" t="s">
        <v>3837</v>
      </c>
      <c r="Q609" s="50" t="str" cm="1">
        <f t="array" ref="Q609">_xlfn.IFS(既存ファイル名[[#This Row],[字２]]&gt;0,"",COUNTIF(既存ファイル名[[字１]:[字３]],既存ファイル名[[#This Row],[字１]])&gt;1,"重複",TRUE,"")</f>
        <v/>
      </c>
      <c r="R609" s="50" t="str">
        <f>LEFT(既存ファイル名[[#This Row],[ファイル名]],LEN(既存ファイル名[[#This Row],[ファイル名]])-2)</f>
        <v>kakusha</v>
      </c>
      <c r="S609" s="50" t="s">
        <v>3837</v>
      </c>
    </row>
    <row r="610" spans="2:19">
      <c r="B610" s="50">
        <v>186</v>
      </c>
      <c r="C610" s="81" t="s">
        <v>2200</v>
      </c>
      <c r="D610" s="81" t="s">
        <v>2199</v>
      </c>
      <c r="E610" s="81" t="s">
        <v>4203</v>
      </c>
      <c r="F610" s="81" t="s">
        <v>4203</v>
      </c>
      <c r="G610" s="81" t="s">
        <v>2199</v>
      </c>
      <c r="H610" s="90" t="s">
        <v>4122</v>
      </c>
      <c r="I610" s="50" t="str" cm="1">
        <f t="array" ref="I6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10" s="90" t="s">
        <v>3330</v>
      </c>
      <c r="K610" s="50">
        <f>MATCH(LEFT(既存ファイル名[[#This Row],[項目（内部）]],1),字音画数表[新字],0)</f>
        <v>115</v>
      </c>
      <c r="L610" s="50" cm="1">
        <f t="array" ref="L610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610" s="50" cm="1">
        <f t="array" ref="M6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0" s="50" cm="1">
        <f t="array" ref="N610">_xlfn.IFS(既存ファイル名[[#This Row],[字２]]=0,1,既存ファイル名[[#This Row],[字３]]=0,2,TRUE,3)</f>
        <v>2</v>
      </c>
      <c r="O610" s="50">
        <f>COUNTIF(既存ファイル名[項目],既存ファイル名[[#This Row],[項目]])</f>
        <v>1</v>
      </c>
      <c r="P610" s="90" t="s">
        <v>3837</v>
      </c>
      <c r="Q610" s="50" t="str" cm="1">
        <f t="array" ref="Q610">_xlfn.IFS(既存ファイル名[[#This Row],[字２]]&gt;0,"",COUNTIF(既存ファイル名[[字１]:[字３]],既存ファイル名[[#This Row],[字１]])&gt;1,"重複",TRUE,"")</f>
        <v/>
      </c>
      <c r="R610" s="50" t="str">
        <f>LEFT(既存ファイル名[[#This Row],[ファイル名]],LEN(既存ファイル名[[#This Row],[ファイル名]])-2)</f>
        <v>gairi</v>
      </c>
      <c r="S610" s="50" t="s">
        <v>3837</v>
      </c>
    </row>
    <row r="611" spans="2:19">
      <c r="B611" s="50">
        <v>274</v>
      </c>
      <c r="C611" s="93" t="s">
        <v>4824</v>
      </c>
      <c r="D611" s="93" t="s">
        <v>4319</v>
      </c>
      <c r="E611" s="81" t="s">
        <v>4320</v>
      </c>
      <c r="F611" s="81" t="s">
        <v>4203</v>
      </c>
      <c r="G611" s="93" t="s">
        <v>4319</v>
      </c>
      <c r="H611" s="90" t="s">
        <v>4122</v>
      </c>
      <c r="I611" s="50" t="str" cm="1">
        <f t="array" ref="I6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11" s="90" t="s">
        <v>3440</v>
      </c>
      <c r="K611" s="50">
        <f>MATCH(LEFT(既存ファイル名[[#This Row],[項目（内部）]],1),字音画数表[新字],0)</f>
        <v>114</v>
      </c>
      <c r="L611" s="50" cm="1">
        <f t="array" ref="L611">_xlfn.IFS(MID(既存ファイル名[[#This Row],[項目（内部）]],2,1)="",0,MID(既存ファイル名[[#This Row],[項目（内部）]],2,1)="（",1,TRUE,MATCH(MID(既存ファイル名[[#This Row],[項目（内部）]],2,1),字音画数表[新字],0))</f>
        <v>839</v>
      </c>
      <c r="M611" s="50" cm="1">
        <f t="array" ref="M6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1" s="50" cm="1">
        <f t="array" ref="N611">_xlfn.IFS(既存ファイル名[[#This Row],[字２]]=0,1,既存ファイル名[[#This Row],[字３]]=0,2,TRUE,3)</f>
        <v>2</v>
      </c>
      <c r="O611" s="50">
        <f>COUNTIF(既存ファイル名[項目],既存ファイル名[[#This Row],[項目]])</f>
        <v>1</v>
      </c>
      <c r="P611" s="90" t="s">
        <v>3837</v>
      </c>
      <c r="Q611" s="50" t="str" cm="1">
        <f t="array" ref="Q611">_xlfn.IFS(既存ファイル名[[#This Row],[字２]]&gt;0,"",COUNTIF(既存ファイル名[[字１]:[字３]],既存ファイル名[[#This Row],[字１]])&gt;1,"重複",TRUE,"")</f>
        <v/>
      </c>
      <c r="R611" s="50" t="str">
        <f>LEFT(既存ファイル名[[#This Row],[ファイル名]],LEN(既存ファイル名[[#This Row],[ファイル名]])-2)</f>
        <v>kaitoku</v>
      </c>
      <c r="S611" s="50" t="s">
        <v>3837</v>
      </c>
    </row>
    <row r="612" spans="2:19">
      <c r="B612" s="50">
        <v>273</v>
      </c>
      <c r="C612" s="81" t="s">
        <v>2443</v>
      </c>
      <c r="D612" s="81" t="s">
        <v>2443</v>
      </c>
      <c r="E612" s="81" t="s">
        <v>4203</v>
      </c>
      <c r="F612" s="81" t="s">
        <v>4203</v>
      </c>
      <c r="G612" s="90" t="s">
        <v>2443</v>
      </c>
      <c r="H612" s="90" t="s">
        <v>4121</v>
      </c>
      <c r="I612" s="79" t="str" cm="1">
        <f t="array" ref="I6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12" s="90" t="s">
        <v>3439</v>
      </c>
      <c r="K612" s="50">
        <f>MATCH(LEFT(既存ファイル名[[#This Row],[項目（内部）]],1),字音画数表[新字],0)</f>
        <v>108</v>
      </c>
      <c r="L612" s="50" cm="1">
        <f t="array" ref="L612">_xlfn.IFS(MID(既存ファイル名[[#This Row],[項目（内部）]],2,1)="",0,MID(既存ファイル名[[#This Row],[項目（内部）]],2,1)="（",1,TRUE,MATCH(MID(既存ファイル名[[#This Row],[項目（内部）]],2,1),字音画数表[新字],0))</f>
        <v>390</v>
      </c>
      <c r="M612" s="50" cm="1">
        <f t="array" ref="M6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2" s="50" cm="1">
        <f t="array" ref="N612">_xlfn.IFS(既存ファイル名[[#This Row],[字２]]=0,1,既存ファイル名[[#This Row],[字３]]=0,2,TRUE,3)</f>
        <v>2</v>
      </c>
      <c r="O612" s="50">
        <f>COUNTIF(既存ファイル名[項目],既存ファイル名[[#This Row],[項目]])</f>
        <v>1</v>
      </c>
      <c r="P612" s="90" t="s">
        <v>3837</v>
      </c>
      <c r="Q612" s="50" t="str" cm="1">
        <f t="array" ref="Q612">_xlfn.IFS(既存ファイル名[[#This Row],[字２]]&gt;0,"",COUNTIF(既存ファイル名[[字１]:[字３]],既存ファイル名[[#This Row],[字１]])&gt;1,"重複",TRUE,"")</f>
        <v/>
      </c>
      <c r="R612" s="50" t="str">
        <f>LEFT(既存ファイル名[[#This Row],[ファイル名]],LEN(既存ファイル名[[#This Row],[ファイル名]])-2)</f>
        <v>kaisai</v>
      </c>
      <c r="S612" s="50" t="s">
        <v>3837</v>
      </c>
    </row>
    <row r="613" spans="2:19">
      <c r="B613" s="50">
        <v>293</v>
      </c>
      <c r="C613" s="81" t="s">
        <v>2332</v>
      </c>
      <c r="D613" s="81" t="s">
        <v>2332</v>
      </c>
      <c r="E613" s="81" t="s">
        <v>4203</v>
      </c>
      <c r="F613" s="81" t="s">
        <v>4203</v>
      </c>
      <c r="G613" s="90" t="s">
        <v>2332</v>
      </c>
      <c r="H613" s="90" t="s">
        <v>4211</v>
      </c>
      <c r="I613" s="79" t="str" cm="1">
        <f t="array" ref="I6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13" s="90" t="s">
        <v>2747</v>
      </c>
      <c r="K613" s="50">
        <f>MATCH(LEFT(既存ファイル名[[#This Row],[項目（内部）]],1),字音画数表[新字],0)</f>
        <v>93</v>
      </c>
      <c r="L613" s="50" cm="1">
        <f t="array" ref="L613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613" s="50" cm="1">
        <f t="array" ref="M6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3" s="50" cm="1">
        <f t="array" ref="N613">_xlfn.IFS(既存ファイル名[[#This Row],[字２]]=0,1,既存ファイル名[[#This Row],[字３]]=0,2,TRUE,3)</f>
        <v>2</v>
      </c>
      <c r="O613" s="79">
        <f>COUNTIF(既存ファイル名[項目],既存ファイル名[[#This Row],[項目]])</f>
        <v>1</v>
      </c>
      <c r="P613" s="90" t="s">
        <v>3837</v>
      </c>
      <c r="Q613" s="50" t="str" cm="1">
        <f t="array" ref="Q613">_xlfn.IFS(既存ファイル名[[#This Row],[字２]]&gt;0,"",COUNTIF(既存ファイル名[[字１]:[字３]],既存ファイル名[[#This Row],[字１]])&gt;1,"重複",TRUE,"")</f>
        <v/>
      </c>
      <c r="R613" s="50" t="str">
        <f>LEFT(既存ファイル名[[#This Row],[ファイル名]],LEN(既存ファイル名[[#This Row],[ファイル名]])-2)</f>
        <v>kashi</v>
      </c>
      <c r="S613" s="50" t="s">
        <v>3837</v>
      </c>
    </row>
    <row r="614" spans="2:19">
      <c r="B614" s="50">
        <v>294</v>
      </c>
      <c r="C614" s="81" t="s">
        <v>2331</v>
      </c>
      <c r="D614" s="81" t="s">
        <v>2331</v>
      </c>
      <c r="E614" s="81" t="s">
        <v>4203</v>
      </c>
      <c r="F614" s="81" t="s">
        <v>4203</v>
      </c>
      <c r="G614" s="90" t="s">
        <v>2331</v>
      </c>
      <c r="H614" s="90" t="s">
        <v>4211</v>
      </c>
      <c r="I614" s="79" t="str" cm="1">
        <f t="array" ref="I6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14" s="90" t="s">
        <v>2748</v>
      </c>
      <c r="K614" s="50">
        <f>MATCH(LEFT(既存ファイル名[[#This Row],[項目（内部）]],1),字音画数表[新字],0)</f>
        <v>91</v>
      </c>
      <c r="L614" s="50" cm="1">
        <f t="array" ref="L614">_xlfn.IFS(MID(既存ファイル名[[#This Row],[項目（内部）]],2,1)="",0,MID(既存ファイル名[[#This Row],[項目（内部）]],2,1)="（",1,TRUE,MATCH(MID(既存ファイル名[[#This Row],[項目（内部）]],2,1),字音画数表[新字],0))</f>
        <v>408</v>
      </c>
      <c r="M614" s="50" cm="1">
        <f t="array" ref="M6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4" s="50" cm="1">
        <f t="array" ref="N614">_xlfn.IFS(既存ファイル名[[#This Row],[字２]]=0,1,既存ファイル名[[#This Row],[字３]]=0,2,TRUE,3)</f>
        <v>2</v>
      </c>
      <c r="O614" s="50">
        <f>COUNTIF(既存ファイル名[項目],既存ファイル名[[#This Row],[項目]])</f>
        <v>1</v>
      </c>
      <c r="P614" s="90" t="s">
        <v>3837</v>
      </c>
      <c r="Q614" s="50" t="str" cm="1">
        <f t="array" ref="Q614">_xlfn.IFS(既存ファイル名[[#This Row],[字２]]&gt;0,"",COUNTIF(既存ファイル名[[字１]:[字３]],既存ファイル名[[#This Row],[字１]])&gt;1,"重複",TRUE,"")</f>
        <v/>
      </c>
      <c r="R614" s="50" t="str">
        <f>LEFT(既存ファイル名[[#This Row],[ファイル名]],LEN(既存ファイル名[[#This Row],[ファイル名]])-2)</f>
        <v>kashi</v>
      </c>
      <c r="S614" s="50" t="s">
        <v>3837</v>
      </c>
    </row>
    <row r="615" spans="2:19">
      <c r="B615" s="50">
        <v>289</v>
      </c>
      <c r="C615" s="81" t="s">
        <v>2198</v>
      </c>
      <c r="D615" s="81" t="s">
        <v>2197</v>
      </c>
      <c r="E615" s="81" t="s">
        <v>4203</v>
      </c>
      <c r="F615" s="81" t="s">
        <v>4203</v>
      </c>
      <c r="G615" s="81" t="s">
        <v>2197</v>
      </c>
      <c r="H615" s="90" t="s">
        <v>4122</v>
      </c>
      <c r="I615" s="50" t="str" cm="1">
        <f t="array" ref="I6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15" s="90" t="s">
        <v>2744</v>
      </c>
      <c r="K615" s="50">
        <f>MATCH(LEFT(既存ファイル名[[#This Row],[項目（内部）]],1),字音画数表[新字],0)</f>
        <v>86</v>
      </c>
      <c r="L615" s="50" cm="1">
        <f t="array" ref="L615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615" s="50" cm="1">
        <f t="array" ref="M6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5" s="50" cm="1">
        <f t="array" ref="N615">_xlfn.IFS(既存ファイル名[[#This Row],[字２]]=0,1,既存ファイル名[[#This Row],[字３]]=0,2,TRUE,3)</f>
        <v>2</v>
      </c>
      <c r="O615" s="50">
        <f>COUNTIF(既存ファイル名[項目],既存ファイル名[[#This Row],[項目]])</f>
        <v>1</v>
      </c>
      <c r="P615" s="90" t="s">
        <v>3837</v>
      </c>
      <c r="Q615" s="50" t="str" cm="1">
        <f t="array" ref="Q615">_xlfn.IFS(既存ファイル名[[#This Row],[字２]]&gt;0,"",COUNTIF(既存ファイル名[[字１]:[字３]],既存ファイル名[[#This Row],[字１]])&gt;1,"重複",TRUE,"")</f>
        <v/>
      </c>
      <c r="R615" s="50" t="str">
        <f>LEFT(既存ファイル名[[#This Row],[ファイル名]],LEN(既存ファイル名[[#This Row],[ファイル名]])-2)</f>
        <v>kari</v>
      </c>
      <c r="S615" s="50" t="s">
        <v>3837</v>
      </c>
    </row>
    <row r="616" spans="2:19">
      <c r="B616" s="50">
        <v>272</v>
      </c>
      <c r="C616" s="81" t="s">
        <v>2442</v>
      </c>
      <c r="D616" s="81" t="s">
        <v>2442</v>
      </c>
      <c r="E616" s="81" t="s">
        <v>4203</v>
      </c>
      <c r="F616" s="81" t="s">
        <v>4203</v>
      </c>
      <c r="G616" s="81" t="s">
        <v>2442</v>
      </c>
      <c r="H616" s="90" t="s">
        <v>4121</v>
      </c>
      <c r="I616" s="50" t="str" cm="1">
        <f t="array" ref="I6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16" s="90" t="s">
        <v>3438</v>
      </c>
      <c r="K616" s="50">
        <f>MATCH(LEFT(既存ファイル名[[#This Row],[項目（内部）]],1),字音画数表[新字],0)</f>
        <v>80</v>
      </c>
      <c r="L616" s="50" cm="1">
        <f t="array" ref="L616">_xlfn.IFS(MID(既存ファイル名[[#This Row],[項目（内部）]],2,1)="",0,MID(既存ファイル名[[#This Row],[項目（内部）]],2,1)="（",1,TRUE,MATCH(MID(既存ファイル名[[#This Row],[項目（内部）]],2,1),字音画数表[新字],0))</f>
        <v>859</v>
      </c>
      <c r="M616" s="50" cm="1">
        <f t="array" ref="M6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6" s="50" cm="1">
        <f t="array" ref="N616">_xlfn.IFS(既存ファイル名[[#This Row],[字２]]=0,1,既存ファイル名[[#This Row],[字３]]=0,2,TRUE,3)</f>
        <v>2</v>
      </c>
      <c r="O616" s="50">
        <f>COUNTIF(既存ファイル名[項目],既存ファイル名[[#This Row],[項目]])</f>
        <v>1</v>
      </c>
      <c r="P616" s="90" t="s">
        <v>3837</v>
      </c>
      <c r="Q616" s="50" t="str" cm="1">
        <f t="array" ref="Q616">_xlfn.IFS(既存ファイル名[[#This Row],[字２]]&gt;0,"",COUNTIF(既存ファイル名[[字１]:[字３]],既存ファイル名[[#This Row],[字１]])&gt;1,"重複",TRUE,"")</f>
        <v/>
      </c>
      <c r="R616" s="50" t="str">
        <f>LEFT(既存ファイル名[[#This Row],[ファイル名]],LEN(既存ファイル名[[#This Row],[ファイル名]])-2)</f>
        <v>kahaku</v>
      </c>
      <c r="S616" s="50" t="s">
        <v>3837</v>
      </c>
    </row>
    <row r="617" spans="2:19">
      <c r="B617" s="50">
        <v>292</v>
      </c>
      <c r="C617" s="81" t="s">
        <v>2441</v>
      </c>
      <c r="D617" s="81" t="s">
        <v>2441</v>
      </c>
      <c r="E617" s="81" t="s">
        <v>4203</v>
      </c>
      <c r="F617" s="81" t="s">
        <v>4203</v>
      </c>
      <c r="G617" s="90" t="s">
        <v>2441</v>
      </c>
      <c r="H617" s="90" t="s">
        <v>4121</v>
      </c>
      <c r="I617" s="79" t="str" cm="1">
        <f t="array" ref="I6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17" s="90" t="s">
        <v>2746</v>
      </c>
      <c r="K617" s="50">
        <f>MATCH(LEFT(既存ファイル名[[#This Row],[項目（内部）]],1),字音画数表[新字],0)</f>
        <v>77</v>
      </c>
      <c r="L617" s="50" cm="1">
        <f t="array" ref="L617">_xlfn.IFS(MID(既存ファイル名[[#This Row],[項目（内部）]],2,1)="",0,MID(既存ファイル名[[#This Row],[項目（内部）]],2,1)="（",1,TRUE,MATCH(MID(既存ファイル名[[#This Row],[項目（内部）]],2,1),字音画数表[新字],0))</f>
        <v>432</v>
      </c>
      <c r="M617" s="50" cm="1">
        <f t="array" ref="M6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7" s="50" cm="1">
        <f t="array" ref="N617">_xlfn.IFS(既存ファイル名[[#This Row],[字２]]=0,1,既存ファイル名[[#This Row],[字３]]=0,2,TRUE,3)</f>
        <v>2</v>
      </c>
      <c r="O617" s="50">
        <f>COUNTIF(既存ファイル名[項目],既存ファイル名[[#This Row],[項目]])</f>
        <v>1</v>
      </c>
      <c r="P617" s="90" t="s">
        <v>3837</v>
      </c>
      <c r="Q617" s="50" t="str" cm="1">
        <f t="array" ref="Q617">_xlfn.IFS(既存ファイル名[[#This Row],[字２]]&gt;0,"",COUNTIF(既存ファイル名[[字１]:[字３]],既存ファイル名[[#This Row],[字１]])&gt;1,"重複",TRUE,"")</f>
        <v/>
      </c>
      <c r="R617" s="50" t="str">
        <f>LEFT(既存ファイル名[[#This Row],[ファイル名]],LEN(既存ファイル名[[#This Row],[ファイル名]])-2)</f>
        <v>kashi</v>
      </c>
      <c r="S617" s="50" t="s">
        <v>3837</v>
      </c>
    </row>
    <row r="618" spans="2:19">
      <c r="B618" s="79">
        <v>290</v>
      </c>
      <c r="C618" s="81" t="s">
        <v>2196</v>
      </c>
      <c r="D618" s="81" t="s">
        <v>2195</v>
      </c>
      <c r="E618" s="81" t="s">
        <v>4203</v>
      </c>
      <c r="F618" s="81" t="s">
        <v>4203</v>
      </c>
      <c r="G618" s="81" t="s">
        <v>2195</v>
      </c>
      <c r="H618" s="90" t="s">
        <v>4122</v>
      </c>
      <c r="I618" s="50" t="str" cm="1">
        <f t="array" ref="I6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18" s="90" t="s">
        <v>2745</v>
      </c>
      <c r="K618" s="50">
        <f>MATCH(LEFT(既存ファイル名[[#This Row],[項目（内部）]],1),字音画数表[新字],0)</f>
        <v>75</v>
      </c>
      <c r="L618" s="50" cm="1">
        <f t="array" ref="L618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618" s="50" cm="1">
        <f t="array" ref="M6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8" s="50" cm="1">
        <f t="array" ref="N618">_xlfn.IFS(既存ファイル名[[#This Row],[字２]]=0,1,既存ファイル名[[#This Row],[字３]]=0,2,TRUE,3)</f>
        <v>2</v>
      </c>
      <c r="O618" s="79">
        <f>COUNTIF(既存ファイル名[項目],既存ファイル名[[#This Row],[項目]])</f>
        <v>1</v>
      </c>
      <c r="P618" s="92" t="s">
        <v>3837</v>
      </c>
      <c r="Q618" s="50" t="str" cm="1">
        <f t="array" ref="Q618">_xlfn.IFS(既存ファイル名[[#This Row],[字２]]&gt;0,"",COUNTIF(既存ファイル名[[字１]:[字３]],既存ファイル名[[#This Row],[字１]])&gt;1,"重複",TRUE,"")</f>
        <v/>
      </c>
      <c r="R618" s="50" t="str">
        <f>LEFT(既存ファイル名[[#This Row],[ファイル名]],LEN(既存ファイル名[[#This Row],[ファイル名]])-2)</f>
        <v>kari</v>
      </c>
      <c r="S618" s="50" t="s">
        <v>3837</v>
      </c>
    </row>
    <row r="619" spans="2:19">
      <c r="B619" s="50">
        <v>291</v>
      </c>
      <c r="C619" s="81" t="s">
        <v>2330</v>
      </c>
      <c r="D619" s="81" t="s">
        <v>2330</v>
      </c>
      <c r="E619" s="81" t="s">
        <v>4203</v>
      </c>
      <c r="F619" s="81" t="s">
        <v>4203</v>
      </c>
      <c r="G619" s="81" t="s">
        <v>2330</v>
      </c>
      <c r="H619" s="90" t="s">
        <v>4211</v>
      </c>
      <c r="I619" s="50" t="str" cm="1">
        <f t="array" ref="I6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19" s="90" t="s">
        <v>3453</v>
      </c>
      <c r="K619" s="50">
        <f>MATCH(LEFT(既存ファイル名[[#This Row],[項目（内部）]],1),字音画数表[新字],0)</f>
        <v>75</v>
      </c>
      <c r="L619" s="50" cm="1">
        <f t="array" ref="L619">_xlfn.IFS(MID(既存ファイル名[[#This Row],[項目（内部）]],2,1)="",0,MID(既存ファイル名[[#This Row],[項目（内部）]],2,1)="（",1,TRUE,MATCH(MID(既存ファイル名[[#This Row],[項目（内部）]],2,1),字音画数表[新字],0))</f>
        <v>631</v>
      </c>
      <c r="M619" s="50" cm="1">
        <f t="array" ref="M6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19" s="50" cm="1">
        <f t="array" ref="N619">_xlfn.IFS(既存ファイル名[[#This Row],[字２]]=0,1,既存ファイル名[[#This Row],[字３]]=0,2,TRUE,3)</f>
        <v>2</v>
      </c>
      <c r="O619" s="50">
        <f>COUNTIF(既存ファイル名[項目],既存ファイル名[[#This Row],[項目]])</f>
        <v>1</v>
      </c>
      <c r="P619" s="90" t="s">
        <v>3837</v>
      </c>
      <c r="Q619" s="50" t="str" cm="1">
        <f t="array" ref="Q619">_xlfn.IFS(既存ファイル名[[#This Row],[字２]]&gt;0,"",COUNTIF(既存ファイル名[[字１]:[字３]],既存ファイル名[[#This Row],[字１]])&gt;1,"重複",TRUE,"")</f>
        <v/>
      </c>
      <c r="R619" s="50" t="str">
        <f>LEFT(既存ファイル名[[#This Row],[ファイル名]],LEN(既存ファイル名[[#This Row],[ファイル名]])-2)</f>
        <v>kasei</v>
      </c>
      <c r="S619" s="50" t="s">
        <v>3837</v>
      </c>
    </row>
    <row r="620" spans="2:19">
      <c r="B620" s="50">
        <v>390</v>
      </c>
      <c r="C620" s="81" t="s">
        <v>2194</v>
      </c>
      <c r="D620" s="90" t="s">
        <v>2193</v>
      </c>
      <c r="E620" s="81" t="s">
        <v>4203</v>
      </c>
      <c r="F620" s="81" t="s">
        <v>4203</v>
      </c>
      <c r="G620" s="90" t="s">
        <v>2193</v>
      </c>
      <c r="H620" s="90" t="s">
        <v>4122</v>
      </c>
      <c r="I620" s="50" t="str" cm="1">
        <f t="array" ref="I6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20" s="90" t="s">
        <v>3558</v>
      </c>
      <c r="K620" s="50">
        <f>MATCH(LEFT(既存ファイル名[[#This Row],[項目（内部）]],1),字音画数表[新字],0)</f>
        <v>71</v>
      </c>
      <c r="L620" s="50" cm="1">
        <f t="array" ref="L620">_xlfn.IFS(MID(既存ファイル名[[#This Row],[項目（内部）]],2,1)="",0,MID(既存ファイル名[[#This Row],[項目（内部）]],2,1)="（",1,TRUE,MATCH(MID(既存ファイル名[[#This Row],[項目（内部）]],2,1),字音画数表[新字],0))</f>
        <v>520</v>
      </c>
      <c r="M620" s="50" cm="1">
        <f t="array" ref="M6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0" s="50" cm="1">
        <f t="array" ref="N620">_xlfn.IFS(既存ファイル名[[#This Row],[字２]]=0,1,既存ファイル名[[#This Row],[字３]]=0,2,TRUE,3)</f>
        <v>2</v>
      </c>
      <c r="O620" s="79">
        <f>COUNTIF(既存ファイル名[項目],既存ファイル名[[#This Row],[項目]])</f>
        <v>1</v>
      </c>
      <c r="P620" s="90" t="s">
        <v>3837</v>
      </c>
      <c r="Q620" s="50" t="str" cm="1">
        <f t="array" ref="Q620">_xlfn.IFS(既存ファイル名[[#This Row],[字２]]&gt;0,"",COUNTIF(既存ファイル名[[字１]:[字３]],既存ファイル名[[#This Row],[字１]])&gt;1,"重複",TRUE,"")</f>
        <v/>
      </c>
      <c r="R620" s="50" t="str">
        <f>LEFT(既存ファイル名[[#This Row],[ファイル名]],LEN(既存ファイル名[[#This Row],[ファイル名]])-2)</f>
        <v>oushun</v>
      </c>
      <c r="S620" s="50" t="s">
        <v>3837</v>
      </c>
    </row>
    <row r="621" spans="2:19">
      <c r="B621" s="50">
        <v>389</v>
      </c>
      <c r="C621" s="81" t="s">
        <v>2099</v>
      </c>
      <c r="D621" s="90" t="s">
        <v>2099</v>
      </c>
      <c r="E621" s="81" t="s">
        <v>4203</v>
      </c>
      <c r="F621" s="81" t="s">
        <v>4203</v>
      </c>
      <c r="G621" s="90" t="s">
        <v>2099</v>
      </c>
      <c r="H621" s="90" t="s">
        <v>4207</v>
      </c>
      <c r="I621" s="50" t="str" cm="1">
        <f t="array" ref="I6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21" s="90" t="s">
        <v>3557</v>
      </c>
      <c r="K621" s="50">
        <f>MATCH(LEFT(既存ファイル名[[#This Row],[項目（内部）]],1),字音画数表[新字],0)</f>
        <v>71</v>
      </c>
      <c r="L621" s="50" cm="1">
        <f t="array" ref="L621">_xlfn.IFS(MID(既存ファイル名[[#This Row],[項目（内部）]],2,1)="",0,MID(既存ファイル名[[#This Row],[項目（内部）]],2,1)="（",1,TRUE,MATCH(MID(既存ファイル名[[#This Row],[項目（内部）]],2,1),字音画数表[新字],0))</f>
        <v>481</v>
      </c>
      <c r="M621" s="50" cm="1">
        <f t="array" ref="M6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1" s="50" cm="1">
        <f t="array" ref="N621">_xlfn.IFS(既存ファイル名[[#This Row],[字２]]=0,1,既存ファイル名[[#This Row],[字３]]=0,2,TRUE,3)</f>
        <v>2</v>
      </c>
      <c r="O621" s="50">
        <f>COUNTIF(既存ファイル名[項目],既存ファイル名[[#This Row],[項目]])</f>
        <v>1</v>
      </c>
      <c r="P621" s="90" t="s">
        <v>3837</v>
      </c>
      <c r="Q621" s="50" t="str" cm="1">
        <f t="array" ref="Q621">_xlfn.IFS(既存ファイル名[[#This Row],[字２]]&gt;0,"",COUNTIF(既存ファイル名[[字１]:[字３]],既存ファイル名[[#This Row],[字１]])&gt;1,"重複",TRUE,"")</f>
        <v/>
      </c>
      <c r="R621" s="50" t="str">
        <f>LEFT(既存ファイル名[[#This Row],[ファイル名]],LEN(既存ファイル名[[#This Row],[ファイル名]])-2)</f>
        <v>oushu</v>
      </c>
      <c r="S621" s="50" t="s">
        <v>3837</v>
      </c>
    </row>
    <row r="622" spans="2:19">
      <c r="B622" s="50">
        <v>385</v>
      </c>
      <c r="C622" s="81" t="s">
        <v>2329</v>
      </c>
      <c r="D622" s="90" t="s">
        <v>2329</v>
      </c>
      <c r="E622" s="81" t="s">
        <v>4203</v>
      </c>
      <c r="F622" s="81" t="s">
        <v>4203</v>
      </c>
      <c r="G622" s="90" t="s">
        <v>2329</v>
      </c>
      <c r="H622" s="90" t="s">
        <v>4211</v>
      </c>
      <c r="I622" s="50" t="str" cm="1">
        <f t="array" ref="I6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22" s="90" t="s">
        <v>3553</v>
      </c>
      <c r="K622" s="50">
        <f>MATCH(LEFT(既存ファイル名[[#This Row],[項目（内部）]],1),字音画数表[新字],0)</f>
        <v>70</v>
      </c>
      <c r="L622" s="50" cm="1">
        <f t="array" ref="L622">_xlfn.IFS(MID(既存ファイル名[[#This Row],[項目（内部）]],2,1)="",0,MID(既存ファイル名[[#This Row],[項目（内部）]],2,1)="（",1,TRUE,MATCH(MID(既存ファイル名[[#This Row],[項目（内部）]],2,1),字音画数表[新字],0))</f>
        <v>903</v>
      </c>
      <c r="M622" s="50" cm="1">
        <f t="array" ref="M6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2" s="50" cm="1">
        <f t="array" ref="N622">_xlfn.IFS(既存ファイル名[[#This Row],[字２]]=0,1,既存ファイル名[[#This Row],[字３]]=0,2,TRUE,3)</f>
        <v>2</v>
      </c>
      <c r="O622" s="79">
        <f>COUNTIF(既存ファイル名[項目],既存ファイル名[[#This Row],[項目]])</f>
        <v>1</v>
      </c>
      <c r="P622" s="90" t="s">
        <v>3837</v>
      </c>
      <c r="Q622" s="50" t="str" cm="1">
        <f t="array" ref="Q622">_xlfn.IFS(既存ファイル名[[#This Row],[字２]]&gt;0,"",COUNTIF(既存ファイル名[[字１]:[字３]],既存ファイル名[[#This Row],[字１]])&gt;1,"重複",TRUE,"")</f>
        <v/>
      </c>
      <c r="R622" s="50" t="str">
        <f>LEFT(既存ファイル名[[#This Row],[ファイル名]],LEN(既存ファイル名[[#This Row],[ファイル名]])-2)</f>
        <v>oufu</v>
      </c>
      <c r="S622" s="50" t="s">
        <v>3837</v>
      </c>
    </row>
    <row r="623" spans="2:19">
      <c r="B623" s="50">
        <v>386</v>
      </c>
      <c r="C623" s="81" t="s">
        <v>2439</v>
      </c>
      <c r="D623" s="90" t="s">
        <v>2439</v>
      </c>
      <c r="E623" s="81" t="s">
        <v>4203</v>
      </c>
      <c r="F623" s="81" t="s">
        <v>4203</v>
      </c>
      <c r="G623" s="90" t="s">
        <v>2439</v>
      </c>
      <c r="H623" s="90" t="s">
        <v>4121</v>
      </c>
      <c r="I623" s="50" t="str" cm="1">
        <f t="array" ref="I6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23" s="90" t="s">
        <v>3554</v>
      </c>
      <c r="K623" s="50">
        <f>MATCH(LEFT(既存ファイル名[[#This Row],[項目（内部）]],1),字音画数表[新字],0)</f>
        <v>70</v>
      </c>
      <c r="L623" s="50" cm="1">
        <f t="array" ref="L623">_xlfn.IFS(MID(既存ファイル名[[#This Row],[項目（内部）]],2,1)="",0,MID(既存ファイル名[[#This Row],[項目（内部）]],2,1)="（",1,TRUE,MATCH(MID(既存ファイル名[[#This Row],[項目（内部）]],2,1),字音画数表[新字],0))</f>
        <v>859</v>
      </c>
      <c r="M623" s="50" cm="1">
        <f t="array" ref="M6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3" s="50" cm="1">
        <f t="array" ref="N623">_xlfn.IFS(既存ファイル名[[#This Row],[字２]]=0,1,既存ファイル名[[#This Row],[字３]]=0,2,TRUE,3)</f>
        <v>2</v>
      </c>
      <c r="O623" s="79">
        <f>COUNTIF(既存ファイル名[項目],既存ファイル名[[#This Row],[項目]])</f>
        <v>1</v>
      </c>
      <c r="P623" s="90" t="s">
        <v>3837</v>
      </c>
      <c r="Q623" s="50" t="str" cm="1">
        <f t="array" ref="Q623">_xlfn.IFS(既存ファイル名[[#This Row],[字２]]&gt;0,"",COUNTIF(既存ファイル名[[字１]:[字３]],既存ファイル名[[#This Row],[字１]])&gt;1,"重複",TRUE,"")</f>
        <v/>
      </c>
      <c r="R623" s="50" t="str">
        <f>LEFT(既存ファイル名[[#This Row],[ファイル名]],LEN(既存ファイル名[[#This Row],[ファイル名]])-2)</f>
        <v>ouhaku</v>
      </c>
      <c r="S623" s="50" t="s">
        <v>3837</v>
      </c>
    </row>
    <row r="624" spans="2:19">
      <c r="B624" s="50">
        <v>388</v>
      </c>
      <c r="C624" s="81" t="s">
        <v>2438</v>
      </c>
      <c r="D624" s="90" t="s">
        <v>2438</v>
      </c>
      <c r="E624" s="81" t="s">
        <v>4203</v>
      </c>
      <c r="F624" s="81" t="s">
        <v>4203</v>
      </c>
      <c r="G624" s="90" t="s">
        <v>2438</v>
      </c>
      <c r="H624" s="90" t="s">
        <v>4121</v>
      </c>
      <c r="I624" s="50" t="str" cm="1">
        <f t="array" ref="I6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24" s="90" t="s">
        <v>3556</v>
      </c>
      <c r="K624" s="50">
        <f>MATCH(LEFT(既存ファイル名[[#This Row],[項目（内部）]],1),字音画数表[新字],0)</f>
        <v>70</v>
      </c>
      <c r="L624" s="50" cm="1">
        <f t="array" ref="L624">_xlfn.IFS(MID(既存ファイル名[[#This Row],[項目（内部）]],2,1)="",0,MID(既存ファイル名[[#This Row],[項目（内部）]],2,1)="（",1,TRUE,MATCH(MID(既存ファイル名[[#This Row],[項目（内部）]],2,1),字音画数表[新字],0))</f>
        <v>557</v>
      </c>
      <c r="M624" s="50" cm="1">
        <f t="array" ref="M6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4" s="50" cm="1">
        <f t="array" ref="N624">_xlfn.IFS(既存ファイル名[[#This Row],[字２]]=0,1,既存ファイル名[[#This Row],[字３]]=0,2,TRUE,3)</f>
        <v>2</v>
      </c>
      <c r="O624" s="50">
        <f>COUNTIF(既存ファイル名[項目],既存ファイル名[[#This Row],[項目]])</f>
        <v>1</v>
      </c>
      <c r="P624" s="90" t="s">
        <v>3837</v>
      </c>
      <c r="Q624" s="50" t="str" cm="1">
        <f t="array" ref="Q624">_xlfn.IFS(既存ファイル名[[#This Row],[字２]]&gt;0,"",COUNTIF(既存ファイル名[[字１]:[字３]],既存ファイル名[[#This Row],[字１]])&gt;1,"重複",TRUE,"")</f>
        <v/>
      </c>
      <c r="R624" s="50" t="str">
        <f>LEFT(既存ファイル名[[#This Row],[ファイル名]],LEN(既存ファイル名[[#This Row],[ファイル名]])-2)</f>
        <v>oushou</v>
      </c>
      <c r="S624" s="50" t="s">
        <v>3837</v>
      </c>
    </row>
    <row r="625" spans="2:19">
      <c r="B625" s="50">
        <v>387</v>
      </c>
      <c r="C625" s="81" t="s">
        <v>2328</v>
      </c>
      <c r="D625" s="90" t="s">
        <v>2328</v>
      </c>
      <c r="E625" s="81" t="s">
        <v>4203</v>
      </c>
      <c r="F625" s="81" t="s">
        <v>4203</v>
      </c>
      <c r="G625" s="90" t="s">
        <v>2328</v>
      </c>
      <c r="H625" s="90" t="s">
        <v>4211</v>
      </c>
      <c r="I625" s="50" t="str" cm="1">
        <f t="array" ref="I6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25" s="90" t="s">
        <v>3555</v>
      </c>
      <c r="K625" s="50">
        <f>MATCH(LEFT(既存ファイル名[[#This Row],[項目（内部）]],1),字音画数表[新字],0)</f>
        <v>70</v>
      </c>
      <c r="L625" s="50" cm="1">
        <f t="array" ref="L625">_xlfn.IFS(MID(既存ファイル名[[#This Row],[項目（内部）]],2,1)="",0,MID(既存ファイル名[[#This Row],[項目（内部）]],2,1)="（",1,TRUE,MATCH(MID(既存ファイル名[[#This Row],[項目（内部）]],2,1),字音画数表[新字],0))</f>
        <v>463</v>
      </c>
      <c r="M625" s="50" cm="1">
        <f t="array" ref="M6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5" s="50" cm="1">
        <f t="array" ref="N625">_xlfn.IFS(既存ファイル名[[#This Row],[字２]]=0,1,既存ファイル名[[#This Row],[字３]]=0,2,TRUE,3)</f>
        <v>2</v>
      </c>
      <c r="O625" s="50">
        <f>COUNTIF(既存ファイル名[項目],既存ファイル名[[#This Row],[項目]])</f>
        <v>1</v>
      </c>
      <c r="P625" s="90" t="s">
        <v>3837</v>
      </c>
      <c r="Q625" s="50" t="str" cm="1">
        <f t="array" ref="Q625">_xlfn.IFS(既存ファイル名[[#This Row],[字２]]&gt;0,"",COUNTIF(既存ファイル名[[字１]:[字３]],既存ファイル名[[#This Row],[字１]])&gt;1,"重複",TRUE,"")</f>
        <v/>
      </c>
      <c r="R625" s="50" t="str">
        <f>LEFT(既存ファイル名[[#This Row],[ファイル名]],LEN(既存ファイル名[[#This Row],[ファイル名]])-2)</f>
        <v>oushitsu</v>
      </c>
      <c r="S625" s="50" t="s">
        <v>3837</v>
      </c>
    </row>
    <row r="626" spans="2:19">
      <c r="B626" s="50">
        <v>174</v>
      </c>
      <c r="C626" s="81" t="s">
        <v>4254</v>
      </c>
      <c r="D626" s="81" t="s">
        <v>4255</v>
      </c>
      <c r="E626" s="81" t="s">
        <v>4203</v>
      </c>
      <c r="F626" s="81" t="s">
        <v>4203</v>
      </c>
      <c r="G626" s="90" t="s">
        <v>4255</v>
      </c>
      <c r="H626" s="90" t="s">
        <v>4122</v>
      </c>
      <c r="I626" s="79" t="str" cm="1">
        <f t="array" ref="I6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26" s="90" t="s">
        <v>3312</v>
      </c>
      <c r="K626" s="50">
        <f>MATCH(LEFT(既存ファイル名[[#This Row],[項目（内部）]],1),字音画数表[新字],0)</f>
        <v>69</v>
      </c>
      <c r="L626" s="50" cm="1">
        <f t="array" ref="L626">_xlfn.IFS(MID(既存ファイル名[[#This Row],[項目（内部）]],2,1)="",0,MID(既存ファイル名[[#This Row],[項目（内部）]],2,1)="（",1,TRUE,MATCH(MID(既存ファイル名[[#This Row],[項目（内部）]],2,1),字音画数表[新字],0))</f>
        <v>737</v>
      </c>
      <c r="M626" s="50" cm="1">
        <f t="array" ref="M6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6" s="50" cm="1">
        <f t="array" ref="N626">_xlfn.IFS(既存ファイル名[[#This Row],[字２]]=0,1,既存ファイル名[[#This Row],[字３]]=0,2,TRUE,3)</f>
        <v>2</v>
      </c>
      <c r="O626" s="79">
        <f>COUNTIF(既存ファイル名[項目],既存ファイル名[[#This Row],[項目]])</f>
        <v>1</v>
      </c>
      <c r="P626" s="90" t="s">
        <v>3837</v>
      </c>
      <c r="Q626" s="50" t="str" cm="1">
        <f t="array" ref="Q626">_xlfn.IFS(既存ファイル名[[#This Row],[字２]]&gt;0,"",COUNTIF(既存ファイル名[[字１]:[字３]],既存ファイル名[[#This Row],[字１]])&gt;1,"重複",TRUE,"")</f>
        <v/>
      </c>
      <c r="R626" s="50" t="str">
        <f>LEFT(既存ファイル名[[#This Row],[ファイル名]],LEN(既存ファイル名[[#This Row],[ファイル名]])-2)</f>
        <v>entan</v>
      </c>
      <c r="S626" s="50" t="s">
        <v>3837</v>
      </c>
    </row>
    <row r="627" spans="2:19">
      <c r="B627" s="50">
        <v>173</v>
      </c>
      <c r="C627" s="81" t="s">
        <v>2192</v>
      </c>
      <c r="D627" s="81" t="s">
        <v>2191</v>
      </c>
      <c r="E627" s="81" t="s">
        <v>4203</v>
      </c>
      <c r="F627" s="81" t="s">
        <v>4203</v>
      </c>
      <c r="G627" s="90" t="s">
        <v>2191</v>
      </c>
      <c r="H627" s="90" t="s">
        <v>4122</v>
      </c>
      <c r="I627" s="79" t="str" cm="1">
        <f t="array" ref="I6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27" s="90" t="s">
        <v>3311</v>
      </c>
      <c r="K627" s="50">
        <f>MATCH(LEFT(既存ファイル名[[#This Row],[項目（内部）]],1),字音画数表[新字],0)</f>
        <v>69</v>
      </c>
      <c r="L627" s="50" cm="1">
        <f t="array" ref="L627">_xlfn.IFS(MID(既存ファイル名[[#This Row],[項目（内部）]],2,1)="",0,MID(既存ファイル名[[#This Row],[項目（内部）]],2,1)="（",1,TRUE,MATCH(MID(既存ファイル名[[#This Row],[項目（内部）]],2,1),字音画数表[新字],0))</f>
        <v>621</v>
      </c>
      <c r="M627" s="50" cm="1">
        <f t="array" ref="M6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7" s="50" cm="1">
        <f t="array" ref="N627">_xlfn.IFS(既存ファイル名[[#This Row],[字２]]=0,1,既存ファイル名[[#This Row],[字３]]=0,2,TRUE,3)</f>
        <v>2</v>
      </c>
      <c r="O627" s="79">
        <f>COUNTIF(既存ファイル名[項目],既存ファイル名[[#This Row],[項目]])</f>
        <v>1</v>
      </c>
      <c r="P627" s="90" t="s">
        <v>3837</v>
      </c>
      <c r="Q627" s="50" t="str" cm="1">
        <f t="array" ref="Q627">_xlfn.IFS(既存ファイル名[[#This Row],[字２]]&gt;0,"",COUNTIF(既存ファイル名[[字１]:[字３]],既存ファイル名[[#This Row],[字１]])&gt;1,"重複",TRUE,"")</f>
        <v/>
      </c>
      <c r="R627" s="50" t="str">
        <f>LEFT(既存ファイル名[[#This Row],[ファイル名]],LEN(既存ファイル名[[#This Row],[ファイル名]])-2)</f>
        <v>ensui</v>
      </c>
      <c r="S627" s="50" t="s">
        <v>3837</v>
      </c>
    </row>
    <row r="628" spans="2:19">
      <c r="B628" s="50">
        <v>171</v>
      </c>
      <c r="C628" s="81" t="s">
        <v>2098</v>
      </c>
      <c r="D628" s="81" t="s">
        <v>2098</v>
      </c>
      <c r="E628" s="81" t="s">
        <v>4203</v>
      </c>
      <c r="F628" s="81" t="s">
        <v>4203</v>
      </c>
      <c r="G628" s="81" t="s">
        <v>2098</v>
      </c>
      <c r="H628" s="90" t="s">
        <v>4207</v>
      </c>
      <c r="I628" s="50" t="str" cm="1">
        <f t="array" ref="I6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28" s="90" t="s">
        <v>3309</v>
      </c>
      <c r="K628" s="50">
        <f>MATCH(LEFT(既存ファイル名[[#This Row],[項目（内部）]],1),字音画数表[新字],0)</f>
        <v>65</v>
      </c>
      <c r="L628" s="50" cm="1">
        <f t="array" ref="L628">_xlfn.IFS(MID(既存ファイル名[[#This Row],[項目（内部）]],2,1)="",0,MID(既存ファイル名[[#This Row],[項目（内部）]],2,1)="（",1,TRUE,MATCH(MID(既存ファイル名[[#This Row],[項目（内部）]],2,1),字音画数表[新字],0))</f>
        <v>1054</v>
      </c>
      <c r="M628" s="50" cm="1">
        <f t="array" ref="M6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8" s="50" cm="1">
        <f t="array" ref="N628">_xlfn.IFS(既存ファイル名[[#This Row],[字２]]=0,1,既存ファイル名[[#This Row],[字３]]=0,2,TRUE,3)</f>
        <v>2</v>
      </c>
      <c r="O628" s="50">
        <f>COUNTIF(既存ファイル名[項目],既存ファイル名[[#This Row],[項目]])</f>
        <v>1</v>
      </c>
      <c r="P628" s="90" t="s">
        <v>3837</v>
      </c>
      <c r="Q628" s="50" t="str" cm="1">
        <f t="array" ref="Q628">_xlfn.IFS(既存ファイル名[[#This Row],[字２]]&gt;0,"",COUNTIF(既存ファイル名[[字１]:[字３]],既存ファイル名[[#This Row],[字１]])&gt;1,"重複",TRUE,"")</f>
        <v/>
      </c>
      <c r="R628" s="50" t="str">
        <f>LEFT(既存ファイル名[[#This Row],[ファイル名]],LEN(既存ファイル名[[#This Row],[ファイル名]])-2)</f>
        <v>enritsu</v>
      </c>
      <c r="S628" s="50" t="s">
        <v>3837</v>
      </c>
    </row>
    <row r="629" spans="2:19">
      <c r="B629" s="51">
        <v>172</v>
      </c>
      <c r="C629" s="81" t="s">
        <v>4252</v>
      </c>
      <c r="D629" s="81" t="s">
        <v>4253</v>
      </c>
      <c r="E629" s="81" t="s">
        <v>4203</v>
      </c>
      <c r="F629" s="81" t="s">
        <v>4203</v>
      </c>
      <c r="G629" s="90" t="s">
        <v>4253</v>
      </c>
      <c r="H629" s="90" t="s">
        <v>4122</v>
      </c>
      <c r="I629" s="79" t="str" cm="1">
        <f t="array" ref="I6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29" s="90" t="s">
        <v>3310</v>
      </c>
      <c r="K629" s="50">
        <f>MATCH(LEFT(既存ファイル名[[#This Row],[項目（内部）]],1),字音画数表[新字],0)</f>
        <v>57</v>
      </c>
      <c r="L629" s="50" cm="1">
        <f t="array" ref="L629">_xlfn.IFS(MID(既存ファイル名[[#This Row],[項目（内部）]],2,1)="",0,MID(既存ファイル名[[#This Row],[項目（内部）]],2,1)="（",1,TRUE,MATCH(MID(既存ファイル名[[#This Row],[項目（内部）]],2,1),字音画数表[新字],0))</f>
        <v>664</v>
      </c>
      <c r="M629" s="50" cm="1">
        <f t="array" ref="M6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29" s="50" cm="1">
        <f t="array" ref="N629">_xlfn.IFS(既存ファイル名[[#This Row],[字２]]=0,1,既存ファイル名[[#This Row],[字３]]=0,2,TRUE,3)</f>
        <v>2</v>
      </c>
      <c r="O629" s="79">
        <f>COUNTIF(既存ファイル名[項目],既存ファイル名[[#This Row],[項目]])</f>
        <v>1</v>
      </c>
      <c r="P629" s="94" t="s">
        <v>3837</v>
      </c>
      <c r="Q629" s="50" t="str" cm="1">
        <f t="array" ref="Q629">_xlfn.IFS(既存ファイル名[[#This Row],[字２]]&gt;0,"",COUNTIF(既存ファイル名[[字１]:[字３]],既存ファイル名[[#This Row],[字１]])&gt;1,"重複",TRUE,"")</f>
        <v/>
      </c>
      <c r="R629" s="50" t="str">
        <f>LEFT(既存ファイル名[[#This Row],[ファイル名]],LEN(既存ファイル名[[#This Row],[ファイル名]])-2)</f>
        <v>ensen</v>
      </c>
      <c r="S629" s="50" t="s">
        <v>3837</v>
      </c>
    </row>
    <row r="630" spans="2:19">
      <c r="B630" s="50">
        <v>169</v>
      </c>
      <c r="C630" s="81" t="s">
        <v>4247</v>
      </c>
      <c r="D630" s="81" t="s">
        <v>4247</v>
      </c>
      <c r="E630" s="81" t="s">
        <v>4203</v>
      </c>
      <c r="F630" s="81" t="s">
        <v>4203</v>
      </c>
      <c r="G630" s="81" t="s">
        <v>4247</v>
      </c>
      <c r="H630" s="90" t="s">
        <v>4121</v>
      </c>
      <c r="I630" s="50" t="str" cm="1">
        <f t="array" ref="I6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30" s="90" t="s">
        <v>3307</v>
      </c>
      <c r="K630" s="50">
        <f>MATCH(LEFT(既存ファイル名[[#This Row],[項目（内部）]],1),字音画数表[新字],0)</f>
        <v>50</v>
      </c>
      <c r="L630" s="50" cm="1">
        <f t="array" ref="L630">_xlfn.IFS(MID(既存ファイル名[[#This Row],[項目（内部）]],2,1)="",0,MID(既存ファイル名[[#This Row],[項目（内部）]],2,1)="（",1,TRUE,MATCH(MID(既存ファイル名[[#This Row],[項目（内部）]],2,1),字音画数表[新字],0))</f>
        <v>1039</v>
      </c>
      <c r="M630" s="50" cm="1">
        <f t="array" ref="M6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0" s="50" cm="1">
        <f t="array" ref="N630">_xlfn.IFS(既存ファイル名[[#This Row],[字２]]=0,1,既存ファイル名[[#This Row],[字３]]=0,2,TRUE,3)</f>
        <v>2</v>
      </c>
      <c r="O630" s="50">
        <f>COUNTIF(既存ファイル名[項目],既存ファイル名[[#This Row],[項目]])</f>
        <v>1</v>
      </c>
      <c r="P630" s="90" t="s">
        <v>3837</v>
      </c>
      <c r="Q630" s="50" t="str" cm="1">
        <f t="array" ref="Q630">_xlfn.IFS(既存ファイル名[[#This Row],[字２]]&gt;0,"",COUNTIF(既存ファイル名[[字１]:[字３]],既存ファイル名[[#This Row],[字１]])&gt;1,"重複",TRUE,"")</f>
        <v/>
      </c>
      <c r="R630" s="50" t="str">
        <f>LEFT(既存ファイル名[[#This Row],[ファイル名]],LEN(既存ファイル名[[#This Row],[ファイル名]])-2)</f>
        <v>ekirai</v>
      </c>
      <c r="S630" s="50" t="s">
        <v>3837</v>
      </c>
    </row>
    <row r="631" spans="2:19">
      <c r="B631" s="50">
        <v>170</v>
      </c>
      <c r="C631" s="81" t="s">
        <v>4248</v>
      </c>
      <c r="D631" s="81" t="s">
        <v>4249</v>
      </c>
      <c r="E631" s="81" t="s">
        <v>4203</v>
      </c>
      <c r="F631" s="81" t="s">
        <v>4203</v>
      </c>
      <c r="G631" s="81" t="s">
        <v>4249</v>
      </c>
      <c r="H631" s="90" t="s">
        <v>4122</v>
      </c>
      <c r="I631" s="50" t="str" cm="1">
        <f t="array" ref="I6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31" s="90" t="s">
        <v>3308</v>
      </c>
      <c r="K631" s="50">
        <f>MATCH(LEFT(既存ファイル名[[#This Row],[項目（内部）]],1),字音画数表[新字],0)</f>
        <v>50</v>
      </c>
      <c r="L631" s="50" cm="1">
        <f t="array" ref="L631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631" s="50" cm="1">
        <f t="array" ref="M6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1" s="50" cm="1">
        <f t="array" ref="N631">_xlfn.IFS(既存ファイル名[[#This Row],[字２]]=0,1,既存ファイル名[[#This Row],[字３]]=0,2,TRUE,3)</f>
        <v>2</v>
      </c>
      <c r="O631" s="79">
        <f>COUNTIF(既存ファイル名[項目],既存ファイル名[[#This Row],[項目]])</f>
        <v>1</v>
      </c>
      <c r="P631" s="90" t="s">
        <v>3837</v>
      </c>
      <c r="Q631" s="50" t="str" cm="1">
        <f t="array" ref="Q631">_xlfn.IFS(既存ファイル名[[#This Row],[字２]]&gt;0,"",COUNTIF(既存ファイル名[[字１]:[字３]],既存ファイル名[[#This Row],[字１]])&gt;1,"重複",TRUE,"")</f>
        <v/>
      </c>
      <c r="R631" s="50" t="str">
        <f>LEFT(既存ファイル名[[#This Row],[ファイル名]],LEN(既存ファイル名[[#This Row],[ファイル名]])-2)</f>
        <v>ekiyou</v>
      </c>
      <c r="S631" s="50" t="s">
        <v>3837</v>
      </c>
    </row>
    <row r="632" spans="2:19">
      <c r="B632" s="50">
        <v>168</v>
      </c>
      <c r="C632" s="81" t="s">
        <v>4245</v>
      </c>
      <c r="D632" s="81" t="s">
        <v>4245</v>
      </c>
      <c r="E632" s="81" t="s">
        <v>4203</v>
      </c>
      <c r="F632" s="81" t="s">
        <v>4203</v>
      </c>
      <c r="G632" s="90" t="s">
        <v>4245</v>
      </c>
      <c r="H632" s="90" t="s">
        <v>4211</v>
      </c>
      <c r="I632" s="79" t="str" cm="1">
        <f t="array" ref="I6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32" s="90" t="s">
        <v>3305</v>
      </c>
      <c r="K632" s="50">
        <f>MATCH(LEFT(既存ファイル名[[#This Row],[項目（内部）]],1),字音画数表[新字],0)</f>
        <v>50</v>
      </c>
      <c r="L632" s="50" cm="1">
        <f t="array" ref="L632">_xlfn.IFS(MID(既存ファイル名[[#This Row],[項目（内部）]],2,1)="",0,MID(既存ファイル名[[#This Row],[項目（内部）]],2,1)="（",1,TRUE,MATCH(MID(既存ファイル名[[#This Row],[項目（内部）]],2,1),字音画数表[新字],0))</f>
        <v>983</v>
      </c>
      <c r="M632" s="50" cm="1">
        <f t="array" ref="M6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2" s="50" cm="1">
        <f t="array" ref="N632">_xlfn.IFS(既存ファイル名[[#This Row],[字２]]=0,1,既存ファイル名[[#This Row],[字３]]=0,2,TRUE,3)</f>
        <v>2</v>
      </c>
      <c r="O632" s="79">
        <f>COUNTIF(既存ファイル名[項目],既存ファイル名[[#This Row],[項目]])</f>
        <v>1</v>
      </c>
      <c r="P632" s="90" t="s">
        <v>3837</v>
      </c>
      <c r="Q632" s="50" t="str" cm="1">
        <f t="array" ref="Q632">_xlfn.IFS(既存ファイル名[[#This Row],[字２]]&gt;0,"",COUNTIF(既存ファイル名[[字１]:[字３]],既存ファイル名[[#This Row],[字１]])&gt;1,"重複",TRUE,"")</f>
        <v/>
      </c>
      <c r="R632" s="50" t="str">
        <f>LEFT(既存ファイル名[[#This Row],[ファイル名]],LEN(既存ファイル名[[#This Row],[ファイル名]])-2)</f>
        <v>ekihoku</v>
      </c>
      <c r="S632" s="50" t="s">
        <v>3837</v>
      </c>
    </row>
    <row r="633" spans="2:19">
      <c r="B633" s="50">
        <v>167</v>
      </c>
      <c r="C633" s="81" t="s">
        <v>4244</v>
      </c>
      <c r="D633" s="81" t="s">
        <v>4244</v>
      </c>
      <c r="E633" s="81" t="s">
        <v>4203</v>
      </c>
      <c r="F633" s="81" t="s">
        <v>4203</v>
      </c>
      <c r="G633" s="81" t="s">
        <v>4244</v>
      </c>
      <c r="H633" s="90" t="s">
        <v>4211</v>
      </c>
      <c r="I633" s="50" t="str" cm="1">
        <f t="array" ref="I6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33" s="90" t="s">
        <v>3304</v>
      </c>
      <c r="K633" s="50">
        <f>MATCH(LEFT(既存ファイル名[[#This Row],[項目（内部）]],1),字音画数表[新字],0)</f>
        <v>45</v>
      </c>
      <c r="L633" s="50" cm="1">
        <f t="array" ref="L633">_xlfn.IFS(MID(既存ファイル名[[#This Row],[項目（内部）]],2,1)="",0,MID(既存ファイル名[[#This Row],[項目（内部）]],2,1)="（",1,TRUE,MATCH(MID(既存ファイル名[[#This Row],[項目（内部）]],2,1),字音画数表[新字],0))</f>
        <v>459</v>
      </c>
      <c r="M633" s="50" cm="1">
        <f t="array" ref="M6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3" s="50" cm="1">
        <f t="array" ref="N633">_xlfn.IFS(既存ファイル名[[#This Row],[字２]]=0,1,既存ファイル名[[#This Row],[字３]]=0,2,TRUE,3)</f>
        <v>2</v>
      </c>
      <c r="O633" s="79">
        <f>COUNTIF(既存ファイル名[項目],既存ファイル名[[#This Row],[項目]])</f>
        <v>1</v>
      </c>
      <c r="P633" s="90" t="s">
        <v>3837</v>
      </c>
      <c r="Q633" s="50" t="str" cm="1">
        <f t="array" ref="Q633">_xlfn.IFS(既存ファイル名[[#This Row],[字２]]&gt;0,"",COUNTIF(既存ファイル名[[字１]:[字３]],既存ファイル名[[#This Row],[字１]])&gt;1,"重複",TRUE,"")</f>
        <v/>
      </c>
      <c r="R633" s="50" t="str">
        <f>LEFT(既存ファイル名[[#This Row],[ファイル名]],LEN(既存ファイル名[[#This Row],[ファイル名]])-2)</f>
        <v>eiji</v>
      </c>
      <c r="S633" s="50" t="s">
        <v>3837</v>
      </c>
    </row>
    <row r="634" spans="2:19">
      <c r="B634" s="50">
        <v>166</v>
      </c>
      <c r="C634" s="81" t="s">
        <v>4243</v>
      </c>
      <c r="D634" s="81" t="s">
        <v>4</v>
      </c>
      <c r="E634" s="81" t="s">
        <v>4203</v>
      </c>
      <c r="F634" s="81" t="s">
        <v>4203</v>
      </c>
      <c r="G634" s="90" t="s">
        <v>4</v>
      </c>
      <c r="H634" s="90" t="s">
        <v>4122</v>
      </c>
      <c r="I634" s="79" t="str" cm="1">
        <f t="array" ref="I6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34" s="90" t="s">
        <v>3303</v>
      </c>
      <c r="K634" s="50">
        <f>MATCH(LEFT(既存ファイル名[[#This Row],[項目（内部）]],1),字音画数表[新字],0)</f>
        <v>43</v>
      </c>
      <c r="L634" s="50" cm="1">
        <f t="array" ref="L634">_xlfn.IFS(MID(既存ファイル名[[#This Row],[項目（内部）]],2,1)="",0,MID(既存ファイル名[[#This Row],[項目（内部）]],2,1)="（",1,TRUE,MATCH(MID(既存ファイル名[[#This Row],[項目（内部）]],2,1),字音画数表[新字],0))</f>
        <v>32</v>
      </c>
      <c r="M634" s="50" cm="1">
        <f t="array" ref="M6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4" s="50" cm="1">
        <f t="array" ref="N634">_xlfn.IFS(既存ファイル名[[#This Row],[字２]]=0,1,既存ファイル名[[#This Row],[字３]]=0,2,TRUE,3)</f>
        <v>2</v>
      </c>
      <c r="O634" s="79">
        <f>COUNTIF(既存ファイル名[項目],既存ファイル名[[#This Row],[項目]])</f>
        <v>1</v>
      </c>
      <c r="P634" s="90" t="s">
        <v>3837</v>
      </c>
      <c r="Q634" s="50" t="str" cm="1">
        <f t="array" ref="Q634">_xlfn.IFS(既存ファイル名[[#This Row],[字２]]&gt;0,"",COUNTIF(既存ファイル名[[字１]:[字３]],既存ファイル名[[#This Row],[字１]])&gt;1,"重複",TRUE,"")</f>
        <v/>
      </c>
      <c r="R634" s="50" t="str">
        <f>LEFT(既存ファイル名[[#This Row],[ファイル名]],LEN(既存ファイル名[[#This Row],[ファイル名]])-2)</f>
        <v>eiin</v>
      </c>
      <c r="S634" s="50" t="s">
        <v>3837</v>
      </c>
    </row>
    <row r="635" spans="2:19">
      <c r="B635" s="50">
        <v>628</v>
      </c>
      <c r="C635" s="81" t="s">
        <v>2097</v>
      </c>
      <c r="D635" s="90" t="s">
        <v>2097</v>
      </c>
      <c r="E635" s="81" t="s">
        <v>4203</v>
      </c>
      <c r="F635" s="81" t="s">
        <v>4203</v>
      </c>
      <c r="G635" s="90" t="s">
        <v>2097</v>
      </c>
      <c r="H635" s="90" t="s">
        <v>4207</v>
      </c>
      <c r="I635" s="50" t="str" cm="1">
        <f t="array" ref="I6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35" s="90" t="s">
        <v>3804</v>
      </c>
      <c r="K635" s="50">
        <f>MATCH(LEFT(既存ファイル名[[#This Row],[項目（内部）]],1),字音画数表[新字],0)</f>
        <v>40</v>
      </c>
      <c r="L635" s="50" cm="1">
        <f t="array" ref="L635">_xlfn.IFS(MID(既存ファイル名[[#This Row],[項目（内部）]],2,1)="",0,MID(既存ファイル名[[#This Row],[項目（内部）]],2,1)="（",1,TRUE,MATCH(MID(既存ファイル名[[#This Row],[項目（内部）]],2,1),字音画数表[新字],0))</f>
        <v>803</v>
      </c>
      <c r="M635" s="50" cm="1">
        <f t="array" ref="M6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5" s="50" cm="1">
        <f t="array" ref="N635">_xlfn.IFS(既存ファイル名[[#This Row],[字２]]=0,1,既存ファイル名[[#This Row],[字３]]=0,2,TRUE,3)</f>
        <v>2</v>
      </c>
      <c r="O635" s="50">
        <f>COUNTIF(既存ファイル名[項目],既存ファイル名[[#This Row],[項目]])</f>
        <v>1</v>
      </c>
      <c r="P635" s="90" t="s">
        <v>3837</v>
      </c>
      <c r="Q635" s="50" t="str" cm="1">
        <f t="array" ref="Q635">_xlfn.IFS(既存ファイル名[[#This Row],[字２]]&gt;0,"",COUNTIF(既存ファイル名[[字１]:[字３]],既存ファイル名[[#This Row],[字１]])&gt;1,"重複",TRUE,"")</f>
        <v/>
      </c>
      <c r="R635" s="50" t="str">
        <f>LEFT(既存ファイル名[[#This Row],[ファイル名]],LEN(既存ファイル名[[#This Row],[ファイル名]])-2)</f>
        <v>unto</v>
      </c>
      <c r="S635" s="50" t="s">
        <v>3837</v>
      </c>
    </row>
    <row r="636" spans="2:19">
      <c r="B636" s="50">
        <v>240</v>
      </c>
      <c r="C636" s="81" t="s">
        <v>4289</v>
      </c>
      <c r="D636" s="81" t="s">
        <v>3</v>
      </c>
      <c r="E636" s="81" t="s">
        <v>4203</v>
      </c>
      <c r="F636" s="81" t="s">
        <v>4203</v>
      </c>
      <c r="G636" s="90" t="s">
        <v>3</v>
      </c>
      <c r="H636" s="90" t="s">
        <v>4122</v>
      </c>
      <c r="I636" s="79" t="str" cm="1">
        <f t="array" ref="I6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36" s="90" t="s">
        <v>3398</v>
      </c>
      <c r="K636" s="50">
        <f>MATCH(LEFT(既存ファイル名[[#This Row],[項目（内部）]],1),字音画数表[新字],0)</f>
        <v>32</v>
      </c>
      <c r="L636" s="50" cm="1">
        <f t="array" ref="L636">_xlfn.IFS(MID(既存ファイル名[[#This Row],[項目（内部）]],2,1)="",0,MID(既存ファイル名[[#This Row],[項目（内部）]],2,1)="（",1,TRUE,MATCH(MID(既存ファイル名[[#This Row],[項目（内部）]],2,1),字音画数表[新字],0))</f>
        <v>893</v>
      </c>
      <c r="M636" s="50" cm="1">
        <f t="array" ref="M6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6" s="50" cm="1">
        <f t="array" ref="N636">_xlfn.IFS(既存ファイル名[[#This Row],[字２]]=0,1,既存ファイル名[[#This Row],[字３]]=0,2,TRUE,3)</f>
        <v>2</v>
      </c>
      <c r="O636" s="50">
        <f>COUNTIF(既存ファイル名[項目],既存ファイル名[[#This Row],[項目]])</f>
        <v>1</v>
      </c>
      <c r="P636" s="90" t="s">
        <v>3837</v>
      </c>
      <c r="Q636" s="50" t="str" cm="1">
        <f t="array" ref="Q636">_xlfn.IFS(既存ファイル名[[#This Row],[字２]]&gt;0,"",COUNTIF(既存ファイル名[[字１]:[字３]],既存ファイル名[[#This Row],[字１]])&gt;1,"重複",TRUE,"")</f>
        <v/>
      </c>
      <c r="R636" s="50" t="str">
        <f>LEFT(既存ファイル名[[#This Row],[ファイル名]],LEN(既存ファイル名[[#This Row],[ファイル名]])-2)</f>
        <v>imbitsu</v>
      </c>
      <c r="S636" s="50" t="s">
        <v>3837</v>
      </c>
    </row>
    <row r="637" spans="2:19">
      <c r="B637" s="50">
        <v>249</v>
      </c>
      <c r="C637" s="93" t="s">
        <v>2436</v>
      </c>
      <c r="D637" s="93" t="s">
        <v>2436</v>
      </c>
      <c r="E637" s="81" t="s">
        <v>4203</v>
      </c>
      <c r="F637" s="81" t="s">
        <v>4203</v>
      </c>
      <c r="G637" s="93" t="s">
        <v>2436</v>
      </c>
      <c r="H637" s="90" t="s">
        <v>4121</v>
      </c>
      <c r="I637" s="50" t="str" cm="1">
        <f t="array" ref="I6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37" s="90" t="s">
        <v>3411</v>
      </c>
      <c r="K637" s="50">
        <f>MATCH(LEFT(既存ファイル名[[#This Row],[項目（内部）]],1),字音画数表[新字],0)</f>
        <v>30</v>
      </c>
      <c r="L637" s="50" cm="1">
        <f t="array" ref="L637">_xlfn.IFS(MID(既存ファイル名[[#This Row],[項目（内部）]],2,1)="",0,MID(既存ファイル名[[#This Row],[項目（内部）]],2,1)="（",1,TRUE,MATCH(MID(既存ファイル名[[#This Row],[項目（内部）]],2,1),字音画数表[新字],0))</f>
        <v>708</v>
      </c>
      <c r="M637" s="50" cm="1">
        <f t="array" ref="M6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7" s="50" cm="1">
        <f t="array" ref="N637">_xlfn.IFS(既存ファイル名[[#This Row],[字２]]=0,1,既存ファイル名[[#This Row],[字３]]=0,2,TRUE,3)</f>
        <v>2</v>
      </c>
      <c r="O637" s="50">
        <f>COUNTIF(既存ファイル名[項目],既存ファイル名[[#This Row],[項目]])</f>
        <v>1</v>
      </c>
      <c r="P637" s="90" t="s">
        <v>3837</v>
      </c>
      <c r="Q637" s="50" t="str" cm="1">
        <f t="array" ref="Q637">_xlfn.IFS(既存ファイル名[[#This Row],[字２]]&gt;0,"",COUNTIF(既存ファイル名[[字１]:[字３]],既存ファイル名[[#This Row],[字１]])&gt;1,"重複",TRUE,"")</f>
        <v/>
      </c>
      <c r="R637" s="50" t="str">
        <f>LEFT(既存ファイル名[[#This Row],[ファイル名]],LEN(既存ファイル名[[#This Row],[ファイル名]])-2)</f>
        <v>itsuson</v>
      </c>
      <c r="S637" s="50" t="s">
        <v>3837</v>
      </c>
    </row>
    <row r="638" spans="2:19">
      <c r="B638" s="50">
        <v>248</v>
      </c>
      <c r="C638" s="81" t="s">
        <v>1975</v>
      </c>
      <c r="D638" s="81" t="s">
        <v>1975</v>
      </c>
      <c r="E638" s="81" t="s">
        <v>4203</v>
      </c>
      <c r="F638" s="81" t="s">
        <v>4203</v>
      </c>
      <c r="G638" s="81" t="s">
        <v>1975</v>
      </c>
      <c r="H638" s="90" t="s">
        <v>4123</v>
      </c>
      <c r="I638" s="50" t="str" cm="1">
        <f t="array" ref="I6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38" s="90" t="s">
        <v>3410</v>
      </c>
      <c r="K638" s="50">
        <f>MATCH(LEFT(既存ファイル名[[#This Row],[項目（内部）]],1),字音画数表[新字],0)</f>
        <v>29</v>
      </c>
      <c r="L638" s="50" cm="1">
        <f t="array" ref="L638">_xlfn.IFS(MID(既存ファイル名[[#This Row],[項目（内部）]],2,1)="",0,MID(既存ファイル名[[#This Row],[項目（内部）]],2,1)="（",1,TRUE,MATCH(MID(既存ファイル名[[#This Row],[項目（内部）]],2,1),字音画数表[新字],0))</f>
        <v>109</v>
      </c>
      <c r="M638" s="50" cm="1">
        <f t="array" ref="M6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8" s="50" cm="1">
        <f t="array" ref="N638">_xlfn.IFS(既存ファイル名[[#This Row],[字２]]=0,1,既存ファイル名[[#This Row],[字３]]=0,2,TRUE,3)</f>
        <v>2</v>
      </c>
      <c r="O638" s="50">
        <f>COUNTIF(既存ファイル名[項目],既存ファイル名[[#This Row],[項目]])</f>
        <v>1</v>
      </c>
      <c r="P638" s="90" t="s">
        <v>3837</v>
      </c>
      <c r="Q638" s="50" t="str" cm="1">
        <f t="array" ref="Q638">_xlfn.IFS(既存ファイル名[[#This Row],[字２]]&gt;0,"",COUNTIF(既存ファイル名[[字１]:[字３]],既存ファイル名[[#This Row],[字１]])&gt;1,"重複",TRUE,"")</f>
        <v/>
      </c>
      <c r="R638" s="50" t="str">
        <f>LEFT(既存ファイル名[[#This Row],[ファイル名]],LEN(既存ファイル名[[#This Row],[ファイル名]])-2)</f>
        <v>itsukai</v>
      </c>
      <c r="S638" s="50" t="s">
        <v>3837</v>
      </c>
    </row>
    <row r="639" spans="2:19">
      <c r="B639" s="50">
        <v>238</v>
      </c>
      <c r="C639" s="81" t="s">
        <v>4286</v>
      </c>
      <c r="D639" s="81" t="s">
        <v>2</v>
      </c>
      <c r="E639" s="81" t="s">
        <v>4203</v>
      </c>
      <c r="F639" s="81" t="s">
        <v>4203</v>
      </c>
      <c r="G639" s="81" t="s">
        <v>2</v>
      </c>
      <c r="H639" s="90" t="s">
        <v>4122</v>
      </c>
      <c r="I639" s="50" t="str" cm="1">
        <f t="array" ref="I6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39" s="90" t="s">
        <v>3396</v>
      </c>
      <c r="K639" s="50">
        <f>MATCH(LEFT(既存ファイル名[[#This Row],[項目（内部）]],1),字音画数表[新字],0)</f>
        <v>27</v>
      </c>
      <c r="L639" s="50" cm="1">
        <f t="array" ref="L639">_xlfn.IFS(MID(既存ファイル名[[#This Row],[項目（内部）]],2,1)="",0,MID(既存ファイル名[[#This Row],[項目（内部）]],2,1)="（",1,TRUE,MATCH(MID(既存ファイル名[[#This Row],[項目（内部）]],2,1),字音画数表[新字],0))</f>
        <v>464</v>
      </c>
      <c r="M639" s="50" cm="1">
        <f t="array" ref="M6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39" s="50" cm="1">
        <f t="array" ref="N639">_xlfn.IFS(既存ファイル名[[#This Row],[字２]]=0,1,既存ファイル名[[#This Row],[字３]]=0,2,TRUE,3)</f>
        <v>2</v>
      </c>
      <c r="O639" s="79">
        <f>COUNTIF(既存ファイル名[項目],既存ファイル名[[#This Row],[項目]])</f>
        <v>1</v>
      </c>
      <c r="P639" s="90" t="s">
        <v>3837</v>
      </c>
      <c r="Q639" s="50" t="str" cm="1">
        <f t="array" ref="Q639">_xlfn.IFS(既存ファイル名[[#This Row],[字２]]&gt;0,"",COUNTIF(既存ファイル名[[字１]:[字３]],既存ファイル名[[#This Row],[字１]])&gt;1,"重複",TRUE,"")</f>
        <v/>
      </c>
      <c r="R639" s="50" t="str">
        <f>LEFT(既存ファイル名[[#This Row],[ファイル名]],LEN(既存ファイル名[[#This Row],[ファイル名]])-2)</f>
        <v>ikushitsu</v>
      </c>
      <c r="S639" s="50" t="s">
        <v>3837</v>
      </c>
    </row>
    <row r="640" spans="2:19">
      <c r="B640" s="50">
        <v>241</v>
      </c>
      <c r="C640" s="81" t="s">
        <v>4290</v>
      </c>
      <c r="D640" s="81" t="s">
        <v>4290</v>
      </c>
      <c r="E640" s="81" t="s">
        <v>4203</v>
      </c>
      <c r="F640" s="81" t="s">
        <v>4203</v>
      </c>
      <c r="G640" s="81" t="s">
        <v>4290</v>
      </c>
      <c r="H640" s="90" t="s">
        <v>4207</v>
      </c>
      <c r="I640" s="50" t="str" cm="1">
        <f t="array" ref="I6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0" s="90" t="s">
        <v>3400</v>
      </c>
      <c r="K640" s="50">
        <f>MATCH(LEFT(既存ファイル名[[#This Row],[項目（内部）]],1),字音画数表[新字],0)</f>
        <v>23</v>
      </c>
      <c r="L640" s="50" cm="1">
        <f t="array" ref="L640">_xlfn.IFS(MID(既存ファイル名[[#This Row],[項目（内部）]],2,1)="",0,MID(既存ファイル名[[#This Row],[項目（内部）]],2,1)="（",1,TRUE,MATCH(MID(既存ファイル名[[#This Row],[項目（内部）]],2,1),字音画数表[新字],0))</f>
        <v>1081</v>
      </c>
      <c r="M640" s="50" cm="1">
        <f t="array" ref="M6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0" s="50" cm="1">
        <f t="array" ref="N640">_xlfn.IFS(既存ファイル名[[#This Row],[字２]]=0,1,既存ファイル名[[#This Row],[字３]]=0,2,TRUE,3)</f>
        <v>2</v>
      </c>
      <c r="O640" s="79">
        <f>COUNTIF(既存ファイル名[項目],既存ファイル名[[#This Row],[項目]])</f>
        <v>1</v>
      </c>
      <c r="P640" s="90" t="s">
        <v>3837</v>
      </c>
      <c r="Q640" s="50" t="str" cm="1">
        <f t="array" ref="Q640">_xlfn.IFS(既存ファイル名[[#This Row],[字２]]&gt;0,"",COUNTIF(既存ファイル名[[字１]:[字３]],既存ファイル名[[#This Row],[字１]])&gt;1,"重複",TRUE,"")</f>
        <v/>
      </c>
      <c r="R640" s="50" t="str">
        <f>LEFT(既存ファイル名[[#This Row],[ファイル名]],LEN(既存ファイル名[[#This Row],[ファイル名]])-2)</f>
        <v>iren</v>
      </c>
      <c r="S640" s="50" t="s">
        <v>3837</v>
      </c>
    </row>
    <row r="641" spans="2:19">
      <c r="B641" s="50">
        <v>250</v>
      </c>
      <c r="C641" s="81" t="s">
        <v>4297</v>
      </c>
      <c r="D641" s="81" t="s">
        <v>4297</v>
      </c>
      <c r="E641" s="81" t="s">
        <v>4203</v>
      </c>
      <c r="F641" s="81" t="s">
        <v>4203</v>
      </c>
      <c r="G641" s="81" t="s">
        <v>4297</v>
      </c>
      <c r="H641" s="90" t="s">
        <v>4207</v>
      </c>
      <c r="I641" s="50" t="str" cm="1">
        <f t="array" ref="I6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1" s="90" t="s">
        <v>3412</v>
      </c>
      <c r="K641" s="50">
        <f>MATCH(LEFT(既存ファイル名[[#This Row],[項目（内部）]],1),字音画数表[新字],0)</f>
        <v>23</v>
      </c>
      <c r="L641" s="50" cm="1">
        <f t="array" ref="L641">_xlfn.IFS(MID(既存ファイル名[[#This Row],[項目（内部）]],2,1)="",0,MID(既存ファイル名[[#This Row],[項目（内部）]],2,1)="（",1,TRUE,MATCH(MID(既存ファイル名[[#This Row],[項目（内部）]],2,1),字音画数表[新字],0))</f>
        <v>1012</v>
      </c>
      <c r="M641" s="50" cm="1">
        <f t="array" ref="M6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1" s="50" cm="1">
        <f t="array" ref="N641">_xlfn.IFS(既存ファイル名[[#This Row],[字２]]=0,1,既存ファイル名[[#This Row],[字３]]=0,2,TRUE,3)</f>
        <v>2</v>
      </c>
      <c r="O641" s="79">
        <f>COUNTIF(既存ファイル名[項目],既存ファイル名[[#This Row],[項目]])</f>
        <v>1</v>
      </c>
      <c r="P641" s="90" t="s">
        <v>3837</v>
      </c>
      <c r="Q641" s="50" t="str" cm="1">
        <f t="array" ref="Q641">_xlfn.IFS(既存ファイル名[[#This Row],[字２]]&gt;0,"",COUNTIF(既存ファイル名[[字１]:[字３]],既存ファイル名[[#This Row],[字１]])&gt;1,"重複",TRUE,"")</f>
        <v/>
      </c>
      <c r="R641" s="50" t="str">
        <f>LEFT(既存ファイル名[[#This Row],[ファイル名]],LEN(既存ファイル名[[#This Row],[ファイル名]])-2)</f>
        <v>iyo</v>
      </c>
      <c r="S641" s="50" t="s">
        <v>3837</v>
      </c>
    </row>
    <row r="642" spans="2:19">
      <c r="B642" s="50">
        <v>247</v>
      </c>
      <c r="C642" s="81" t="s">
        <v>4296</v>
      </c>
      <c r="D642" s="81" t="s">
        <v>4296</v>
      </c>
      <c r="E642" s="81" t="s">
        <v>4203</v>
      </c>
      <c r="F642" s="81" t="s">
        <v>4203</v>
      </c>
      <c r="G642" s="90" t="s">
        <v>4296</v>
      </c>
      <c r="H642" s="90" t="s">
        <v>4207</v>
      </c>
      <c r="I642" s="79" t="str" cm="1">
        <f t="array" ref="I6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2" s="90" t="s">
        <v>3409</v>
      </c>
      <c r="K642" s="50">
        <f>MATCH(LEFT(既存ファイル名[[#This Row],[項目（内部）]],1),字音画数表[新字],0)</f>
        <v>23</v>
      </c>
      <c r="L642" s="50" cm="1">
        <f t="array" ref="L642">_xlfn.IFS(MID(既存ファイル名[[#This Row],[項目（内部）]],2,1)="",0,MID(既存ファイル名[[#This Row],[項目（内部）]],2,1)="（",1,TRUE,MATCH(MID(既存ファイル名[[#This Row],[項目（内部）]],2,1),字音画数表[新字],0))</f>
        <v>736</v>
      </c>
      <c r="M642" s="50" cm="1">
        <f t="array" ref="M6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2" s="50" cm="1">
        <f t="array" ref="N642">_xlfn.IFS(既存ファイル名[[#This Row],[字２]]=0,1,既存ファイル名[[#This Row],[字３]]=0,2,TRUE,3)</f>
        <v>2</v>
      </c>
      <c r="O642" s="79">
        <f>COUNTIF(既存ファイル名[項目],既存ファイル名[[#This Row],[項目]])</f>
        <v>1</v>
      </c>
      <c r="P642" s="90" t="s">
        <v>3837</v>
      </c>
      <c r="Q642" s="50" t="str" cm="1">
        <f t="array" ref="Q642">_xlfn.IFS(既存ファイル名[[#This Row],[字２]]&gt;0,"",COUNTIF(既存ファイル名[[字１]:[字３]],既存ファイル名[[#This Row],[字１]])&gt;1,"重複",TRUE,"")</f>
        <v/>
      </c>
      <c r="R642" s="50" t="str">
        <f>LEFT(既存ファイル名[[#This Row],[ファイル名]],LEN(既存ファイル名[[#This Row],[ファイル名]])-2)</f>
        <v>itan</v>
      </c>
      <c r="S642" s="50" t="s">
        <v>3837</v>
      </c>
    </row>
    <row r="643" spans="2:19">
      <c r="B643" s="50">
        <v>244</v>
      </c>
      <c r="C643" s="81" t="s">
        <v>4293</v>
      </c>
      <c r="D643" s="81" t="s">
        <v>4293</v>
      </c>
      <c r="E643" s="81" t="s">
        <v>4203</v>
      </c>
      <c r="F643" s="81" t="s">
        <v>4203</v>
      </c>
      <c r="G643" s="90" t="s">
        <v>4293</v>
      </c>
      <c r="H643" s="90" t="s">
        <v>4207</v>
      </c>
      <c r="I643" s="79" t="str" cm="1">
        <f t="array" ref="I6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3" s="90" t="s">
        <v>3405</v>
      </c>
      <c r="K643" s="50">
        <f>MATCH(LEFT(既存ファイル名[[#This Row],[項目（内部）]],1),字音画数表[新字],0)</f>
        <v>23</v>
      </c>
      <c r="L643" s="50" cm="1">
        <f t="array" ref="L643">_xlfn.IFS(MID(既存ファイル名[[#This Row],[項目（内部）]],2,1)="",0,MID(既存ファイル名[[#This Row],[項目（内部）]],2,1)="（",1,TRUE,MATCH(MID(既存ファイル名[[#This Row],[項目（内部）]],2,1),字音画数表[新字],0))</f>
        <v>654</v>
      </c>
      <c r="M643" s="50" cm="1">
        <f t="array" ref="M6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3" s="50" cm="1">
        <f t="array" ref="N643">_xlfn.IFS(既存ファイル名[[#This Row],[字２]]=0,1,既存ファイル名[[#This Row],[字３]]=0,2,TRUE,3)</f>
        <v>2</v>
      </c>
      <c r="O643" s="79">
        <f>COUNTIF(既存ファイル名[項目],既存ファイル名[[#This Row],[項目]])</f>
        <v>1</v>
      </c>
      <c r="P643" s="90" t="s">
        <v>3837</v>
      </c>
      <c r="Q643" s="50" t="str" cm="1">
        <f t="array" ref="Q643">_xlfn.IFS(既存ファイル名[[#This Row],[字２]]&gt;0,"",COUNTIF(既存ファイル名[[字１]:[字３]],既存ファイル名[[#This Row],[字１]])&gt;1,"重複",TRUE,"")</f>
        <v/>
      </c>
      <c r="R643" s="50" t="str">
        <f>LEFT(既存ファイル名[[#This Row],[ファイル名]],LEN(既存ファイル名[[#This Row],[ファイル名]])-2)</f>
        <v>iseki</v>
      </c>
      <c r="S643" s="50" t="s">
        <v>3837</v>
      </c>
    </row>
    <row r="644" spans="2:19">
      <c r="B644" s="50">
        <v>245</v>
      </c>
      <c r="C644" s="81" t="s">
        <v>4294</v>
      </c>
      <c r="D644" s="81" t="s">
        <v>4294</v>
      </c>
      <c r="E644" s="81" t="s">
        <v>4203</v>
      </c>
      <c r="F644" s="81" t="s">
        <v>4203</v>
      </c>
      <c r="G644" s="90" t="s">
        <v>4294</v>
      </c>
      <c r="H644" s="90" t="s">
        <v>4207</v>
      </c>
      <c r="I644" s="79" t="str" cm="1">
        <f t="array" ref="I6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4" s="90" t="s">
        <v>3406</v>
      </c>
      <c r="K644" s="50">
        <f>MATCH(LEFT(既存ファイル名[[#This Row],[項目（内部）]],1),字音画数表[新字],0)</f>
        <v>23</v>
      </c>
      <c r="L644" s="50" cm="1">
        <f t="array" ref="L644">_xlfn.IFS(MID(既存ファイル名[[#This Row],[項目（内部）]],2,1)="",0,MID(既存ファイル名[[#This Row],[項目（内部）]],2,1)="（",1,TRUE,MATCH(MID(既存ファイル名[[#This Row],[項目（内部）]],2,1),字音画数表[新字],0))</f>
        <v>447</v>
      </c>
      <c r="M644" s="50" cm="1">
        <f t="array" ref="M6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4" s="50" cm="1">
        <f t="array" ref="N644">_xlfn.IFS(既存ファイル名[[#This Row],[字２]]=0,1,既存ファイル名[[#This Row],[字３]]=0,2,TRUE,3)</f>
        <v>2</v>
      </c>
      <c r="O644" s="79">
        <f>COUNTIF(既存ファイル名[項目],既存ファイル名[[#This Row],[項目]])</f>
        <v>1</v>
      </c>
      <c r="P644" s="90" t="s">
        <v>3837</v>
      </c>
      <c r="Q644" s="50" t="str" cm="1">
        <f t="array" ref="Q644">_xlfn.IFS(既存ファイル名[[#This Row],[字２]]&gt;0,"",COUNTIF(既存ファイル名[[字１]:[字３]],既存ファイル名[[#This Row],[字１]])&gt;1,"重複",TRUE,"")</f>
        <v/>
      </c>
      <c r="R644" s="50" t="str">
        <f>LEFT(既存ファイル名[[#This Row],[ファイル名]],LEN(既存ファイル名[[#This Row],[ファイル名]])-2)</f>
        <v>ishi</v>
      </c>
      <c r="S644" s="50" t="s">
        <v>3837</v>
      </c>
    </row>
    <row r="645" spans="2:19">
      <c r="B645" s="50">
        <v>237</v>
      </c>
      <c r="C645" s="81" t="s">
        <v>4285</v>
      </c>
      <c r="D645" s="81" t="s">
        <v>4285</v>
      </c>
      <c r="E645" s="81" t="s">
        <v>4203</v>
      </c>
      <c r="F645" s="81" t="s">
        <v>4203</v>
      </c>
      <c r="G645" s="90" t="s">
        <v>4285</v>
      </c>
      <c r="H645" s="90" t="s">
        <v>4207</v>
      </c>
      <c r="I645" s="79" t="str" cm="1">
        <f t="array" ref="I6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45" s="90" t="s">
        <v>3395</v>
      </c>
      <c r="K645" s="50">
        <f>MATCH(LEFT(既存ファイル名[[#This Row],[項目（内部）]],1),字音画数表[新字],0)</f>
        <v>23</v>
      </c>
      <c r="L645" s="50" cm="1">
        <f t="array" ref="L645">_xlfn.IFS(MID(既存ファイル名[[#This Row],[項目（内部）]],2,1)="",0,MID(既存ファイル名[[#This Row],[項目（内部）]],2,1)="（",1,TRUE,MATCH(MID(既存ファイル名[[#This Row],[項目（内部）]],2,1),字音画数表[新字],0))</f>
        <v>179</v>
      </c>
      <c r="M645" s="50" cm="1">
        <f t="array" ref="M6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5" s="50" cm="1">
        <f t="array" ref="N645">_xlfn.IFS(既存ファイル名[[#This Row],[字２]]=0,1,既存ファイル名[[#This Row],[字３]]=0,2,TRUE,3)</f>
        <v>2</v>
      </c>
      <c r="O645" s="50">
        <f>COUNTIF(既存ファイル名[項目],既存ファイル名[[#This Row],[項目]])</f>
        <v>1</v>
      </c>
      <c r="P645" s="90" t="s">
        <v>3837</v>
      </c>
      <c r="Q645" s="50" t="str" cm="1">
        <f t="array" ref="Q645">_xlfn.IFS(既存ファイル名[[#This Row],[字２]]&gt;0,"",COUNTIF(既存ファイル名[[字１]:[字３]],既存ファイル名[[#This Row],[字１]])&gt;1,"重複",TRUE,"")</f>
        <v/>
      </c>
      <c r="R645" s="50" t="str">
        <f>LEFT(既存ファイル名[[#This Row],[ファイル名]],LEN(既存ファイル名[[#This Row],[ファイル名]])-2)</f>
        <v>iki</v>
      </c>
      <c r="S645" s="50" t="s">
        <v>3837</v>
      </c>
    </row>
    <row r="646" spans="2:19">
      <c r="B646" s="50">
        <v>246</v>
      </c>
      <c r="C646" s="81" t="s">
        <v>1974</v>
      </c>
      <c r="D646" s="81" t="s">
        <v>1974</v>
      </c>
      <c r="E646" s="81" t="s">
        <v>4203</v>
      </c>
      <c r="F646" s="81" t="s">
        <v>4203</v>
      </c>
      <c r="G646" s="90" t="s">
        <v>1974</v>
      </c>
      <c r="H646" s="90" t="s">
        <v>4123</v>
      </c>
      <c r="I646" s="79" t="str" cm="1">
        <f t="array" ref="I6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46" s="90" t="s">
        <v>3408</v>
      </c>
      <c r="K646" s="50">
        <f>MATCH(LEFT(既存ファイル名[[#This Row],[項目（内部）]],1),字音画数表[新字],0)</f>
        <v>19</v>
      </c>
      <c r="L646" s="50" cm="1">
        <f t="array" ref="L646">_xlfn.IFS(MID(既存ファイル名[[#This Row],[項目（内部）]],2,1)="",0,MID(既存ファイル名[[#This Row],[項目（内部）]],2,1)="（",1,TRUE,MATCH(MID(既存ファイル名[[#This Row],[項目（内部）]],2,1),字音画数表[新字],0))</f>
        <v>690</v>
      </c>
      <c r="M646" s="50" cm="1">
        <f t="array" ref="M6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6" s="50" cm="1">
        <f t="array" ref="N646">_xlfn.IFS(既存ファイル名[[#This Row],[字２]]=0,1,既存ファイル名[[#This Row],[字３]]=0,2,TRUE,3)</f>
        <v>2</v>
      </c>
      <c r="O646" s="50">
        <f>COUNTIF(既存ファイル名[項目],既存ファイル名[[#This Row],[項目]])</f>
        <v>1</v>
      </c>
      <c r="P646" s="90" t="s">
        <v>3837</v>
      </c>
      <c r="Q646" s="50" t="str" cm="1">
        <f t="array" ref="Q646">_xlfn.IFS(既存ファイル名[[#This Row],[字２]]&gt;0,"",COUNTIF(既存ファイル名[[字１]:[字３]],既存ファイル名[[#This Row],[字１]])&gt;1,"重複",TRUE,"")</f>
        <v/>
      </c>
      <c r="R646" s="50" t="str">
        <f>LEFT(既存ファイル名[[#This Row],[ファイル名]],LEN(既存ファイル名[[#This Row],[ファイル名]])-2)</f>
        <v>isou</v>
      </c>
      <c r="S646" s="50" t="s">
        <v>3837</v>
      </c>
    </row>
    <row r="647" spans="2:19">
      <c r="B647" s="50">
        <v>242</v>
      </c>
      <c r="C647" s="81" t="s">
        <v>4291</v>
      </c>
      <c r="D647" s="81" t="s">
        <v>1</v>
      </c>
      <c r="E647" s="81" t="s">
        <v>4203</v>
      </c>
      <c r="F647" s="81" t="s">
        <v>4203</v>
      </c>
      <c r="G647" s="81" t="s">
        <v>1</v>
      </c>
      <c r="H647" s="90" t="s">
        <v>4122</v>
      </c>
      <c r="I647" s="50" t="str" cm="1">
        <f t="array" ref="I6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47" s="90" t="s">
        <v>3402</v>
      </c>
      <c r="K647" s="50">
        <f>MATCH(LEFT(既存ファイル名[[#This Row],[項目（内部）]],1),字音画数表[新字],0)</f>
        <v>11</v>
      </c>
      <c r="L647" s="50" cm="1">
        <f t="array" ref="L647">_xlfn.IFS(MID(既存ファイル名[[#This Row],[項目（内部）]],2,1)="",0,MID(既存ファイル名[[#This Row],[項目（内部）]],2,1)="（",1,TRUE,MATCH(MID(既存ファイル名[[#This Row],[項目（内部）]],2,1),字音画数表[新字],0))</f>
        <v>1060</v>
      </c>
      <c r="M647" s="50" cm="1">
        <f t="array" ref="M6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7" s="50" cm="1">
        <f t="array" ref="N647">_xlfn.IFS(既存ファイル名[[#This Row],[字２]]=0,1,既存ファイル名[[#This Row],[字３]]=0,2,TRUE,3)</f>
        <v>2</v>
      </c>
      <c r="O647" s="50">
        <f>COUNTIF(既存ファイル名[項目],既存ファイル名[[#This Row],[項目]])</f>
        <v>1</v>
      </c>
      <c r="P647" s="90" t="s">
        <v>3837</v>
      </c>
      <c r="Q647" s="50" t="str" cm="1">
        <f t="array" ref="Q647">_xlfn.IFS(既存ファイル名[[#This Row],[字２]]&gt;0,"",COUNTIF(既存ファイル名[[字１]:[字３]],既存ファイル名[[#This Row],[字１]])&gt;1,"重複",TRUE,"")</f>
        <v/>
      </c>
      <c r="R647" s="50" t="str">
        <f>LEFT(既存ファイル名[[#This Row],[ファイル名]],LEN(既存ファイル名[[#This Row],[ファイル名]])-2)</f>
        <v>iryou</v>
      </c>
      <c r="S647" s="50" t="s">
        <v>3837</v>
      </c>
    </row>
    <row r="648" spans="2:19">
      <c r="B648" s="50">
        <v>243</v>
      </c>
      <c r="C648" s="81" t="s">
        <v>2190</v>
      </c>
      <c r="D648" s="81" t="s">
        <v>2189</v>
      </c>
      <c r="E648" s="81" t="s">
        <v>4203</v>
      </c>
      <c r="F648" s="81" t="s">
        <v>4203</v>
      </c>
      <c r="G648" s="90" t="s">
        <v>2189</v>
      </c>
      <c r="H648" s="90" t="s">
        <v>4122</v>
      </c>
      <c r="I648" s="79" t="str" cm="1">
        <f t="array" ref="I6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48" s="90" t="s">
        <v>3404</v>
      </c>
      <c r="K648" s="50">
        <f>MATCH(LEFT(既存ファイル名[[#This Row],[項目（内部）]],1),字音画数表[新字],0)</f>
        <v>11</v>
      </c>
      <c r="L648" s="50" cm="1">
        <f t="array" ref="L648">_xlfn.IFS(MID(既存ファイル名[[#This Row],[項目（内部）]],2,1)="",0,MID(既存ファイル名[[#This Row],[項目（内部）]],2,1)="（",1,TRUE,MATCH(MID(既存ファイル名[[#This Row],[項目（内部）]],2,1),字音画数表[新字],0))</f>
        <v>401</v>
      </c>
      <c r="M648" s="50" cm="1">
        <f t="array" ref="M6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8" s="50" cm="1">
        <f t="array" ref="N648">_xlfn.IFS(既存ファイル名[[#This Row],[字２]]=0,1,既存ファイル名[[#This Row],[字３]]=0,2,TRUE,3)</f>
        <v>2</v>
      </c>
      <c r="O648" s="50">
        <f>COUNTIF(既存ファイル名[項目],既存ファイル名[[#This Row],[項目]])</f>
        <v>1</v>
      </c>
      <c r="P648" s="90" t="s">
        <v>3837</v>
      </c>
      <c r="Q648" s="50" t="str" cm="1">
        <f t="array" ref="Q648">_xlfn.IFS(既存ファイル名[[#This Row],[字２]]&gt;0,"",COUNTIF(既存ファイル名[[字１]:[字３]],既存ファイル名[[#This Row],[字１]])&gt;1,"重複",TRUE,"")</f>
        <v/>
      </c>
      <c r="R648" s="50" t="str">
        <f>LEFT(既存ファイル名[[#This Row],[ファイル名]],LEN(既存ファイル名[[#This Row],[ファイル名]])-2)</f>
        <v>isan</v>
      </c>
      <c r="S648" s="50" t="s">
        <v>3837</v>
      </c>
    </row>
    <row r="649" spans="2:19">
      <c r="B649" s="50">
        <v>236</v>
      </c>
      <c r="C649" s="81" t="s">
        <v>2434</v>
      </c>
      <c r="D649" s="81" t="s">
        <v>2434</v>
      </c>
      <c r="E649" s="81" t="s">
        <v>4203</v>
      </c>
      <c r="F649" s="81" t="s">
        <v>4203</v>
      </c>
      <c r="G649" s="81" t="s">
        <v>2434</v>
      </c>
      <c r="H649" s="90" t="s">
        <v>4121</v>
      </c>
      <c r="I649" s="50" t="str" cm="1">
        <f t="array" ref="I6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49" s="90" t="s">
        <v>3392</v>
      </c>
      <c r="K649" s="50">
        <f>MATCH(LEFT(既存ファイル名[[#This Row],[項目（内部）]],1),字音画数表[新字],0)</f>
        <v>11</v>
      </c>
      <c r="L649" s="50" cm="1">
        <f t="array" ref="L649">_xlfn.IFS(MID(既存ファイル名[[#This Row],[項目（内部）]],2,1)="",0,MID(既存ファイル名[[#This Row],[項目（内部）]],2,1)="（",1,TRUE,MATCH(MID(既存ファイル名[[#This Row],[項目（内部）]],2,1),字音画数表[新字],0))</f>
        <v>325</v>
      </c>
      <c r="M649" s="50" cm="1">
        <f t="array" ref="M6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49" s="50" cm="1">
        <f t="array" ref="N649">_xlfn.IFS(既存ファイル名[[#This Row],[字２]]=0,1,既存ファイル名[[#This Row],[字３]]=0,2,TRUE,3)</f>
        <v>2</v>
      </c>
      <c r="O649" s="79">
        <f>COUNTIF(既存ファイル名[項目],既存ファイル名[[#This Row],[項目]])</f>
        <v>1</v>
      </c>
      <c r="P649" s="90" t="s">
        <v>3837</v>
      </c>
      <c r="Q649" s="50" t="str" cm="1">
        <f t="array" ref="Q649">_xlfn.IFS(既存ファイル名[[#This Row],[字２]]&gt;0,"",COUNTIF(既存ファイル名[[字１]:[字３]],既存ファイル名[[#This Row],[字１]])&gt;1,"重複",TRUE,"")</f>
        <v/>
      </c>
      <c r="R649" s="50" t="str">
        <f>LEFT(既存ファイル名[[#This Row],[ファイル名]],LEN(既存ファイル名[[#This Row],[ファイル名]])-2)</f>
        <v>igo</v>
      </c>
      <c r="S649" s="50" t="s">
        <v>3837</v>
      </c>
    </row>
    <row r="650" spans="2:19">
      <c r="B650" s="50">
        <v>239</v>
      </c>
      <c r="C650" s="81" t="s">
        <v>4287</v>
      </c>
      <c r="D650" s="81" t="s">
        <v>4288</v>
      </c>
      <c r="E650" s="81" t="s">
        <v>4203</v>
      </c>
      <c r="F650" s="81" t="s">
        <v>4203</v>
      </c>
      <c r="G650" s="81" t="s">
        <v>4288</v>
      </c>
      <c r="H650" s="90" t="s">
        <v>4122</v>
      </c>
      <c r="I650" s="50" t="str" cm="1">
        <f t="array" ref="I6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50" s="90" t="s">
        <v>3397</v>
      </c>
      <c r="K650" s="50">
        <f>MATCH(LEFT(既存ファイル名[[#This Row],[項目（内部）]],1),字音画数表[新字],0)</f>
        <v>11</v>
      </c>
      <c r="L650" s="50" cm="1">
        <f t="array" ref="L650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650" s="50" cm="1">
        <f t="array" ref="M6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0" s="50" cm="1">
        <f t="array" ref="N650">_xlfn.IFS(既存ファイル名[[#This Row],[字２]]=0,1,既存ファイル名[[#This Row],[字３]]=0,2,TRUE,3)</f>
        <v>2</v>
      </c>
      <c r="O650" s="79">
        <f>COUNTIF(既存ファイル名[項目],既存ファイル名[[#This Row],[項目]])</f>
        <v>1</v>
      </c>
      <c r="P650" s="90" t="s">
        <v>3837</v>
      </c>
      <c r="Q650" s="50" t="str" cm="1">
        <f t="array" ref="Q650">_xlfn.IFS(既存ファイル名[[#This Row],[字２]]&gt;0,"",COUNTIF(既存ファイル名[[字１]:[字３]],既存ファイル名[[#This Row],[字１]])&gt;1,"重複",TRUE,"")</f>
        <v/>
      </c>
      <c r="R650" s="50" t="str">
        <f>LEFT(既存ファイル名[[#This Row],[ファイル名]],LEN(既存ファイル名[[#This Row],[ファイル名]])-2)</f>
        <v>ikyou</v>
      </c>
      <c r="S650" s="50" t="s">
        <v>3837</v>
      </c>
    </row>
    <row r="651" spans="2:19">
      <c r="B651" s="50">
        <v>101</v>
      </c>
      <c r="C651" s="81" t="s">
        <v>4205</v>
      </c>
      <c r="D651" s="81" t="s">
        <v>0</v>
      </c>
      <c r="E651" s="81" t="s">
        <v>4203</v>
      </c>
      <c r="F651" s="81" t="s">
        <v>4203</v>
      </c>
      <c r="G651" s="81" t="s">
        <v>0</v>
      </c>
      <c r="H651" s="90" t="s">
        <v>4122</v>
      </c>
      <c r="I651" s="50" t="str" cm="1">
        <f t="array" ref="I6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51" s="90" t="s">
        <v>3227</v>
      </c>
      <c r="K651" s="50">
        <f>MATCH(LEFT(既存ファイル名[[#This Row],[項目（内部）]],1),字音画数表[新字],0)</f>
        <v>7</v>
      </c>
      <c r="L651" s="50" cm="1">
        <f t="array" ref="L651">_xlfn.IFS(MID(既存ファイル名[[#This Row],[項目（内部）]],2,1)="",0,MID(既存ファイル名[[#This Row],[項目（内部）]],2,1)="（",1,TRUE,MATCH(MID(既存ファイル名[[#This Row],[項目（内部）]],2,1),字音画数表[新字],0))</f>
        <v>1024</v>
      </c>
      <c r="M651" s="50" cm="1">
        <f t="array" ref="M6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1" s="50" cm="1">
        <f t="array" ref="N651">_xlfn.IFS(既存ファイル名[[#This Row],[字２]]=0,1,既存ファイル名[[#This Row],[字３]]=0,2,TRUE,3)</f>
        <v>2</v>
      </c>
      <c r="O651" s="79">
        <f>COUNTIF(既存ファイル名[項目],既存ファイル名[[#This Row],[項目]])</f>
        <v>1</v>
      </c>
      <c r="P651" s="90" t="s">
        <v>3837</v>
      </c>
      <c r="Q651" s="50" t="str" cm="1">
        <f t="array" ref="Q651">_xlfn.IFS(既存ファイル名[[#This Row],[字２]]&gt;0,"",COUNTIF(既存ファイル名[[字１]:[字３]],既存ファイル名[[#This Row],[字１]])&gt;1,"重複",TRUE,"")</f>
        <v/>
      </c>
      <c r="R651" s="50" t="str">
        <f>LEFT(既存ファイル名[[#This Row],[ファイル名]],LEN(既存ファイル名[[#This Row],[ファイル名]])-2)</f>
        <v>anyou</v>
      </c>
      <c r="S651" s="50" t="s">
        <v>3837</v>
      </c>
    </row>
    <row r="652" spans="2:19">
      <c r="B652" s="50">
        <v>100</v>
      </c>
      <c r="C652" s="81" t="s">
        <v>2188</v>
      </c>
      <c r="D652" s="81" t="s">
        <v>2187</v>
      </c>
      <c r="E652" s="81" t="s">
        <v>4203</v>
      </c>
      <c r="F652" s="81" t="s">
        <v>4203</v>
      </c>
      <c r="G652" s="90" t="s">
        <v>2187</v>
      </c>
      <c r="H652" s="90" t="s">
        <v>4122</v>
      </c>
      <c r="I652" s="79" t="str" cm="1">
        <f t="array" ref="I6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52" s="90" t="s">
        <v>3226</v>
      </c>
      <c r="K652" s="50">
        <f>MATCH(LEFT(既存ファイル名[[#This Row],[項目（内部）]],1),字音画数表[新字],0)</f>
        <v>7</v>
      </c>
      <c r="L652" s="50" cm="1">
        <f t="array" ref="L652">_xlfn.IFS(MID(既存ファイル名[[#This Row],[項目（内部）]],2,1)="",0,MID(既存ファイル名[[#This Row],[項目（内部）]],2,1)="（",1,TRUE,MATCH(MID(既存ファイル名[[#This Row],[項目（内部）]],2,1),字音画数表[新字],0))</f>
        <v>932</v>
      </c>
      <c r="M652" s="50" cm="1">
        <f t="array" ref="M6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2" s="50" cm="1">
        <f t="array" ref="N652">_xlfn.IFS(既存ファイル名[[#This Row],[字２]]=0,1,既存ファイル名[[#This Row],[字３]]=0,2,TRUE,3)</f>
        <v>2</v>
      </c>
      <c r="O652" s="79">
        <f>COUNTIF(既存ファイル名[項目],既存ファイル名[[#This Row],[項目]])</f>
        <v>1</v>
      </c>
      <c r="P652" s="90" t="s">
        <v>3837</v>
      </c>
      <c r="Q652" s="50" t="str" cm="1">
        <f t="array" ref="Q652">_xlfn.IFS(既存ファイル名[[#This Row],[字２]]&gt;0,"",COUNTIF(既存ファイル名[[字１]:[字３]],既存ファイル名[[#This Row],[字１]])&gt;1,"重複",TRUE,"")</f>
        <v/>
      </c>
      <c r="R652" s="50" t="str">
        <f>LEFT(既存ファイル名[[#This Row],[ファイル名]],LEN(既存ファイル名[[#This Row],[ファイル名]])-2)</f>
        <v>anhei</v>
      </c>
      <c r="S652" s="50" t="s">
        <v>3837</v>
      </c>
    </row>
    <row r="653" spans="2:19">
      <c r="B653" s="50">
        <v>99</v>
      </c>
      <c r="C653" s="81" t="s">
        <v>4204</v>
      </c>
      <c r="D653" s="81" t="s">
        <v>4204</v>
      </c>
      <c r="E653" s="81" t="s">
        <v>4203</v>
      </c>
      <c r="F653" s="81" t="s">
        <v>4203</v>
      </c>
      <c r="G653" s="90" t="s">
        <v>4204</v>
      </c>
      <c r="H653" s="90" t="s">
        <v>4121</v>
      </c>
      <c r="I653" s="79" t="str" cm="1">
        <f t="array" ref="I6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3" s="90" t="s">
        <v>3224</v>
      </c>
      <c r="K653" s="50">
        <f>MATCH(LEFT(既存ファイル名[[#This Row],[項目（内部）]],1),字音画数表[新字],0)</f>
        <v>7</v>
      </c>
      <c r="L653" s="50" cm="1">
        <f t="array" ref="L653">_xlfn.IFS(MID(既存ファイル名[[#This Row],[項目（内部）]],2,1)="",0,MID(既存ファイル名[[#This Row],[項目（内部）]],2,1)="（",1,TRUE,MATCH(MID(既存ファイル名[[#This Row],[項目（内部）]],2,1),字音画数表[新字],0))</f>
        <v>879</v>
      </c>
      <c r="M653" s="50" cm="1">
        <f t="array" ref="M6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3" s="50" cm="1">
        <f t="array" ref="N653">_xlfn.IFS(既存ファイル名[[#This Row],[字２]]=0,1,既存ファイル名[[#This Row],[字３]]=0,2,TRUE,3)</f>
        <v>2</v>
      </c>
      <c r="O653" s="79">
        <f>COUNTIF(既存ファイル名[項目],既存ファイル名[[#This Row],[項目]])</f>
        <v>1</v>
      </c>
      <c r="P653" s="90" t="s">
        <v>3837</v>
      </c>
      <c r="Q653" s="50" t="str" cm="1">
        <f t="array" ref="Q653">_xlfn.IFS(既存ファイル名[[#This Row],[字２]]&gt;0,"",COUNTIF(既存ファイル名[[字１]:[字３]],既存ファイル名[[#This Row],[字１]])&gt;1,"重複",TRUE,"")</f>
        <v/>
      </c>
      <c r="R653" s="50" t="str">
        <f>LEFT(既存ファイル名[[#This Row],[ファイル名]],LEN(既存ファイル名[[#This Row],[ファイル名]])-2)</f>
        <v>amban</v>
      </c>
      <c r="S653" s="50" t="s">
        <v>3837</v>
      </c>
    </row>
    <row r="654" spans="2:19">
      <c r="B654" s="50">
        <v>657</v>
      </c>
      <c r="C654" s="81" t="s">
        <v>4748</v>
      </c>
      <c r="D654" s="81" t="s">
        <v>4748</v>
      </c>
      <c r="E654" s="81" t="s">
        <v>4203</v>
      </c>
      <c r="F654" s="81" t="s">
        <v>4203</v>
      </c>
      <c r="G654" s="81" t="s">
        <v>4748</v>
      </c>
      <c r="H654" s="90" t="s">
        <v>4121</v>
      </c>
      <c r="I654" s="50" t="str" cm="1">
        <f t="array" ref="I6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4" s="90" t="s">
        <v>2537</v>
      </c>
      <c r="K654" s="50" t="e">
        <f>MATCH(LEFT(既存ファイル名[[#This Row],[項目（内部）]],1),字音画数表[新字],0)</f>
        <v>#N/A</v>
      </c>
      <c r="L654" s="50" cm="1">
        <f t="array" ref="L6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4" s="50" cm="1">
        <f t="array" ref="M6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4" s="50" cm="1">
        <f t="array" ref="N654">_xlfn.IFS(既存ファイル名[[#This Row],[字２]]=0,1,既存ファイル名[[#This Row],[字３]]=0,2,TRUE,3)</f>
        <v>1</v>
      </c>
      <c r="O654" s="79">
        <f>COUNTIF(既存ファイル名[項目],既存ファイル名[[#This Row],[項目]])</f>
        <v>1</v>
      </c>
      <c r="P654" s="90" t="s">
        <v>3837</v>
      </c>
      <c r="Q654" s="50" t="str" cm="1">
        <f t="array" ref="Q654">_xlfn.IFS(既存ファイル名[[#This Row],[字２]]&gt;0,"",COUNTIF(既存ファイル名[[字１]:[字３]],既存ファイル名[[#This Row],[字１]])&gt;1,"重複",TRUE,"")</f>
        <v>重複</v>
      </c>
      <c r="R654" s="50" t="str">
        <f>LEFT(既存ファイル名[[#This Row],[ファイル名]],LEN(既存ファイル名[[#This Row],[ファイル名]])-2)</f>
        <v>bou</v>
      </c>
      <c r="S654" s="50" t="s">
        <v>3837</v>
      </c>
    </row>
    <row r="655" spans="2:19">
      <c r="B655" s="50">
        <v>984</v>
      </c>
      <c r="C655" s="81" t="s">
        <v>1469</v>
      </c>
      <c r="D655" s="90" t="s">
        <v>1469</v>
      </c>
      <c r="E655" s="81" t="s">
        <v>4203</v>
      </c>
      <c r="F655" s="81" t="s">
        <v>4203</v>
      </c>
      <c r="G655" s="90" t="s">
        <v>1469</v>
      </c>
      <c r="H655" s="90" t="s">
        <v>4121</v>
      </c>
      <c r="I655" s="50" t="str" cm="1">
        <f t="array" ref="I6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5" s="90" t="s">
        <v>3805</v>
      </c>
      <c r="K655" s="50">
        <f>MATCH(LEFT(既存ファイル名[[#This Row],[項目（内部）]],1),字音画数表[新字],0)</f>
        <v>1094</v>
      </c>
      <c r="L655" s="50" cm="1">
        <f t="array" ref="L6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5" s="50" cm="1">
        <f t="array" ref="M6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5" s="50" cm="1">
        <f t="array" ref="N655">_xlfn.IFS(既存ファイル名[[#This Row],[字２]]=0,1,既存ファイル名[[#This Row],[字３]]=0,2,TRUE,3)</f>
        <v>1</v>
      </c>
      <c r="O655" s="50">
        <f>COUNTIF(既存ファイル名[項目],既存ファイル名[[#This Row],[項目]])</f>
        <v>1</v>
      </c>
      <c r="P655" s="90" t="s">
        <v>3837</v>
      </c>
      <c r="Q655" s="50" t="str" cm="1">
        <f t="array" ref="Q655">_xlfn.IFS(既存ファイル名[[#This Row],[字２]]&gt;0,"",COUNTIF(既存ファイル名[[字１]:[字３]],既存ファイル名[[#This Row],[字１]])&gt;1,"重複",TRUE,"")</f>
        <v/>
      </c>
      <c r="R655" s="50" t="str">
        <f>LEFT(既存ファイル名[[#This Row],[ファイル名]],LEN(既存ファイル名[[#This Row],[ファイル名]])-2)</f>
        <v>wan</v>
      </c>
      <c r="S655" s="50" t="s">
        <v>3837</v>
      </c>
    </row>
    <row r="656" spans="2:19">
      <c r="B656" s="50">
        <v>855</v>
      </c>
      <c r="C656" s="81" t="s">
        <v>1803</v>
      </c>
      <c r="D656" s="90" t="s">
        <v>1803</v>
      </c>
      <c r="E656" s="81" t="s">
        <v>4203</v>
      </c>
      <c r="F656" s="81" t="s">
        <v>4203</v>
      </c>
      <c r="G656" s="90" t="s">
        <v>1803</v>
      </c>
      <c r="H656" s="90" t="s">
        <v>4121</v>
      </c>
      <c r="I656" s="50" t="str" cm="1">
        <f t="array" ref="I6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6" s="90" t="s">
        <v>3585</v>
      </c>
      <c r="K656" s="50">
        <f>MATCH(LEFT(既存ファイル名[[#This Row],[項目（内部）]],1),字音画数表[新字],0)</f>
        <v>1092</v>
      </c>
      <c r="L656" s="50" cm="1">
        <f t="array" ref="L6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6" s="50" cm="1">
        <f t="array" ref="M6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6" s="50" cm="1">
        <f t="array" ref="N656">_xlfn.IFS(既存ファイル名[[#This Row],[字２]]=0,1,既存ファイル名[[#This Row],[字３]]=0,2,TRUE,3)</f>
        <v>1</v>
      </c>
      <c r="O656" s="50">
        <f>COUNTIF(既存ファイル名[項目],既存ファイル名[[#This Row],[項目]])</f>
        <v>1</v>
      </c>
      <c r="P656" s="90" t="s">
        <v>3837</v>
      </c>
      <c r="Q656" s="50" t="str" cm="1">
        <f t="array" ref="Q656">_xlfn.IFS(既存ファイル名[[#This Row],[字２]]&gt;0,"",COUNTIF(既存ファイル名[[字１]:[字３]],既存ファイル名[[#This Row],[字１]])&gt;1,"重複",TRUE,"")</f>
        <v/>
      </c>
      <c r="R656" s="50" t="str">
        <f>LEFT(既存ファイル名[[#This Row],[ファイル名]],LEN(既存ファイル名[[#This Row],[ファイル名]])-2)</f>
        <v>roku</v>
      </c>
      <c r="S656" s="50" t="s">
        <v>3837</v>
      </c>
    </row>
    <row r="657" spans="2:19">
      <c r="B657" s="50">
        <v>856</v>
      </c>
      <c r="C657" s="81" t="s">
        <v>1463</v>
      </c>
      <c r="D657" s="90" t="s">
        <v>1463</v>
      </c>
      <c r="E657" s="81" t="s">
        <v>4203</v>
      </c>
      <c r="F657" s="81" t="s">
        <v>4203</v>
      </c>
      <c r="G657" s="90" t="s">
        <v>1463</v>
      </c>
      <c r="H657" s="90" t="s">
        <v>4121</v>
      </c>
      <c r="I657" s="50" t="str" cm="1">
        <f t="array" ref="I6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7" s="90" t="s">
        <v>2893</v>
      </c>
      <c r="K657" s="50">
        <f>MATCH(LEFT(既存ファイル名[[#This Row],[項目（内部）]],1),字音画数表[新字],0)</f>
        <v>1089</v>
      </c>
      <c r="L657" s="50" cm="1">
        <f t="array" ref="L6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7" s="50" cm="1">
        <f t="array" ref="M6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7" s="50" cm="1">
        <f t="array" ref="N657">_xlfn.IFS(既存ファイル名[[#This Row],[字２]]=0,1,既存ファイル名[[#This Row],[字３]]=0,2,TRUE,3)</f>
        <v>1</v>
      </c>
      <c r="O657" s="50">
        <f>COUNTIF(既存ファイル名[項目],既存ファイル名[[#This Row],[項目]])</f>
        <v>1</v>
      </c>
      <c r="P657" s="90" t="s">
        <v>3837</v>
      </c>
      <c r="Q657" s="50" t="str" cm="1">
        <f t="array" ref="Q657">_xlfn.IFS(既存ファイル名[[#This Row],[字２]]&gt;0,"",COUNTIF(既存ファイル名[[字１]:[字３]],既存ファイル名[[#This Row],[字１]])&gt;1,"重複",TRUE,"")</f>
        <v/>
      </c>
      <c r="R657" s="50" t="str">
        <f>LEFT(既存ファイル名[[#This Row],[ファイル名]],LEN(既存ファイル名[[#This Row],[ファイル名]])-2)</f>
        <v>rou</v>
      </c>
      <c r="S657" s="50" t="s">
        <v>3837</v>
      </c>
    </row>
    <row r="658" spans="2:19">
      <c r="B658" s="50">
        <v>857</v>
      </c>
      <c r="C658" s="81" t="s">
        <v>1925</v>
      </c>
      <c r="D658" s="90" t="s">
        <v>1925</v>
      </c>
      <c r="E658" s="81" t="s">
        <v>4203</v>
      </c>
      <c r="F658" s="81" t="s">
        <v>4203</v>
      </c>
      <c r="G658" s="90" t="s">
        <v>1925</v>
      </c>
      <c r="H658" s="90" t="s">
        <v>4121</v>
      </c>
      <c r="I658" s="50" t="str" cm="1">
        <f t="array" ref="I6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8" s="90" t="s">
        <v>2894</v>
      </c>
      <c r="K658" s="50">
        <f>MATCH(LEFT(既存ファイル名[[#This Row],[項目（内部）]],1),字音画数表[新字],0)</f>
        <v>1088</v>
      </c>
      <c r="L658" s="50" cm="1">
        <f t="array" ref="L6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8" s="50" cm="1">
        <f t="array" ref="M6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8" s="50" cm="1">
        <f t="array" ref="N658">_xlfn.IFS(既存ファイル名[[#This Row],[字２]]=0,1,既存ファイル名[[#This Row],[字３]]=0,2,TRUE,3)</f>
        <v>1</v>
      </c>
      <c r="O658" s="50">
        <f>COUNTIF(既存ファイル名[項目],既存ファイル名[[#This Row],[項目]])</f>
        <v>1</v>
      </c>
      <c r="P658" s="90" t="s">
        <v>3837</v>
      </c>
      <c r="Q658" s="50" t="str" cm="1">
        <f t="array" ref="Q658">_xlfn.IFS(既存ファイル名[[#This Row],[字２]]&gt;0,"",COUNTIF(既存ファイル名[[字１]:[字３]],既存ファイル名[[#This Row],[字１]])&gt;1,"重複",TRUE,"")</f>
        <v/>
      </c>
      <c r="R658" s="50" t="str">
        <f>LEFT(既存ファイル名[[#This Row],[ファイル名]],LEN(既存ファイル名[[#This Row],[ファイル名]])-2)</f>
        <v>rou</v>
      </c>
      <c r="S658" s="50" t="s">
        <v>3837</v>
      </c>
    </row>
    <row r="659" spans="2:19">
      <c r="B659" s="50">
        <v>854</v>
      </c>
      <c r="C659" s="81" t="s">
        <v>1458</v>
      </c>
      <c r="D659" s="90" t="s">
        <v>1458</v>
      </c>
      <c r="E659" s="81" t="s">
        <v>4203</v>
      </c>
      <c r="F659" s="81" t="s">
        <v>4203</v>
      </c>
      <c r="G659" s="90" t="s">
        <v>1458</v>
      </c>
      <c r="H659" s="90" t="s">
        <v>4121</v>
      </c>
      <c r="I659" s="50" t="str" cm="1">
        <f t="array" ref="I6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59" s="90" t="s">
        <v>3583</v>
      </c>
      <c r="K659" s="50">
        <f>MATCH(LEFT(既存ファイル名[[#This Row],[項目（内部）]],1),字音画数表[新字],0)</f>
        <v>1085</v>
      </c>
      <c r="L659" s="50" cm="1">
        <f t="array" ref="L6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59" s="50" cm="1">
        <f t="array" ref="M6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59" s="50" cm="1">
        <f t="array" ref="N659">_xlfn.IFS(既存ファイル名[[#This Row],[字２]]=0,1,既存ファイル名[[#This Row],[字３]]=0,2,TRUE,3)</f>
        <v>1</v>
      </c>
      <c r="O659" s="50">
        <f>COUNTIF(既存ファイル名[項目],既存ファイル名[[#This Row],[項目]])</f>
        <v>1</v>
      </c>
      <c r="P659" s="90" t="s">
        <v>3837</v>
      </c>
      <c r="Q659" s="50"/>
      <c r="R659" s="50" t="str">
        <f>LEFT(既存ファイル名[[#This Row],[ファイル名]],LEN(既存ファイル名[[#This Row],[ファイル名]])-2)</f>
        <v>ro</v>
      </c>
      <c r="S659" s="50" t="s">
        <v>3837</v>
      </c>
    </row>
    <row r="660" spans="2:19">
      <c r="B660" s="50">
        <v>851</v>
      </c>
      <c r="C660" s="81" t="s">
        <v>4395</v>
      </c>
      <c r="D660" s="90" t="s">
        <v>88</v>
      </c>
      <c r="E660" s="81" t="s">
        <v>4203</v>
      </c>
      <c r="F660" s="81" t="s">
        <v>4203</v>
      </c>
      <c r="G660" s="90" t="s">
        <v>88</v>
      </c>
      <c r="H660" s="90" t="s">
        <v>4122</v>
      </c>
      <c r="I660" s="50" t="str" cm="1">
        <f t="array" ref="I6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60" s="90" t="s">
        <v>3569</v>
      </c>
      <c r="K660" s="50">
        <f>MATCH(LEFT(既存ファイル名[[#This Row],[項目（内部）]],1),字音画数表[新字],0)</f>
        <v>1079</v>
      </c>
      <c r="L660" s="50" cm="1">
        <f t="array" ref="L6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0" s="50" cm="1">
        <f t="array" ref="M6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0" s="50" cm="1">
        <f t="array" ref="N660">_xlfn.IFS(既存ファイル名[[#This Row],[字２]]=0,1,既存ファイル名[[#This Row],[字３]]=0,2,TRUE,3)</f>
        <v>1</v>
      </c>
      <c r="O660" s="50">
        <f>COUNTIF(既存ファイル名[項目],既存ファイル名[[#This Row],[項目]])</f>
        <v>1</v>
      </c>
      <c r="P660" s="90" t="s">
        <v>3837</v>
      </c>
      <c r="Q660" s="50" t="str" cm="1">
        <f t="array" ref="Q660">_xlfn.IFS(既存ファイル名[[#This Row],[字２]]&gt;0,"",COUNTIF(既存ファイル名[[字１]:[字３]],既存ファイル名[[#This Row],[字１]])&gt;1,"重複",TRUE,"")</f>
        <v/>
      </c>
      <c r="R660" s="50" t="str">
        <f>LEFT(既存ファイル名[[#This Row],[ファイル名]],LEN(既存ファイル名[[#This Row],[ファイル名]])-2)</f>
        <v>reki</v>
      </c>
      <c r="S660" s="50" t="s">
        <v>3837</v>
      </c>
    </row>
    <row r="661" spans="2:19">
      <c r="B661" s="50">
        <v>849</v>
      </c>
      <c r="C661" s="81" t="s">
        <v>1801</v>
      </c>
      <c r="D661" s="90" t="s">
        <v>1801</v>
      </c>
      <c r="E661" s="81" t="s">
        <v>4203</v>
      </c>
      <c r="F661" s="81" t="s">
        <v>4203</v>
      </c>
      <c r="G661" s="90" t="s">
        <v>1801</v>
      </c>
      <c r="H661" s="90" t="s">
        <v>4121</v>
      </c>
      <c r="I661" s="50" t="str" cm="1">
        <f t="array" ref="I6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1" s="90" t="s">
        <v>2877</v>
      </c>
      <c r="K661" s="50">
        <f>MATCH(LEFT(既存ファイル名[[#This Row],[項目（内部）]],1),字音画数表[新字],0)</f>
        <v>1076</v>
      </c>
      <c r="L661" s="50" cm="1">
        <f t="array" ref="L6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1" s="50" cm="1">
        <f t="array" ref="M6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1" s="50" cm="1">
        <f t="array" ref="N661">_xlfn.IFS(既存ファイル名[[#This Row],[字２]]=0,1,既存ファイル名[[#This Row],[字３]]=0,2,TRUE,3)</f>
        <v>1</v>
      </c>
      <c r="O661" s="50">
        <f>COUNTIF(既存ファイル名[項目],既存ファイル名[[#This Row],[項目]])</f>
        <v>1</v>
      </c>
      <c r="P661" s="90" t="s">
        <v>3837</v>
      </c>
      <c r="Q661" s="50" t="str" cm="1">
        <f t="array" ref="Q661">_xlfn.IFS(既存ファイル名[[#This Row],[字２]]&gt;0,"",COUNTIF(既存ファイル名[[字１]:[字３]],既存ファイル名[[#This Row],[字１]])&gt;1,"重複",TRUE,"")</f>
        <v/>
      </c>
      <c r="R661" s="50" t="str">
        <f>LEFT(既存ファイル名[[#This Row],[ファイル名]],LEN(既存ファイル名[[#This Row],[ファイル名]])-2)</f>
        <v>rei</v>
      </c>
      <c r="S661" s="50" t="s">
        <v>3837</v>
      </c>
    </row>
    <row r="662" spans="2:19">
      <c r="B662" s="50">
        <v>850</v>
      </c>
      <c r="C662" s="81" t="s">
        <v>4180</v>
      </c>
      <c r="D662" s="90" t="s">
        <v>4180</v>
      </c>
      <c r="E662" s="81" t="s">
        <v>4203</v>
      </c>
      <c r="F662" s="81" t="s">
        <v>4203</v>
      </c>
      <c r="G662" s="90" t="s">
        <v>4180</v>
      </c>
      <c r="H662" s="90" t="s">
        <v>4211</v>
      </c>
      <c r="I662" s="50" t="str" cm="1">
        <f t="array" ref="I6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62" s="90" t="s">
        <v>2878</v>
      </c>
      <c r="K662" s="50">
        <f>MATCH(LEFT(既存ファイル名[[#This Row],[項目（内部）]],1),字音画数表[新字],0)</f>
        <v>1075</v>
      </c>
      <c r="L662" s="50" cm="1">
        <f t="array" ref="L6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2" s="50" cm="1">
        <f t="array" ref="M6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2" s="50" cm="1">
        <f t="array" ref="N662">_xlfn.IFS(既存ファイル名[[#This Row],[字２]]=0,1,既存ファイル名[[#This Row],[字３]]=0,2,TRUE,3)</f>
        <v>1</v>
      </c>
      <c r="O662" s="50">
        <f>COUNTIF(既存ファイル名[項目],既存ファイル名[[#This Row],[項目]])</f>
        <v>1</v>
      </c>
      <c r="P662" s="90" t="s">
        <v>3837</v>
      </c>
      <c r="Q662" s="50"/>
      <c r="R662" s="50" t="str">
        <f>LEFT(既存ファイル名[[#This Row],[ファイル名]],LEN(既存ファイル名[[#This Row],[ファイル名]])-2)</f>
        <v>rei</v>
      </c>
      <c r="S662" s="50" t="s">
        <v>3837</v>
      </c>
    </row>
    <row r="663" spans="2:19">
      <c r="B663" s="50">
        <v>853</v>
      </c>
      <c r="C663" s="81" t="s">
        <v>1435</v>
      </c>
      <c r="D663" s="90" t="s">
        <v>1435</v>
      </c>
      <c r="E663" s="81" t="s">
        <v>4203</v>
      </c>
      <c r="F663" s="81" t="s">
        <v>4203</v>
      </c>
      <c r="G663" s="90" t="s">
        <v>1435</v>
      </c>
      <c r="H663" s="90" t="s">
        <v>4121</v>
      </c>
      <c r="I663" s="50" t="str" cm="1">
        <f t="array" ref="I6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3" s="90" t="s">
        <v>2889</v>
      </c>
      <c r="K663" s="50">
        <f>MATCH(LEFT(既存ファイル名[[#This Row],[項目（内部）]],1),字音画数表[新字],0)</f>
        <v>1065</v>
      </c>
      <c r="L663" s="50" cm="1">
        <f t="array" ref="L6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3" s="50" cm="1">
        <f t="array" ref="M6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3" s="50" cm="1">
        <f t="array" ref="N663">_xlfn.IFS(既存ファイル名[[#This Row],[字２]]=0,1,既存ファイル名[[#This Row],[字３]]=0,2,TRUE,3)</f>
        <v>1</v>
      </c>
      <c r="O663" s="50">
        <f>COUNTIF(既存ファイル名[項目],既存ファイル名[[#This Row],[項目]])</f>
        <v>1</v>
      </c>
      <c r="P663" s="90" t="s">
        <v>3837</v>
      </c>
      <c r="Q663" s="50" t="str" cm="1">
        <f t="array" ref="Q663">_xlfn.IFS(既存ファイル名[[#This Row],[字２]]&gt;0,"",COUNTIF(既存ファイル名[[字１]:[字３]],既存ファイル名[[#This Row],[字１]])&gt;1,"重複",TRUE,"")</f>
        <v/>
      </c>
      <c r="R663" s="50" t="str">
        <f>LEFT(既存ファイル名[[#This Row],[ファイル名]],LEN(既存ファイル名[[#This Row],[ファイル名]])-2)</f>
        <v>rin</v>
      </c>
      <c r="S663" s="50" t="s">
        <v>3837</v>
      </c>
    </row>
    <row r="664" spans="2:19">
      <c r="B664" s="50">
        <v>858</v>
      </c>
      <c r="C664" s="91" t="s">
        <v>1425</v>
      </c>
      <c r="D664" s="92" t="s">
        <v>1425</v>
      </c>
      <c r="E664" s="81" t="s">
        <v>4203</v>
      </c>
      <c r="F664" s="81" t="s">
        <v>4203</v>
      </c>
      <c r="G664" s="92" t="s">
        <v>1425</v>
      </c>
      <c r="H664" s="90" t="s">
        <v>4121</v>
      </c>
      <c r="I664" s="50" t="str" cm="1">
        <f t="array" ref="I6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4" s="90" t="s">
        <v>3599</v>
      </c>
      <c r="K664" s="50">
        <f>MATCH(LEFT(既存ファイル名[[#This Row],[項目（内部）]],1),字音画数表[新字],0)</f>
        <v>1057</v>
      </c>
      <c r="L664" s="50" cm="1">
        <f t="array" ref="L6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4" s="50" cm="1">
        <f t="array" ref="M6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4" s="50" cm="1">
        <f t="array" ref="N664">_xlfn.IFS(既存ファイル名[[#This Row],[字２]]=0,1,既存ファイル名[[#This Row],[字３]]=0,2,TRUE,3)</f>
        <v>1</v>
      </c>
      <c r="O664" s="50">
        <f>COUNTIF(既存ファイル名[項目],既存ファイル名[[#This Row],[項目]])</f>
        <v>1</v>
      </c>
      <c r="P664" s="90" t="s">
        <v>3837</v>
      </c>
      <c r="Q664" s="50" t="str" cm="1">
        <f t="array" ref="Q664">_xlfn.IFS(既存ファイル名[[#This Row],[字２]]&gt;0,"",COUNTIF(既存ファイル名[[字１]:[字３]],既存ファイル名[[#This Row],[字１]])&gt;1,"重複",TRUE,"")</f>
        <v/>
      </c>
      <c r="R664" s="50" t="str">
        <f>LEFT(既存ファイル名[[#This Row],[ファイル名]],LEN(既存ファイル名[[#This Row],[ファイル名]])-2)</f>
        <v>ryuu</v>
      </c>
      <c r="S664" s="50" t="s">
        <v>3837</v>
      </c>
    </row>
    <row r="665" spans="2:19">
      <c r="B665" s="50">
        <v>852</v>
      </c>
      <c r="C665" s="81" t="s">
        <v>1406</v>
      </c>
      <c r="D665" s="90" t="s">
        <v>1406</v>
      </c>
      <c r="E665" s="81" t="s">
        <v>4203</v>
      </c>
      <c r="F665" s="81" t="s">
        <v>4203</v>
      </c>
      <c r="G665" s="90" t="s">
        <v>1406</v>
      </c>
      <c r="H665" s="90" t="s">
        <v>4123</v>
      </c>
      <c r="I665" s="50" t="str" cm="1">
        <f t="array" ref="I6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65" s="90" t="s">
        <v>2888</v>
      </c>
      <c r="K665" s="50">
        <f>MATCH(LEFT(既存ファイル名[[#This Row],[項目（内部）]],1),字音画数表[新字],0)</f>
        <v>1044</v>
      </c>
      <c r="L665" s="50" cm="1">
        <f t="array" ref="L6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5" s="50" cm="1">
        <f t="array" ref="M6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5" s="50" cm="1">
        <f t="array" ref="N665">_xlfn.IFS(既存ファイル名[[#This Row],[字２]]=0,1,既存ファイル名[[#This Row],[字３]]=0,2,TRUE,3)</f>
        <v>1</v>
      </c>
      <c r="O665" s="50">
        <f>COUNTIF(既存ファイル名[項目],既存ファイル名[[#This Row],[項目]])</f>
        <v>1</v>
      </c>
      <c r="P665" s="90" t="s">
        <v>3837</v>
      </c>
      <c r="Q665" s="50"/>
      <c r="R665" s="50" t="str">
        <f>LEFT(既存ファイル名[[#This Row],[ファイル名]],LEN(既存ファイル名[[#This Row],[ファイル名]])-2)</f>
        <v>ri</v>
      </c>
      <c r="S665" s="50" t="s">
        <v>3837</v>
      </c>
    </row>
    <row r="666" spans="2:19">
      <c r="B666" s="50">
        <v>848</v>
      </c>
      <c r="C666" s="81" t="s">
        <v>1405</v>
      </c>
      <c r="D666" s="90" t="s">
        <v>1405</v>
      </c>
      <c r="E666" s="81" t="s">
        <v>4203</v>
      </c>
      <c r="F666" s="81" t="s">
        <v>4203</v>
      </c>
      <c r="G666" s="90" t="s">
        <v>1405</v>
      </c>
      <c r="H666" s="90" t="s">
        <v>4121</v>
      </c>
      <c r="I666" s="50" t="str" cm="1">
        <f t="array" ref="I6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6" s="90" t="s">
        <v>2875</v>
      </c>
      <c r="K666" s="50">
        <f>MATCH(LEFT(既存ファイル名[[#This Row],[項目（内部）]],1),字音画数表[新字],0)</f>
        <v>1042</v>
      </c>
      <c r="L666" s="50" cm="1">
        <f t="array" ref="L6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6" s="50" cm="1">
        <f t="array" ref="M6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6" s="50" cm="1">
        <f t="array" ref="N666">_xlfn.IFS(既存ファイル名[[#This Row],[字２]]=0,1,既存ファイル名[[#This Row],[字３]]=0,2,TRUE,3)</f>
        <v>1</v>
      </c>
      <c r="O666" s="50">
        <f>COUNTIF(既存ファイル名[項目],既存ファイル名[[#This Row],[項目]])</f>
        <v>1</v>
      </c>
      <c r="P666" s="90" t="s">
        <v>3837</v>
      </c>
      <c r="Q666" s="50" t="str" cm="1">
        <f t="array" ref="Q666">_xlfn.IFS(既存ファイル名[[#This Row],[字２]]&gt;0,"",COUNTIF(既存ファイル名[[字１]:[字３]],既存ファイル名[[#This Row],[字１]])&gt;1,"重複",TRUE,"")</f>
        <v/>
      </c>
      <c r="R666" s="50" t="str">
        <f>LEFT(既存ファイル名[[#This Row],[ファイル名]],LEN(既存ファイル名[[#This Row],[ファイル名]])-2)</f>
        <v>ran</v>
      </c>
      <c r="S666" s="50" t="s">
        <v>3837</v>
      </c>
    </row>
    <row r="667" spans="2:19">
      <c r="B667" s="50">
        <v>847</v>
      </c>
      <c r="C667" s="81" t="s">
        <v>1396</v>
      </c>
      <c r="D667" s="90" t="s">
        <v>1396</v>
      </c>
      <c r="E667" s="81" t="s">
        <v>4203</v>
      </c>
      <c r="F667" s="81" t="s">
        <v>4203</v>
      </c>
      <c r="G667" s="90" t="s">
        <v>1396</v>
      </c>
      <c r="H667" s="90" t="s">
        <v>4121</v>
      </c>
      <c r="I667" s="50" t="str" cm="1">
        <f t="array" ref="I6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7" s="90" t="s">
        <v>3559</v>
      </c>
      <c r="K667" s="50">
        <f>MATCH(LEFT(既存ファイル名[[#This Row],[項目（内部）]],1),字音画数表[新字],0)</f>
        <v>1037</v>
      </c>
      <c r="L667" s="50" cm="1">
        <f t="array" ref="L6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7" s="50" cm="1">
        <f t="array" ref="M6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7" s="50" cm="1">
        <f t="array" ref="N667">_xlfn.IFS(既存ファイル名[[#This Row],[字２]]=0,1,既存ファイル名[[#This Row],[字３]]=0,2,TRUE,3)</f>
        <v>1</v>
      </c>
      <c r="O667" s="50">
        <f>COUNTIF(既存ファイル名[項目],既存ファイル名[[#This Row],[項目]])</f>
        <v>1</v>
      </c>
      <c r="P667" s="90" t="s">
        <v>3837</v>
      </c>
      <c r="Q667" s="50" t="str" cm="1">
        <f t="array" ref="Q667">_xlfn.IFS(既存ファイル名[[#This Row],[字２]]&gt;0,"",COUNTIF(既存ファイル名[[字１]:[字３]],既存ファイル名[[#This Row],[字１]])&gt;1,"重複",TRUE,"")</f>
        <v/>
      </c>
      <c r="R667" s="50" t="str">
        <f>LEFT(既存ファイル名[[#This Row],[ファイル名]],LEN(既存ファイル名[[#This Row],[ファイル名]])-2)</f>
        <v>ra</v>
      </c>
      <c r="S667" s="50" t="s">
        <v>3837</v>
      </c>
    </row>
    <row r="668" spans="2:19">
      <c r="B668" s="50">
        <v>986</v>
      </c>
      <c r="C668" s="81" t="s">
        <v>2524</v>
      </c>
      <c r="D668" s="90" t="s">
        <v>2524</v>
      </c>
      <c r="E668" s="81" t="s">
        <v>4203</v>
      </c>
      <c r="F668" s="81" t="s">
        <v>4203</v>
      </c>
      <c r="G668" s="90" t="s">
        <v>3208</v>
      </c>
      <c r="H668" s="90" t="s">
        <v>4121</v>
      </c>
      <c r="I668" s="50" t="str" cm="1">
        <f t="array" ref="I6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8" s="90" t="s">
        <v>3811</v>
      </c>
      <c r="K668" s="50">
        <f>MATCH(LEFT(既存ファイル名[[#This Row],[項目（内部）]],1),字音画数表[新字],0)</f>
        <v>1036</v>
      </c>
      <c r="L668" s="50" cm="1">
        <f t="array" ref="L6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8" s="50" cm="1">
        <f t="array" ref="M6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8" s="50" cm="1">
        <f t="array" ref="N668">_xlfn.IFS(既存ファイル名[[#This Row],[字２]]=0,1,既存ファイル名[[#This Row],[字３]]=0,2,TRUE,3)</f>
        <v>1</v>
      </c>
      <c r="O668" s="50">
        <f>COUNTIF(既存ファイル名[項目],既存ファイル名[[#This Row],[項目]])</f>
        <v>1</v>
      </c>
      <c r="P668" s="90" t="s">
        <v>3837</v>
      </c>
      <c r="Q668" s="50" t="str" cm="1">
        <f t="array" ref="Q668">_xlfn.IFS(既存ファイル名[[#This Row],[字２]]&gt;0,"",COUNTIF(既存ファイル名[[字１]:[字３]],既存ファイル名[[#This Row],[字１]])&gt;1,"重複",TRUE,"")</f>
        <v/>
      </c>
      <c r="R668" s="50" t="str">
        <f>LEFT(既存ファイル名[[#This Row],[ファイル名]],LEN(既存ファイル名[[#This Row],[ファイル名]])-2)</f>
        <v>yoku</v>
      </c>
      <c r="S668" s="50" t="s">
        <v>3837</v>
      </c>
    </row>
    <row r="669" spans="2:19">
      <c r="B669" s="50">
        <v>988</v>
      </c>
      <c r="C669" s="81" t="s">
        <v>4041</v>
      </c>
      <c r="D669" s="90" t="s">
        <v>4041</v>
      </c>
      <c r="E669" s="81" t="s">
        <v>4203</v>
      </c>
      <c r="F669" s="81" t="s">
        <v>4203</v>
      </c>
      <c r="G669" s="90" t="s">
        <v>4041</v>
      </c>
      <c r="H669" s="90" t="s">
        <v>4121</v>
      </c>
      <c r="I669" s="50" t="str" cm="1">
        <f t="array" ref="I6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69" s="90" t="s">
        <v>3189</v>
      </c>
      <c r="K669" s="50">
        <f>MATCH(LEFT(既存ファイル名[[#This Row],[項目（内部）]],1),字音画数表[新字],0)</f>
        <v>1032</v>
      </c>
      <c r="L669" s="50" cm="1">
        <f t="array" ref="L6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69" s="50" cm="1">
        <f t="array" ref="M6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69" s="50" cm="1">
        <f t="array" ref="N669">_xlfn.IFS(既存ファイル名[[#This Row],[字２]]=0,1,既存ファイル名[[#This Row],[字３]]=0,2,TRUE,3)</f>
        <v>1</v>
      </c>
      <c r="O669" s="50">
        <f>COUNTIF(既存ファイル名[項目],既存ファイル名[[#This Row],[項目]])</f>
        <v>1</v>
      </c>
      <c r="P669" s="90" t="s">
        <v>3837</v>
      </c>
      <c r="Q669" s="50" t="str" cm="1">
        <f t="array" ref="Q669">_xlfn.IFS(既存ファイル名[[#This Row],[字２]]&gt;0,"",COUNTIF(既存ファイル名[[字１]:[字３]],既存ファイル名[[#This Row],[字１]])&gt;1,"重複",TRUE,"")</f>
        <v/>
      </c>
      <c r="R669" s="50" t="str">
        <f>LEFT(既存ファイル名[[#This Row],[ファイル名]],LEN(既存ファイル名[[#This Row],[ファイル名]])-2)</f>
        <v>you</v>
      </c>
      <c r="S669" s="50" t="s">
        <v>3837</v>
      </c>
    </row>
    <row r="670" spans="2:19">
      <c r="B670" s="50">
        <v>991</v>
      </c>
      <c r="C670" s="81" t="s">
        <v>1391</v>
      </c>
      <c r="D670" s="90" t="s">
        <v>1391</v>
      </c>
      <c r="E670" s="81" t="s">
        <v>4203</v>
      </c>
      <c r="F670" s="81" t="s">
        <v>4203</v>
      </c>
      <c r="G670" s="90" t="s">
        <v>1391</v>
      </c>
      <c r="H670" s="90" t="s">
        <v>4211</v>
      </c>
      <c r="I670" s="50" t="str" cm="1">
        <f t="array" ref="I6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70" s="90" t="s">
        <v>3192</v>
      </c>
      <c r="K670" s="50">
        <f>MATCH(LEFT(既存ファイル名[[#This Row],[項目（内部）]],1),字音画数表[新字],0)</f>
        <v>1030</v>
      </c>
      <c r="L670" s="50" cm="1">
        <f t="array" ref="L6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0" s="50" cm="1">
        <f t="array" ref="M6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0" s="50" cm="1">
        <f t="array" ref="N670">_xlfn.IFS(既存ファイル名[[#This Row],[字２]]=0,1,既存ファイル名[[#This Row],[字３]]=0,2,TRUE,3)</f>
        <v>1</v>
      </c>
      <c r="O670" s="50">
        <f>COUNTIF(既存ファイル名[項目],既存ファイル名[[#This Row],[項目]])</f>
        <v>1</v>
      </c>
      <c r="P670" s="90" t="s">
        <v>3837</v>
      </c>
      <c r="Q670" s="50"/>
      <c r="R670" s="50" t="str">
        <f>LEFT(既存ファイル名[[#This Row],[ファイル名]],LEN(既存ファイル名[[#This Row],[ファイル名]])-2)</f>
        <v>you</v>
      </c>
      <c r="S670" s="50" t="s">
        <v>3837</v>
      </c>
    </row>
    <row r="671" spans="2:19">
      <c r="B671" s="50">
        <v>987</v>
      </c>
      <c r="C671" s="81" t="s">
        <v>1390</v>
      </c>
      <c r="D671" s="90" t="s">
        <v>1390</v>
      </c>
      <c r="E671" s="81" t="s">
        <v>4203</v>
      </c>
      <c r="F671" s="81" t="s">
        <v>4203</v>
      </c>
      <c r="G671" s="90" t="s">
        <v>1390</v>
      </c>
      <c r="H671" s="90" t="s">
        <v>4121</v>
      </c>
      <c r="I671" s="50" t="str" cm="1">
        <f t="array" ref="I6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1" s="90" t="s">
        <v>3186</v>
      </c>
      <c r="K671" s="50">
        <f>MATCH(LEFT(既存ファイル名[[#This Row],[項目（内部）]],1),字音画数表[新字],0)</f>
        <v>1029</v>
      </c>
      <c r="L671" s="50" cm="1">
        <f t="array" ref="L6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1" s="50" cm="1">
        <f t="array" ref="M6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1" s="50" cm="1">
        <f t="array" ref="N671">_xlfn.IFS(既存ファイル名[[#This Row],[字２]]=0,1,既存ファイル名[[#This Row],[字３]]=0,2,TRUE,3)</f>
        <v>1</v>
      </c>
      <c r="O671" s="50">
        <f>COUNTIF(既存ファイル名[項目],既存ファイル名[[#This Row],[項目]])</f>
        <v>1</v>
      </c>
      <c r="P671" s="90" t="s">
        <v>3837</v>
      </c>
      <c r="Q671" s="50" t="str" cm="1">
        <f t="array" ref="Q671">_xlfn.IFS(既存ファイル名[[#This Row],[字２]]&gt;0,"",COUNTIF(既存ファイル名[[字１]:[字３]],既存ファイル名[[#This Row],[字１]])&gt;1,"重複",TRUE,"")</f>
        <v/>
      </c>
      <c r="R671" s="50" t="str">
        <f>LEFT(既存ファイル名[[#This Row],[ファイル名]],LEN(既存ファイル名[[#This Row],[ファイル名]])-2)</f>
        <v>you</v>
      </c>
      <c r="S671" s="50" t="s">
        <v>3837</v>
      </c>
    </row>
    <row r="672" spans="2:19">
      <c r="B672" s="50">
        <v>992</v>
      </c>
      <c r="C672" s="81" t="s">
        <v>2420</v>
      </c>
      <c r="D672" s="90" t="s">
        <v>2420</v>
      </c>
      <c r="E672" s="81" t="s">
        <v>2421</v>
      </c>
      <c r="F672" s="81" t="s">
        <v>4203</v>
      </c>
      <c r="G672" s="90" t="s">
        <v>2420</v>
      </c>
      <c r="H672" s="90" t="s">
        <v>4211</v>
      </c>
      <c r="I672" s="50" t="str" cm="1">
        <f t="array" ref="I6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72" s="90" t="s">
        <v>3193</v>
      </c>
      <c r="K672" s="50">
        <f>MATCH(LEFT(既存ファイル名[[#This Row],[項目（内部）]],1),字音画数表[新字],0)</f>
        <v>1025</v>
      </c>
      <c r="L672" s="50" cm="1">
        <f t="array" ref="L6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2" s="50" cm="1">
        <f t="array" ref="M6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2" s="50" cm="1">
        <f t="array" ref="N672">_xlfn.IFS(既存ファイル名[[#This Row],[字２]]=0,1,既存ファイル名[[#This Row],[字３]]=0,2,TRUE,3)</f>
        <v>1</v>
      </c>
      <c r="O672" s="50">
        <f>COUNTIF(既存ファイル名[項目],既存ファイル名[[#This Row],[項目]])</f>
        <v>1</v>
      </c>
      <c r="P672" s="90" t="s">
        <v>3837</v>
      </c>
      <c r="Q672" s="50" t="str" cm="1">
        <f t="array" ref="Q672">_xlfn.IFS(既存ファイル名[[#This Row],[字２]]&gt;0,"",COUNTIF(既存ファイル名[[字１]:[字３]],既存ファイル名[[#This Row],[字１]])&gt;1,"重複",TRUE,"")</f>
        <v/>
      </c>
      <c r="R672" s="50" t="str">
        <f>LEFT(既存ファイル名[[#This Row],[ファイル名]],LEN(既存ファイル名[[#This Row],[ファイル名]])-2)</f>
        <v>you</v>
      </c>
      <c r="S672" s="50" t="s">
        <v>3837</v>
      </c>
    </row>
    <row r="673" spans="2:19">
      <c r="B673" s="50">
        <v>990</v>
      </c>
      <c r="C673" s="81" t="s">
        <v>1919</v>
      </c>
      <c r="D673" s="90" t="s">
        <v>1919</v>
      </c>
      <c r="E673" s="81" t="s">
        <v>4203</v>
      </c>
      <c r="F673" s="81" t="s">
        <v>4203</v>
      </c>
      <c r="G673" s="90" t="s">
        <v>1919</v>
      </c>
      <c r="H673" s="90" t="s">
        <v>4121</v>
      </c>
      <c r="I673" s="50" t="str" cm="1">
        <f t="array" ref="I6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3" s="90" t="s">
        <v>3191</v>
      </c>
      <c r="K673" s="50">
        <f>MATCH(LEFT(既存ファイル名[[#This Row],[項目（内部）]],1),字音画数表[新字],0)</f>
        <v>1020</v>
      </c>
      <c r="L673" s="50" cm="1">
        <f t="array" ref="L6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3" s="50" cm="1">
        <f t="array" ref="M6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3" s="50" cm="1">
        <f t="array" ref="N673">_xlfn.IFS(既存ファイル名[[#This Row],[字２]]=0,1,既存ファイル名[[#This Row],[字３]]=0,2,TRUE,3)</f>
        <v>1</v>
      </c>
      <c r="O673" s="50">
        <f>COUNTIF(既存ファイル名[項目],既存ファイル名[[#This Row],[項目]])</f>
        <v>1</v>
      </c>
      <c r="P673" s="90" t="s">
        <v>3837</v>
      </c>
      <c r="Q673" s="50"/>
      <c r="R673" s="50" t="str">
        <f>LEFT(既存ファイル名[[#This Row],[ファイル名]],LEN(既存ファイル名[[#This Row],[ファイル名]])-2)</f>
        <v>you</v>
      </c>
      <c r="S673" s="50" t="s">
        <v>3837</v>
      </c>
    </row>
    <row r="674" spans="2:19">
      <c r="B674" s="50">
        <v>989</v>
      </c>
      <c r="C674" s="81" t="s">
        <v>1383</v>
      </c>
      <c r="D674" s="90" t="s">
        <v>1383</v>
      </c>
      <c r="E674" s="81" t="s">
        <v>4203</v>
      </c>
      <c r="F674" s="81" t="s">
        <v>4203</v>
      </c>
      <c r="G674" s="90" t="s">
        <v>1383</v>
      </c>
      <c r="H674" s="90" t="s">
        <v>4121</v>
      </c>
      <c r="I674" s="50" t="str" cm="1">
        <f t="array" ref="I6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4" s="90" t="s">
        <v>3190</v>
      </c>
      <c r="K674" s="50">
        <f>MATCH(LEFT(既存ファイル名[[#This Row],[項目（内部）]],1),字音画数表[新字],0)</f>
        <v>1016</v>
      </c>
      <c r="L674" s="50" cm="1">
        <f t="array" ref="L6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4" s="50" cm="1">
        <f t="array" ref="M6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4" s="50" cm="1">
        <f t="array" ref="N674">_xlfn.IFS(既存ファイル名[[#This Row],[字２]]=0,1,既存ファイル名[[#This Row],[字３]]=0,2,TRUE,3)</f>
        <v>1</v>
      </c>
      <c r="O674" s="50">
        <f>COUNTIF(既存ファイル名[項目],既存ファイル名[[#This Row],[項目]])</f>
        <v>1</v>
      </c>
      <c r="P674" s="90" t="s">
        <v>3837</v>
      </c>
      <c r="Q674" s="50" t="str" cm="1">
        <f t="array" ref="Q674">_xlfn.IFS(既存ファイル名[[#This Row],[字２]]&gt;0,"",COUNTIF(既存ファイル名[[字１]:[字３]],既存ファイル名[[#This Row],[字１]])&gt;1,"重複",TRUE,"")</f>
        <v/>
      </c>
      <c r="R674" s="50" t="str">
        <f>LEFT(既存ファイル名[[#This Row],[ファイル名]],LEN(既存ファイル名[[#This Row],[ファイル名]])-2)</f>
        <v>you</v>
      </c>
      <c r="S674" s="50" t="s">
        <v>3837</v>
      </c>
    </row>
    <row r="675" spans="2:19">
      <c r="B675" s="50">
        <v>985</v>
      </c>
      <c r="C675" s="81" t="s">
        <v>1376</v>
      </c>
      <c r="D675" s="90" t="s">
        <v>1376</v>
      </c>
      <c r="E675" s="81" t="s">
        <v>4203</v>
      </c>
      <c r="F675" s="81" t="s">
        <v>4203</v>
      </c>
      <c r="G675" s="90" t="s">
        <v>1376</v>
      </c>
      <c r="H675" s="90" t="s">
        <v>4121</v>
      </c>
      <c r="I675" s="50" t="str" cm="1">
        <f t="array" ref="I6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5" s="90" t="s">
        <v>3808</v>
      </c>
      <c r="K675" s="50">
        <f>MATCH(LEFT(既存ファイル名[[#This Row],[項目（内部）]],1),字音画数表[新字],0)</f>
        <v>1010</v>
      </c>
      <c r="L675" s="50" cm="1">
        <f t="array" ref="L6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5" s="50" cm="1">
        <f t="array" ref="M6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5" s="50" cm="1">
        <f t="array" ref="N675">_xlfn.IFS(既存ファイル名[[#This Row],[字２]]=0,1,既存ファイル名[[#This Row],[字３]]=0,2,TRUE,3)</f>
        <v>1</v>
      </c>
      <c r="O675" s="50">
        <f>COUNTIF(既存ファイル名[項目],既存ファイル名[[#This Row],[項目]])</f>
        <v>1</v>
      </c>
      <c r="P675" s="90" t="s">
        <v>3837</v>
      </c>
      <c r="Q675" s="50" t="str" cm="1">
        <f t="array" ref="Q675">_xlfn.IFS(既存ファイル名[[#This Row],[字２]]&gt;0,"",COUNTIF(既存ファイル名[[字１]:[字３]],既存ファイル名[[#This Row],[字１]])&gt;1,"重複",TRUE,"")</f>
        <v/>
      </c>
      <c r="R675" s="50" t="str">
        <f>LEFT(既存ファイル名[[#This Row],[ファイル名]],LEN(既存ファイル名[[#This Row],[ファイル名]])-2)</f>
        <v>yo</v>
      </c>
      <c r="S675" s="50" t="s">
        <v>3837</v>
      </c>
    </row>
    <row r="676" spans="2:19">
      <c r="B676" s="50">
        <v>993</v>
      </c>
      <c r="C676" s="81" t="s">
        <v>1372</v>
      </c>
      <c r="D676" s="90" t="s">
        <v>1372</v>
      </c>
      <c r="E676" s="81" t="s">
        <v>4203</v>
      </c>
      <c r="F676" s="81" t="s">
        <v>4203</v>
      </c>
      <c r="G676" s="90" t="s">
        <v>1372</v>
      </c>
      <c r="H676" s="90" t="s">
        <v>4121</v>
      </c>
      <c r="I676" s="50" t="str" cm="1">
        <f t="array" ref="I6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6" s="90" t="s">
        <v>3825</v>
      </c>
      <c r="K676" s="50">
        <f>MATCH(LEFT(既存ファイル名[[#This Row],[項目（内部）]],1),字音画数表[新字],0)</f>
        <v>998</v>
      </c>
      <c r="L676" s="50" cm="1">
        <f t="array" ref="L6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6" s="50" cm="1">
        <f t="array" ref="M6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6" s="50" cm="1">
        <f t="array" ref="N676">_xlfn.IFS(既存ファイル名[[#This Row],[字２]]=0,1,既存ファイル名[[#This Row],[字３]]=0,2,TRUE,3)</f>
        <v>1</v>
      </c>
      <c r="O676" s="50">
        <f>COUNTIF(既存ファイル名[項目],既存ファイル名[[#This Row],[項目]])</f>
        <v>1</v>
      </c>
      <c r="P676" s="90" t="s">
        <v>3837</v>
      </c>
      <c r="Q676" s="50" t="str" cm="1">
        <f t="array" ref="Q676">_xlfn.IFS(既存ファイル名[[#This Row],[字２]]&gt;0,"",COUNTIF(既存ファイル名[[字１]:[字３]],既存ファイル名[[#This Row],[字１]])&gt;1,"重複",TRUE,"")</f>
        <v/>
      </c>
      <c r="R676" s="50" t="str">
        <f>LEFT(既存ファイル名[[#This Row],[ファイル名]],LEN(既存ファイル名[[#This Row],[ファイル名]])-2)</f>
        <v>yu</v>
      </c>
      <c r="S676" s="50" t="s">
        <v>3837</v>
      </c>
    </row>
    <row r="677" spans="2:19">
      <c r="B677" s="50">
        <v>722</v>
      </c>
      <c r="C677" s="81" t="s">
        <v>1340</v>
      </c>
      <c r="D677" s="81" t="s">
        <v>1340</v>
      </c>
      <c r="E677" s="81" t="s">
        <v>4203</v>
      </c>
      <c r="F677" s="81" t="s">
        <v>4203</v>
      </c>
      <c r="G677" s="90" t="s">
        <v>1340</v>
      </c>
      <c r="H677" s="90" t="s">
        <v>4211</v>
      </c>
      <c r="I677" s="79" t="str" cm="1">
        <f t="array" ref="I6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77" s="90" t="s">
        <v>3379</v>
      </c>
      <c r="K677" s="50">
        <f>MATCH(LEFT(既存ファイル名[[#This Row],[項目（内部）]],1),字音画数表[新字],0)</f>
        <v>983</v>
      </c>
      <c r="L677" s="50" cm="1">
        <f t="array" ref="L6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7" s="50" cm="1">
        <f t="array" ref="M6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7" s="50" cm="1">
        <f t="array" ref="N677">_xlfn.IFS(既存ファイル名[[#This Row],[字２]]=0,1,既存ファイル名[[#This Row],[字３]]=0,2,TRUE,3)</f>
        <v>1</v>
      </c>
      <c r="O677" s="79">
        <f>COUNTIF(既存ファイル名[項目],既存ファイル名[[#This Row],[項目]])</f>
        <v>1</v>
      </c>
      <c r="P677" s="90" t="s">
        <v>3837</v>
      </c>
      <c r="Q677" s="50"/>
      <c r="R677" s="50" t="str">
        <f>LEFT(既存ファイル名[[#This Row],[ファイル名]],LEN(既存ファイル名[[#This Row],[ファイル名]])-2)</f>
        <v>hoku</v>
      </c>
      <c r="S677" s="50" t="s">
        <v>3837</v>
      </c>
    </row>
    <row r="678" spans="2:19">
      <c r="B678" s="50">
        <v>658</v>
      </c>
      <c r="C678" s="81" t="s">
        <v>1910</v>
      </c>
      <c r="D678" s="81" t="s">
        <v>1910</v>
      </c>
      <c r="E678" s="81" t="s">
        <v>4203</v>
      </c>
      <c r="F678" s="81" t="s">
        <v>4203</v>
      </c>
      <c r="G678" s="81" t="s">
        <v>1910</v>
      </c>
      <c r="H678" s="90" t="s">
        <v>4121</v>
      </c>
      <c r="I678" s="50" t="str" cm="1">
        <f t="array" ref="I6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8" s="90" t="s">
        <v>2538</v>
      </c>
      <c r="K678" s="50">
        <f>MATCH(LEFT(既存ファイル名[[#This Row],[項目（内部）]],1),字音画数表[新字],0)</f>
        <v>979</v>
      </c>
      <c r="L678" s="50" cm="1">
        <f t="array" ref="L6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8" s="50" cm="1">
        <f t="array" ref="M6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8" s="50" cm="1">
        <f t="array" ref="N678">_xlfn.IFS(既存ファイル名[[#This Row],[字２]]=0,1,既存ファイル名[[#This Row],[字３]]=0,2,TRUE,3)</f>
        <v>1</v>
      </c>
      <c r="O678" s="50">
        <f>COUNTIF(既存ファイル名[項目],既存ファイル名[[#This Row],[項目]])</f>
        <v>1</v>
      </c>
      <c r="P678" s="90" t="s">
        <v>3837</v>
      </c>
      <c r="Q678" s="50" t="str" cm="1">
        <f t="array" ref="Q678">_xlfn.IFS(既存ファイル名[[#This Row],[字２]]&gt;0,"",COUNTIF(既存ファイル名[[字１]:[字３]],既存ファイル名[[#This Row],[字１]])&gt;1,"重複",TRUE,"")</f>
        <v/>
      </c>
      <c r="R678" s="50" t="str">
        <f>LEFT(既存ファイル名[[#This Row],[ファイル名]],LEN(既存ファイル名[[#This Row],[ファイル名]])-2)</f>
        <v>bou</v>
      </c>
      <c r="S678" s="50" t="s">
        <v>3837</v>
      </c>
    </row>
    <row r="679" spans="2:19">
      <c r="B679" s="50">
        <v>656</v>
      </c>
      <c r="C679" s="81" t="s">
        <v>1332</v>
      </c>
      <c r="D679" s="81" t="s">
        <v>1332</v>
      </c>
      <c r="E679" s="81" t="s">
        <v>4203</v>
      </c>
      <c r="F679" s="81" t="s">
        <v>4203</v>
      </c>
      <c r="G679" s="81" t="s">
        <v>1332</v>
      </c>
      <c r="H679" s="90" t="s">
        <v>4121</v>
      </c>
      <c r="I679" s="50" t="str" cm="1">
        <f t="array" ref="I6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79" s="90" t="s">
        <v>2536</v>
      </c>
      <c r="K679" s="50">
        <f>MATCH(LEFT(既存ファイル名[[#This Row],[項目（内部）]],1),字音画数表[新字],0)</f>
        <v>974</v>
      </c>
      <c r="L679" s="50" cm="1">
        <f t="array" ref="L6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79" s="50" cm="1">
        <f t="array" ref="M6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79" s="50" cm="1">
        <f t="array" ref="N679">_xlfn.IFS(既存ファイル名[[#This Row],[字２]]=0,1,既存ファイル名[[#This Row],[字３]]=0,2,TRUE,3)</f>
        <v>1</v>
      </c>
      <c r="O679" s="79">
        <f>COUNTIF(既存ファイル名[項目],既存ファイル名[[#This Row],[項目]])</f>
        <v>1</v>
      </c>
      <c r="P679" s="90" t="s">
        <v>3837</v>
      </c>
      <c r="Q679" s="50" t="str" cm="1">
        <f t="array" ref="Q679">_xlfn.IFS(既存ファイル名[[#This Row],[字２]]&gt;0,"",COUNTIF(既存ファイル名[[字１]:[字３]],既存ファイル名[[#This Row],[字１]])&gt;1,"重複",TRUE,"")</f>
        <v/>
      </c>
      <c r="R679" s="50" t="str">
        <f>LEFT(既存ファイル名[[#This Row],[ファイル名]],LEN(既存ファイル名[[#This Row],[ファイル名]])-2)</f>
        <v>bou</v>
      </c>
      <c r="S679" s="50" t="s">
        <v>3837</v>
      </c>
    </row>
    <row r="680" spans="2:19">
      <c r="B680" s="50">
        <v>659</v>
      </c>
      <c r="C680" s="81" t="s">
        <v>4214</v>
      </c>
      <c r="D680" s="81" t="s">
        <v>78</v>
      </c>
      <c r="E680" s="81" t="s">
        <v>4203</v>
      </c>
      <c r="F680" s="81" t="s">
        <v>4203</v>
      </c>
      <c r="G680" s="90" t="s">
        <v>78</v>
      </c>
      <c r="H680" s="90" t="s">
        <v>4122</v>
      </c>
      <c r="I680" s="79" t="str" cm="1">
        <f t="array" ref="I6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80" s="90" t="s">
        <v>2539</v>
      </c>
      <c r="K680" s="50">
        <f>MATCH(LEFT(既存ファイル名[[#This Row],[項目（内部）]],1),字音画数表[新字],0)</f>
        <v>972</v>
      </c>
      <c r="L680" s="50" cm="1">
        <f t="array" ref="L6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0" s="50" cm="1">
        <f t="array" ref="M6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0" s="50" cm="1">
        <f t="array" ref="N680">_xlfn.IFS(既存ファイル名[[#This Row],[字２]]=0,1,既存ファイル名[[#This Row],[字３]]=0,2,TRUE,3)</f>
        <v>1</v>
      </c>
      <c r="O680" s="50">
        <f>COUNTIF(既存ファイル名[項目],既存ファイル名[[#This Row],[項目]])</f>
        <v>1</v>
      </c>
      <c r="P680" s="90" t="s">
        <v>3837</v>
      </c>
      <c r="Q680" s="50"/>
      <c r="R680" s="50" t="str">
        <f>LEFT(既存ファイル名[[#This Row],[ファイル名]],LEN(既存ファイル名[[#This Row],[ファイル名]])-2)</f>
        <v>bou</v>
      </c>
      <c r="S680" s="50" t="s">
        <v>3837</v>
      </c>
    </row>
    <row r="681" spans="2:19">
      <c r="B681" s="50">
        <v>660</v>
      </c>
      <c r="C681" s="81" t="s">
        <v>1330</v>
      </c>
      <c r="D681" s="81" t="s">
        <v>1330</v>
      </c>
      <c r="E681" s="81" t="s">
        <v>4203</v>
      </c>
      <c r="F681" s="81" t="s">
        <v>4203</v>
      </c>
      <c r="G681" s="90" t="s">
        <v>1330</v>
      </c>
      <c r="H681" s="90" t="s">
        <v>4211</v>
      </c>
      <c r="I681" s="79" t="str" cm="1">
        <f t="array" ref="I6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681" s="90" t="s">
        <v>2540</v>
      </c>
      <c r="K681" s="50">
        <f>MATCH(LEFT(既存ファイル名[[#This Row],[項目（内部）]],1),字音画数表[新字],0)</f>
        <v>971</v>
      </c>
      <c r="L681" s="50" cm="1">
        <f t="array" ref="L6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1" s="50" cm="1">
        <f t="array" ref="M6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1" s="50" cm="1">
        <f t="array" ref="N681">_xlfn.IFS(既存ファイル名[[#This Row],[字２]]=0,1,既存ファイル名[[#This Row],[字３]]=0,2,TRUE,3)</f>
        <v>1</v>
      </c>
      <c r="O681" s="50">
        <f>COUNTIF(既存ファイル名[項目],既存ファイル名[[#This Row],[項目]])</f>
        <v>1</v>
      </c>
      <c r="P681" s="90" t="s">
        <v>3837</v>
      </c>
      <c r="Q681" s="50" t="str" cm="1">
        <f t="array" ref="Q681">_xlfn.IFS(既存ファイル名[[#This Row],[字２]]&gt;0,"",COUNTIF(既存ファイル名[[字１]:[字３]],既存ファイル名[[#This Row],[字１]])&gt;1,"重複",TRUE,"")</f>
        <v/>
      </c>
      <c r="R681" s="50" t="str">
        <f>LEFT(既存ファイル名[[#This Row],[ファイル名]],LEN(既存ファイル名[[#This Row],[ファイル名]])-2)</f>
        <v>bou</v>
      </c>
      <c r="S681" s="50" t="s">
        <v>3837</v>
      </c>
    </row>
    <row r="682" spans="2:19">
      <c r="B682" s="50">
        <v>728</v>
      </c>
      <c r="C682" s="93" t="s">
        <v>1909</v>
      </c>
      <c r="D682" s="93" t="s">
        <v>1909</v>
      </c>
      <c r="E682" s="81" t="s">
        <v>4203</v>
      </c>
      <c r="F682" s="81" t="s">
        <v>4203</v>
      </c>
      <c r="G682" s="94" t="s">
        <v>1909</v>
      </c>
      <c r="H682" s="90" t="s">
        <v>4121</v>
      </c>
      <c r="I682" s="79" t="str" cm="1">
        <f t="array" ref="I6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2" s="90" t="s">
        <v>2662</v>
      </c>
      <c r="K682" s="50">
        <f>MATCH(LEFT(既存ファイル名[[#This Row],[項目（内部）]],1),字音画数表[新字],0)</f>
        <v>966</v>
      </c>
      <c r="L682" s="50" cm="1">
        <f t="array" ref="L6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2" s="50" cm="1">
        <f t="array" ref="M6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2" s="50" cm="1">
        <f t="array" ref="N682">_xlfn.IFS(既存ファイル名[[#This Row],[字２]]=0,1,既存ファイル名[[#This Row],[字３]]=0,2,TRUE,3)</f>
        <v>1</v>
      </c>
      <c r="O682" s="79">
        <f>COUNTIF(既存ファイル名[項目],既存ファイル名[[#This Row],[項目]])</f>
        <v>1</v>
      </c>
      <c r="P682" s="90" t="s">
        <v>3837</v>
      </c>
      <c r="Q682" s="50" t="str" cm="1">
        <f t="array" ref="Q682">_xlfn.IFS(既存ファイル名[[#This Row],[字２]]&gt;0,"",COUNTIF(既存ファイル名[[字１]:[字３]],既存ファイル名[[#This Row],[字１]])&gt;1,"重複",TRUE,"")</f>
        <v/>
      </c>
      <c r="R682" s="50" t="str">
        <f>LEFT(既存ファイル名[[#This Row],[ファイル名]],LEN(既存ファイル名[[#This Row],[ファイル名]])-2)</f>
        <v>hou</v>
      </c>
      <c r="S682" s="50" t="s">
        <v>3837</v>
      </c>
    </row>
    <row r="683" spans="2:19">
      <c r="B683" s="50">
        <v>729</v>
      </c>
      <c r="C683" s="81" t="s">
        <v>4279</v>
      </c>
      <c r="D683" s="81" t="s">
        <v>77</v>
      </c>
      <c r="E683" s="81" t="s">
        <v>4203</v>
      </c>
      <c r="F683" s="81" t="s">
        <v>4203</v>
      </c>
      <c r="G683" s="81" t="s">
        <v>77</v>
      </c>
      <c r="H683" s="90" t="s">
        <v>4122</v>
      </c>
      <c r="I683" s="50" t="str" cm="1">
        <f t="array" ref="I6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83" s="90" t="s">
        <v>2664</v>
      </c>
      <c r="K683" s="50">
        <f>MATCH(LEFT(既存ファイル名[[#This Row],[項目（内部）]],1),字音画数表[新字],0)</f>
        <v>964</v>
      </c>
      <c r="L683" s="50" cm="1">
        <f t="array" ref="L6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3" s="50" cm="1">
        <f t="array" ref="M6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3" s="50" cm="1">
        <f t="array" ref="N683">_xlfn.IFS(既存ファイル名[[#This Row],[字２]]=0,1,既存ファイル名[[#This Row],[字３]]=0,2,TRUE,3)</f>
        <v>1</v>
      </c>
      <c r="O683" s="50">
        <f>COUNTIF(既存ファイル名[項目],既存ファイル名[[#This Row],[項目]])</f>
        <v>1</v>
      </c>
      <c r="P683" s="90" t="s">
        <v>3837</v>
      </c>
      <c r="Q683" s="50" t="str" cm="1">
        <f t="array" ref="Q683">_xlfn.IFS(既存ファイル名[[#This Row],[字２]]&gt;0,"",COUNTIF(既存ファイル名[[字１]:[字３]],既存ファイル名[[#This Row],[字１]])&gt;1,"重複",TRUE,"")</f>
        <v/>
      </c>
      <c r="R683" s="50" t="str">
        <f>LEFT(既存ファイル名[[#This Row],[ファイル名]],LEN(既存ファイル名[[#This Row],[ファイル名]])-2)</f>
        <v>hou</v>
      </c>
      <c r="S683" s="50" t="s">
        <v>3837</v>
      </c>
    </row>
    <row r="684" spans="2:19">
      <c r="B684" s="50">
        <v>723</v>
      </c>
      <c r="C684" s="81" t="s">
        <v>1323</v>
      </c>
      <c r="D684" s="81" t="s">
        <v>1323</v>
      </c>
      <c r="E684" s="81" t="s">
        <v>4203</v>
      </c>
      <c r="F684" s="81" t="s">
        <v>4203</v>
      </c>
      <c r="G684" s="90" t="s">
        <v>1323</v>
      </c>
      <c r="H684" s="90" t="s">
        <v>4121</v>
      </c>
      <c r="I684" s="79" t="str" cm="1">
        <f t="array" ref="I6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4" s="90" t="s">
        <v>2657</v>
      </c>
      <c r="K684" s="50">
        <f>MATCH(LEFT(既存ファイル名[[#This Row],[項目（内部）]],1),字音画数表[新字],0)</f>
        <v>963</v>
      </c>
      <c r="L684" s="50" cm="1">
        <f t="array" ref="L6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4" s="50" cm="1">
        <f t="array" ref="M6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4" s="50" cm="1">
        <f t="array" ref="N684">_xlfn.IFS(既存ファイル名[[#This Row],[字２]]=0,1,既存ファイル名[[#This Row],[字３]]=0,2,TRUE,3)</f>
        <v>1</v>
      </c>
      <c r="O684" s="79">
        <f>COUNTIF(既存ファイル名[項目],既存ファイル名[[#This Row],[項目]])</f>
        <v>1</v>
      </c>
      <c r="P684" s="90" t="s">
        <v>3837</v>
      </c>
      <c r="Q684" s="50" t="str" cm="1">
        <f t="array" ref="Q684">_xlfn.IFS(既存ファイル名[[#This Row],[字２]]&gt;0,"",COUNTIF(既存ファイル名[[字１]:[字３]],既存ファイル名[[#This Row],[字１]])&gt;1,"重複",TRUE,"")</f>
        <v/>
      </c>
      <c r="R684" s="50" t="str">
        <f>LEFT(既存ファイル名[[#This Row],[ファイル名]],LEN(既存ファイル名[[#This Row],[ファイル名]])-2)</f>
        <v>hou</v>
      </c>
      <c r="S684" s="50" t="s">
        <v>3837</v>
      </c>
    </row>
    <row r="685" spans="2:19">
      <c r="B685" s="50">
        <v>725</v>
      </c>
      <c r="C685" s="81" t="s">
        <v>1322</v>
      </c>
      <c r="D685" s="81" t="s">
        <v>1322</v>
      </c>
      <c r="E685" s="81" t="s">
        <v>4203</v>
      </c>
      <c r="F685" s="81" t="s">
        <v>4203</v>
      </c>
      <c r="G685" s="81" t="s">
        <v>1322</v>
      </c>
      <c r="H685" s="90" t="s">
        <v>4121</v>
      </c>
      <c r="I685" s="50" t="str" cm="1">
        <f t="array" ref="I6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5" s="90" t="s">
        <v>2659</v>
      </c>
      <c r="K685" s="50">
        <f>MATCH(LEFT(既存ファイル名[[#This Row],[項目（内部）]],1),字音画数表[新字],0)</f>
        <v>962</v>
      </c>
      <c r="L685" s="50" cm="1">
        <f t="array" ref="L6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5" s="50" cm="1">
        <f t="array" ref="M6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5" s="50" cm="1">
        <f t="array" ref="N685">_xlfn.IFS(既存ファイル名[[#This Row],[字２]]=0,1,既存ファイル名[[#This Row],[字３]]=0,2,TRUE,3)</f>
        <v>1</v>
      </c>
      <c r="O685" s="50">
        <f>COUNTIF(既存ファイル名[項目],既存ファイル名[[#This Row],[項目]])</f>
        <v>1</v>
      </c>
      <c r="P685" s="90" t="s">
        <v>3837</v>
      </c>
      <c r="Q685" s="50" t="str" cm="1">
        <f t="array" ref="Q685">_xlfn.IFS(既存ファイル名[[#This Row],[字２]]&gt;0,"",COUNTIF(既存ファイル名[[字１]:[字３]],既存ファイル名[[#This Row],[字１]])&gt;1,"重複",TRUE,"")</f>
        <v/>
      </c>
      <c r="R685" s="50" t="str">
        <f>LEFT(既存ファイル名[[#This Row],[ファイル名]],LEN(既存ファイル名[[#This Row],[ファイル名]])-2)</f>
        <v>hou</v>
      </c>
      <c r="S685" s="50" t="s">
        <v>3837</v>
      </c>
    </row>
    <row r="686" spans="2:19">
      <c r="B686" s="50">
        <v>724</v>
      </c>
      <c r="C686" s="81" t="s">
        <v>1321</v>
      </c>
      <c r="D686" s="81" t="s">
        <v>1321</v>
      </c>
      <c r="E686" s="81" t="s">
        <v>4203</v>
      </c>
      <c r="F686" s="81" t="s">
        <v>4203</v>
      </c>
      <c r="G686" s="90" t="s">
        <v>1321</v>
      </c>
      <c r="H686" s="90" t="s">
        <v>4121</v>
      </c>
      <c r="I686" s="79" t="str" cm="1">
        <f t="array" ref="I6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6" s="90" t="s">
        <v>2658</v>
      </c>
      <c r="K686" s="50">
        <f>MATCH(LEFT(既存ファイル名[[#This Row],[項目（内部）]],1),字音画数表[新字],0)</f>
        <v>961</v>
      </c>
      <c r="L686" s="50" cm="1">
        <f t="array" ref="L6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6" s="50" cm="1">
        <f t="array" ref="M6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6" s="50" cm="1">
        <f t="array" ref="N686">_xlfn.IFS(既存ファイル名[[#This Row],[字２]]=0,1,既存ファイル名[[#This Row],[字３]]=0,2,TRUE,3)</f>
        <v>1</v>
      </c>
      <c r="O686" s="79">
        <f>COUNTIF(既存ファイル名[項目],既存ファイル名[[#This Row],[項目]])</f>
        <v>1</v>
      </c>
      <c r="P686" s="90" t="s">
        <v>3837</v>
      </c>
      <c r="Q686" s="50"/>
      <c r="R686" s="50" t="str">
        <f>LEFT(既存ファイル名[[#This Row],[ファイル名]],LEN(既存ファイル名[[#This Row],[ファイル名]])-2)</f>
        <v>hou</v>
      </c>
      <c r="S686" s="50" t="s">
        <v>3837</v>
      </c>
    </row>
    <row r="687" spans="2:19">
      <c r="B687" s="50">
        <v>727</v>
      </c>
      <c r="C687" s="81" t="s">
        <v>1908</v>
      </c>
      <c r="D687" s="81" t="s">
        <v>1908</v>
      </c>
      <c r="E687" s="81" t="s">
        <v>4203</v>
      </c>
      <c r="F687" s="81" t="s">
        <v>4203</v>
      </c>
      <c r="G687" s="81" t="s">
        <v>1908</v>
      </c>
      <c r="H687" s="90" t="s">
        <v>4121</v>
      </c>
      <c r="I687" s="50" t="str" cm="1">
        <f t="array" ref="I6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7" s="90" t="s">
        <v>2661</v>
      </c>
      <c r="K687" s="50">
        <f>MATCH(LEFT(既存ファイル名[[#This Row],[項目（内部）]],1),字音画数表[新字],0)</f>
        <v>960</v>
      </c>
      <c r="L687" s="50" cm="1">
        <f t="array" ref="L6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7" s="50" cm="1">
        <f t="array" ref="M6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7" s="50" cm="1">
        <f t="array" ref="N687">_xlfn.IFS(既存ファイル名[[#This Row],[字２]]=0,1,既存ファイル名[[#This Row],[字３]]=0,2,TRUE,3)</f>
        <v>1</v>
      </c>
      <c r="O687" s="79">
        <f>COUNTIF(既存ファイル名[項目],既存ファイル名[[#This Row],[項目]])</f>
        <v>1</v>
      </c>
      <c r="P687" s="90" t="s">
        <v>3837</v>
      </c>
      <c r="Q687" s="50" t="str" cm="1">
        <f t="array" ref="Q687">_xlfn.IFS(既存ファイル名[[#This Row],[字２]]&gt;0,"",COUNTIF(既存ファイル名[[字１]:[字３]],既存ファイル名[[#This Row],[字１]])&gt;1,"重複",TRUE,"")</f>
        <v/>
      </c>
      <c r="R687" s="50" t="str">
        <f>LEFT(既存ファイル名[[#This Row],[ファイル名]],LEN(既存ファイル名[[#This Row],[ファイル名]])-2)</f>
        <v>hou</v>
      </c>
      <c r="S687" s="50" t="s">
        <v>3837</v>
      </c>
    </row>
    <row r="688" spans="2:19">
      <c r="B688" s="50">
        <v>726</v>
      </c>
      <c r="C688" s="93" t="s">
        <v>1907</v>
      </c>
      <c r="D688" s="93" t="s">
        <v>1907</v>
      </c>
      <c r="E688" s="81" t="s">
        <v>4203</v>
      </c>
      <c r="F688" s="81" t="s">
        <v>4203</v>
      </c>
      <c r="G688" s="93" t="s">
        <v>1907</v>
      </c>
      <c r="H688" s="90" t="s">
        <v>4121</v>
      </c>
      <c r="I688" s="50" t="str" cm="1">
        <f t="array" ref="I6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8" s="90" t="s">
        <v>2660</v>
      </c>
      <c r="K688" s="50">
        <f>MATCH(LEFT(既存ファイル名[[#This Row],[項目（内部）]],1),字音画数表[新字],0)</f>
        <v>955</v>
      </c>
      <c r="L688" s="50" cm="1">
        <f t="array" ref="L6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8" s="50" cm="1">
        <f t="array" ref="M6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8" s="50" cm="1">
        <f t="array" ref="N688">_xlfn.IFS(既存ファイル名[[#This Row],[字２]]=0,1,既存ファイル名[[#This Row],[字３]]=0,2,TRUE,3)</f>
        <v>1</v>
      </c>
      <c r="O688" s="50">
        <f>COUNTIF(既存ファイル名[項目],既存ファイル名[[#This Row],[項目]])</f>
        <v>1</v>
      </c>
      <c r="P688" s="90" t="s">
        <v>3837</v>
      </c>
      <c r="Q688" s="50" t="str" cm="1">
        <f t="array" ref="Q688">_xlfn.IFS(既存ファイル名[[#This Row],[字２]]&gt;0,"",COUNTIF(既存ファイル名[[字１]:[字３]],既存ファイル名[[#This Row],[字１]])&gt;1,"重複",TRUE,"")</f>
        <v/>
      </c>
      <c r="R688" s="50" t="str">
        <f>LEFT(既存ファイル名[[#This Row],[ファイル名]],LEN(既存ファイル名[[#This Row],[ファイル名]])-2)</f>
        <v>hou</v>
      </c>
      <c r="S688" s="50" t="s">
        <v>3837</v>
      </c>
    </row>
    <row r="689" spans="2:19">
      <c r="B689" s="50">
        <v>720</v>
      </c>
      <c r="C689" s="81" t="s">
        <v>1309</v>
      </c>
      <c r="D689" s="81" t="s">
        <v>1309</v>
      </c>
      <c r="E689" s="81" t="s">
        <v>4203</v>
      </c>
      <c r="F689" s="81" t="s">
        <v>4203</v>
      </c>
      <c r="G689" s="81" t="s">
        <v>1309</v>
      </c>
      <c r="H689" s="90" t="s">
        <v>4121</v>
      </c>
      <c r="I689" s="50" t="str" cm="1">
        <f t="array" ref="I6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89" s="90" t="s">
        <v>2653</v>
      </c>
      <c r="K689" s="50">
        <f>MATCH(LEFT(既存ファイル名[[#This Row],[項目（内部）]],1),字音画数表[新字],0)</f>
        <v>949</v>
      </c>
      <c r="L689" s="50" cm="1">
        <f t="array" ref="L6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89" s="50" cm="1">
        <f t="array" ref="M6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89" s="50" cm="1">
        <f t="array" ref="N689">_xlfn.IFS(既存ファイル名[[#This Row],[字２]]=0,1,既存ファイル名[[#This Row],[字３]]=0,2,TRUE,3)</f>
        <v>1</v>
      </c>
      <c r="O689" s="79">
        <f>COUNTIF(既存ファイル名[項目],既存ファイル名[[#This Row],[項目]])</f>
        <v>1</v>
      </c>
      <c r="P689" s="90" t="s">
        <v>3837</v>
      </c>
      <c r="Q689" s="50"/>
      <c r="R689" s="50" t="str">
        <f>LEFT(既存ファイル名[[#This Row],[ファイル名]],LEN(既存ファイル名[[#This Row],[ファイル名]])-2)</f>
        <v>ho</v>
      </c>
      <c r="S689" s="50" t="s">
        <v>3837</v>
      </c>
    </row>
    <row r="690" spans="2:19">
      <c r="B690" s="50">
        <v>721</v>
      </c>
      <c r="C690" s="81" t="s">
        <v>1308</v>
      </c>
      <c r="D690" s="81" t="s">
        <v>1308</v>
      </c>
      <c r="E690" s="81" t="s">
        <v>4203</v>
      </c>
      <c r="F690" s="81" t="s">
        <v>4203</v>
      </c>
      <c r="G690" s="81" t="s">
        <v>1308</v>
      </c>
      <c r="H690" s="90" t="s">
        <v>4123</v>
      </c>
      <c r="I690" s="50" t="str" cm="1">
        <f t="array" ref="I6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90" s="90" t="s">
        <v>2654</v>
      </c>
      <c r="K690" s="50">
        <f>MATCH(LEFT(既存ファイル名[[#This Row],[項目（内部）]],1),字音画数表[新字],0)</f>
        <v>948</v>
      </c>
      <c r="L690" s="50" cm="1">
        <f t="array" ref="L6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0" s="50" cm="1">
        <f t="array" ref="M6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0" s="50" cm="1">
        <f t="array" ref="N690">_xlfn.IFS(既存ファイル名[[#This Row],[字２]]=0,1,既存ファイル名[[#This Row],[字３]]=0,2,TRUE,3)</f>
        <v>1</v>
      </c>
      <c r="O690" s="50">
        <f>COUNTIF(既存ファイル名[項目],既存ファイル名[[#This Row],[項目]])</f>
        <v>1</v>
      </c>
      <c r="P690" s="90" t="s">
        <v>3837</v>
      </c>
      <c r="Q690" s="50" t="str" cm="1">
        <f t="array" ref="Q690">_xlfn.IFS(既存ファイル名[[#This Row],[字２]]&gt;0,"",COUNTIF(既存ファイル名[[字１]:[字３]],既存ファイル名[[#This Row],[字１]])&gt;1,"重複",TRUE,"")</f>
        <v/>
      </c>
      <c r="R690" s="50" t="str">
        <f>LEFT(既存ファイル名[[#This Row],[ファイル名]],LEN(既存ファイル名[[#This Row],[ファイル名]])-2)</f>
        <v>ho</v>
      </c>
      <c r="S690" s="50" t="s">
        <v>3837</v>
      </c>
    </row>
    <row r="691" spans="2:19">
      <c r="B691" s="50">
        <v>719</v>
      </c>
      <c r="C691" s="81" t="s">
        <v>1906</v>
      </c>
      <c r="D691" s="81" t="s">
        <v>1906</v>
      </c>
      <c r="E691" s="81" t="s">
        <v>4203</v>
      </c>
      <c r="F691" s="81" t="s">
        <v>4203</v>
      </c>
      <c r="G691" s="81" t="s">
        <v>1906</v>
      </c>
      <c r="H691" s="90" t="s">
        <v>4121</v>
      </c>
      <c r="I691" s="50" t="str" cm="1">
        <f t="array" ref="I6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1" s="90" t="s">
        <v>2652</v>
      </c>
      <c r="K691" s="50">
        <f>MATCH(LEFT(既存ファイル名[[#This Row],[項目（内部）]],1),字音画数表[新字],0)</f>
        <v>947</v>
      </c>
      <c r="L691" s="50" cm="1">
        <f t="array" ref="L6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1" s="50" cm="1">
        <f t="array" ref="M6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1" s="50" cm="1">
        <f t="array" ref="N691">_xlfn.IFS(既存ファイル名[[#This Row],[字２]]=0,1,既存ファイル名[[#This Row],[字３]]=0,2,TRUE,3)</f>
        <v>1</v>
      </c>
      <c r="O691" s="79">
        <f>COUNTIF(既存ファイル名[項目],既存ファイル名[[#This Row],[項目]])</f>
        <v>1</v>
      </c>
      <c r="P691" s="90" t="s">
        <v>3837</v>
      </c>
      <c r="Q691" s="50" t="str" cm="1">
        <f t="array" ref="Q691">_xlfn.IFS(既存ファイル名[[#This Row],[字２]]&gt;0,"",COUNTIF(既存ファイル名[[字１]:[字３]],既存ファイル名[[#This Row],[字１]])&gt;1,"重複",TRUE,"")</f>
        <v/>
      </c>
      <c r="R691" s="50" t="str">
        <f>LEFT(既存ファイル名[[#This Row],[ファイル名]],LEN(既存ファイル名[[#This Row],[ファイル名]])-2)</f>
        <v>ho</v>
      </c>
      <c r="S691" s="50" t="s">
        <v>3837</v>
      </c>
    </row>
    <row r="692" spans="2:19">
      <c r="B692" s="50">
        <v>655</v>
      </c>
      <c r="C692" s="81" t="s">
        <v>1301</v>
      </c>
      <c r="D692" s="81" t="s">
        <v>1301</v>
      </c>
      <c r="E692" s="81" t="s">
        <v>4203</v>
      </c>
      <c r="F692" s="81" t="s">
        <v>4203</v>
      </c>
      <c r="G692" s="90" t="s">
        <v>1301</v>
      </c>
      <c r="H692" s="90" t="s">
        <v>4121</v>
      </c>
      <c r="I692" s="79" t="str" cm="1">
        <f t="array" ref="I6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2" s="90" t="s">
        <v>3216</v>
      </c>
      <c r="K692" s="50">
        <f>MATCH(LEFT(既存ファイル名[[#This Row],[項目（内部）]],1),字音画数表[新字],0)</f>
        <v>944</v>
      </c>
      <c r="L692" s="50" cm="1">
        <f t="array" ref="L6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2" s="50" cm="1">
        <f t="array" ref="M6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2" s="50" cm="1">
        <f t="array" ref="N692">_xlfn.IFS(既存ファイル名[[#This Row],[字２]]=0,1,既存ファイル名[[#This Row],[字３]]=0,2,TRUE,3)</f>
        <v>1</v>
      </c>
      <c r="O692" s="50">
        <f>COUNTIF(既存ファイル名[項目],既存ファイル名[[#This Row],[項目]])</f>
        <v>1</v>
      </c>
      <c r="P692" s="90" t="s">
        <v>3837</v>
      </c>
      <c r="Q692" s="50" t="str" cm="1">
        <f t="array" ref="Q692">_xlfn.IFS(既存ファイル名[[#This Row],[字２]]&gt;0,"",COUNTIF(既存ファイル名[[字１]:[字３]],既存ファイル名[[#This Row],[字１]])&gt;1,"重複",TRUE,"")</f>
        <v/>
      </c>
      <c r="R692" s="50" t="str">
        <f>LEFT(既存ファイル名[[#This Row],[ファイル名]],LEN(既存ファイル名[[#This Row],[ファイル名]])-2)</f>
        <v>ben</v>
      </c>
      <c r="S692" s="50" t="s">
        <v>3837</v>
      </c>
    </row>
    <row r="693" spans="2:19">
      <c r="B693" s="50">
        <v>713</v>
      </c>
      <c r="C693" s="81" t="s">
        <v>1299</v>
      </c>
      <c r="D693" s="81" t="s">
        <v>1299</v>
      </c>
      <c r="E693" s="81" t="s">
        <v>4203</v>
      </c>
      <c r="F693" s="81" t="s">
        <v>4203</v>
      </c>
      <c r="G693" s="81" t="s">
        <v>1299</v>
      </c>
      <c r="H693" s="90" t="s">
        <v>4121</v>
      </c>
      <c r="I693" s="50" t="str" cm="1">
        <f t="array" ref="I6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3" s="90" t="s">
        <v>2641</v>
      </c>
      <c r="K693" s="50">
        <f>MATCH(LEFT(既存ファイル名[[#This Row],[項目（内部）]],1),字音画数表[新字],0)</f>
        <v>940</v>
      </c>
      <c r="L693" s="50" cm="1">
        <f t="array" ref="L6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3" s="50" cm="1">
        <f t="array" ref="M6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3" s="50" cm="1">
        <f t="array" ref="N693">_xlfn.IFS(既存ファイル名[[#This Row],[字２]]=0,1,既存ファイル名[[#This Row],[字３]]=0,2,TRUE,3)</f>
        <v>1</v>
      </c>
      <c r="O693" s="79">
        <f>COUNTIF(既存ファイル名[項目],既存ファイル名[[#This Row],[項目]])</f>
        <v>1</v>
      </c>
      <c r="P693" s="90" t="s">
        <v>3837</v>
      </c>
      <c r="Q693" s="50" t="str" cm="1">
        <f t="array" ref="Q693">_xlfn.IFS(既存ファイル名[[#This Row],[字２]]&gt;0,"",COUNTIF(既存ファイル名[[字１]:[字３]],既存ファイル名[[#This Row],[字１]])&gt;1,"重複",TRUE,"")</f>
        <v/>
      </c>
      <c r="R693" s="50" t="str">
        <f>LEFT(既存ファイル名[[#This Row],[ファイル名]],LEN(既存ファイル名[[#This Row],[ファイル名]])-2)</f>
        <v>hen</v>
      </c>
      <c r="S693" s="50" t="s">
        <v>3837</v>
      </c>
    </row>
    <row r="694" spans="2:19">
      <c r="B694" s="50">
        <v>714</v>
      </c>
      <c r="C694" s="81" t="s">
        <v>1296</v>
      </c>
      <c r="D694" s="81" t="s">
        <v>1296</v>
      </c>
      <c r="E694" s="81" t="s">
        <v>4203</v>
      </c>
      <c r="F694" s="81" t="s">
        <v>4203</v>
      </c>
      <c r="G694" s="81" t="s">
        <v>1296</v>
      </c>
      <c r="H694" s="90" t="s">
        <v>4121</v>
      </c>
      <c r="I694" s="50" t="str" cm="1">
        <f t="array" ref="I6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4" s="90" t="s">
        <v>2643</v>
      </c>
      <c r="K694" s="50">
        <f>MATCH(LEFT(既存ファイル名[[#This Row],[項目（内部）]],1),字音画数表[新字],0)</f>
        <v>939</v>
      </c>
      <c r="L694" s="50" cm="1">
        <f t="array" ref="L6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4" s="50" cm="1">
        <f t="array" ref="M6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4" s="50" cm="1">
        <f t="array" ref="N694">_xlfn.IFS(既存ファイル名[[#This Row],[字２]]=0,1,既存ファイル名[[#This Row],[字３]]=0,2,TRUE,3)</f>
        <v>1</v>
      </c>
      <c r="O694" s="79">
        <f>COUNTIF(既存ファイル名[項目],既存ファイル名[[#This Row],[項目]])</f>
        <v>1</v>
      </c>
      <c r="P694" s="90" t="s">
        <v>3837</v>
      </c>
      <c r="Q694" s="50" t="str" cm="1">
        <f t="array" ref="Q694">_xlfn.IFS(既存ファイル名[[#This Row],[字２]]&gt;0,"",COUNTIF(既存ファイル名[[字１]:[字３]],既存ファイル名[[#This Row],[字１]])&gt;1,"重複",TRUE,"")</f>
        <v/>
      </c>
      <c r="R694" s="50" t="str">
        <f>LEFT(既存ファイル名[[#This Row],[ファイル名]],LEN(既存ファイル名[[#This Row],[ファイル名]])-2)</f>
        <v>hen</v>
      </c>
      <c r="S694" s="50" t="s">
        <v>3837</v>
      </c>
    </row>
    <row r="695" spans="2:19">
      <c r="B695" s="50">
        <v>711</v>
      </c>
      <c r="C695" s="81" t="s">
        <v>1293</v>
      </c>
      <c r="D695" s="81" t="s">
        <v>1293</v>
      </c>
      <c r="E695" s="81" t="s">
        <v>4203</v>
      </c>
      <c r="F695" s="81" t="s">
        <v>4203</v>
      </c>
      <c r="G695" s="90" t="s">
        <v>1293</v>
      </c>
      <c r="H695" s="90" t="s">
        <v>4121</v>
      </c>
      <c r="I695" s="79" t="str" cm="1">
        <f t="array" ref="I6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5" s="90" t="s">
        <v>2639</v>
      </c>
      <c r="K695" s="50">
        <f>MATCH(LEFT(既存ファイル名[[#This Row],[項目（内部）]],1),字音画数表[新字],0)</f>
        <v>937</v>
      </c>
      <c r="L695" s="50" cm="1">
        <f t="array" ref="L6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5" s="50" cm="1">
        <f t="array" ref="M6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5" s="50" cm="1">
        <f t="array" ref="N695">_xlfn.IFS(既存ファイル名[[#This Row],[字２]]=0,1,既存ファイル名[[#This Row],[字３]]=0,2,TRUE,3)</f>
        <v>1</v>
      </c>
      <c r="O695" s="50">
        <f>COUNTIF(既存ファイル名[項目],既存ファイル名[[#This Row],[項目]])</f>
        <v>1</v>
      </c>
      <c r="P695" s="90" t="s">
        <v>3837</v>
      </c>
      <c r="Q695" s="50" t="str" cm="1">
        <f t="array" ref="Q695">_xlfn.IFS(既存ファイル名[[#This Row],[字２]]&gt;0,"",COUNTIF(既存ファイル名[[字１]:[字３]],既存ファイル名[[#This Row],[字１]])&gt;1,"重複",TRUE,"")</f>
        <v/>
      </c>
      <c r="R695" s="50" t="str">
        <f>LEFT(既存ファイル名[[#This Row],[ファイル名]],LEN(既存ファイル名[[#This Row],[ファイル名]])-2)</f>
        <v>hei</v>
      </c>
      <c r="S695" s="50" t="s">
        <v>3837</v>
      </c>
    </row>
    <row r="696" spans="2:19">
      <c r="B696" s="50">
        <v>712</v>
      </c>
      <c r="C696" s="81" t="s">
        <v>1291</v>
      </c>
      <c r="D696" s="81" t="s">
        <v>1291</v>
      </c>
      <c r="E696" s="81" t="s">
        <v>4203</v>
      </c>
      <c r="F696" s="81" t="s">
        <v>4203</v>
      </c>
      <c r="G696" s="91" t="s">
        <v>1291</v>
      </c>
      <c r="H696" s="90" t="s">
        <v>4207</v>
      </c>
      <c r="I696" s="50" t="str" cm="1">
        <f t="array" ref="I6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696" s="90" t="s">
        <v>2640</v>
      </c>
      <c r="K696" s="50">
        <f>MATCH(LEFT(既存ファイル名[[#This Row],[項目（内部）]],1),字音画数表[新字],0)</f>
        <v>935</v>
      </c>
      <c r="L696" s="50" cm="1">
        <f t="array" ref="L6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6" s="50" cm="1">
        <f t="array" ref="M6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6" s="50" cm="1">
        <f t="array" ref="N696">_xlfn.IFS(既存ファイル名[[#This Row],[字２]]=0,1,既存ファイル名[[#This Row],[字３]]=0,2,TRUE,3)</f>
        <v>1</v>
      </c>
      <c r="O696" s="50">
        <f>COUNTIF(既存ファイル名[項目],既存ファイル名[[#This Row],[項目]])</f>
        <v>1</v>
      </c>
      <c r="P696" s="90" t="s">
        <v>3837</v>
      </c>
      <c r="Q696" s="50" t="str" cm="1">
        <f t="array" ref="Q696">_xlfn.IFS(既存ファイル名[[#This Row],[字２]]&gt;0,"",COUNTIF(既存ファイル名[[字１]:[字３]],既存ファイル名[[#This Row],[字１]])&gt;1,"重複",TRUE,"")</f>
        <v/>
      </c>
      <c r="R696" s="50" t="str">
        <f>LEFT(既存ファイル名[[#This Row],[ファイル名]],LEN(既存ファイル名[[#This Row],[ファイル名]])-2)</f>
        <v>hei</v>
      </c>
      <c r="S696" s="50" t="s">
        <v>3837</v>
      </c>
    </row>
    <row r="697" spans="2:19">
      <c r="B697" s="50">
        <v>694</v>
      </c>
      <c r="C697" s="81" t="s">
        <v>1275</v>
      </c>
      <c r="D697" s="81" t="s">
        <v>1275</v>
      </c>
      <c r="E697" s="81" t="s">
        <v>4203</v>
      </c>
      <c r="F697" s="81" t="s">
        <v>4203</v>
      </c>
      <c r="G697" s="90" t="s">
        <v>1275</v>
      </c>
      <c r="H697" s="90" t="s">
        <v>4123</v>
      </c>
      <c r="I697" s="79" t="str" cm="1">
        <f t="array" ref="I6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697" s="90" t="s">
        <v>2600</v>
      </c>
      <c r="K697" s="50">
        <f>MATCH(LEFT(既存ファイル名[[#This Row],[項目（内部）]],1),字音画数表[新字],0)</f>
        <v>925</v>
      </c>
      <c r="L697" s="50" cm="1">
        <f t="array" ref="L6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7" s="50" cm="1">
        <f t="array" ref="M6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7" s="50" cm="1">
        <f t="array" ref="N697">_xlfn.IFS(既存ファイル名[[#This Row],[字２]]=0,1,既存ファイル名[[#This Row],[字３]]=0,2,TRUE,3)</f>
        <v>1</v>
      </c>
      <c r="O697" s="79">
        <f>COUNTIF(既存ファイル名[項目],既存ファイル名[[#This Row],[項目]])</f>
        <v>1</v>
      </c>
      <c r="P697" s="90" t="s">
        <v>3837</v>
      </c>
      <c r="Q697" s="50"/>
      <c r="R697" s="50" t="str">
        <f>LEFT(既存ファイル名[[#This Row],[ファイル名]],LEN(既存ファイル名[[#This Row],[ファイル名]])-2)</f>
        <v>fuku</v>
      </c>
      <c r="S697" s="50" t="s">
        <v>3837</v>
      </c>
    </row>
    <row r="698" spans="2:19">
      <c r="B698" s="50">
        <v>693</v>
      </c>
      <c r="C698" s="81" t="s">
        <v>4173</v>
      </c>
      <c r="D698" s="81" t="s">
        <v>4173</v>
      </c>
      <c r="E698" s="81" t="s">
        <v>4203</v>
      </c>
      <c r="F698" s="81" t="s">
        <v>4203</v>
      </c>
      <c r="G698" s="81" t="s">
        <v>4173</v>
      </c>
      <c r="H698" s="90" t="s">
        <v>4121</v>
      </c>
      <c r="I698" s="50" t="str" cm="1">
        <f t="array" ref="I6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698" s="90" t="s">
        <v>2599</v>
      </c>
      <c r="K698" s="50">
        <f>MATCH(LEFT(既存ファイル名[[#This Row],[項目（内部）]],1),字音画数表[新字],0)</f>
        <v>924</v>
      </c>
      <c r="L698" s="50" cm="1">
        <f t="array" ref="L6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8" s="50" cm="1">
        <f t="array" ref="M6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8" s="50" cm="1">
        <f t="array" ref="N698">_xlfn.IFS(既存ファイル名[[#This Row],[字２]]=0,1,既存ファイル名[[#This Row],[字３]]=0,2,TRUE,3)</f>
        <v>1</v>
      </c>
      <c r="O698" s="79">
        <f>COUNTIF(既存ファイル名[項目],既存ファイル名[[#This Row],[項目]])</f>
        <v>1</v>
      </c>
      <c r="P698" s="90" t="s">
        <v>3837</v>
      </c>
      <c r="Q698" s="50" t="str" cm="1">
        <f t="array" ref="Q698">_xlfn.IFS(既存ファイル名[[#This Row],[字２]]&gt;0,"",COUNTIF(既存ファイル名[[字１]:[字３]],既存ファイル名[[#This Row],[字１]])&gt;1,"重複",TRUE,"")</f>
        <v/>
      </c>
      <c r="R698" s="50" t="str">
        <f>LEFT(既存ファイル名[[#This Row],[ファイル名]],LEN(既存ファイル名[[#This Row],[ファイル名]])-2)</f>
        <v>fuku</v>
      </c>
      <c r="S698" s="50" t="s">
        <v>3837</v>
      </c>
    </row>
    <row r="699" spans="2:19">
      <c r="B699" s="50">
        <v>661</v>
      </c>
      <c r="C699" s="81" t="s">
        <v>4216</v>
      </c>
      <c r="D699" s="81" t="s">
        <v>70</v>
      </c>
      <c r="E699" s="81" t="s">
        <v>4203</v>
      </c>
      <c r="F699" s="81" t="s">
        <v>4203</v>
      </c>
      <c r="G699" s="81" t="s">
        <v>70</v>
      </c>
      <c r="H699" s="90" t="s">
        <v>4122</v>
      </c>
      <c r="I699" s="50" t="str" cm="1">
        <f t="array" ref="I6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699" s="90" t="s">
        <v>2543</v>
      </c>
      <c r="K699" s="50">
        <f>MATCH(LEFT(既存ファイル名[[#This Row],[項目（内部）]],1),字音画数表[新字],0)</f>
        <v>916</v>
      </c>
      <c r="L699" s="50" cm="1">
        <f t="array" ref="L6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699" s="50" cm="1">
        <f t="array" ref="M6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699" s="50" cm="1">
        <f t="array" ref="N699">_xlfn.IFS(既存ファイル名[[#This Row],[字２]]=0,1,既存ファイル名[[#This Row],[字３]]=0,2,TRUE,3)</f>
        <v>1</v>
      </c>
      <c r="O699" s="50">
        <f>COUNTIF(既存ファイル名[項目],既存ファイル名[[#This Row],[項目]])</f>
        <v>1</v>
      </c>
      <c r="P699" s="90" t="s">
        <v>3837</v>
      </c>
      <c r="Q699" s="50"/>
      <c r="R699" s="50" t="str">
        <f>LEFT(既存ファイル名[[#This Row],[ファイル名]],LEN(既存ファイル名[[#This Row],[ファイル名]])-2)</f>
        <v>bu</v>
      </c>
      <c r="S699" s="50" t="s">
        <v>3837</v>
      </c>
    </row>
    <row r="700" spans="2:19">
      <c r="B700" s="50">
        <v>691</v>
      </c>
      <c r="C700" s="81" t="s">
        <v>1259</v>
      </c>
      <c r="D700" s="81" t="s">
        <v>1259</v>
      </c>
      <c r="E700" s="81" t="s">
        <v>4203</v>
      </c>
      <c r="F700" s="81" t="s">
        <v>4203</v>
      </c>
      <c r="G700" s="90" t="s">
        <v>1259</v>
      </c>
      <c r="H700" s="90" t="s">
        <v>4121</v>
      </c>
      <c r="I700" s="79" t="str" cm="1">
        <f t="array" ref="I7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0" s="90" t="s">
        <v>2595</v>
      </c>
      <c r="K700" s="50">
        <f>MATCH(LEFT(既存ファイル名[[#This Row],[項目（内部）]],1),字音画数表[新字],0)</f>
        <v>911</v>
      </c>
      <c r="L700" s="50" cm="1">
        <f t="array" ref="L7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0" s="50" cm="1">
        <f t="array" ref="M7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0" s="50" cm="1">
        <f t="array" ref="N700">_xlfn.IFS(既存ファイル名[[#This Row],[字２]]=0,1,既存ファイル名[[#This Row],[字３]]=0,2,TRUE,3)</f>
        <v>1</v>
      </c>
      <c r="O700" s="50">
        <f>COUNTIF(既存ファイル名[項目],既存ファイル名[[#This Row],[項目]])</f>
        <v>1</v>
      </c>
      <c r="P700" s="90" t="s">
        <v>3837</v>
      </c>
      <c r="Q700" s="50" t="str" cm="1">
        <f t="array" ref="Q700">_xlfn.IFS(既存ファイル名[[#This Row],[字２]]&gt;0,"",COUNTIF(既存ファイル名[[字１]:[字３]],既存ファイル名[[#This Row],[字１]])&gt;1,"重複",TRUE,"")</f>
        <v/>
      </c>
      <c r="R700" s="50" t="str">
        <f>LEFT(既存ファイル名[[#This Row],[ファイル名]],LEN(既存ファイル名[[#This Row],[ファイル名]])-2)</f>
        <v>fu</v>
      </c>
      <c r="S700" s="50" t="s">
        <v>3837</v>
      </c>
    </row>
    <row r="701" spans="2:19">
      <c r="B701" s="50">
        <v>692</v>
      </c>
      <c r="C701" s="81" t="s">
        <v>1903</v>
      </c>
      <c r="D701" s="81" t="s">
        <v>1903</v>
      </c>
      <c r="E701" s="81" t="s">
        <v>4203</v>
      </c>
      <c r="F701" s="81" t="s">
        <v>4203</v>
      </c>
      <c r="G701" s="81" t="s">
        <v>1903</v>
      </c>
      <c r="H701" s="90" t="s">
        <v>4121</v>
      </c>
      <c r="I701" s="50" t="str" cm="1">
        <f t="array" ref="I7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1" s="90" t="s">
        <v>2596</v>
      </c>
      <c r="K701" s="50">
        <f>MATCH(LEFT(既存ファイル名[[#This Row],[項目（内部）]],1),字音画数表[新字],0)</f>
        <v>909</v>
      </c>
      <c r="L701" s="50" cm="1">
        <f t="array" ref="L7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1" s="50" cm="1">
        <f t="array" ref="M7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1" s="50" cm="1">
        <f t="array" ref="N701">_xlfn.IFS(既存ファイル名[[#This Row],[字２]]=0,1,既存ファイル名[[#This Row],[字３]]=0,2,TRUE,3)</f>
        <v>1</v>
      </c>
      <c r="O701" s="79">
        <f>COUNTIF(既存ファイル名[項目],既存ファイル名[[#This Row],[項目]])</f>
        <v>1</v>
      </c>
      <c r="P701" s="90" t="s">
        <v>3837</v>
      </c>
      <c r="Q701" s="50" t="str" cm="1">
        <f t="array" ref="Q701">_xlfn.IFS(既存ファイル名[[#This Row],[字２]]&gt;0,"",COUNTIF(既存ファイル名[[字１]:[字３]],既存ファイル名[[#This Row],[字１]])&gt;1,"重複",TRUE,"")</f>
        <v/>
      </c>
      <c r="R701" s="50" t="str">
        <f>LEFT(既存ファイル名[[#This Row],[ファイル名]],LEN(既存ファイル名[[#This Row],[ファイル名]])-2)</f>
        <v>fu</v>
      </c>
      <c r="S701" s="50" t="s">
        <v>3837</v>
      </c>
    </row>
    <row r="702" spans="2:19">
      <c r="B702" s="50">
        <v>690</v>
      </c>
      <c r="C702" s="81" t="s">
        <v>321</v>
      </c>
      <c r="D702" s="81" t="s">
        <v>321</v>
      </c>
      <c r="E702" s="81" t="s">
        <v>4203</v>
      </c>
      <c r="F702" s="81" t="s">
        <v>4203</v>
      </c>
      <c r="G702" s="81" t="s">
        <v>321</v>
      </c>
      <c r="H702" s="90" t="s">
        <v>4121</v>
      </c>
      <c r="I702" s="50" t="str" cm="1">
        <f t="array" ref="I7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2" s="90" t="s">
        <v>2593</v>
      </c>
      <c r="K702" s="50">
        <f>MATCH(LEFT(既存ファイル名[[#This Row],[項目（内部）]],1),字音画数表[新字],0)</f>
        <v>905</v>
      </c>
      <c r="L702" s="50" cm="1">
        <f t="array" ref="L7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2" s="50" cm="1">
        <f t="array" ref="M7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2" s="50" cm="1">
        <f t="array" ref="N702">_xlfn.IFS(既存ファイル名[[#This Row],[字２]]=0,1,既存ファイル名[[#This Row],[字３]]=0,2,TRUE,3)</f>
        <v>1</v>
      </c>
      <c r="O702" s="79">
        <f>COUNTIF(既存ファイル名[項目],既存ファイル名[[#This Row],[項目]])</f>
        <v>1</v>
      </c>
      <c r="P702" s="90" t="s">
        <v>3837</v>
      </c>
      <c r="Q702" s="50" t="str" cm="1">
        <f t="array" ref="Q702">_xlfn.IFS(既存ファイル名[[#This Row],[字２]]&gt;0,"",COUNTIF(既存ファイル名[[字１]:[字３]],既存ファイル名[[#This Row],[字１]])&gt;1,"重複",TRUE,"")</f>
        <v/>
      </c>
      <c r="R702" s="50" t="str">
        <f>LEFT(既存ファイル名[[#This Row],[ファイル名]],LEN(既存ファイル名[[#This Row],[ファイル名]])-2)</f>
        <v>fu</v>
      </c>
      <c r="S702" s="50" t="s">
        <v>3837</v>
      </c>
    </row>
    <row r="703" spans="2:19">
      <c r="B703" s="50">
        <v>662</v>
      </c>
      <c r="C703" s="81" t="s">
        <v>1244</v>
      </c>
      <c r="D703" s="81" t="s">
        <v>1244</v>
      </c>
      <c r="E703" s="81" t="s">
        <v>4203</v>
      </c>
      <c r="F703" s="81" t="s">
        <v>4203</v>
      </c>
      <c r="G703" s="81" t="s">
        <v>1244</v>
      </c>
      <c r="H703" s="90" t="s">
        <v>4121</v>
      </c>
      <c r="I703" s="50" t="str" cm="1">
        <f t="array" ref="I7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3" s="90" t="s">
        <v>3262</v>
      </c>
      <c r="K703" s="50">
        <f>MATCH(LEFT(既存ファイル名[[#This Row],[項目（内部）]],1),字音画数表[新字],0)</f>
        <v>897</v>
      </c>
      <c r="L703" s="50" cm="1">
        <f t="array" ref="L7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3" s="50" cm="1">
        <f t="array" ref="M7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3" s="50" cm="1">
        <f t="array" ref="N703">_xlfn.IFS(既存ファイル名[[#This Row],[字２]]=0,1,既存ファイル名[[#This Row],[字３]]=0,2,TRUE,3)</f>
        <v>1</v>
      </c>
      <c r="O703" s="79">
        <f>COUNTIF(既存ファイル名[項目],既存ファイル名[[#This Row],[項目]])</f>
        <v>1</v>
      </c>
      <c r="P703" s="90" t="s">
        <v>3837</v>
      </c>
      <c r="Q703" s="50" t="str" cm="1">
        <f t="array" ref="Q703">_xlfn.IFS(既存ファイル名[[#This Row],[字２]]&gt;0,"",COUNTIF(既存ファイル名[[字１]:[字３]],既存ファイル名[[#This Row],[字１]])&gt;1,"重複",TRUE,"")</f>
        <v/>
      </c>
      <c r="R703" s="50" t="str">
        <f>LEFT(既存ファイル名[[#This Row],[ファイル名]],LEN(既存ファイル名[[#This Row],[ファイル名]])-2)</f>
        <v>byou</v>
      </c>
      <c r="S703" s="50" t="s">
        <v>3837</v>
      </c>
    </row>
    <row r="704" spans="2:19">
      <c r="B704" s="50">
        <v>730</v>
      </c>
      <c r="C704" s="81" t="s">
        <v>1241</v>
      </c>
      <c r="D704" s="81" t="s">
        <v>1241</v>
      </c>
      <c r="E704" s="81" t="s">
        <v>4203</v>
      </c>
      <c r="F704" s="81" t="s">
        <v>4203</v>
      </c>
      <c r="G704" s="81" t="s">
        <v>1241</v>
      </c>
      <c r="H704" s="90" t="s">
        <v>4121</v>
      </c>
      <c r="I704" s="50" t="str" cm="1">
        <f t="array" ref="I7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4" s="90" t="s">
        <v>3391</v>
      </c>
      <c r="K704" s="50">
        <f>MATCH(LEFT(既存ファイル名[[#This Row],[項目（内部）]],1),字音画数表[新字],0)</f>
        <v>895</v>
      </c>
      <c r="L704" s="50" cm="1">
        <f t="array" ref="L7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4" s="50" cm="1">
        <f t="array" ref="M7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4" s="50" cm="1">
        <f t="array" ref="N704">_xlfn.IFS(既存ファイル名[[#This Row],[字２]]=0,1,既存ファイル名[[#This Row],[字３]]=0,2,TRUE,3)</f>
        <v>1</v>
      </c>
      <c r="O704" s="79">
        <f>COUNTIF(既存ファイル名[項目],既存ファイル名[[#This Row],[項目]])</f>
        <v>1</v>
      </c>
      <c r="P704" s="90" t="s">
        <v>3837</v>
      </c>
      <c r="Q704" s="50" t="str" cm="1">
        <f t="array" ref="Q704">_xlfn.IFS(既存ファイル名[[#This Row],[字２]]&gt;0,"",COUNTIF(既存ファイル名[[字１]:[字３]],既存ファイル名[[#This Row],[字１]])&gt;1,"重複",TRUE,"")</f>
        <v/>
      </c>
      <c r="R704" s="50" t="str">
        <f>LEFT(既存ファイル名[[#This Row],[ファイル名]],LEN(既存ファイル名[[#This Row],[ファイル名]])-2)</f>
        <v>hyou</v>
      </c>
      <c r="S704" s="50" t="s">
        <v>3837</v>
      </c>
    </row>
    <row r="705" spans="2:19">
      <c r="B705" s="50">
        <v>716</v>
      </c>
      <c r="C705" s="81" t="s">
        <v>1236</v>
      </c>
      <c r="D705" s="81" t="s">
        <v>1236</v>
      </c>
      <c r="E705" s="81" t="s">
        <v>4203</v>
      </c>
      <c r="F705" s="81" t="s">
        <v>4203</v>
      </c>
      <c r="G705" s="90" t="s">
        <v>1236</v>
      </c>
      <c r="H705" s="90" t="s">
        <v>4121</v>
      </c>
      <c r="I705" s="79" t="str" cm="1">
        <f t="array" ref="I7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5" s="90" t="s">
        <v>2647</v>
      </c>
      <c r="K705" s="50">
        <f>MATCH(LEFT(既存ファイル名[[#This Row],[項目（内部）]],1),字音画数表[新字],0)</f>
        <v>891</v>
      </c>
      <c r="L705" s="50" cm="1">
        <f t="array" ref="L7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5" s="50" cm="1">
        <f t="array" ref="M7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5" s="50" cm="1">
        <f t="array" ref="N705">_xlfn.IFS(既存ファイル名[[#This Row],[字２]]=0,1,既存ファイル名[[#This Row],[字３]]=0,2,TRUE,3)</f>
        <v>1</v>
      </c>
      <c r="O705" s="50">
        <f>COUNTIF(既存ファイル名[項目],既存ファイル名[[#This Row],[項目]])</f>
        <v>1</v>
      </c>
      <c r="P705" s="90" t="s">
        <v>3837</v>
      </c>
      <c r="Q705" s="50" t="str" cm="1">
        <f t="array" ref="Q705">_xlfn.IFS(既存ファイル名[[#This Row],[字２]]&gt;0,"",COUNTIF(既存ファイル名[[字１]:[字３]],既存ファイル名[[#This Row],[字１]])&gt;1,"重複",TRUE,"")</f>
        <v/>
      </c>
      <c r="R705" s="50" t="str">
        <f>LEFT(既存ファイル名[[#This Row],[ファイル名]],LEN(既存ファイル名[[#This Row],[ファイル名]])-2)</f>
        <v>hi</v>
      </c>
      <c r="S705" s="50" t="s">
        <v>3837</v>
      </c>
    </row>
    <row r="706" spans="2:19">
      <c r="B706" s="50">
        <v>717</v>
      </c>
      <c r="C706" s="93" t="s">
        <v>4273</v>
      </c>
      <c r="D706" s="97" t="s">
        <v>69</v>
      </c>
      <c r="E706" s="81" t="s">
        <v>4203</v>
      </c>
      <c r="F706" s="81" t="s">
        <v>4203</v>
      </c>
      <c r="G706" s="97" t="s">
        <v>69</v>
      </c>
      <c r="H706" s="90" t="s">
        <v>4122</v>
      </c>
      <c r="I706" s="50" t="str" cm="1">
        <f t="array" ref="I7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706" s="90" t="s">
        <v>2649</v>
      </c>
      <c r="K706" s="50">
        <f>MATCH(LEFT(既存ファイル名[[#This Row],[項目（内部）]],1),字音画数表[新字],0)</f>
        <v>889</v>
      </c>
      <c r="L706" s="50" cm="1">
        <f t="array" ref="L7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6" s="50" cm="1">
        <f t="array" ref="M7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6" s="50" cm="1">
        <f t="array" ref="N706">_xlfn.IFS(既存ファイル名[[#This Row],[字２]]=0,1,既存ファイル名[[#This Row],[字３]]=0,2,TRUE,3)</f>
        <v>1</v>
      </c>
      <c r="O706" s="79">
        <f>COUNTIF(既存ファイル名[項目],既存ファイル名[[#This Row],[項目]])</f>
        <v>1</v>
      </c>
      <c r="P706" s="90" t="s">
        <v>3837</v>
      </c>
      <c r="Q706" s="50" t="str" cm="1">
        <f t="array" ref="Q706">_xlfn.IFS(既存ファイル名[[#This Row],[字２]]&gt;0,"",COUNTIF(既存ファイル名[[字１]:[字３]],既存ファイル名[[#This Row],[字１]])&gt;1,"重複",TRUE,"")</f>
        <v/>
      </c>
      <c r="R706" s="50" t="str">
        <f>LEFT(既存ファイル名[[#This Row],[ファイル名]],LEN(既存ファイル名[[#This Row],[ファイル名]])-2)</f>
        <v>hi</v>
      </c>
      <c r="S706" s="50" t="s">
        <v>3837</v>
      </c>
    </row>
    <row r="707" spans="2:19">
      <c r="B707" s="50">
        <v>718</v>
      </c>
      <c r="C707" s="81" t="s">
        <v>1234</v>
      </c>
      <c r="D707" s="81" t="s">
        <v>1234</v>
      </c>
      <c r="E707" s="81" t="s">
        <v>4203</v>
      </c>
      <c r="F707" s="81" t="s">
        <v>4203</v>
      </c>
      <c r="G707" s="81" t="s">
        <v>1234</v>
      </c>
      <c r="H707" s="90" t="s">
        <v>4211</v>
      </c>
      <c r="I707" s="50" t="str" cm="1">
        <f t="array" ref="I7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07" s="90" t="s">
        <v>2650</v>
      </c>
      <c r="K707" s="50">
        <f>MATCH(LEFT(既存ファイル名[[#This Row],[項目（内部）]],1),字音画数表[新字],0)</f>
        <v>887</v>
      </c>
      <c r="L707" s="50" cm="1">
        <f t="array" ref="L7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7" s="50" cm="1">
        <f t="array" ref="M7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7" s="50" cm="1">
        <f t="array" ref="N707">_xlfn.IFS(既存ファイル名[[#This Row],[字２]]=0,1,既存ファイル名[[#This Row],[字３]]=0,2,TRUE,3)</f>
        <v>1</v>
      </c>
      <c r="O707" s="50">
        <f>COUNTIF(既存ファイル名[項目],既存ファイル名[[#This Row],[項目]])</f>
        <v>1</v>
      </c>
      <c r="P707" s="90" t="s">
        <v>3837</v>
      </c>
      <c r="Q707" s="50"/>
      <c r="R707" s="50" t="str">
        <f>LEFT(既存ファイル名[[#This Row],[ファイル名]],LEN(既存ファイル名[[#This Row],[ファイル名]])-2)</f>
        <v>hi</v>
      </c>
      <c r="S707" s="50" t="s">
        <v>3837</v>
      </c>
    </row>
    <row r="708" spans="2:19">
      <c r="B708" s="50">
        <v>715</v>
      </c>
      <c r="C708" s="81" t="s">
        <v>1226</v>
      </c>
      <c r="D708" s="81" t="s">
        <v>1226</v>
      </c>
      <c r="E708" s="81" t="s">
        <v>4203</v>
      </c>
      <c r="F708" s="81" t="s">
        <v>4203</v>
      </c>
      <c r="G708" s="90" t="s">
        <v>1226</v>
      </c>
      <c r="H708" s="90" t="s">
        <v>4121</v>
      </c>
      <c r="I708" s="79" t="str" cm="1">
        <f t="array" ref="I7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8" s="90" t="s">
        <v>2645</v>
      </c>
      <c r="K708" s="50">
        <f>MATCH(LEFT(既存ファイル名[[#This Row],[項目（内部）]],1),字音画数表[新字],0)</f>
        <v>881</v>
      </c>
      <c r="L708" s="50" cm="1">
        <f t="array" ref="L7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8" s="50" cm="1">
        <f t="array" ref="M7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8" s="50" cm="1">
        <f t="array" ref="N708">_xlfn.IFS(既存ファイル名[[#This Row],[字２]]=0,1,既存ファイル名[[#This Row],[字３]]=0,2,TRUE,3)</f>
        <v>1</v>
      </c>
      <c r="O708" s="50">
        <f>COUNTIF(既存ファイル名[項目],既存ファイル名[[#This Row],[項目]])</f>
        <v>1</v>
      </c>
      <c r="P708" s="90" t="s">
        <v>3837</v>
      </c>
      <c r="Q708" s="50" t="str" cm="1">
        <f t="array" ref="Q708">_xlfn.IFS(既存ファイル名[[#This Row],[字２]]&gt;0,"",COUNTIF(既存ファイル名[[字１]:[字３]],既存ファイル名[[#This Row],[字１]])&gt;1,"重複",TRUE,"")</f>
        <v/>
      </c>
      <c r="R708" s="50" t="str">
        <f>LEFT(既存ファイル名[[#This Row],[ファイル名]],LEN(既存ファイル名[[#This Row],[ファイル名]])-2)</f>
        <v>hi</v>
      </c>
      <c r="S708" s="50" t="s">
        <v>3837</v>
      </c>
    </row>
    <row r="709" spans="2:19">
      <c r="B709" s="50">
        <v>654</v>
      </c>
      <c r="C709" s="81" t="s">
        <v>1222</v>
      </c>
      <c r="D709" s="81" t="s">
        <v>1222</v>
      </c>
      <c r="E709" s="81" t="s">
        <v>4203</v>
      </c>
      <c r="F709" s="81" t="s">
        <v>4203</v>
      </c>
      <c r="G709" s="90" t="s">
        <v>1222</v>
      </c>
      <c r="H709" s="90" t="s">
        <v>4121</v>
      </c>
      <c r="I709" s="79" t="str" cm="1">
        <f t="array" ref="I7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09" s="90" t="s">
        <v>3840</v>
      </c>
      <c r="K709" s="50">
        <f>MATCH(LEFT(既存ファイル名[[#This Row],[項目（内部）]],1),字音画数表[新字],0)</f>
        <v>878</v>
      </c>
      <c r="L709" s="50" cm="1">
        <f t="array" ref="L7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09" s="50" cm="1">
        <f t="array" ref="M7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09" s="50" cm="1">
        <f t="array" ref="N709">_xlfn.IFS(既存ファイル名[[#This Row],[字２]]=0,1,既存ファイル名[[#This Row],[字３]]=0,2,TRUE,3)</f>
        <v>1</v>
      </c>
      <c r="O709" s="50">
        <f>COUNTIF(既存ファイル名[項目],既存ファイル名[[#This Row],[項目]])</f>
        <v>1</v>
      </c>
      <c r="P709" s="90" t="s">
        <v>3837</v>
      </c>
      <c r="Q709" s="50"/>
      <c r="R709" s="50" t="str">
        <f>LEFT(既存ファイル名[[#This Row],[ファイル名]],LEN(既存ファイル名[[#This Row],[ファイル名]])-2)</f>
        <v>ban</v>
      </c>
      <c r="S709" s="50" t="s">
        <v>3837</v>
      </c>
    </row>
    <row r="710" spans="2:19">
      <c r="B710" s="50">
        <v>710</v>
      </c>
      <c r="C710" s="81" t="s">
        <v>1220</v>
      </c>
      <c r="D710" s="81" t="s">
        <v>1220</v>
      </c>
      <c r="E710" s="81" t="s">
        <v>4203</v>
      </c>
      <c r="F710" s="81" t="s">
        <v>4203</v>
      </c>
      <c r="G710" s="81" t="s">
        <v>1220</v>
      </c>
      <c r="H710" s="90" t="s">
        <v>4121</v>
      </c>
      <c r="I710" s="50" t="str" cm="1">
        <f t="array" ref="I7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0" s="90" t="s">
        <v>2631</v>
      </c>
      <c r="K710" s="50">
        <f>MATCH(LEFT(既存ファイル名[[#This Row],[項目（内部）]],1),字音画数表[新字],0)</f>
        <v>875</v>
      </c>
      <c r="L710" s="50" cm="1">
        <f t="array" ref="L7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0" s="50" cm="1">
        <f t="array" ref="M7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0" s="50" cm="1">
        <f t="array" ref="N710">_xlfn.IFS(既存ファイル名[[#This Row],[字２]]=0,1,既存ファイル名[[#This Row],[字３]]=0,2,TRUE,3)</f>
        <v>1</v>
      </c>
      <c r="O710" s="50">
        <f>COUNTIF(既存ファイル名[項目],既存ファイル名[[#This Row],[項目]])</f>
        <v>1</v>
      </c>
      <c r="P710" s="90" t="s">
        <v>3837</v>
      </c>
      <c r="Q710" s="50" t="str" cm="1">
        <f t="array" ref="Q710">_xlfn.IFS(既存ファイル名[[#This Row],[字２]]&gt;0,"",COUNTIF(既存ファイル名[[字１]:[字３]],既存ファイル名[[#This Row],[字１]])&gt;1,"重複",TRUE,"")</f>
        <v/>
      </c>
      <c r="R710" s="50" t="str">
        <f>LEFT(既存ファイル名[[#This Row],[ファイル名]],LEN(既存ファイル名[[#This Row],[ファイル名]])-2)</f>
        <v>han</v>
      </c>
      <c r="S710" s="50" t="s">
        <v>3837</v>
      </c>
    </row>
    <row r="711" spans="2:19">
      <c r="B711" s="50">
        <v>709</v>
      </c>
      <c r="C711" s="81" t="s">
        <v>1217</v>
      </c>
      <c r="D711" s="81" t="s">
        <v>1217</v>
      </c>
      <c r="E711" s="81" t="s">
        <v>4203</v>
      </c>
      <c r="F711" s="81" t="s">
        <v>4203</v>
      </c>
      <c r="G711" s="81" t="s">
        <v>1217</v>
      </c>
      <c r="H711" s="90" t="s">
        <v>4121</v>
      </c>
      <c r="I711" s="50" t="str" cm="1">
        <f t="array" ref="I7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1" s="90" t="s">
        <v>2628</v>
      </c>
      <c r="K711" s="50">
        <f>MATCH(LEFT(既存ファイル名[[#This Row],[項目（内部）]],1),字音画数表[新字],0)</f>
        <v>871</v>
      </c>
      <c r="L711" s="50" cm="1">
        <f t="array" ref="L7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1" s="50" cm="1">
        <f t="array" ref="M7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1" s="50" cm="1">
        <f t="array" ref="N711">_xlfn.IFS(既存ファイル名[[#This Row],[字２]]=0,1,既存ファイル名[[#This Row],[字３]]=0,2,TRUE,3)</f>
        <v>1</v>
      </c>
      <c r="O711" s="79">
        <f>COUNTIF(既存ファイル名[項目],既存ファイル名[[#This Row],[項目]])</f>
        <v>1</v>
      </c>
      <c r="P711" s="90" t="s">
        <v>3837</v>
      </c>
      <c r="Q711" s="50"/>
      <c r="R711" s="50" t="str">
        <f>LEFT(既存ファイル名[[#This Row],[ファイル名]],LEN(既存ファイル名[[#This Row],[ファイル名]])-2)</f>
        <v>han</v>
      </c>
      <c r="S711" s="50" t="s">
        <v>3837</v>
      </c>
    </row>
    <row r="712" spans="2:19">
      <c r="B712" s="50">
        <v>708</v>
      </c>
      <c r="C712" s="81" t="s">
        <v>715</v>
      </c>
      <c r="D712" s="81" t="s">
        <v>715</v>
      </c>
      <c r="E712" s="81" t="s">
        <v>4203</v>
      </c>
      <c r="F712" s="81" t="s">
        <v>4203</v>
      </c>
      <c r="G712" s="81" t="s">
        <v>715</v>
      </c>
      <c r="H712" s="90" t="s">
        <v>4121</v>
      </c>
      <c r="I712" s="50" t="str" cm="1">
        <f t="array" ref="I7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2" s="90" t="s">
        <v>3353</v>
      </c>
      <c r="K712" s="50">
        <f>MATCH(LEFT(既存ファイル名[[#This Row],[項目（内部）]],1),字音画数表[新字],0)</f>
        <v>848</v>
      </c>
      <c r="L712" s="50" cm="1">
        <f t="array" ref="L7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2" s="50" cm="1">
        <f t="array" ref="M7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2" s="50" cm="1">
        <f t="array" ref="N712">_xlfn.IFS(既存ファイル名[[#This Row],[字２]]=0,1,既存ファイル名[[#This Row],[字３]]=0,2,TRUE,3)</f>
        <v>1</v>
      </c>
      <c r="O712" s="50">
        <f>COUNTIF(既存ファイル名[項目],既存ファイル名[[#This Row],[項目]])</f>
        <v>1</v>
      </c>
      <c r="P712" s="90" t="s">
        <v>3837</v>
      </c>
      <c r="Q712" s="50" t="str" cm="1">
        <f t="array" ref="Q712">_xlfn.IFS(既存ファイル名[[#This Row],[字２]]&gt;0,"",COUNTIF(既存ファイル名[[字１]:[字３]],既存ファイル名[[#This Row],[字１]])&gt;1,"重複",TRUE,"")</f>
        <v/>
      </c>
      <c r="R712" s="50" t="str">
        <f>LEFT(既存ファイル名[[#This Row],[ファイル名]],LEN(既存ファイル名[[#This Row],[ファイル名]])-2)</f>
        <v>hai</v>
      </c>
      <c r="S712" s="50" t="s">
        <v>3837</v>
      </c>
    </row>
    <row r="713" spans="2:19">
      <c r="B713" s="50">
        <v>707</v>
      </c>
      <c r="C713" s="81" t="s">
        <v>2072</v>
      </c>
      <c r="D713" s="81" t="s">
        <v>66</v>
      </c>
      <c r="E713" s="81" t="s">
        <v>4203</v>
      </c>
      <c r="F713" s="81" t="s">
        <v>4203</v>
      </c>
      <c r="G713" s="90" t="s">
        <v>66</v>
      </c>
      <c r="H713" s="90" t="s">
        <v>4122</v>
      </c>
      <c r="I713" s="79" t="str" cm="1">
        <f t="array" ref="I7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713" s="90" t="s">
        <v>3352</v>
      </c>
      <c r="K713" s="50">
        <f>MATCH(LEFT(既存ファイル名[[#This Row],[項目（内部）]],1),字音画数表[新字],0)</f>
        <v>845</v>
      </c>
      <c r="L713" s="50" cm="1">
        <f t="array" ref="L71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3" s="50" cm="1">
        <f t="array" ref="M7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3" s="50" cm="1">
        <f t="array" ref="N713">_xlfn.IFS(既存ファイル名[[#This Row],[字２]]=0,1,既存ファイル名[[#This Row],[字３]]=0,2,TRUE,3)</f>
        <v>1</v>
      </c>
      <c r="O713" s="50">
        <f>COUNTIF(既存ファイル名[項目],既存ファイル名[[#This Row],[項目]])</f>
        <v>1</v>
      </c>
      <c r="P713" s="90" t="s">
        <v>3837</v>
      </c>
      <c r="Q713" s="50" t="str" cm="1">
        <f t="array" ref="Q713">_xlfn.IFS(既存ファイル名[[#This Row],[字２]]&gt;0,"",COUNTIF(既存ファイル名[[字１]:[字３]],既存ファイル名[[#This Row],[字１]])&gt;1,"重複",TRUE,"")</f>
        <v/>
      </c>
      <c r="R713" s="50" t="str">
        <f>LEFT(既存ファイル名[[#This Row],[ファイル名]],LEN(既存ファイル名[[#This Row],[ファイル名]])-2)</f>
        <v>ha</v>
      </c>
      <c r="S713" s="50" t="s">
        <v>3837</v>
      </c>
    </row>
    <row r="714" spans="2:19">
      <c r="B714" s="50">
        <v>977</v>
      </c>
      <c r="C714" s="81" t="s">
        <v>4170</v>
      </c>
      <c r="D714" s="90" t="s">
        <v>4170</v>
      </c>
      <c r="E714" s="81" t="s">
        <v>4203</v>
      </c>
      <c r="F714" s="81" t="s">
        <v>4203</v>
      </c>
      <c r="G714" s="90" t="s">
        <v>4170</v>
      </c>
      <c r="H714" s="90" t="s">
        <v>4121</v>
      </c>
      <c r="I714" s="50" t="str" cm="1">
        <f t="array" ref="I7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4" s="90" t="s">
        <v>3155</v>
      </c>
      <c r="K714" s="50">
        <f>MATCH(LEFT(既存ファイル名[[#This Row],[項目（内部）]],1),字音画数表[新字],0)</f>
        <v>839</v>
      </c>
      <c r="L714" s="50" cm="1">
        <f t="array" ref="L71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4" s="50" cm="1">
        <f t="array" ref="M7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4" s="50" cm="1">
        <f t="array" ref="N714">_xlfn.IFS(既存ファイル名[[#This Row],[字２]]=0,1,既存ファイル名[[#This Row],[字３]]=0,2,TRUE,3)</f>
        <v>1</v>
      </c>
      <c r="O714" s="50">
        <f>COUNTIF(既存ファイル名[項目],既存ファイル名[[#This Row],[項目]])</f>
        <v>1</v>
      </c>
      <c r="P714" s="90" t="s">
        <v>3837</v>
      </c>
      <c r="Q714" s="50"/>
      <c r="R714" s="50" t="str">
        <f>LEFT(既存ファイル名[[#This Row],[ファイル名]],LEN(既存ファイル名[[#This Row],[ファイル名]])-2)</f>
        <v>toku</v>
      </c>
      <c r="S714" s="50" t="s">
        <v>3837</v>
      </c>
    </row>
    <row r="715" spans="2:19">
      <c r="B715" s="50">
        <v>978</v>
      </c>
      <c r="C715" s="91" t="s">
        <v>1798</v>
      </c>
      <c r="D715" s="92" t="s">
        <v>1798</v>
      </c>
      <c r="E715" s="81" t="s">
        <v>4203</v>
      </c>
      <c r="F715" s="81" t="s">
        <v>4203</v>
      </c>
      <c r="G715" s="92" t="s">
        <v>1798</v>
      </c>
      <c r="H715" s="90" t="s">
        <v>4121</v>
      </c>
      <c r="I715" s="50" t="str" cm="1">
        <f t="array" ref="I7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5" s="90" t="s">
        <v>3156</v>
      </c>
      <c r="K715" s="50">
        <f>MATCH(LEFT(既存ファイル名[[#This Row],[項目（内部）]],1),字音画数表[新字],0)</f>
        <v>835</v>
      </c>
      <c r="L715" s="50" cm="1">
        <f t="array" ref="L71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5" s="50" cm="1">
        <f t="array" ref="M7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5" s="50" cm="1">
        <f t="array" ref="N715">_xlfn.IFS(既存ファイル名[[#This Row],[字２]]=0,1,既存ファイル名[[#This Row],[字３]]=0,2,TRUE,3)</f>
        <v>1</v>
      </c>
      <c r="O715" s="79">
        <f>COUNTIF(既存ファイル名[項目],既存ファイル名[[#This Row],[項目]])</f>
        <v>1</v>
      </c>
      <c r="P715" s="90" t="s">
        <v>3837</v>
      </c>
      <c r="Q715" s="50" t="str" cm="1">
        <f t="array" ref="Q715">_xlfn.IFS(既存ファイル名[[#This Row],[字２]]&gt;0,"",COUNTIF(既存ファイル名[[字１]:[字３]],既存ファイル名[[#This Row],[字１]])&gt;1,"重複",TRUE,"")</f>
        <v/>
      </c>
      <c r="R715" s="50" t="str">
        <f>LEFT(既存ファイル名[[#This Row],[ファイル名]],LEN(既存ファイル名[[#This Row],[ファイル名]])-2)</f>
        <v>toku</v>
      </c>
      <c r="S715" s="50" t="s">
        <v>3837</v>
      </c>
    </row>
    <row r="716" spans="2:19">
      <c r="B716" s="50">
        <v>676</v>
      </c>
      <c r="C716" s="81" t="s">
        <v>1162</v>
      </c>
      <c r="D716" s="81" t="s">
        <v>1162</v>
      </c>
      <c r="E716" s="81" t="s">
        <v>4203</v>
      </c>
      <c r="F716" s="81" t="s">
        <v>4203</v>
      </c>
      <c r="G716" s="90" t="s">
        <v>1162</v>
      </c>
      <c r="H716" s="90" t="s">
        <v>4121</v>
      </c>
      <c r="I716" s="79" t="str" cm="1">
        <f t="array" ref="I7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6" s="90" t="s">
        <v>2574</v>
      </c>
      <c r="K716" s="50">
        <f>MATCH(LEFT(既存ファイル名[[#This Row],[項目（内部）]],1),字音画数表[新字],0)</f>
        <v>830</v>
      </c>
      <c r="L716" s="50" cm="1">
        <f t="array" ref="L71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6" s="50" cm="1">
        <f t="array" ref="M7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6" s="50" cm="1">
        <f t="array" ref="N716">_xlfn.IFS(既存ファイル名[[#This Row],[字２]]=0,1,既存ファイル名[[#This Row],[字３]]=0,2,TRUE,3)</f>
        <v>1</v>
      </c>
      <c r="O716" s="50">
        <f>COUNTIF(既存ファイル名[項目],既存ファイル名[[#This Row],[項目]])</f>
        <v>1</v>
      </c>
      <c r="P716" s="90" t="s">
        <v>3837</v>
      </c>
      <c r="Q716" s="50" t="str" cm="1">
        <f t="array" ref="Q716">_xlfn.IFS(既存ファイル名[[#This Row],[字２]]&gt;0,"",COUNTIF(既存ファイル名[[字１]:[字３]],既存ファイル名[[#This Row],[字１]])&gt;1,"重複",TRUE,"")</f>
        <v/>
      </c>
      <c r="R716" s="50" t="str">
        <f>LEFT(既存ファイル名[[#This Row],[ファイル名]],LEN(既存ファイル名[[#This Row],[ファイル名]])-2)</f>
        <v>dou</v>
      </c>
      <c r="S716" s="50" t="s">
        <v>3837</v>
      </c>
    </row>
    <row r="717" spans="2:19">
      <c r="B717" s="50">
        <v>982</v>
      </c>
      <c r="C717" s="81" t="s">
        <v>1156</v>
      </c>
      <c r="D717" s="90" t="s">
        <v>1156</v>
      </c>
      <c r="E717" s="81" t="s">
        <v>4203</v>
      </c>
      <c r="F717" s="81" t="s">
        <v>4203</v>
      </c>
      <c r="G717" s="90" t="s">
        <v>1156</v>
      </c>
      <c r="H717" s="90" t="s">
        <v>4121</v>
      </c>
      <c r="I717" s="50" t="str" cm="1">
        <f t="array" ref="I7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7" s="90" t="s">
        <v>3170</v>
      </c>
      <c r="K717" s="50">
        <f>MATCH(LEFT(既存ファイル名[[#This Row],[項目（内部）]],1),字音画数表[新字],0)</f>
        <v>827</v>
      </c>
      <c r="L717" s="50" cm="1">
        <f t="array" ref="L71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7" s="50" cm="1">
        <f t="array" ref="M7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7" s="50" cm="1">
        <f t="array" ref="N717">_xlfn.IFS(既存ファイル名[[#This Row],[字２]]=0,1,既存ファイル名[[#This Row],[字３]]=0,2,TRUE,3)</f>
        <v>1</v>
      </c>
      <c r="O717" s="50">
        <f>COUNTIF(既存ファイル名[項目],既存ファイル名[[#This Row],[項目]])</f>
        <v>1</v>
      </c>
      <c r="P717" s="90" t="s">
        <v>3837</v>
      </c>
      <c r="Q717" s="50" t="str" cm="1">
        <f t="array" ref="Q717">_xlfn.IFS(既存ファイル名[[#This Row],[字２]]&gt;0,"",COUNTIF(既存ファイル名[[字１]:[字３]],既存ファイル名[[#This Row],[字１]])&gt;1,"重複",TRUE,"")</f>
        <v/>
      </c>
      <c r="R717" s="50" t="str">
        <f>LEFT(既存ファイル名[[#This Row],[ファイル名]],LEN(既存ファイル名[[#This Row],[ファイル名]])-2)</f>
        <v>tou</v>
      </c>
      <c r="S717" s="50" t="s">
        <v>3837</v>
      </c>
    </row>
    <row r="718" spans="2:19">
      <c r="B718" s="50">
        <v>981</v>
      </c>
      <c r="C718" s="81" t="s">
        <v>1154</v>
      </c>
      <c r="D718" s="90" t="s">
        <v>1154</v>
      </c>
      <c r="E718" s="81" t="s">
        <v>4203</v>
      </c>
      <c r="F718" s="81" t="s">
        <v>4203</v>
      </c>
      <c r="G718" s="90" t="s">
        <v>1154</v>
      </c>
      <c r="H718" s="90" t="s">
        <v>4121</v>
      </c>
      <c r="I718" s="50" t="str" cm="1">
        <f t="array" ref="I7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8" s="90" t="s">
        <v>3169</v>
      </c>
      <c r="K718" s="50">
        <f>MATCH(LEFT(既存ファイル名[[#This Row],[項目（内部）]],1),字音画数表[新字],0)</f>
        <v>826</v>
      </c>
      <c r="L718" s="50" cm="1">
        <f t="array" ref="L71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8" s="50" cm="1">
        <f t="array" ref="M7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8" s="50" cm="1">
        <f t="array" ref="N718">_xlfn.IFS(既存ファイル名[[#This Row],[字２]]=0,1,既存ファイル名[[#This Row],[字３]]=0,2,TRUE,3)</f>
        <v>1</v>
      </c>
      <c r="O718" s="50">
        <f>COUNTIF(既存ファイル名[項目],既存ファイル名[[#This Row],[項目]])</f>
        <v>1</v>
      </c>
      <c r="P718" s="90" t="s">
        <v>3837</v>
      </c>
      <c r="Q718" s="50" t="str" cm="1">
        <f t="array" ref="Q718">_xlfn.IFS(既存ファイル名[[#This Row],[字２]]&gt;0,"",COUNTIF(既存ファイル名[[字１]:[字３]],既存ファイル名[[#This Row],[字１]])&gt;1,"重複",TRUE,"")</f>
        <v/>
      </c>
      <c r="R718" s="50" t="str">
        <f>LEFT(既存ファイル名[[#This Row],[ファイル名]],LEN(既存ファイル名[[#This Row],[ファイル名]])-2)</f>
        <v>tou</v>
      </c>
      <c r="S718" s="50" t="s">
        <v>3837</v>
      </c>
    </row>
    <row r="719" spans="2:19">
      <c r="B719" s="50">
        <v>979</v>
      </c>
      <c r="C719" s="81" t="s">
        <v>1148</v>
      </c>
      <c r="D719" s="90" t="s">
        <v>1148</v>
      </c>
      <c r="E719" s="81" t="s">
        <v>4203</v>
      </c>
      <c r="F719" s="81" t="s">
        <v>4203</v>
      </c>
      <c r="G719" s="90" t="s">
        <v>1148</v>
      </c>
      <c r="H719" s="90" t="s">
        <v>4121</v>
      </c>
      <c r="I719" s="50" t="str" cm="1">
        <f t="array" ref="I7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19" s="90" t="s">
        <v>3164</v>
      </c>
      <c r="K719" s="50">
        <f>MATCH(LEFT(既存ファイル名[[#This Row],[項目（内部）]],1),字音画数表[新字],0)</f>
        <v>821</v>
      </c>
      <c r="L719" s="50" cm="1">
        <f t="array" ref="L71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19" s="50" cm="1">
        <f t="array" ref="M7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19" s="50" cm="1">
        <f t="array" ref="N719">_xlfn.IFS(既存ファイル名[[#This Row],[字２]]=0,1,既存ファイル名[[#This Row],[字３]]=0,2,TRUE,3)</f>
        <v>1</v>
      </c>
      <c r="O719" s="50">
        <f>COUNTIF(既存ファイル名[項目],既存ファイル名[[#This Row],[項目]])</f>
        <v>1</v>
      </c>
      <c r="P719" s="90" t="s">
        <v>3837</v>
      </c>
      <c r="Q719" s="50"/>
      <c r="R719" s="50" t="str">
        <f>LEFT(既存ファイル名[[#This Row],[ファイル名]],LEN(既存ファイル名[[#This Row],[ファイル名]])-2)</f>
        <v>tou</v>
      </c>
      <c r="S719" s="50" t="s">
        <v>3837</v>
      </c>
    </row>
    <row r="720" spans="2:19">
      <c r="B720" s="50">
        <v>980</v>
      </c>
      <c r="C720" s="81" t="s">
        <v>1147</v>
      </c>
      <c r="D720" s="90" t="s">
        <v>1147</v>
      </c>
      <c r="E720" s="81" t="s">
        <v>4203</v>
      </c>
      <c r="F720" s="81" t="s">
        <v>4203</v>
      </c>
      <c r="G720" s="90" t="s">
        <v>1147</v>
      </c>
      <c r="H720" s="90" t="s">
        <v>4121</v>
      </c>
      <c r="I720" s="50" t="str" cm="1">
        <f t="array" ref="I7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0" s="90" t="s">
        <v>3168</v>
      </c>
      <c r="K720" s="50">
        <f>MATCH(LEFT(既存ファイル名[[#This Row],[項目（内部）]],1),字音画数表[新字],0)</f>
        <v>820</v>
      </c>
      <c r="L720" s="50" cm="1">
        <f t="array" ref="L72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0" s="50" cm="1">
        <f t="array" ref="M7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0" s="50" cm="1">
        <f t="array" ref="N720">_xlfn.IFS(既存ファイル名[[#This Row],[字２]]=0,1,既存ファイル名[[#This Row],[字３]]=0,2,TRUE,3)</f>
        <v>1</v>
      </c>
      <c r="O720" s="50">
        <f>COUNTIF(既存ファイル名[項目],既存ファイル名[[#This Row],[項目]])</f>
        <v>1</v>
      </c>
      <c r="P720" s="90" t="s">
        <v>3837</v>
      </c>
      <c r="Q720" s="50" t="str" cm="1">
        <f t="array" ref="Q720">_xlfn.IFS(既存ファイル名[[#This Row],[字２]]&gt;0,"",COUNTIF(既存ファイル名[[字１]:[字３]],既存ファイル名[[#This Row],[字１]])&gt;1,"重複",TRUE,"")</f>
        <v/>
      </c>
      <c r="R720" s="50" t="str">
        <f>LEFT(既存ファイル名[[#This Row],[ファイル名]],LEN(既存ファイル名[[#This Row],[ファイル名]])-2)</f>
        <v>tou</v>
      </c>
      <c r="S720" s="50" t="s">
        <v>3837</v>
      </c>
    </row>
    <row r="721" spans="2:19">
      <c r="B721" s="50">
        <v>675</v>
      </c>
      <c r="C721" s="81" t="s">
        <v>1136</v>
      </c>
      <c r="D721" s="81" t="s">
        <v>1136</v>
      </c>
      <c r="E721" s="81" t="s">
        <v>4203</v>
      </c>
      <c r="F721" s="81" t="s">
        <v>4203</v>
      </c>
      <c r="G721" s="81" t="s">
        <v>1136</v>
      </c>
      <c r="H721" s="90" t="s">
        <v>4211</v>
      </c>
      <c r="I721" s="50" t="str" cm="1">
        <f t="array" ref="I7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21" s="90" t="s">
        <v>3299</v>
      </c>
      <c r="K721" s="50">
        <f>MATCH(LEFT(既存ファイル名[[#This Row],[項目（内部）]],1),字音画数表[新字],0)</f>
        <v>809</v>
      </c>
      <c r="L721" s="50" cm="1">
        <f t="array" ref="L72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1" s="50" cm="1">
        <f t="array" ref="M7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1" s="50" cm="1">
        <f t="array" ref="N721">_xlfn.IFS(既存ファイル名[[#This Row],[字２]]=0,1,既存ファイル名[[#This Row],[字３]]=0,2,TRUE,3)</f>
        <v>1</v>
      </c>
      <c r="O721" s="50">
        <f>COUNTIF(既存ファイル名[項目],既存ファイル名[[#This Row],[項目]])</f>
        <v>1</v>
      </c>
      <c r="P721" s="90" t="s">
        <v>3837</v>
      </c>
      <c r="Q721" s="50"/>
      <c r="R721" s="50" t="str">
        <f>LEFT(既存ファイル名[[#This Row],[ファイル名]],LEN(既存ファイル名[[#This Row],[ファイル名]])-2)</f>
        <v>do</v>
      </c>
      <c r="S721" s="50" t="s">
        <v>3837</v>
      </c>
    </row>
    <row r="722" spans="2:19">
      <c r="B722" s="50">
        <v>976</v>
      </c>
      <c r="C722" s="81" t="s">
        <v>2502</v>
      </c>
      <c r="D722" s="90" t="s">
        <v>2502</v>
      </c>
      <c r="E722" s="81" t="s">
        <v>4203</v>
      </c>
      <c r="F722" s="81" t="s">
        <v>4203</v>
      </c>
      <c r="G722" s="90" t="s">
        <v>2502</v>
      </c>
      <c r="H722" s="90" t="s">
        <v>4121</v>
      </c>
      <c r="I722" s="50" t="str" cm="1">
        <f t="array" ref="I7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2" s="90" t="s">
        <v>3151</v>
      </c>
      <c r="K722" s="50">
        <f>MATCH(LEFT(既存ファイル名[[#This Row],[項目（内部）]],1),字音画数表[新字],0)</f>
        <v>807</v>
      </c>
      <c r="L722" s="50" cm="1">
        <f t="array" ref="L72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2" s="50" cm="1">
        <f t="array" ref="M7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2" s="50" cm="1">
        <f t="array" ref="N722">_xlfn.IFS(既存ファイル名[[#This Row],[字２]]=0,1,既存ファイル名[[#This Row],[字３]]=0,2,TRUE,3)</f>
        <v>1</v>
      </c>
      <c r="O722" s="50">
        <f>COUNTIF(既存ファイル名[項目],既存ファイル名[[#This Row],[項目]])</f>
        <v>1</v>
      </c>
      <c r="P722" s="90" t="s">
        <v>3837</v>
      </c>
      <c r="Q722" s="50" t="str" cm="1">
        <f t="array" ref="Q722">_xlfn.IFS(既存ファイル名[[#This Row],[字２]]&gt;0,"",COUNTIF(既存ファイル名[[字１]:[字３]],既存ファイル名[[#This Row],[字１]])&gt;1,"重複",TRUE,"")</f>
        <v/>
      </c>
      <c r="R722" s="50" t="str">
        <f>LEFT(既存ファイル名[[#This Row],[ファイル名]],LEN(既存ファイル名[[#This Row],[ファイル名]])-2)</f>
        <v>to</v>
      </c>
      <c r="S722" s="50" t="s">
        <v>3837</v>
      </c>
    </row>
    <row r="723" spans="2:19">
      <c r="B723" s="50">
        <v>975</v>
      </c>
      <c r="C723" s="81" t="s">
        <v>1132</v>
      </c>
      <c r="D723" s="90" t="s">
        <v>1132</v>
      </c>
      <c r="E723" s="81" t="s">
        <v>4203</v>
      </c>
      <c r="F723" s="81" t="s">
        <v>4203</v>
      </c>
      <c r="G723" s="90" t="s">
        <v>1132</v>
      </c>
      <c r="H723" s="90" t="s">
        <v>4121</v>
      </c>
      <c r="I723" s="50" t="str" cm="1">
        <f t="array" ref="I7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3" s="90" t="s">
        <v>3150</v>
      </c>
      <c r="K723" s="50">
        <f>MATCH(LEFT(既存ファイル名[[#This Row],[項目（内部）]],1),字音画数表[新字],0)</f>
        <v>804</v>
      </c>
      <c r="L723" s="50" cm="1">
        <f t="array" ref="L72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3" s="50" cm="1">
        <f t="array" ref="M7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3" s="50" cm="1">
        <f t="array" ref="N723">_xlfn.IFS(既存ファイル名[[#This Row],[字２]]=0,1,既存ファイル名[[#This Row],[字３]]=0,2,TRUE,3)</f>
        <v>1</v>
      </c>
      <c r="O723" s="50">
        <f>COUNTIF(既存ファイル名[項目],既存ファイル名[[#This Row],[項目]])</f>
        <v>1</v>
      </c>
      <c r="P723" s="90" t="s">
        <v>3837</v>
      </c>
      <c r="Q723" s="50" t="str" cm="1">
        <f t="array" ref="Q723">_xlfn.IFS(既存ファイル名[[#This Row],[字２]]&gt;0,"",COUNTIF(既存ファイル名[[字１]:[字３]],既存ファイル名[[#This Row],[字１]])&gt;1,"重複",TRUE,"")</f>
        <v/>
      </c>
      <c r="R723" s="50" t="str">
        <f>LEFT(既存ファイル名[[#This Row],[ファイル名]],LEN(既存ファイル名[[#This Row],[ファイル名]])-2)</f>
        <v>to</v>
      </c>
      <c r="S723" s="50" t="s">
        <v>3837</v>
      </c>
    </row>
    <row r="724" spans="2:19">
      <c r="B724" s="50">
        <v>674</v>
      </c>
      <c r="C724" s="81" t="s">
        <v>4167</v>
      </c>
      <c r="D724" s="81" t="s">
        <v>4167</v>
      </c>
      <c r="E724" s="81" t="s">
        <v>4203</v>
      </c>
      <c r="F724" s="81" t="s">
        <v>4203</v>
      </c>
      <c r="G724" s="81" t="s">
        <v>4167</v>
      </c>
      <c r="H724" s="90" t="s">
        <v>4123</v>
      </c>
      <c r="I724" s="50" t="str" cm="1">
        <f t="array" ref="I7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24" s="90" t="s">
        <v>2569</v>
      </c>
      <c r="K724" s="50">
        <f>MATCH(LEFT(既存ファイル名[[#This Row],[項目（内部）]],1),字音画数表[新字],0)</f>
        <v>802</v>
      </c>
      <c r="L724" s="50" cm="1">
        <f t="array" ref="L72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4" s="50" cm="1">
        <f t="array" ref="M7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4" s="50" cm="1">
        <f t="array" ref="N724">_xlfn.IFS(既存ファイル名[[#This Row],[字２]]=0,1,既存ファイル名[[#This Row],[字３]]=0,2,TRUE,3)</f>
        <v>1</v>
      </c>
      <c r="O724" s="50">
        <f>COUNTIF(既存ファイル名[項目],既存ファイル名[[#This Row],[項目]])</f>
        <v>1</v>
      </c>
      <c r="P724" s="90" t="s">
        <v>3837</v>
      </c>
      <c r="Q724" s="50"/>
      <c r="R724" s="50" t="str">
        <f>LEFT(既存ファイル名[[#This Row],[ファイル名]],LEN(既存ファイル名[[#This Row],[ファイル名]])-2)</f>
        <v>den</v>
      </c>
      <c r="S724" s="50" t="s">
        <v>3837</v>
      </c>
    </row>
    <row r="725" spans="2:19">
      <c r="B725" s="50">
        <v>972</v>
      </c>
      <c r="C725" s="81" t="s">
        <v>1128</v>
      </c>
      <c r="D725" s="90" t="s">
        <v>1128</v>
      </c>
      <c r="E725" s="81" t="s">
        <v>4203</v>
      </c>
      <c r="F725" s="81" t="s">
        <v>4203</v>
      </c>
      <c r="G725" s="90" t="s">
        <v>1128</v>
      </c>
      <c r="H725" s="90" t="s">
        <v>4121</v>
      </c>
      <c r="I725" s="50" t="str" cm="1">
        <f t="array" ref="I7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5" s="90" t="s">
        <v>3146</v>
      </c>
      <c r="K725" s="50">
        <f>MATCH(LEFT(既存ファイル名[[#This Row],[項目（内部）]],1),字音画数表[新字],0)</f>
        <v>800</v>
      </c>
      <c r="L725" s="50" cm="1">
        <f t="array" ref="L72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5" s="50" cm="1">
        <f t="array" ref="M7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5" s="50" cm="1">
        <f t="array" ref="N725">_xlfn.IFS(既存ファイル名[[#This Row],[字２]]=0,1,既存ファイル名[[#This Row],[字３]]=0,2,TRUE,3)</f>
        <v>1</v>
      </c>
      <c r="O725" s="50">
        <f>COUNTIF(既存ファイル名[項目],既存ファイル名[[#This Row],[項目]])</f>
        <v>1</v>
      </c>
      <c r="P725" s="90" t="s">
        <v>3837</v>
      </c>
      <c r="Q725" s="50" t="str" cm="1">
        <f t="array" ref="Q725">_xlfn.IFS(既存ファイル名[[#This Row],[字２]]&gt;0,"",COUNTIF(既存ファイル名[[字１]:[字３]],既存ファイル名[[#This Row],[字１]])&gt;1,"重複",TRUE,"")</f>
        <v/>
      </c>
      <c r="R725" s="50" t="str">
        <f>LEFT(既存ファイル名[[#This Row],[ファイル名]],LEN(既存ファイル名[[#This Row],[ファイル名]])-2)</f>
        <v>ten</v>
      </c>
      <c r="S725" s="50" t="s">
        <v>3837</v>
      </c>
    </row>
    <row r="726" spans="2:19">
      <c r="B726" s="50">
        <v>973</v>
      </c>
      <c r="C726" s="81" t="s">
        <v>1127</v>
      </c>
      <c r="D726" s="90" t="s">
        <v>1127</v>
      </c>
      <c r="E726" s="81" t="s">
        <v>4203</v>
      </c>
      <c r="F726" s="81" t="s">
        <v>4203</v>
      </c>
      <c r="G726" s="90" t="s">
        <v>1127</v>
      </c>
      <c r="H726" s="90" t="s">
        <v>4121</v>
      </c>
      <c r="I726" s="50" t="str" cm="1">
        <f t="array" ref="I7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6" s="90" t="s">
        <v>3147</v>
      </c>
      <c r="K726" s="50">
        <f>MATCH(LEFT(既存ファイル名[[#This Row],[項目（内部）]],1),字音画数表[新字],0)</f>
        <v>799</v>
      </c>
      <c r="L726" s="50" cm="1">
        <f t="array" ref="L72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6" s="50" cm="1">
        <f t="array" ref="M7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6" s="50" cm="1">
        <f t="array" ref="N726">_xlfn.IFS(既存ファイル名[[#This Row],[字２]]=0,1,既存ファイル名[[#This Row],[字３]]=0,2,TRUE,3)</f>
        <v>1</v>
      </c>
      <c r="O726" s="50">
        <f>COUNTIF(既存ファイル名[項目],既存ファイル名[[#This Row],[項目]])</f>
        <v>1</v>
      </c>
      <c r="P726" s="90" t="s">
        <v>3837</v>
      </c>
      <c r="Q726" s="50" t="str" cm="1">
        <f t="array" ref="Q726">_xlfn.IFS(既存ファイル名[[#This Row],[字２]]&gt;0,"",COUNTIF(既存ファイル名[[字１]:[字３]],既存ファイル名[[#This Row],[字１]])&gt;1,"重複",TRUE,"")</f>
        <v/>
      </c>
      <c r="R726" s="50" t="str">
        <f>LEFT(既存ファイル名[[#This Row],[ファイル名]],LEN(既存ファイル名[[#This Row],[ファイル名]])-2)</f>
        <v>ten</v>
      </c>
      <c r="S726" s="50" t="s">
        <v>3837</v>
      </c>
    </row>
    <row r="727" spans="2:19">
      <c r="B727" s="50">
        <v>974</v>
      </c>
      <c r="C727" s="81" t="s">
        <v>1126</v>
      </c>
      <c r="D727" s="90" t="s">
        <v>1126</v>
      </c>
      <c r="E727" s="81" t="s">
        <v>4203</v>
      </c>
      <c r="F727" s="81" t="s">
        <v>4203</v>
      </c>
      <c r="G727" s="90" t="s">
        <v>1126</v>
      </c>
      <c r="H727" s="90" t="s">
        <v>4211</v>
      </c>
      <c r="I727" s="50" t="str" cm="1">
        <f t="array" ref="I7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27" s="90" t="s">
        <v>3148</v>
      </c>
      <c r="K727" s="50">
        <f>MATCH(LEFT(既存ファイル名[[#This Row],[項目（内部）]],1),字音画数表[新字],0)</f>
        <v>798</v>
      </c>
      <c r="L727" s="50" cm="1">
        <f t="array" ref="L72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7" s="50" cm="1">
        <f t="array" ref="M7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7" s="50" cm="1">
        <f t="array" ref="N727">_xlfn.IFS(既存ファイル名[[#This Row],[字２]]=0,1,既存ファイル名[[#This Row],[字３]]=0,2,TRUE,3)</f>
        <v>1</v>
      </c>
      <c r="O727" s="50">
        <f>COUNTIF(既存ファイル名[項目],既存ファイル名[[#This Row],[項目]])</f>
        <v>1</v>
      </c>
      <c r="P727" s="90" t="s">
        <v>3837</v>
      </c>
      <c r="Q727" s="50"/>
      <c r="R727" s="50" t="str">
        <f>LEFT(既存ファイル名[[#This Row],[ファイル名]],LEN(既存ファイル名[[#This Row],[ファイル名]])-2)</f>
        <v>ten</v>
      </c>
      <c r="S727" s="50" t="s">
        <v>3837</v>
      </c>
    </row>
    <row r="728" spans="2:19">
      <c r="B728" s="50">
        <v>968</v>
      </c>
      <c r="C728" s="81" t="s">
        <v>1897</v>
      </c>
      <c r="D728" s="90" t="s">
        <v>1897</v>
      </c>
      <c r="E728" s="81" t="s">
        <v>4203</v>
      </c>
      <c r="F728" s="81" t="s">
        <v>4203</v>
      </c>
      <c r="G728" s="90" t="s">
        <v>1897</v>
      </c>
      <c r="H728" s="90" t="s">
        <v>4121</v>
      </c>
      <c r="I728" s="50" t="str" cm="1">
        <f t="array" ref="I7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8" s="90" t="s">
        <v>3141</v>
      </c>
      <c r="K728" s="50">
        <f>MATCH(LEFT(既存ファイル名[[#This Row],[項目（内部）]],1),字音画数表[新字],0)</f>
        <v>790</v>
      </c>
      <c r="L728" s="50" cm="1">
        <f t="array" ref="L72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8" s="50" cm="1">
        <f t="array" ref="M7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8" s="50" cm="1">
        <f t="array" ref="N728">_xlfn.IFS(既存ファイル名[[#This Row],[字２]]=0,1,既存ファイル名[[#This Row],[字３]]=0,2,TRUE,3)</f>
        <v>1</v>
      </c>
      <c r="O728" s="50">
        <f>COUNTIF(既存ファイル名[項目],既存ファイル名[[#This Row],[項目]])</f>
        <v>1</v>
      </c>
      <c r="P728" s="90" t="s">
        <v>3837</v>
      </c>
      <c r="Q728" s="50" t="str" cm="1">
        <f t="array" ref="Q728">_xlfn.IFS(既存ファイル名[[#This Row],[字２]]&gt;0,"",COUNTIF(既存ファイル名[[字１]:[字３]],既存ファイル名[[#This Row],[字１]])&gt;1,"重複",TRUE,"")</f>
        <v/>
      </c>
      <c r="R728" s="50" t="str">
        <f>LEFT(既存ファイル名[[#This Row],[ファイル名]],LEN(既存ファイル名[[#This Row],[ファイル名]])-2)</f>
        <v>tei</v>
      </c>
      <c r="S728" s="50" t="s">
        <v>3837</v>
      </c>
    </row>
    <row r="729" spans="2:19">
      <c r="B729" s="50">
        <v>967</v>
      </c>
      <c r="C729" s="81" t="s">
        <v>1112</v>
      </c>
      <c r="D729" s="90" t="s">
        <v>1112</v>
      </c>
      <c r="E729" s="81" t="s">
        <v>4203</v>
      </c>
      <c r="F729" s="81" t="s">
        <v>4203</v>
      </c>
      <c r="G729" s="90" t="s">
        <v>1112</v>
      </c>
      <c r="H729" s="90" t="s">
        <v>4121</v>
      </c>
      <c r="I729" s="50" t="str" cm="1">
        <f t="array" ref="I7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29" s="90" t="s">
        <v>3140</v>
      </c>
      <c r="K729" s="50">
        <f>MATCH(LEFT(既存ファイル名[[#This Row],[項目（内部）]],1),字音画数表[新字],0)</f>
        <v>789</v>
      </c>
      <c r="L729" s="50" cm="1">
        <f t="array" ref="L72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29" s="50" cm="1">
        <f t="array" ref="M7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29" s="50" cm="1">
        <f t="array" ref="N729">_xlfn.IFS(既存ファイル名[[#This Row],[字２]]=0,1,既存ファイル名[[#This Row],[字３]]=0,2,TRUE,3)</f>
        <v>1</v>
      </c>
      <c r="O729" s="50">
        <f>COUNTIF(既存ファイル名[項目],既存ファイル名[[#This Row],[項目]])</f>
        <v>1</v>
      </c>
      <c r="P729" s="90" t="s">
        <v>3837</v>
      </c>
      <c r="Q729" s="50"/>
      <c r="R729" s="50" t="str">
        <f>LEFT(既存ファイル名[[#This Row],[ファイル名]],LEN(既存ファイル名[[#This Row],[ファイル名]])-2)</f>
        <v>tei</v>
      </c>
      <c r="S729" s="50" t="s">
        <v>3837</v>
      </c>
    </row>
    <row r="730" spans="2:19">
      <c r="B730" s="50">
        <v>970</v>
      </c>
      <c r="C730" s="81" t="s">
        <v>1110</v>
      </c>
      <c r="D730" s="90" t="s">
        <v>1110</v>
      </c>
      <c r="E730" s="81" t="s">
        <v>4203</v>
      </c>
      <c r="F730" s="81" t="s">
        <v>4203</v>
      </c>
      <c r="G730" s="90" t="s">
        <v>1110</v>
      </c>
      <c r="H730" s="90" t="s">
        <v>4123</v>
      </c>
      <c r="I730" s="50" t="str" cm="1">
        <f t="array" ref="I7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30" s="90" t="s">
        <v>3144</v>
      </c>
      <c r="K730" s="50">
        <f>MATCH(LEFT(既存ファイル名[[#This Row],[項目（内部）]],1),字音画数表[新字],0)</f>
        <v>786</v>
      </c>
      <c r="L730" s="50" cm="1">
        <f t="array" ref="L73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0" s="50" cm="1">
        <f t="array" ref="M7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0" s="50" cm="1">
        <f t="array" ref="N730">_xlfn.IFS(既存ファイル名[[#This Row],[字２]]=0,1,既存ファイル名[[#This Row],[字３]]=0,2,TRUE,3)</f>
        <v>1</v>
      </c>
      <c r="O730" s="50">
        <f>COUNTIF(既存ファイル名[項目],既存ファイル名[[#This Row],[項目]])</f>
        <v>1</v>
      </c>
      <c r="P730" s="90" t="s">
        <v>3837</v>
      </c>
      <c r="Q730" s="50"/>
      <c r="R730" s="50" t="str">
        <f>LEFT(既存ファイル名[[#This Row],[ファイル名]],LEN(既存ファイル名[[#This Row],[ファイル名]])-2)</f>
        <v>tei</v>
      </c>
      <c r="S730" s="50" t="s">
        <v>3837</v>
      </c>
    </row>
    <row r="731" spans="2:19">
      <c r="B731" s="50">
        <v>969</v>
      </c>
      <c r="C731" s="81" t="s">
        <v>1108</v>
      </c>
      <c r="D731" s="90" t="s">
        <v>1108</v>
      </c>
      <c r="E731" s="81" t="s">
        <v>4203</v>
      </c>
      <c r="F731" s="81" t="s">
        <v>4203</v>
      </c>
      <c r="G731" s="90" t="s">
        <v>1108</v>
      </c>
      <c r="H731" s="90" t="s">
        <v>4121</v>
      </c>
      <c r="I731" s="50" t="str" cm="1">
        <f t="array" ref="I7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1" s="90" t="s">
        <v>3142</v>
      </c>
      <c r="K731" s="50">
        <f>MATCH(LEFT(既存ファイル名[[#This Row],[項目（内部）]],1),字音画数表[新字],0)</f>
        <v>784</v>
      </c>
      <c r="L731" s="50" cm="1">
        <f t="array" ref="L7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1" s="50" cm="1">
        <f t="array" ref="M7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1" s="50" cm="1">
        <f t="array" ref="N731">_xlfn.IFS(既存ファイル名[[#This Row],[字２]]=0,1,既存ファイル名[[#This Row],[字３]]=0,2,TRUE,3)</f>
        <v>1</v>
      </c>
      <c r="O731" s="50">
        <f>COUNTIF(既存ファイル名[項目],既存ファイル名[[#This Row],[項目]])</f>
        <v>1</v>
      </c>
      <c r="P731" s="90" t="s">
        <v>3837</v>
      </c>
      <c r="Q731" s="50" t="str" cm="1">
        <f t="array" ref="Q731">_xlfn.IFS(既存ファイル名[[#This Row],[字２]]&gt;0,"",COUNTIF(既存ファイル名[[字１]:[字３]],既存ファイル名[[#This Row],[字１]])&gt;1,"重複",TRUE,"")</f>
        <v/>
      </c>
      <c r="R731" s="50" t="str">
        <f>LEFT(既存ファイル名[[#This Row],[ファイル名]],LEN(既存ファイル名[[#This Row],[ファイル名]])-2)</f>
        <v>tei</v>
      </c>
      <c r="S731" s="50" t="s">
        <v>3837</v>
      </c>
    </row>
    <row r="732" spans="2:19">
      <c r="B732" s="50">
        <v>971</v>
      </c>
      <c r="C732" s="81" t="s">
        <v>1107</v>
      </c>
      <c r="D732" s="90" t="s">
        <v>1107</v>
      </c>
      <c r="E732" s="81" t="s">
        <v>4203</v>
      </c>
      <c r="F732" s="81" t="s">
        <v>4203</v>
      </c>
      <c r="G732" s="90" t="s">
        <v>1107</v>
      </c>
      <c r="H732" s="90" t="s">
        <v>4123</v>
      </c>
      <c r="I732" s="50" t="str" cm="1">
        <f t="array" ref="I7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32" s="90" t="s">
        <v>3145</v>
      </c>
      <c r="K732" s="50">
        <f>MATCH(LEFT(既存ファイル名[[#This Row],[項目（内部）]],1),字音画数表[新字],0)</f>
        <v>782</v>
      </c>
      <c r="L732" s="50" cm="1">
        <f t="array" ref="L7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2" s="50" cm="1">
        <f t="array" ref="M7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2" s="50" cm="1">
        <f t="array" ref="N732">_xlfn.IFS(既存ファイル名[[#This Row],[字２]]=0,1,既存ファイル名[[#This Row],[字３]]=0,2,TRUE,3)</f>
        <v>1</v>
      </c>
      <c r="O732" s="50">
        <f>COUNTIF(既存ファイル名[項目],既存ファイル名[[#This Row],[項目]])</f>
        <v>1</v>
      </c>
      <c r="P732" s="90" t="s">
        <v>3837</v>
      </c>
      <c r="Q732" s="50"/>
      <c r="R732" s="50" t="str">
        <f>LEFT(既存ファイル名[[#This Row],[ファイル名]],LEN(既存ファイル名[[#This Row],[ファイル名]])-2)</f>
        <v>tei</v>
      </c>
      <c r="S732" s="50" t="s">
        <v>3837</v>
      </c>
    </row>
    <row r="733" spans="2:19">
      <c r="B733" s="50">
        <v>665</v>
      </c>
      <c r="C733" s="81" t="s">
        <v>1095</v>
      </c>
      <c r="D733" s="81" t="s">
        <v>1095</v>
      </c>
      <c r="E733" s="81" t="s">
        <v>4203</v>
      </c>
      <c r="F733" s="81" t="s">
        <v>4203</v>
      </c>
      <c r="G733" s="90" t="s">
        <v>1095</v>
      </c>
      <c r="H733" s="90" t="s">
        <v>4121</v>
      </c>
      <c r="I733" s="79" t="str" cm="1">
        <f t="array" ref="I7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3" s="90" t="s">
        <v>2550</v>
      </c>
      <c r="K733" s="50">
        <f>MATCH(LEFT(既存ファイル名[[#This Row],[項目（内部）]],1),字音画数表[新字],0)</f>
        <v>777</v>
      </c>
      <c r="L733" s="50" cm="1">
        <f t="array" ref="L7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3" s="50" cm="1">
        <f t="array" ref="M7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3" s="50" cm="1">
        <f t="array" ref="N733">_xlfn.IFS(既存ファイル名[[#This Row],[字２]]=0,1,既存ファイル名[[#This Row],[字３]]=0,2,TRUE,3)</f>
        <v>1</v>
      </c>
      <c r="O733" s="50">
        <f>COUNTIF(既存ファイル名[項目],既存ファイル名[[#This Row],[項目]])</f>
        <v>1</v>
      </c>
      <c r="P733" s="90" t="s">
        <v>3837</v>
      </c>
      <c r="Q733" s="50" t="str" cm="1">
        <f t="array" ref="Q733">_xlfn.IFS(既存ファイル名[[#This Row],[字２]]&gt;0,"",COUNTIF(既存ファイル名[[字１]:[字３]],既存ファイル名[[#This Row],[字１]])&gt;1,"重複",TRUE,"")</f>
        <v/>
      </c>
      <c r="R733" s="50" t="str">
        <f>LEFT(既存ファイル名[[#This Row],[ファイル名]],LEN(既存ファイル名[[#This Row],[ファイル名]])-2)</f>
        <v>chin</v>
      </c>
      <c r="S733" s="50" t="s">
        <v>3837</v>
      </c>
    </row>
    <row r="734" spans="2:19">
      <c r="B734" s="50">
        <v>668</v>
      </c>
      <c r="C734" s="81" t="s">
        <v>1093</v>
      </c>
      <c r="D734" s="81" t="s">
        <v>1093</v>
      </c>
      <c r="E734" s="81" t="s">
        <v>4203</v>
      </c>
      <c r="F734" s="81" t="s">
        <v>4203</v>
      </c>
      <c r="G734" s="81" t="s">
        <v>1093</v>
      </c>
      <c r="H734" s="90" t="s">
        <v>4121</v>
      </c>
      <c r="I734" s="50" t="str" cm="1">
        <f t="array" ref="I7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4" s="90" t="s">
        <v>2556</v>
      </c>
      <c r="K734" s="50">
        <f>MATCH(LEFT(既存ファイル名[[#This Row],[項目（内部）]],1),字音画数表[新字],0)</f>
        <v>776</v>
      </c>
      <c r="L734" s="50" cm="1">
        <f t="array" ref="L7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4" s="50" cm="1">
        <f t="array" ref="M7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4" s="50" cm="1">
        <f t="array" ref="N734">_xlfn.IFS(既存ファイル名[[#This Row],[字２]]=0,1,既存ファイル名[[#This Row],[字３]]=0,2,TRUE,3)</f>
        <v>1</v>
      </c>
      <c r="O734" s="50">
        <f>COUNTIF(既存ファイル名[項目],既存ファイル名[[#This Row],[項目]])</f>
        <v>1</v>
      </c>
      <c r="P734" s="90" t="s">
        <v>3837</v>
      </c>
      <c r="Q734" s="50" t="str" cm="1">
        <f t="array" ref="Q734">_xlfn.IFS(既存ファイル名[[#This Row],[字２]]&gt;0,"",COUNTIF(既存ファイル名[[字１]:[字３]],既存ファイル名[[#This Row],[字１]])&gt;1,"重複",TRUE,"")</f>
        <v/>
      </c>
      <c r="R734" s="50" t="str">
        <f>LEFT(既存ファイル名[[#This Row],[ファイル名]],LEN(既存ファイル名[[#This Row],[ファイル名]])-2)</f>
        <v>chou</v>
      </c>
      <c r="S734" s="50" t="s">
        <v>3837</v>
      </c>
    </row>
    <row r="735" spans="2:19">
      <c r="B735" s="50">
        <v>667</v>
      </c>
      <c r="C735" s="81" t="s">
        <v>1091</v>
      </c>
      <c r="D735" s="81" t="s">
        <v>1091</v>
      </c>
      <c r="E735" s="81" t="s">
        <v>4203</v>
      </c>
      <c r="F735" s="81" t="s">
        <v>4203</v>
      </c>
      <c r="G735" s="81" t="s">
        <v>1091</v>
      </c>
      <c r="H735" s="90" t="s">
        <v>4121</v>
      </c>
      <c r="I735" s="50" t="str" cm="1">
        <f t="array" ref="I7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5" s="90" t="s">
        <v>2555</v>
      </c>
      <c r="K735" s="50">
        <f>MATCH(LEFT(既存ファイル名[[#This Row],[項目（内部）]],1),字音画数表[新字],0)</f>
        <v>774</v>
      </c>
      <c r="L735" s="50" cm="1">
        <f t="array" ref="L7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5" s="50" cm="1">
        <f t="array" ref="M7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5" s="50" cm="1">
        <f t="array" ref="N735">_xlfn.IFS(既存ファイル名[[#This Row],[字２]]=0,1,既存ファイル名[[#This Row],[字３]]=0,2,TRUE,3)</f>
        <v>1</v>
      </c>
      <c r="O735" s="50">
        <f>COUNTIF(既存ファイル名[項目],既存ファイル名[[#This Row],[項目]])</f>
        <v>1</v>
      </c>
      <c r="P735" s="90" t="s">
        <v>3837</v>
      </c>
      <c r="Q735" s="50"/>
      <c r="R735" s="50" t="str">
        <f>LEFT(既存ファイル名[[#This Row],[ファイル名]],LEN(既存ファイル名[[#This Row],[ファイル名]])-2)</f>
        <v>chou</v>
      </c>
      <c r="S735" s="50" t="s">
        <v>3837</v>
      </c>
    </row>
    <row r="736" spans="2:19">
      <c r="B736" s="50">
        <v>666</v>
      </c>
      <c r="C736" s="81" t="s">
        <v>1088</v>
      </c>
      <c r="D736" s="81" t="s">
        <v>1088</v>
      </c>
      <c r="E736" s="81" t="s">
        <v>4203</v>
      </c>
      <c r="F736" s="81" t="s">
        <v>4203</v>
      </c>
      <c r="G736" s="81" t="s">
        <v>1088</v>
      </c>
      <c r="H736" s="90" t="s">
        <v>4121</v>
      </c>
      <c r="I736" s="50" t="str" cm="1">
        <f t="array" ref="I7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6" s="90" t="s">
        <v>2553</v>
      </c>
      <c r="K736" s="50">
        <f>MATCH(LEFT(既存ファイル名[[#This Row],[項目（内部）]],1),字音画数表[新字],0)</f>
        <v>772</v>
      </c>
      <c r="L736" s="50" cm="1">
        <f t="array" ref="L7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6" s="50" cm="1">
        <f t="array" ref="M7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6" s="50" cm="1">
        <f t="array" ref="N736">_xlfn.IFS(既存ファイル名[[#This Row],[字２]]=0,1,既存ファイル名[[#This Row],[字３]]=0,2,TRUE,3)</f>
        <v>1</v>
      </c>
      <c r="O736" s="50">
        <f>COUNTIF(既存ファイル名[項目],既存ファイル名[[#This Row],[項目]])</f>
        <v>1</v>
      </c>
      <c r="P736" s="90" t="s">
        <v>3837</v>
      </c>
      <c r="Q736" s="50" t="str" cm="1">
        <f t="array" ref="Q736">_xlfn.IFS(既存ファイル名[[#This Row],[字２]]&gt;0,"",COUNTIF(既存ファイル名[[字１]:[字３]],既存ファイル名[[#This Row],[字１]])&gt;1,"重複",TRUE,"")</f>
        <v/>
      </c>
      <c r="R736" s="50" t="str">
        <f>LEFT(既存ファイル名[[#This Row],[ファイル名]],LEN(既存ファイル名[[#This Row],[ファイル名]])-2)</f>
        <v>chou</v>
      </c>
      <c r="S736" s="50" t="s">
        <v>3837</v>
      </c>
    </row>
    <row r="737" spans="2:19">
      <c r="B737" s="50">
        <v>669</v>
      </c>
      <c r="C737" s="81" t="s">
        <v>1085</v>
      </c>
      <c r="D737" s="81" t="s">
        <v>1085</v>
      </c>
      <c r="E737" s="81" t="s">
        <v>4203</v>
      </c>
      <c r="F737" s="81" t="s">
        <v>4203</v>
      </c>
      <c r="G737" s="90" t="s">
        <v>1085</v>
      </c>
      <c r="H737" s="90" t="s">
        <v>4211</v>
      </c>
      <c r="I737" s="79" t="str" cm="1">
        <f t="array" ref="I7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37" s="90" t="s">
        <v>2558</v>
      </c>
      <c r="K737" s="50">
        <f>MATCH(LEFT(既存ファイル名[[#This Row],[項目（内部）]],1),字音画数表[新字],0)</f>
        <v>769</v>
      </c>
      <c r="L737" s="50" cm="1">
        <f t="array" ref="L7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7" s="50" cm="1">
        <f t="array" ref="M7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7" s="50" cm="1">
        <f t="array" ref="N737">_xlfn.IFS(既存ファイル名[[#This Row],[字２]]=0,1,既存ファイル名[[#This Row],[字３]]=0,2,TRUE,3)</f>
        <v>1</v>
      </c>
      <c r="O737" s="50">
        <f>COUNTIF(既存ファイル名[項目],既存ファイル名[[#This Row],[項目]])</f>
        <v>1</v>
      </c>
      <c r="P737" s="90" t="s">
        <v>3837</v>
      </c>
      <c r="Q737" s="50"/>
      <c r="R737" s="50" t="str">
        <f>LEFT(既存ファイル名[[#This Row],[ファイル名]],LEN(既存ファイル名[[#This Row],[ファイル名]])-2)</f>
        <v>chou</v>
      </c>
      <c r="S737" s="50" t="s">
        <v>3837</v>
      </c>
    </row>
    <row r="738" spans="2:19">
      <c r="B738" s="50">
        <v>672</v>
      </c>
      <c r="C738" s="81" t="s">
        <v>1077</v>
      </c>
      <c r="D738" s="81" t="s">
        <v>1077</v>
      </c>
      <c r="E738" s="81" t="s">
        <v>4203</v>
      </c>
      <c r="F738" s="81" t="s">
        <v>4203</v>
      </c>
      <c r="G738" s="81" t="s">
        <v>1077</v>
      </c>
      <c r="H738" s="90" t="s">
        <v>4121</v>
      </c>
      <c r="I738" s="50" t="str" cm="1">
        <f t="array" ref="I7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8" s="90" t="s">
        <v>2562</v>
      </c>
      <c r="K738" s="50">
        <f>MATCH(LEFT(既存ファイル名[[#This Row],[項目（内部）]],1),字音画数表[新字],0)</f>
        <v>764</v>
      </c>
      <c r="L738" s="50" cm="1">
        <f t="array" ref="L7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8" s="50" cm="1">
        <f t="array" ref="M7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8" s="50" cm="1">
        <f t="array" ref="N738">_xlfn.IFS(既存ファイル名[[#This Row],[字２]]=0,1,既存ファイル名[[#This Row],[字３]]=0,2,TRUE,3)</f>
        <v>1</v>
      </c>
      <c r="O738" s="79">
        <f>COUNTIF(既存ファイル名[項目],既存ファイル名[[#This Row],[項目]])</f>
        <v>1</v>
      </c>
      <c r="P738" s="90" t="s">
        <v>3837</v>
      </c>
      <c r="Q738" s="50" t="str" cm="1">
        <f t="array" ref="Q738">_xlfn.IFS(既存ファイル名[[#This Row],[字２]]&gt;0,"",COUNTIF(既存ファイル名[[字１]:[字３]],既存ファイル名[[#This Row],[字１]])&gt;1,"重複",TRUE,"")</f>
        <v/>
      </c>
      <c r="R738" s="50" t="str">
        <f>LEFT(既存ファイル名[[#This Row],[ファイル名]],LEN(既存ファイル名[[#This Row],[ファイル名]])-2)</f>
        <v>chuu</v>
      </c>
      <c r="S738" s="50" t="s">
        <v>3837</v>
      </c>
    </row>
    <row r="739" spans="2:19">
      <c r="B739" s="50">
        <v>671</v>
      </c>
      <c r="C739" s="81" t="s">
        <v>1074</v>
      </c>
      <c r="D739" s="81" t="s">
        <v>1074</v>
      </c>
      <c r="E739" s="81" t="s">
        <v>4203</v>
      </c>
      <c r="F739" s="81" t="s">
        <v>4203</v>
      </c>
      <c r="G739" s="90" t="s">
        <v>1074</v>
      </c>
      <c r="H739" s="90" t="s">
        <v>4121</v>
      </c>
      <c r="I739" s="79" t="str" cm="1">
        <f t="array" ref="I7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39" s="90" t="s">
        <v>2561</v>
      </c>
      <c r="K739" s="50">
        <f>MATCH(LEFT(既存ファイル名[[#This Row],[項目（内部）]],1),字音画数表[新字],0)</f>
        <v>762</v>
      </c>
      <c r="L739" s="50" cm="1">
        <f t="array" ref="L7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39" s="50" cm="1">
        <f t="array" ref="M7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39" s="50" cm="1">
        <f t="array" ref="N739">_xlfn.IFS(既存ファイル名[[#This Row],[字２]]=0,1,既存ファイル名[[#This Row],[字３]]=0,2,TRUE,3)</f>
        <v>1</v>
      </c>
      <c r="O739" s="79">
        <f>COUNTIF(既存ファイル名[項目],既存ファイル名[[#This Row],[項目]])</f>
        <v>1</v>
      </c>
      <c r="P739" s="90" t="s">
        <v>3837</v>
      </c>
      <c r="Q739" s="50" t="str" cm="1">
        <f t="array" ref="Q739">_xlfn.IFS(既存ファイル名[[#This Row],[字２]]&gt;0,"",COUNTIF(既存ファイル名[[字１]:[字３]],既存ファイル名[[#This Row],[字１]])&gt;1,"重複",TRUE,"")</f>
        <v/>
      </c>
      <c r="R739" s="50" t="str">
        <f>LEFT(既存ファイル名[[#This Row],[ファイル名]],LEN(既存ファイル名[[#This Row],[ファイル名]])-2)</f>
        <v>chuu</v>
      </c>
      <c r="S739" s="50" t="s">
        <v>3837</v>
      </c>
    </row>
    <row r="740" spans="2:19">
      <c r="B740" s="50">
        <v>670</v>
      </c>
      <c r="C740" s="81" t="s">
        <v>1072</v>
      </c>
      <c r="D740" s="81" t="s">
        <v>1072</v>
      </c>
      <c r="E740" s="81" t="s">
        <v>4203</v>
      </c>
      <c r="F740" s="81" t="s">
        <v>4203</v>
      </c>
      <c r="G740" s="90" t="s">
        <v>1072</v>
      </c>
      <c r="H740" s="90" t="s">
        <v>4121</v>
      </c>
      <c r="I740" s="79" t="str" cm="1">
        <f t="array" ref="I7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0" s="90" t="s">
        <v>2560</v>
      </c>
      <c r="K740" s="50">
        <f>MATCH(LEFT(既存ファイル名[[#This Row],[項目（内部）]],1),字音画数表[新字],0)</f>
        <v>760</v>
      </c>
      <c r="L740" s="50" cm="1">
        <f t="array" ref="L7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0" s="50" cm="1">
        <f t="array" ref="M7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0" s="50" cm="1">
        <f t="array" ref="N740">_xlfn.IFS(既存ファイル名[[#This Row],[字２]]=0,1,既存ファイル名[[#This Row],[字３]]=0,2,TRUE,3)</f>
        <v>1</v>
      </c>
      <c r="O740" s="79">
        <f>COUNTIF(既存ファイル名[項目],既存ファイル名[[#This Row],[項目]])</f>
        <v>1</v>
      </c>
      <c r="P740" s="90" t="s">
        <v>3837</v>
      </c>
      <c r="Q740" s="50" t="str" cm="1">
        <f t="array" ref="Q740">_xlfn.IFS(既存ファイル名[[#This Row],[字２]]&gt;0,"",COUNTIF(既存ファイル名[[字１]:[字３]],既存ファイル名[[#This Row],[字１]])&gt;1,"重複",TRUE,"")</f>
        <v/>
      </c>
      <c r="R740" s="50" t="str">
        <f>LEFT(既存ファイル名[[#This Row],[ファイル名]],LEN(既存ファイル名[[#This Row],[ファイル名]])-2)</f>
        <v>chuu</v>
      </c>
      <c r="S740" s="50" t="s">
        <v>3837</v>
      </c>
    </row>
    <row r="741" spans="2:19">
      <c r="B741" s="50">
        <v>663</v>
      </c>
      <c r="C741" s="81" t="s">
        <v>1062</v>
      </c>
      <c r="D741" s="81" t="s">
        <v>1062</v>
      </c>
      <c r="E741" s="81" t="s">
        <v>4203</v>
      </c>
      <c r="F741" s="81" t="s">
        <v>4203</v>
      </c>
      <c r="G741" s="81" t="s">
        <v>1062</v>
      </c>
      <c r="H741" s="90" t="s">
        <v>4121</v>
      </c>
      <c r="I741" s="50" t="str" cm="1">
        <f t="array" ref="I7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1" s="90" t="s">
        <v>2544</v>
      </c>
      <c r="K741" s="50">
        <f>MATCH(LEFT(既存ファイル名[[#This Row],[項目（内部）]],1),字音画数表[新字],0)</f>
        <v>753</v>
      </c>
      <c r="L741" s="50" cm="1">
        <f t="array" ref="L7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1" s="50" cm="1">
        <f t="array" ref="M7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1" s="50" cm="1">
        <f t="array" ref="N741">_xlfn.IFS(既存ファイル名[[#This Row],[字２]]=0,1,既存ファイル名[[#This Row],[字３]]=0,2,TRUE,3)</f>
        <v>1</v>
      </c>
      <c r="O741" s="50">
        <f>COUNTIF(既存ファイル名[項目],既存ファイル名[[#This Row],[項目]])</f>
        <v>1</v>
      </c>
      <c r="P741" s="90" t="s">
        <v>3837</v>
      </c>
      <c r="Q741" s="50" t="str" cm="1">
        <f t="array" ref="Q741">_xlfn.IFS(既存ファイル名[[#This Row],[字２]]&gt;0,"",COUNTIF(既存ファイル名[[字１]:[字３]],既存ファイル名[[#This Row],[字１]])&gt;1,"重複",TRUE,"")</f>
        <v/>
      </c>
      <c r="R741" s="50" t="str">
        <f>LEFT(既存ファイル名[[#This Row],[ファイル名]],LEN(既存ファイル名[[#This Row],[ファイル名]])-2)</f>
        <v>chi</v>
      </c>
      <c r="S741" s="50" t="s">
        <v>3837</v>
      </c>
    </row>
    <row r="742" spans="2:19">
      <c r="B742" s="50">
        <v>664</v>
      </c>
      <c r="C742" s="81" t="s">
        <v>2063</v>
      </c>
      <c r="D742" s="81" t="s">
        <v>1059</v>
      </c>
      <c r="E742" s="81" t="s">
        <v>4203</v>
      </c>
      <c r="F742" s="81" t="s">
        <v>4203</v>
      </c>
      <c r="G742" s="81" t="s">
        <v>1059</v>
      </c>
      <c r="H742" s="90" t="s">
        <v>4123</v>
      </c>
      <c r="I742" s="50" t="str" cm="1">
        <f t="array" ref="I7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42" s="90" t="s">
        <v>2545</v>
      </c>
      <c r="K742" s="50">
        <f>MATCH(LEFT(既存ファイル名[[#This Row],[項目（内部）]],1),字音画数表[新字],0)</f>
        <v>750</v>
      </c>
      <c r="L742" s="50" cm="1">
        <f t="array" ref="L7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2" s="50" cm="1">
        <f t="array" ref="M7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2" s="50" cm="1">
        <f t="array" ref="N742">_xlfn.IFS(既存ファイル名[[#This Row],[字２]]=0,1,既存ファイル名[[#This Row],[字３]]=0,2,TRUE,3)</f>
        <v>1</v>
      </c>
      <c r="O742" s="79">
        <f>COUNTIF(既存ファイル名[項目],既存ファイル名[[#This Row],[項目]])</f>
        <v>2</v>
      </c>
      <c r="P742" s="90" t="s">
        <v>3837</v>
      </c>
      <c r="Q742" s="50"/>
      <c r="R742" s="50" t="str">
        <f>LEFT(既存ファイル名[[#This Row],[ファイル名]],LEN(既存ファイル名[[#This Row],[ファイル名]])-2)</f>
        <v>chi</v>
      </c>
      <c r="S742" s="50" t="s">
        <v>3837</v>
      </c>
    </row>
    <row r="743" spans="2:19">
      <c r="B743" s="50">
        <v>673</v>
      </c>
      <c r="C743" s="81" t="s">
        <v>1050</v>
      </c>
      <c r="D743" s="81" t="s">
        <v>1050</v>
      </c>
      <c r="E743" s="81" t="s">
        <v>4203</v>
      </c>
      <c r="F743" s="81" t="s">
        <v>4203</v>
      </c>
      <c r="G743" s="90" t="s">
        <v>1050</v>
      </c>
      <c r="H743" s="90" t="s">
        <v>4211</v>
      </c>
      <c r="I743" s="79" t="str" cm="1">
        <f t="array" ref="I7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43" s="90" t="s">
        <v>2567</v>
      </c>
      <c r="K743" s="50">
        <f>MATCH(LEFT(既存ファイル名[[#This Row],[項目（内部）]],1),字音画数表[新字],0)</f>
        <v>747</v>
      </c>
      <c r="L743" s="50" cm="1">
        <f t="array" ref="L7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3" s="50" cm="1">
        <f t="array" ref="M7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3" s="50" cm="1">
        <f t="array" ref="N743">_xlfn.IFS(既存ファイル名[[#This Row],[字２]]=0,1,既存ファイル名[[#This Row],[字３]]=0,2,TRUE,3)</f>
        <v>1</v>
      </c>
      <c r="O743" s="50">
        <f>COUNTIF(既存ファイル名[項目],既存ファイル名[[#This Row],[項目]])</f>
        <v>1</v>
      </c>
      <c r="P743" s="90" t="s">
        <v>3837</v>
      </c>
      <c r="Q743" s="50"/>
      <c r="R743" s="50" t="str">
        <f>LEFT(既存ファイル名[[#This Row],[ファイル名]],LEN(既存ファイル名[[#This Row],[ファイル名]])-2)</f>
        <v>dan</v>
      </c>
      <c r="S743" s="50" t="s">
        <v>3837</v>
      </c>
    </row>
    <row r="744" spans="2:19">
      <c r="B744" s="50">
        <v>966</v>
      </c>
      <c r="C744" s="81" t="s">
        <v>1046</v>
      </c>
      <c r="D744" s="90" t="s">
        <v>1046</v>
      </c>
      <c r="E744" s="81" t="s">
        <v>4203</v>
      </c>
      <c r="F744" s="81" t="s">
        <v>4203</v>
      </c>
      <c r="G744" s="90" t="s">
        <v>1046</v>
      </c>
      <c r="H744" s="90" t="s">
        <v>4121</v>
      </c>
      <c r="I744" s="50" t="str" cm="1">
        <f t="array" ref="I7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4" s="90" t="s">
        <v>3136</v>
      </c>
      <c r="K744" s="50">
        <f>MATCH(LEFT(既存ファイル名[[#This Row],[項目（内部）]],1),字音画数表[新字],0)</f>
        <v>743</v>
      </c>
      <c r="L744" s="50" cm="1">
        <f t="array" ref="L7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4" s="50" cm="1">
        <f t="array" ref="M7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4" s="50" cm="1">
        <f t="array" ref="N744">_xlfn.IFS(既存ファイル名[[#This Row],[字２]]=0,1,既存ファイル名[[#This Row],[字３]]=0,2,TRUE,3)</f>
        <v>1</v>
      </c>
      <c r="O744" s="50">
        <f>COUNTIF(既存ファイル名[項目],既存ファイル名[[#This Row],[項目]])</f>
        <v>1</v>
      </c>
      <c r="P744" s="90" t="s">
        <v>3837</v>
      </c>
      <c r="Q744" s="50"/>
      <c r="R744" s="50" t="str">
        <f>LEFT(既存ファイル名[[#This Row],[ファイル名]],LEN(既存ファイル名[[#This Row],[ファイル名]])-2)</f>
        <v>tan</v>
      </c>
      <c r="S744" s="50" t="s">
        <v>3837</v>
      </c>
    </row>
    <row r="745" spans="2:19">
      <c r="B745" s="50">
        <v>965</v>
      </c>
      <c r="C745" s="93" t="s">
        <v>1895</v>
      </c>
      <c r="D745" s="94" t="s">
        <v>1895</v>
      </c>
      <c r="E745" s="81" t="s">
        <v>4203</v>
      </c>
      <c r="F745" s="81" t="s">
        <v>4203</v>
      </c>
      <c r="G745" s="94" t="s">
        <v>1895</v>
      </c>
      <c r="H745" s="90" t="s">
        <v>4121</v>
      </c>
      <c r="I745" s="50" t="str" cm="1">
        <f t="array" ref="I7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5" s="90" t="s">
        <v>3135</v>
      </c>
      <c r="K745" s="50">
        <f>MATCH(LEFT(既存ファイル名[[#This Row],[項目（内部）]],1),字音画数表[新字],0)</f>
        <v>742</v>
      </c>
      <c r="L745" s="50" cm="1">
        <f t="array" ref="L7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5" s="50" cm="1">
        <f t="array" ref="M7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5" s="50" cm="1">
        <f t="array" ref="N745">_xlfn.IFS(既存ファイル名[[#This Row],[字２]]=0,1,既存ファイル名[[#This Row],[字３]]=0,2,TRUE,3)</f>
        <v>1</v>
      </c>
      <c r="O745" s="50">
        <f>COUNTIF(既存ファイル名[項目],既存ファイル名[[#This Row],[項目]])</f>
        <v>1</v>
      </c>
      <c r="P745" s="90" t="s">
        <v>3837</v>
      </c>
      <c r="Q745" s="50" t="str" cm="1">
        <f t="array" ref="Q745">_xlfn.IFS(既存ファイル名[[#This Row],[字２]]&gt;0,"",COUNTIF(既存ファイル名[[字１]:[字３]],既存ファイル名[[#This Row],[字１]])&gt;1,"重複",TRUE,"")</f>
        <v/>
      </c>
      <c r="R745" s="50" t="str">
        <f>LEFT(既存ファイル名[[#This Row],[ファイル名]],LEN(既存ファイル名[[#This Row],[ファイル名]])-2)</f>
        <v>tan</v>
      </c>
      <c r="S745" s="50" t="s">
        <v>3837</v>
      </c>
    </row>
    <row r="746" spans="2:19">
      <c r="B746" s="50">
        <v>963</v>
      </c>
      <c r="C746" s="81" t="s">
        <v>2494</v>
      </c>
      <c r="D746" s="90" t="s">
        <v>2494</v>
      </c>
      <c r="E746" s="81" t="s">
        <v>4203</v>
      </c>
      <c r="F746" s="81" t="s">
        <v>4203</v>
      </c>
      <c r="G746" s="90" t="s">
        <v>2494</v>
      </c>
      <c r="H746" s="90" t="s">
        <v>4121</v>
      </c>
      <c r="I746" s="50" t="str" cm="1">
        <f t="array" ref="I7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6" s="90" t="s">
        <v>3133</v>
      </c>
      <c r="K746" s="50">
        <f>MATCH(LEFT(既存ファイル名[[#This Row],[項目（内部）]],1),字音画数表[新字],0)</f>
        <v>740</v>
      </c>
      <c r="L746" s="50" cm="1">
        <f t="array" ref="L7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6" s="50" cm="1">
        <f t="array" ref="M7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6" s="50" cm="1">
        <f t="array" ref="N746">_xlfn.IFS(既存ファイル名[[#This Row],[字２]]=0,1,既存ファイル名[[#This Row],[字３]]=0,2,TRUE,3)</f>
        <v>1</v>
      </c>
      <c r="O746" s="50">
        <f>COUNTIF(既存ファイル名[項目],既存ファイル名[[#This Row],[項目]])</f>
        <v>1</v>
      </c>
      <c r="P746" s="90" t="s">
        <v>3837</v>
      </c>
      <c r="Q746" s="50" t="str" cm="1">
        <f t="array" ref="Q746">_xlfn.IFS(既存ファイル名[[#This Row],[字２]]&gt;0,"",COUNTIF(既存ファイル名[[字１]:[字３]],既存ファイル名[[#This Row],[字１]])&gt;1,"重複",TRUE,"")</f>
        <v/>
      </c>
      <c r="R746" s="50" t="str">
        <f>LEFT(既存ファイル名[[#This Row],[ファイル名]],LEN(既存ファイル名[[#This Row],[ファイル名]])-2)</f>
        <v>tan</v>
      </c>
      <c r="S746" s="50" t="s">
        <v>3837</v>
      </c>
    </row>
    <row r="747" spans="2:19">
      <c r="B747" s="50">
        <v>964</v>
      </c>
      <c r="C747" s="81" t="s">
        <v>1044</v>
      </c>
      <c r="D747" s="90" t="s">
        <v>1044</v>
      </c>
      <c r="E747" s="81" t="s">
        <v>4203</v>
      </c>
      <c r="F747" s="81" t="s">
        <v>4203</v>
      </c>
      <c r="G747" s="90" t="s">
        <v>1044</v>
      </c>
      <c r="H747" s="90" t="s">
        <v>4121</v>
      </c>
      <c r="I747" s="50" t="str" cm="1">
        <f t="array" ref="I7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7" s="90" t="s">
        <v>3134</v>
      </c>
      <c r="K747" s="50">
        <f>MATCH(LEFT(既存ファイル名[[#This Row],[項目（内部）]],1),字音画数表[新字],0)</f>
        <v>739</v>
      </c>
      <c r="L747" s="50" cm="1">
        <f t="array" ref="L7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7" s="50" cm="1">
        <f t="array" ref="M7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7" s="50" cm="1">
        <f t="array" ref="N747">_xlfn.IFS(既存ファイル名[[#This Row],[字２]]=0,1,既存ファイル名[[#This Row],[字３]]=0,2,TRUE,3)</f>
        <v>1</v>
      </c>
      <c r="O747" s="50">
        <f>COUNTIF(既存ファイル名[項目],既存ファイル名[[#This Row],[項目]])</f>
        <v>1</v>
      </c>
      <c r="P747" s="90" t="s">
        <v>3837</v>
      </c>
      <c r="Q747" s="50" t="str" cm="1">
        <f t="array" ref="Q747">_xlfn.IFS(既存ファイル名[[#This Row],[字２]]&gt;0,"",COUNTIF(既存ファイル名[[字１]:[字３]],既存ファイル名[[#This Row],[字１]])&gt;1,"重複",TRUE,"")</f>
        <v/>
      </c>
      <c r="R747" s="50" t="str">
        <f>LEFT(既存ファイル名[[#This Row],[ファイル名]],LEN(既存ファイル名[[#This Row],[ファイル名]])-2)</f>
        <v>tan</v>
      </c>
      <c r="S747" s="50" t="s">
        <v>3837</v>
      </c>
    </row>
    <row r="748" spans="2:19">
      <c r="B748" s="50">
        <v>961</v>
      </c>
      <c r="C748" s="81" t="s">
        <v>1043</v>
      </c>
      <c r="D748" s="90" t="s">
        <v>1043</v>
      </c>
      <c r="E748" s="81" t="s">
        <v>4203</v>
      </c>
      <c r="F748" s="81" t="s">
        <v>4203</v>
      </c>
      <c r="G748" s="90" t="s">
        <v>1043</v>
      </c>
      <c r="H748" s="90" t="s">
        <v>4121</v>
      </c>
      <c r="I748" s="50" t="str" cm="1">
        <f t="array" ref="I7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8" s="90" t="s">
        <v>3131</v>
      </c>
      <c r="K748" s="50">
        <f>MATCH(LEFT(既存ファイル名[[#This Row],[項目（内部）]],1),字音画数表[新字],0)</f>
        <v>738</v>
      </c>
      <c r="L748" s="50" cm="1">
        <f t="array" ref="L7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8" s="50" cm="1">
        <f t="array" ref="M7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8" s="50" cm="1">
        <f t="array" ref="N748">_xlfn.IFS(既存ファイル名[[#This Row],[字２]]=0,1,既存ファイル名[[#This Row],[字３]]=0,2,TRUE,3)</f>
        <v>1</v>
      </c>
      <c r="O748" s="50">
        <f>COUNTIF(既存ファイル名[項目],既存ファイル名[[#This Row],[項目]])</f>
        <v>1</v>
      </c>
      <c r="P748" s="90" t="s">
        <v>3837</v>
      </c>
      <c r="Q748" s="50" t="str" cm="1">
        <f t="array" ref="Q748">_xlfn.IFS(既存ファイル名[[#This Row],[字２]]&gt;0,"",COUNTIF(既存ファイル名[[字１]:[字３]],既存ファイル名[[#This Row],[字１]])&gt;1,"重複",TRUE,"")</f>
        <v/>
      </c>
      <c r="R748" s="50" t="str">
        <f>LEFT(既存ファイル名[[#This Row],[ファイル名]],LEN(既存ファイル名[[#This Row],[ファイル名]])-2)</f>
        <v>tan</v>
      </c>
      <c r="S748" s="50" t="s">
        <v>3837</v>
      </c>
    </row>
    <row r="749" spans="2:19">
      <c r="B749" s="50">
        <v>962</v>
      </c>
      <c r="C749" s="81" t="s">
        <v>1052</v>
      </c>
      <c r="D749" s="90" t="s">
        <v>1052</v>
      </c>
      <c r="E749" s="81" t="s">
        <v>4203</v>
      </c>
      <c r="F749" s="81" t="s">
        <v>4203</v>
      </c>
      <c r="G749" s="90" t="s">
        <v>1052</v>
      </c>
      <c r="H749" s="90" t="s">
        <v>4121</v>
      </c>
      <c r="I749" s="50" t="str" cm="1">
        <f t="array" ref="I7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49" s="90" t="s">
        <v>3132</v>
      </c>
      <c r="K749" s="50">
        <f>MATCH(LEFT(既存ファイル名[[#This Row],[項目（内部）]],1),字音画数表[新字],0)</f>
        <v>735</v>
      </c>
      <c r="L749" s="50" cm="1">
        <f t="array" ref="L7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49" s="50" cm="1">
        <f t="array" ref="M7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49" s="50" cm="1">
        <f t="array" ref="N749">_xlfn.IFS(既存ファイル名[[#This Row],[字２]]=0,1,既存ファイル名[[#This Row],[字３]]=0,2,TRUE,3)</f>
        <v>1</v>
      </c>
      <c r="O749" s="50">
        <f>COUNTIF(既存ファイル名[項目],既存ファイル名[[#This Row],[項目]])</f>
        <v>1</v>
      </c>
      <c r="P749" s="90" t="s">
        <v>3837</v>
      </c>
      <c r="Q749" s="50" t="str" cm="1">
        <f t="array" ref="Q749">_xlfn.IFS(既存ファイル名[[#This Row],[字２]]&gt;0,"",COUNTIF(既存ファイル名[[字１]:[字３]],既存ファイル名[[#This Row],[字１]])&gt;1,"重複",TRUE,"")</f>
        <v/>
      </c>
      <c r="R749" s="50" t="str">
        <f>LEFT(既存ファイル名[[#This Row],[ファイル名]],LEN(既存ファイル名[[#This Row],[ファイル名]])-2)</f>
        <v>tan</v>
      </c>
      <c r="S749" s="50" t="s">
        <v>3837</v>
      </c>
    </row>
    <row r="750" spans="2:19">
      <c r="B750" s="50">
        <v>959</v>
      </c>
      <c r="C750" s="81" t="s">
        <v>4026</v>
      </c>
      <c r="D750" s="90" t="s">
        <v>4026</v>
      </c>
      <c r="E750" s="81" t="s">
        <v>4203</v>
      </c>
      <c r="F750" s="81" t="s">
        <v>4203</v>
      </c>
      <c r="G750" s="90" t="s">
        <v>4026</v>
      </c>
      <c r="H750" s="90" t="s">
        <v>4121</v>
      </c>
      <c r="I750" s="50" t="str" cm="1">
        <f t="array" ref="I7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0" s="90" t="s">
        <v>3129</v>
      </c>
      <c r="K750" s="50">
        <f>MATCH(LEFT(既存ファイル名[[#This Row],[項目（内部）]],1),字音画数表[新字],0)</f>
        <v>731</v>
      </c>
      <c r="L750" s="50" cm="1">
        <f t="array" ref="L75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0" s="50" cm="1">
        <f t="array" ref="M7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0" s="50" cm="1">
        <f t="array" ref="N750">_xlfn.IFS(既存ファイル名[[#This Row],[字２]]=0,1,既存ファイル名[[#This Row],[字３]]=0,2,TRUE,3)</f>
        <v>1</v>
      </c>
      <c r="O750" s="50">
        <f>COUNTIF(既存ファイル名[項目],既存ファイル名[[#This Row],[項目]])</f>
        <v>1</v>
      </c>
      <c r="P750" s="90" t="s">
        <v>3837</v>
      </c>
      <c r="Q750" s="50" t="str" cm="1">
        <f t="array" ref="Q750">_xlfn.IFS(既存ファイル名[[#This Row],[字２]]&gt;0,"",COUNTIF(既存ファイル名[[字１]:[字３]],既存ファイル名[[#This Row],[字１]])&gt;1,"重複",TRUE,"")</f>
        <v/>
      </c>
      <c r="R750" s="50" t="str">
        <f>LEFT(既存ファイル名[[#This Row],[ファイル名]],LEN(既存ファイル名[[#This Row],[ファイル名]])-2)</f>
        <v>taku</v>
      </c>
      <c r="S750" s="50" t="s">
        <v>3837</v>
      </c>
    </row>
    <row r="751" spans="2:19">
      <c r="B751" s="50">
        <v>960</v>
      </c>
      <c r="C751" s="81" t="s">
        <v>2493</v>
      </c>
      <c r="D751" s="90" t="s">
        <v>2493</v>
      </c>
      <c r="E751" s="81" t="s">
        <v>4203</v>
      </c>
      <c r="F751" s="81" t="s">
        <v>4203</v>
      </c>
      <c r="G751" s="90" t="s">
        <v>2493</v>
      </c>
      <c r="H751" s="90" t="s">
        <v>4121</v>
      </c>
      <c r="I751" s="50" t="str" cm="1">
        <f t="array" ref="I7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1" s="90" t="s">
        <v>3130</v>
      </c>
      <c r="K751" s="50">
        <f>MATCH(LEFT(既存ファイル名[[#This Row],[項目（内部）]],1),字音画数表[新字],0)</f>
        <v>730</v>
      </c>
      <c r="L751" s="50" cm="1">
        <f t="array" ref="L75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1" s="50" cm="1">
        <f t="array" ref="M7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1" s="50" cm="1">
        <f t="array" ref="N751">_xlfn.IFS(既存ファイル名[[#This Row],[字２]]=0,1,既存ファイル名[[#This Row],[字３]]=0,2,TRUE,3)</f>
        <v>1</v>
      </c>
      <c r="O751" s="50">
        <f>COUNTIF(既存ファイル名[項目],既存ファイル名[[#This Row],[項目]])</f>
        <v>1</v>
      </c>
      <c r="P751" s="90" t="s">
        <v>3837</v>
      </c>
      <c r="Q751" s="50" t="str" cm="1">
        <f t="array" ref="Q751">_xlfn.IFS(既存ファイル名[[#This Row],[字２]]&gt;0,"",COUNTIF(既存ファイル名[[字１]:[字３]],既存ファイル名[[#This Row],[字１]])&gt;1,"重複",TRUE,"")</f>
        <v/>
      </c>
      <c r="R751" s="50" t="str">
        <f>LEFT(既存ファイル名[[#This Row],[ファイル名]],LEN(既存ファイル名[[#This Row],[ファイル名]])-2)</f>
        <v>taku</v>
      </c>
      <c r="S751" s="50" t="s">
        <v>3837</v>
      </c>
    </row>
    <row r="752" spans="2:19">
      <c r="B752" s="50">
        <v>955</v>
      </c>
      <c r="C752" s="93" t="s">
        <v>1028</v>
      </c>
      <c r="D752" s="94" t="s">
        <v>1028</v>
      </c>
      <c r="E752" s="81" t="s">
        <v>4203</v>
      </c>
      <c r="F752" s="81" t="s">
        <v>4203</v>
      </c>
      <c r="G752" s="94" t="s">
        <v>1028</v>
      </c>
      <c r="H752" s="90" t="s">
        <v>4121</v>
      </c>
      <c r="I752" s="50" t="str" cm="1">
        <f t="array" ref="I7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2" s="90" t="s">
        <v>3120</v>
      </c>
      <c r="K752" s="50">
        <f>MATCH(LEFT(既存ファイル名[[#This Row],[項目（内部）]],1),字音画数表[新字],0)</f>
        <v>725</v>
      </c>
      <c r="L752" s="50" cm="1">
        <f t="array" ref="L75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2" s="50" cm="1">
        <f t="array" ref="M7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2" s="50" cm="1">
        <f t="array" ref="N752">_xlfn.IFS(既存ファイル名[[#This Row],[字２]]=0,1,既存ファイル名[[#This Row],[字３]]=0,2,TRUE,3)</f>
        <v>1</v>
      </c>
      <c r="O752" s="50">
        <f>COUNTIF(既存ファイル名[項目],既存ファイル名[[#This Row],[項目]])</f>
        <v>1</v>
      </c>
      <c r="P752" s="90" t="s">
        <v>3837</v>
      </c>
      <c r="Q752" s="50" t="str" cm="1">
        <f t="array" ref="Q752">_xlfn.IFS(既存ファイル名[[#This Row],[字２]]&gt;0,"",COUNTIF(既存ファイル名[[字１]:[字３]],既存ファイル名[[#This Row],[字１]])&gt;1,"重複",TRUE,"")</f>
        <v/>
      </c>
      <c r="R752" s="50" t="str">
        <f>LEFT(既存ファイル名[[#This Row],[ファイル名]],LEN(既存ファイル名[[#This Row],[ファイル名]])-2)</f>
        <v>tai</v>
      </c>
      <c r="S752" s="50" t="s">
        <v>3837</v>
      </c>
    </row>
    <row r="753" spans="2:19">
      <c r="B753" s="50">
        <v>956</v>
      </c>
      <c r="C753" s="81" t="s">
        <v>1893</v>
      </c>
      <c r="D753" s="90" t="s">
        <v>1893</v>
      </c>
      <c r="E753" s="81" t="s">
        <v>4203</v>
      </c>
      <c r="F753" s="81" t="s">
        <v>4203</v>
      </c>
      <c r="G753" s="90" t="s">
        <v>1893</v>
      </c>
      <c r="H753" s="90" t="s">
        <v>4121</v>
      </c>
      <c r="I753" s="50" t="str" cm="1">
        <f t="array" ref="I7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3" s="90" t="s">
        <v>3121</v>
      </c>
      <c r="K753" s="50">
        <f>MATCH(LEFT(既存ファイル名[[#This Row],[項目（内部）]],1),字音画数表[新字],0)</f>
        <v>723</v>
      </c>
      <c r="L753" s="50" cm="1">
        <f t="array" ref="L75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3" s="50" cm="1">
        <f t="array" ref="M7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3" s="50" cm="1">
        <f t="array" ref="N753">_xlfn.IFS(既存ファイル名[[#This Row],[字２]]=0,1,既存ファイル名[[#This Row],[字３]]=0,2,TRUE,3)</f>
        <v>1</v>
      </c>
      <c r="O753" s="50">
        <f>COUNTIF(既存ファイル名[項目],既存ファイル名[[#This Row],[項目]])</f>
        <v>1</v>
      </c>
      <c r="P753" s="90" t="s">
        <v>3837</v>
      </c>
      <c r="Q753" s="50" t="str" cm="1">
        <f t="array" ref="Q753">_xlfn.IFS(既存ファイル名[[#This Row],[字２]]&gt;0,"",COUNTIF(既存ファイル名[[字１]:[字３]],既存ファイル名[[#This Row],[字１]])&gt;1,"重複",TRUE,"")</f>
        <v/>
      </c>
      <c r="R753" s="50" t="str">
        <f>LEFT(既存ファイル名[[#This Row],[ファイル名]],LEN(既存ファイル名[[#This Row],[ファイル名]])-2)</f>
        <v>tai</v>
      </c>
      <c r="S753" s="50" t="s">
        <v>3837</v>
      </c>
    </row>
    <row r="754" spans="2:19">
      <c r="B754" s="50">
        <v>954</v>
      </c>
      <c r="C754" s="81" t="s">
        <v>1027</v>
      </c>
      <c r="D754" s="90" t="s">
        <v>1027</v>
      </c>
      <c r="E754" s="81" t="s">
        <v>4203</v>
      </c>
      <c r="F754" s="81" t="s">
        <v>4203</v>
      </c>
      <c r="G754" s="90" t="s">
        <v>1027</v>
      </c>
      <c r="H754" s="90" t="s">
        <v>4121</v>
      </c>
      <c r="I754" s="50" t="str" cm="1">
        <f t="array" ref="I7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4" s="90" t="s">
        <v>3119</v>
      </c>
      <c r="K754" s="50">
        <f>MATCH(LEFT(既存ファイル名[[#This Row],[項目（内部）]],1),字音画数表[新字],0)</f>
        <v>722</v>
      </c>
      <c r="L754" s="50" cm="1">
        <f t="array" ref="L7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4" s="50" cm="1">
        <f t="array" ref="M7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4" s="50" cm="1">
        <f t="array" ref="N754">_xlfn.IFS(既存ファイル名[[#This Row],[字２]]=0,1,既存ファイル名[[#This Row],[字３]]=0,2,TRUE,3)</f>
        <v>1</v>
      </c>
      <c r="O754" s="50">
        <f>COUNTIF(既存ファイル名[項目],既存ファイル名[[#This Row],[項目]])</f>
        <v>1</v>
      </c>
      <c r="P754" s="90" t="s">
        <v>3837</v>
      </c>
      <c r="Q754" s="50" t="str" cm="1">
        <f t="array" ref="Q754">_xlfn.IFS(既存ファイル名[[#This Row],[字２]]&gt;0,"",COUNTIF(既存ファイル名[[字１]:[字３]],既存ファイル名[[#This Row],[字１]])&gt;1,"重複",TRUE,"")</f>
        <v/>
      </c>
      <c r="R754" s="50" t="str">
        <f>LEFT(既存ファイル名[[#This Row],[ファイル名]],LEN(既存ファイル名[[#This Row],[ファイル名]])-2)</f>
        <v>tai</v>
      </c>
      <c r="S754" s="50" t="s">
        <v>3837</v>
      </c>
    </row>
    <row r="755" spans="2:19">
      <c r="B755" s="50">
        <v>953</v>
      </c>
      <c r="C755" s="81" t="s">
        <v>4024</v>
      </c>
      <c r="D755" s="90" t="s">
        <v>4024</v>
      </c>
      <c r="E755" s="81" t="s">
        <v>4203</v>
      </c>
      <c r="F755" s="81" t="s">
        <v>4203</v>
      </c>
      <c r="G755" s="90" t="s">
        <v>4024</v>
      </c>
      <c r="H755" s="90" t="s">
        <v>4121</v>
      </c>
      <c r="I755" s="50" t="str" cm="1">
        <f t="array" ref="I7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5" s="90" t="s">
        <v>3118</v>
      </c>
      <c r="K755" s="50">
        <f>MATCH(LEFT(既存ファイル名[[#This Row],[項目（内部）]],1),字音画数表[新字],0)</f>
        <v>721</v>
      </c>
      <c r="L755" s="50" cm="1">
        <f t="array" ref="L7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5" s="50" cm="1">
        <f t="array" ref="M7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5" s="50" cm="1">
        <f t="array" ref="N755">_xlfn.IFS(既存ファイル名[[#This Row],[字２]]=0,1,既存ファイル名[[#This Row],[字３]]=0,2,TRUE,3)</f>
        <v>1</v>
      </c>
      <c r="O755" s="50">
        <f>COUNTIF(既存ファイル名[項目],既存ファイル名[[#This Row],[項目]])</f>
        <v>1</v>
      </c>
      <c r="P755" s="90" t="s">
        <v>3837</v>
      </c>
      <c r="Q755" s="50" t="str" cm="1">
        <f t="array" ref="Q755">_xlfn.IFS(既存ファイル名[[#This Row],[字２]]&gt;0,"",COUNTIF(既存ファイル名[[字１]:[字３]],既存ファイル名[[#This Row],[字１]])&gt;1,"重複",TRUE,"")</f>
        <v/>
      </c>
      <c r="R755" s="50" t="str">
        <f>LEFT(既存ファイル名[[#This Row],[ファイル名]],LEN(既存ファイル名[[#This Row],[ファイル名]])-2)</f>
        <v>tai</v>
      </c>
      <c r="S755" s="50" t="s">
        <v>3837</v>
      </c>
    </row>
    <row r="756" spans="2:19">
      <c r="B756" s="50">
        <v>952</v>
      </c>
      <c r="C756" s="81" t="s">
        <v>4023</v>
      </c>
      <c r="D756" s="90" t="s">
        <v>4023</v>
      </c>
      <c r="E756" s="81" t="s">
        <v>4203</v>
      </c>
      <c r="F756" s="81" t="s">
        <v>4203</v>
      </c>
      <c r="G756" s="90" t="s">
        <v>4023</v>
      </c>
      <c r="H756" s="90" t="s">
        <v>4121</v>
      </c>
      <c r="I756" s="50" t="str" cm="1">
        <f t="array" ref="I7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6" s="90" t="s">
        <v>3117</v>
      </c>
      <c r="K756" s="50">
        <f>MATCH(LEFT(既存ファイル名[[#This Row],[項目（内部）]],1),字音画数表[新字],0)</f>
        <v>718</v>
      </c>
      <c r="L756" s="50" cm="1">
        <f t="array" ref="L7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6" s="50" cm="1">
        <f t="array" ref="M7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6" s="50" cm="1">
        <f t="array" ref="N756">_xlfn.IFS(既存ファイル名[[#This Row],[字２]]=0,1,既存ファイル名[[#This Row],[字３]]=0,2,TRUE,3)</f>
        <v>1</v>
      </c>
      <c r="O756" s="50">
        <f>COUNTIF(既存ファイル名[項目],既存ファイル名[[#This Row],[項目]])</f>
        <v>1</v>
      </c>
      <c r="P756" s="90" t="s">
        <v>3837</v>
      </c>
      <c r="Q756" s="50" t="str" cm="1">
        <f t="array" ref="Q756">_xlfn.IFS(既存ファイル名[[#This Row],[字２]]&gt;0,"",COUNTIF(既存ファイル名[[字１]:[字３]],既存ファイル名[[#This Row],[字１]])&gt;1,"重複",TRUE,"")</f>
        <v/>
      </c>
      <c r="R756" s="50" t="str">
        <f>LEFT(既存ファイル名[[#This Row],[ファイル名]],LEN(既存ファイル名[[#This Row],[ファイル名]])-2)</f>
        <v>tai</v>
      </c>
      <c r="S756" s="50" t="s">
        <v>3837</v>
      </c>
    </row>
    <row r="757" spans="2:19">
      <c r="B757" s="50">
        <v>958</v>
      </c>
      <c r="C757" s="81" t="s">
        <v>1019</v>
      </c>
      <c r="D757" s="90" t="s">
        <v>1019</v>
      </c>
      <c r="E757" s="81" t="s">
        <v>4203</v>
      </c>
      <c r="F757" s="81" t="s">
        <v>4203</v>
      </c>
      <c r="G757" s="90" t="s">
        <v>1019</v>
      </c>
      <c r="H757" s="90" t="s">
        <v>4211</v>
      </c>
      <c r="I757" s="50" t="str" cm="1">
        <f t="array" ref="I7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57" s="90" t="s">
        <v>3122</v>
      </c>
      <c r="K757" s="50">
        <f>MATCH(LEFT(既存ファイル名[[#This Row],[項目（内部）]],1),字音画数表[新字],0)</f>
        <v>714</v>
      </c>
      <c r="L757" s="50" cm="1">
        <f t="array" ref="L7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7" s="50" cm="1">
        <f t="array" ref="M7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7" s="50" cm="1">
        <f t="array" ref="N757">_xlfn.IFS(既存ファイル名[[#This Row],[字２]]=0,1,既存ファイル名[[#This Row],[字３]]=0,2,TRUE,3)</f>
        <v>1</v>
      </c>
      <c r="O757" s="50">
        <f>COUNTIF(既存ファイル名[項目],既存ファイル名[[#This Row],[項目]])</f>
        <v>1</v>
      </c>
      <c r="P757" s="90" t="s">
        <v>3837</v>
      </c>
      <c r="Q757" s="50"/>
      <c r="R757" s="50" t="str">
        <f>LEFT(既存ファイル名[[#This Row],[ファイル名]],LEN(既存ファイル名[[#This Row],[ファイル名]])-2)</f>
        <v>tai</v>
      </c>
      <c r="S757" s="50" t="s">
        <v>3837</v>
      </c>
    </row>
    <row r="758" spans="2:19">
      <c r="B758" s="50">
        <v>951</v>
      </c>
      <c r="C758" s="81" t="s">
        <v>1889</v>
      </c>
      <c r="D758" s="90" t="s">
        <v>1889</v>
      </c>
      <c r="E758" s="81" t="s">
        <v>4203</v>
      </c>
      <c r="F758" s="81" t="s">
        <v>4203</v>
      </c>
      <c r="G758" s="90" t="s">
        <v>1889</v>
      </c>
      <c r="H758" s="90" t="s">
        <v>4121</v>
      </c>
      <c r="I758" s="50" t="str" cm="1">
        <f t="array" ref="I7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8" s="90" t="s">
        <v>3116</v>
      </c>
      <c r="K758" s="50">
        <f>MATCH(LEFT(既存ファイル名[[#This Row],[項目（内部）]],1),字音画数表[新字],0)</f>
        <v>713</v>
      </c>
      <c r="L758" s="50" cm="1">
        <f t="array" ref="L7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8" s="50" cm="1">
        <f t="array" ref="M7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8" s="50" cm="1">
        <f t="array" ref="N758">_xlfn.IFS(既存ファイル名[[#This Row],[字２]]=0,1,既存ファイル名[[#This Row],[字３]]=0,2,TRUE,3)</f>
        <v>1</v>
      </c>
      <c r="O758" s="50">
        <f>COUNTIF(既存ファイル名[項目],既存ファイル名[[#This Row],[項目]])</f>
        <v>1</v>
      </c>
      <c r="P758" s="90" t="s">
        <v>3837</v>
      </c>
      <c r="Q758" s="50" t="str" cm="1">
        <f t="array" ref="Q758">_xlfn.IFS(既存ファイル名[[#This Row],[字２]]&gt;0,"",COUNTIF(既存ファイル名[[字１]:[字３]],既存ファイル名[[#This Row],[字１]])&gt;1,"重複",TRUE,"")</f>
        <v/>
      </c>
      <c r="R758" s="50" t="str">
        <f>LEFT(既存ファイル名[[#This Row],[ファイル名]],LEN(既存ファイル名[[#This Row],[ファイル名]])-2)</f>
        <v>ta</v>
      </c>
      <c r="S758" s="50" t="s">
        <v>3837</v>
      </c>
    </row>
    <row r="759" spans="2:19">
      <c r="B759" s="50">
        <v>950</v>
      </c>
      <c r="C759" s="81" t="s">
        <v>1018</v>
      </c>
      <c r="D759" s="90" t="s">
        <v>1018</v>
      </c>
      <c r="E759" s="81" t="s">
        <v>4203</v>
      </c>
      <c r="F759" s="81" t="s">
        <v>4203</v>
      </c>
      <c r="G759" s="90" t="s">
        <v>1018</v>
      </c>
      <c r="H759" s="90" t="s">
        <v>4121</v>
      </c>
      <c r="I759" s="50" t="str" cm="1">
        <f t="array" ref="I7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59" s="90" t="s">
        <v>3114</v>
      </c>
      <c r="K759" s="50">
        <f>MATCH(LEFT(既存ファイル名[[#This Row],[項目（内部）]],1),字音画数表[新字],0)</f>
        <v>711</v>
      </c>
      <c r="L759" s="50" cm="1">
        <f t="array" ref="L7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59" s="50" cm="1">
        <f t="array" ref="M7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59" s="50" cm="1">
        <f t="array" ref="N759">_xlfn.IFS(既存ファイル名[[#This Row],[字２]]=0,1,既存ファイル名[[#This Row],[字３]]=0,2,TRUE,3)</f>
        <v>1</v>
      </c>
      <c r="O759" s="50">
        <f>COUNTIF(既存ファイル名[項目],既存ファイル名[[#This Row],[項目]])</f>
        <v>1</v>
      </c>
      <c r="P759" s="90" t="s">
        <v>3837</v>
      </c>
      <c r="Q759" s="50" t="str" cm="1">
        <f t="array" ref="Q759">_xlfn.IFS(既存ファイル名[[#This Row],[字２]]&gt;0,"",COUNTIF(既存ファイル名[[字１]:[字３]],既存ファイル名[[#This Row],[字１]])&gt;1,"重複",TRUE,"")</f>
        <v/>
      </c>
      <c r="R759" s="50" t="str">
        <f>LEFT(既存ファイル名[[#This Row],[ファイル名]],LEN(既存ファイル名[[#This Row],[ファイル名]])-2)</f>
        <v>ta</v>
      </c>
      <c r="S759" s="50" t="s">
        <v>3837</v>
      </c>
    </row>
    <row r="760" spans="2:19">
      <c r="B760" s="50">
        <v>940</v>
      </c>
      <c r="C760" s="81" t="s">
        <v>1011</v>
      </c>
      <c r="D760" s="90" t="s">
        <v>1011</v>
      </c>
      <c r="E760" s="81" t="s">
        <v>4203</v>
      </c>
      <c r="F760" s="81" t="s">
        <v>4203</v>
      </c>
      <c r="G760" s="90" t="s">
        <v>1011</v>
      </c>
      <c r="H760" s="90" t="s">
        <v>4211</v>
      </c>
      <c r="I760" s="50" t="str" cm="1">
        <f t="array" ref="I7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60" s="90" t="s">
        <v>3731</v>
      </c>
      <c r="K760" s="50">
        <f>MATCH(LEFT(既存ファイル名[[#This Row],[項目（内部）]],1),字音画数表[新字],0)</f>
        <v>707</v>
      </c>
      <c r="L760" s="50" cm="1">
        <f t="array" ref="L7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0" s="50" cm="1">
        <f t="array" ref="M7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0" s="50" cm="1">
        <f t="array" ref="N760">_xlfn.IFS(既存ファイル名[[#This Row],[字２]]=0,1,既存ファイル名[[#This Row],[字３]]=0,2,TRUE,3)</f>
        <v>1</v>
      </c>
      <c r="O760" s="50">
        <f>COUNTIF(既存ファイル名[項目],既存ファイル名[[#This Row],[項目]])</f>
        <v>1</v>
      </c>
      <c r="P760" s="90" t="s">
        <v>3837</v>
      </c>
      <c r="Q760" s="50"/>
      <c r="R760" s="50" t="str">
        <f>LEFT(既存ファイル名[[#This Row],[ファイル名]],LEN(既存ファイル名[[#This Row],[ファイル名]])-2)</f>
        <v>sotsu</v>
      </c>
      <c r="S760" s="50" t="s">
        <v>3837</v>
      </c>
    </row>
    <row r="761" spans="2:19">
      <c r="B761" s="50">
        <v>996</v>
      </c>
      <c r="C761" s="81" t="s">
        <v>1008</v>
      </c>
      <c r="D761" s="90" t="s">
        <v>1008</v>
      </c>
      <c r="E761" s="81" t="s">
        <v>4203</v>
      </c>
      <c r="F761" s="81" t="s">
        <v>4203</v>
      </c>
      <c r="G761" s="90" t="s">
        <v>1008</v>
      </c>
      <c r="H761" s="90" t="s">
        <v>4211</v>
      </c>
      <c r="I761" s="50" t="str" cm="1">
        <f t="array" ref="I7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61" s="90" t="s">
        <v>3836</v>
      </c>
      <c r="K761" s="50">
        <f>MATCH(LEFT(既存ファイル名[[#This Row],[項目（内部）]],1),字音画数表[新字],0)</f>
        <v>706</v>
      </c>
      <c r="L761" s="50" cm="1">
        <f t="array" ref="L7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1" s="50" cm="1">
        <f t="array" ref="M7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1" s="50" cm="1">
        <f t="array" ref="N761">_xlfn.IFS(既存ファイル名[[#This Row],[字２]]=0,1,既存ファイル名[[#This Row],[字３]]=0,2,TRUE,3)</f>
        <v>1</v>
      </c>
      <c r="O761" s="50">
        <f>COUNTIF(既存ファイル名[項目],既存ファイル名[[#This Row],[項目]])</f>
        <v>1</v>
      </c>
      <c r="P761" s="90" t="s">
        <v>3837</v>
      </c>
      <c r="Q761" s="50"/>
      <c r="R761" s="50" t="str">
        <f>LEFT(既存ファイル名[[#This Row],[ファイル名]],LEN(既存ファイル名[[#This Row],[ファイル名]])-2)</f>
        <v>zoku</v>
      </c>
      <c r="S761" s="50" t="s">
        <v>3837</v>
      </c>
    </row>
    <row r="762" spans="2:19">
      <c r="B762" s="50">
        <v>939</v>
      </c>
      <c r="C762" s="81" t="s">
        <v>1007</v>
      </c>
      <c r="D762" s="90" t="s">
        <v>1007</v>
      </c>
      <c r="E762" s="81" t="s">
        <v>4203</v>
      </c>
      <c r="F762" s="81" t="s">
        <v>4203</v>
      </c>
      <c r="G762" s="90" t="s">
        <v>1007</v>
      </c>
      <c r="H762" s="90" t="s">
        <v>4121</v>
      </c>
      <c r="I762" s="50" t="str" cm="1">
        <f t="array" ref="I7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2" s="90" t="s">
        <v>3729</v>
      </c>
      <c r="K762" s="50">
        <f>MATCH(LEFT(既存ファイル名[[#This Row],[項目（内部）]],1),字音画数表[新字],0)</f>
        <v>705</v>
      </c>
      <c r="L762" s="50" cm="1">
        <f t="array" ref="L7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2" s="50" cm="1">
        <f t="array" ref="M7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2" s="50" cm="1">
        <f t="array" ref="N762">_xlfn.IFS(既存ファイル名[[#This Row],[字２]]=0,1,既存ファイル名[[#This Row],[字３]]=0,2,TRUE,3)</f>
        <v>1</v>
      </c>
      <c r="O762" s="50">
        <f>COUNTIF(既存ファイル名[項目],既存ファイル名[[#This Row],[項目]])</f>
        <v>1</v>
      </c>
      <c r="P762" s="90" t="s">
        <v>3837</v>
      </c>
      <c r="Q762" s="50" t="str" cm="1">
        <f t="array" ref="Q762">_xlfn.IFS(既存ファイル名[[#This Row],[字２]]&gt;0,"",COUNTIF(既存ファイル名[[字１]:[字３]],既存ファイル名[[#This Row],[字１]])&gt;1,"重複",TRUE,"")</f>
        <v/>
      </c>
      <c r="R762" s="50" t="str">
        <f>LEFT(既存ファイル名[[#This Row],[ファイル名]],LEN(既存ファイル名[[#This Row],[ファイル名]])-2)</f>
        <v>soku</v>
      </c>
      <c r="S762" s="50" t="s">
        <v>3837</v>
      </c>
    </row>
    <row r="763" spans="2:19">
      <c r="B763" s="50">
        <v>942</v>
      </c>
      <c r="C763" s="81" t="s">
        <v>1005</v>
      </c>
      <c r="D763" s="90" t="s">
        <v>1005</v>
      </c>
      <c r="E763" s="81" t="s">
        <v>4203</v>
      </c>
      <c r="F763" s="81" t="s">
        <v>4203</v>
      </c>
      <c r="G763" s="90" t="s">
        <v>1005</v>
      </c>
      <c r="H763" s="90" t="s">
        <v>4121</v>
      </c>
      <c r="I763" s="50" t="str" cm="1">
        <f t="array" ref="I7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3" s="90" t="s">
        <v>3101</v>
      </c>
      <c r="K763" s="50">
        <f>MATCH(LEFT(既存ファイル名[[#This Row],[項目（内部）]],1),字音画数表[新字],0)</f>
        <v>703</v>
      </c>
      <c r="L763" s="50" cm="1">
        <f t="array" ref="L7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3" s="50" cm="1">
        <f t="array" ref="M7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3" s="50" cm="1">
        <f t="array" ref="N763">_xlfn.IFS(既存ファイル名[[#This Row],[字２]]=0,1,既存ファイル名[[#This Row],[字３]]=0,2,TRUE,3)</f>
        <v>1</v>
      </c>
      <c r="O763" s="50">
        <f>COUNTIF(既存ファイル名[項目],既存ファイル名[[#This Row],[項目]])</f>
        <v>1</v>
      </c>
      <c r="P763" s="90" t="s">
        <v>3837</v>
      </c>
      <c r="Q763" s="50" t="str" cm="1">
        <f t="array" ref="Q763">_xlfn.IFS(既存ファイル名[[#This Row],[字２]]&gt;0,"",COUNTIF(既存ファイル名[[字１]:[字３]],既存ファイル名[[#This Row],[字１]])&gt;1,"重複",TRUE,"")</f>
        <v/>
      </c>
      <c r="R763" s="50" t="str">
        <f>LEFT(既存ファイル名[[#This Row],[ファイル名]],LEN(既存ファイル名[[#This Row],[ファイル名]])-2)</f>
        <v>sou</v>
      </c>
      <c r="S763" s="50" t="s">
        <v>3837</v>
      </c>
    </row>
    <row r="764" spans="2:19">
      <c r="B764" s="50">
        <v>945</v>
      </c>
      <c r="C764" s="81" t="s">
        <v>1888</v>
      </c>
      <c r="D764" s="90" t="s">
        <v>1888</v>
      </c>
      <c r="E764" s="81" t="s">
        <v>4203</v>
      </c>
      <c r="F764" s="81" t="s">
        <v>4203</v>
      </c>
      <c r="G764" s="90" t="s">
        <v>1888</v>
      </c>
      <c r="H764" s="90" t="s">
        <v>4121</v>
      </c>
      <c r="I764" s="50" t="str" cm="1">
        <f t="array" ref="I7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4" s="90" t="s">
        <v>3106</v>
      </c>
      <c r="K764" s="50">
        <f>MATCH(LEFT(既存ファイル名[[#This Row],[項目（内部）]],1),字音画数表[新字],0)</f>
        <v>700</v>
      </c>
      <c r="L764" s="50" cm="1">
        <f t="array" ref="L7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4" s="50" cm="1">
        <f t="array" ref="M7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4" s="50" cm="1">
        <f t="array" ref="N764">_xlfn.IFS(既存ファイル名[[#This Row],[字２]]=0,1,既存ファイル名[[#This Row],[字３]]=0,2,TRUE,3)</f>
        <v>1</v>
      </c>
      <c r="O764" s="50">
        <f>COUNTIF(既存ファイル名[項目],既存ファイル名[[#This Row],[項目]])</f>
        <v>1</v>
      </c>
      <c r="P764" s="90" t="s">
        <v>3837</v>
      </c>
      <c r="Q764" s="50" t="str" cm="1">
        <f t="array" ref="Q764">_xlfn.IFS(既存ファイル名[[#This Row],[字２]]&gt;0,"",COUNTIF(既存ファイル名[[字１]:[字３]],既存ファイル名[[#This Row],[字１]])&gt;1,"重複",TRUE,"")</f>
        <v/>
      </c>
      <c r="R764" s="50" t="str">
        <f>LEFT(既存ファイル名[[#This Row],[ファイル名]],LEN(既存ファイル名[[#This Row],[ファイル名]])-2)</f>
        <v>sou</v>
      </c>
      <c r="S764" s="50" t="s">
        <v>3837</v>
      </c>
    </row>
    <row r="765" spans="2:19">
      <c r="B765" s="50">
        <v>946</v>
      </c>
      <c r="C765" s="81" t="s">
        <v>2491</v>
      </c>
      <c r="D765" s="90" t="s">
        <v>2491</v>
      </c>
      <c r="E765" s="81" t="s">
        <v>4203</v>
      </c>
      <c r="F765" s="81" t="s">
        <v>4203</v>
      </c>
      <c r="G765" s="90" t="s">
        <v>3207</v>
      </c>
      <c r="H765" s="90" t="s">
        <v>4121</v>
      </c>
      <c r="I765" s="50" t="str" cm="1">
        <f t="array" ref="I7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5" s="90" t="s">
        <v>3107</v>
      </c>
      <c r="K765" s="50">
        <f>MATCH(LEFT(既存ファイル名[[#This Row],[項目（内部）]],1),字音画数表[新字],0)</f>
        <v>698</v>
      </c>
      <c r="L765" s="50" cm="1">
        <f t="array" ref="L7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5" s="50" cm="1">
        <f t="array" ref="M7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5" s="50" cm="1">
        <f t="array" ref="N765">_xlfn.IFS(既存ファイル名[[#This Row],[字２]]=0,1,既存ファイル名[[#This Row],[字３]]=0,2,TRUE,3)</f>
        <v>1</v>
      </c>
      <c r="O765" s="50">
        <f>COUNTIF(既存ファイル名[項目],既存ファイル名[[#This Row],[項目]])</f>
        <v>1</v>
      </c>
      <c r="P765" s="90" t="s">
        <v>3837</v>
      </c>
      <c r="Q765" s="50" t="str" cm="1">
        <f t="array" ref="Q765">_xlfn.IFS(既存ファイル名[[#This Row],[字２]]&gt;0,"",COUNTIF(既存ファイル名[[字１]:[字３]],既存ファイル名[[#This Row],[字１]])&gt;1,"重複",TRUE,"")</f>
        <v/>
      </c>
      <c r="R765" s="50" t="str">
        <f>LEFT(既存ファイル名[[#This Row],[ファイル名]],LEN(既存ファイル名[[#This Row],[ファイル名]])-2)</f>
        <v>sou</v>
      </c>
      <c r="S765" s="50" t="s">
        <v>3837</v>
      </c>
    </row>
    <row r="766" spans="2:19">
      <c r="B766" s="50">
        <v>941</v>
      </c>
      <c r="C766" s="81" t="s">
        <v>996</v>
      </c>
      <c r="D766" s="90" t="s">
        <v>996</v>
      </c>
      <c r="E766" s="81" t="s">
        <v>4203</v>
      </c>
      <c r="F766" s="81" t="s">
        <v>4203</v>
      </c>
      <c r="G766" s="90" t="s">
        <v>996</v>
      </c>
      <c r="H766" s="90" t="s">
        <v>4121</v>
      </c>
      <c r="I766" s="50" t="str" cm="1">
        <f t="array" ref="I7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6" s="90" t="s">
        <v>3098</v>
      </c>
      <c r="K766" s="50">
        <f>MATCH(LEFT(既存ファイル名[[#This Row],[項目（内部）]],1),字音画数表[新字],0)</f>
        <v>691</v>
      </c>
      <c r="L766" s="50" cm="1">
        <f t="array" ref="L7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6" s="50" cm="1">
        <f t="array" ref="M7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6" s="50" cm="1">
        <f t="array" ref="N766">_xlfn.IFS(既存ファイル名[[#This Row],[字２]]=0,1,既存ファイル名[[#This Row],[字３]]=0,2,TRUE,3)</f>
        <v>1</v>
      </c>
      <c r="O766" s="50">
        <f>COUNTIF(既存ファイル名[項目],既存ファイル名[[#This Row],[項目]])</f>
        <v>1</v>
      </c>
      <c r="P766" s="90" t="s">
        <v>3837</v>
      </c>
      <c r="Q766" s="50" t="str" cm="1">
        <f t="array" ref="Q766">_xlfn.IFS(既存ファイル名[[#This Row],[字２]]&gt;0,"",COUNTIF(既存ファイル名[[字１]:[字３]],既存ファイル名[[#This Row],[字１]])&gt;1,"重複",TRUE,"")</f>
        <v/>
      </c>
      <c r="R766" s="50" t="str">
        <f>LEFT(既存ファイル名[[#This Row],[ファイル名]],LEN(既存ファイル名[[#This Row],[ファイル名]])-2)</f>
        <v>sou</v>
      </c>
      <c r="S766" s="50" t="s">
        <v>3837</v>
      </c>
    </row>
    <row r="767" spans="2:19">
      <c r="B767" s="50">
        <v>943</v>
      </c>
      <c r="C767" s="81" t="s">
        <v>1796</v>
      </c>
      <c r="D767" s="90" t="s">
        <v>1796</v>
      </c>
      <c r="E767" s="81" t="s">
        <v>4203</v>
      </c>
      <c r="F767" s="81" t="s">
        <v>4203</v>
      </c>
      <c r="G767" s="90" t="s">
        <v>1796</v>
      </c>
      <c r="H767" s="90" t="s">
        <v>4121</v>
      </c>
      <c r="I767" s="50" t="str" cm="1">
        <f t="array" ref="I7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7" s="90" t="s">
        <v>3103</v>
      </c>
      <c r="K767" s="50">
        <f>MATCH(LEFT(既存ファイル名[[#This Row],[項目（内部）]],1),字音画数表[新字],0)</f>
        <v>688</v>
      </c>
      <c r="L767" s="50" cm="1">
        <f t="array" ref="L7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7" s="50" cm="1">
        <f t="array" ref="M7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7" s="50" cm="1">
        <f t="array" ref="N767">_xlfn.IFS(既存ファイル名[[#This Row],[字２]]=0,1,既存ファイル名[[#This Row],[字３]]=0,2,TRUE,3)</f>
        <v>1</v>
      </c>
      <c r="O767" s="50">
        <f>COUNTIF(既存ファイル名[項目],既存ファイル名[[#This Row],[項目]])</f>
        <v>1</v>
      </c>
      <c r="P767" s="90" t="s">
        <v>3837</v>
      </c>
      <c r="Q767" s="50"/>
      <c r="R767" s="50" t="str">
        <f>LEFT(既存ファイル名[[#This Row],[ファイル名]],LEN(既存ファイル名[[#This Row],[ファイル名]])-2)</f>
        <v>sou</v>
      </c>
      <c r="S767" s="50" t="s">
        <v>3837</v>
      </c>
    </row>
    <row r="768" spans="2:19">
      <c r="B768" s="50">
        <v>944</v>
      </c>
      <c r="C768" s="81" t="s">
        <v>841</v>
      </c>
      <c r="D768" s="90" t="s">
        <v>841</v>
      </c>
      <c r="E768" s="81" t="s">
        <v>4203</v>
      </c>
      <c r="F768" s="81" t="s">
        <v>4203</v>
      </c>
      <c r="G768" s="90" t="s">
        <v>841</v>
      </c>
      <c r="H768" s="90" t="s">
        <v>4121</v>
      </c>
      <c r="I768" s="50" t="str" cm="1">
        <f t="array" ref="I7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68" s="90" t="s">
        <v>3105</v>
      </c>
      <c r="K768" s="50">
        <f>MATCH(LEFT(既存ファイル名[[#This Row],[項目（内部）]],1),字音画数表[新字],0)</f>
        <v>686</v>
      </c>
      <c r="L768" s="50" cm="1">
        <f t="array" ref="L7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8" s="50" cm="1">
        <f t="array" ref="M7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8" s="50" cm="1">
        <f t="array" ref="N768">_xlfn.IFS(既存ファイル名[[#This Row],[字２]]=0,1,既存ファイル名[[#This Row],[字３]]=0,2,TRUE,3)</f>
        <v>1</v>
      </c>
      <c r="O768" s="50">
        <f>COUNTIF(既存ファイル名[項目],既存ファイル名[[#This Row],[項目]])</f>
        <v>1</v>
      </c>
      <c r="P768" s="90" t="s">
        <v>3837</v>
      </c>
      <c r="Q768" s="50" t="str" cm="1">
        <f t="array" ref="Q768">_xlfn.IFS(既存ファイル名[[#This Row],[字２]]&gt;0,"",COUNTIF(既存ファイル名[[字１]:[字３]],既存ファイル名[[#This Row],[字１]])&gt;1,"重複",TRUE,"")</f>
        <v/>
      </c>
      <c r="R768" s="50" t="str">
        <f>LEFT(既存ファイル名[[#This Row],[ファイル名]],LEN(既存ファイル名[[#This Row],[ファイル名]])-2)</f>
        <v>sou</v>
      </c>
      <c r="S768" s="50" t="s">
        <v>3837</v>
      </c>
    </row>
    <row r="769" spans="2:19">
      <c r="B769" s="50">
        <v>947</v>
      </c>
      <c r="C769" s="81" t="s">
        <v>993</v>
      </c>
      <c r="D769" s="90" t="s">
        <v>993</v>
      </c>
      <c r="E769" s="81" t="s">
        <v>4203</v>
      </c>
      <c r="F769" s="81" t="s">
        <v>4203</v>
      </c>
      <c r="G769" s="90" t="s">
        <v>993</v>
      </c>
      <c r="H769" s="90" t="s">
        <v>4123</v>
      </c>
      <c r="I769" s="50" t="str" cm="1">
        <f t="array" ref="I7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69" s="90" t="s">
        <v>3109</v>
      </c>
      <c r="K769" s="50">
        <f>MATCH(LEFT(既存ファイル名[[#This Row],[項目（内部）]],1),字音画数表[新字],0)</f>
        <v>685</v>
      </c>
      <c r="L769" s="50" cm="1">
        <f t="array" ref="L7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69" s="50" cm="1">
        <f t="array" ref="M7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69" s="50" cm="1">
        <f t="array" ref="N769">_xlfn.IFS(既存ファイル名[[#This Row],[字２]]=0,1,既存ファイル名[[#This Row],[字３]]=0,2,TRUE,3)</f>
        <v>1</v>
      </c>
      <c r="O769" s="50">
        <f>COUNTIF(既存ファイル名[項目],既存ファイル名[[#This Row],[項目]])</f>
        <v>1</v>
      </c>
      <c r="P769" s="90" t="s">
        <v>3837</v>
      </c>
      <c r="Q769" s="50"/>
      <c r="R769" s="50" t="str">
        <f>LEFT(既存ファイル名[[#This Row],[ファイル名]],LEN(既存ファイル名[[#This Row],[ファイル名]])-2)</f>
        <v>sou</v>
      </c>
      <c r="S769" s="50" t="s">
        <v>3837</v>
      </c>
    </row>
    <row r="770" spans="2:19">
      <c r="B770" s="50">
        <v>948</v>
      </c>
      <c r="C770" s="81" t="s">
        <v>988</v>
      </c>
      <c r="D770" s="90" t="s">
        <v>988</v>
      </c>
      <c r="E770" s="81" t="s">
        <v>4203</v>
      </c>
      <c r="F770" s="81" t="s">
        <v>4203</v>
      </c>
      <c r="G770" s="90" t="s">
        <v>988</v>
      </c>
      <c r="H770" s="90" t="s">
        <v>4211</v>
      </c>
      <c r="I770" s="50" t="str" cm="1">
        <f t="array" ref="I7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70" s="90" t="s">
        <v>3110</v>
      </c>
      <c r="K770" s="50">
        <f>MATCH(LEFT(既存ファイル名[[#This Row],[項目（内部）]],1),字音画数表[新字],0)</f>
        <v>683</v>
      </c>
      <c r="L770" s="50" cm="1">
        <f t="array" ref="L7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0" s="50" cm="1">
        <f t="array" ref="M7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0" s="50" cm="1">
        <f t="array" ref="N770">_xlfn.IFS(既存ファイル名[[#This Row],[字２]]=0,1,既存ファイル名[[#This Row],[字３]]=0,2,TRUE,3)</f>
        <v>1</v>
      </c>
      <c r="O770" s="50">
        <f>COUNTIF(既存ファイル名[項目],既存ファイル名[[#This Row],[項目]])</f>
        <v>1</v>
      </c>
      <c r="P770" s="90" t="s">
        <v>3837</v>
      </c>
      <c r="Q770" s="50"/>
      <c r="R770" s="50" t="str">
        <f>LEFT(既存ファイル名[[#This Row],[ファイル名]],LEN(既存ファイル名[[#This Row],[ファイル名]])-2)</f>
        <v>sou</v>
      </c>
      <c r="S770" s="50" t="s">
        <v>3837</v>
      </c>
    </row>
    <row r="771" spans="2:19">
      <c r="B771" s="50">
        <v>937</v>
      </c>
      <c r="C771" s="81" t="s">
        <v>2489</v>
      </c>
      <c r="D771" s="90" t="s">
        <v>2489</v>
      </c>
      <c r="E771" s="81" t="s">
        <v>4203</v>
      </c>
      <c r="F771" s="81" t="s">
        <v>4203</v>
      </c>
      <c r="G771" s="90" t="s">
        <v>2489</v>
      </c>
      <c r="H771" s="90" t="s">
        <v>4121</v>
      </c>
      <c r="I771" s="50" t="str" cm="1">
        <f t="array" ref="I7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1" s="90" t="s">
        <v>3094</v>
      </c>
      <c r="K771" s="50">
        <f>MATCH(LEFT(既存ファイル名[[#This Row],[項目（内部）]],1),字音画数表[新字],0)</f>
        <v>682</v>
      </c>
      <c r="L771" s="50" cm="1">
        <f t="array" ref="L7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1" s="50" cm="1">
        <f t="array" ref="M7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1" s="50" cm="1">
        <f t="array" ref="N771">_xlfn.IFS(既存ファイル名[[#This Row],[字２]]=0,1,既存ファイル名[[#This Row],[字３]]=0,2,TRUE,3)</f>
        <v>1</v>
      </c>
      <c r="O771" s="50">
        <f>COUNTIF(既存ファイル名[項目],既存ファイル名[[#This Row],[項目]])</f>
        <v>1</v>
      </c>
      <c r="P771" s="90" t="s">
        <v>3837</v>
      </c>
      <c r="Q771" s="50" t="str" cm="1">
        <f t="array" ref="Q771">_xlfn.IFS(既存ファイル名[[#This Row],[字２]]&gt;0,"",COUNTIF(既存ファイル名[[字１]:[字３]],既存ファイル名[[#This Row],[字１]])&gt;1,"重複",TRUE,"")</f>
        <v/>
      </c>
      <c r="R771" s="50" t="str">
        <f>LEFT(既存ファイル名[[#This Row],[ファイル名]],LEN(既存ファイル名[[#This Row],[ファイル名]])-2)</f>
        <v>so</v>
      </c>
      <c r="S771" s="50" t="s">
        <v>3837</v>
      </c>
    </row>
    <row r="772" spans="2:19">
      <c r="B772" s="50">
        <v>938</v>
      </c>
      <c r="C772" s="81" t="s">
        <v>4478</v>
      </c>
      <c r="D772" s="90" t="s">
        <v>53</v>
      </c>
      <c r="E772" s="81" t="s">
        <v>4203</v>
      </c>
      <c r="F772" s="81" t="s">
        <v>4203</v>
      </c>
      <c r="G772" s="90" t="s">
        <v>53</v>
      </c>
      <c r="H772" s="90" t="s">
        <v>4122</v>
      </c>
      <c r="I772" s="50" t="str" cm="1">
        <f t="array" ref="I7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772" s="90" t="s">
        <v>3097</v>
      </c>
      <c r="K772" s="50">
        <f>MATCH(LEFT(既存ファイル名[[#This Row],[項目（内部）]],1),字音画数表[新字],0)</f>
        <v>679</v>
      </c>
      <c r="L772" s="50" cm="1">
        <f t="array" ref="L7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2" s="50" cm="1">
        <f t="array" ref="M7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2" s="50" cm="1">
        <f t="array" ref="N772">_xlfn.IFS(既存ファイル名[[#This Row],[字２]]=0,1,既存ファイル名[[#This Row],[字３]]=0,2,TRUE,3)</f>
        <v>1</v>
      </c>
      <c r="O772" s="50">
        <f>COUNTIF(既存ファイル名[項目],既存ファイル名[[#This Row],[項目]])</f>
        <v>1</v>
      </c>
      <c r="P772" s="90" t="s">
        <v>3837</v>
      </c>
      <c r="Q772" s="50"/>
      <c r="R772" s="50" t="str">
        <f>LEFT(既存ファイル名[[#This Row],[ファイル名]],LEN(既存ファイル名[[#This Row],[ファイル名]])-2)</f>
        <v>so</v>
      </c>
      <c r="S772" s="50" t="s">
        <v>3837</v>
      </c>
    </row>
    <row r="773" spans="2:19">
      <c r="B773" s="50">
        <v>994</v>
      </c>
      <c r="C773" s="81" t="s">
        <v>982</v>
      </c>
      <c r="D773" s="90" t="s">
        <v>982</v>
      </c>
      <c r="E773" s="81" t="s">
        <v>4203</v>
      </c>
      <c r="F773" s="81" t="s">
        <v>4203</v>
      </c>
      <c r="G773" s="90" t="s">
        <v>982</v>
      </c>
      <c r="H773" s="90" t="s">
        <v>4121</v>
      </c>
      <c r="I773" s="50" t="str" cm="1">
        <f t="array" ref="I7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3" s="90" t="s">
        <v>3835</v>
      </c>
      <c r="K773" s="50">
        <f>MATCH(LEFT(既存ファイル名[[#This Row],[項目（内部）]],1),字音画数表[新字],0)</f>
        <v>678</v>
      </c>
      <c r="L773" s="50" cm="1">
        <f t="array" ref="L7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3" s="50" cm="1">
        <f t="array" ref="M7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3" s="50" cm="1">
        <f t="array" ref="N773">_xlfn.IFS(既存ファイル名[[#This Row],[字２]]=0,1,既存ファイル名[[#This Row],[字３]]=0,2,TRUE,3)</f>
        <v>1</v>
      </c>
      <c r="O773" s="50">
        <f>COUNTIF(既存ファイル名[項目],既存ファイル名[[#This Row],[項目]])</f>
        <v>1</v>
      </c>
      <c r="P773" s="90" t="s">
        <v>3837</v>
      </c>
      <c r="Q773" s="50" t="str" cm="1">
        <f t="array" ref="Q773">_xlfn.IFS(既存ファイル名[[#This Row],[字２]]&gt;0,"",COUNTIF(既存ファイル名[[字１]:[字３]],既存ファイル名[[#This Row],[字１]])&gt;1,"重複",TRUE,"")</f>
        <v/>
      </c>
      <c r="R773" s="50" t="str">
        <f>LEFT(既存ファイル名[[#This Row],[ファイル名]],LEN(既存ファイル名[[#This Row],[ファイル名]])-2)</f>
        <v>zen</v>
      </c>
      <c r="S773" s="50" t="s">
        <v>3837</v>
      </c>
    </row>
    <row r="774" spans="2:19">
      <c r="B774" s="50">
        <v>876</v>
      </c>
      <c r="C774" s="81" t="s">
        <v>980</v>
      </c>
      <c r="D774" s="90" t="s">
        <v>980</v>
      </c>
      <c r="E774" s="81" t="s">
        <v>4203</v>
      </c>
      <c r="F774" s="81" t="s">
        <v>4203</v>
      </c>
      <c r="G774" s="90" t="s">
        <v>980</v>
      </c>
      <c r="H774" s="90" t="s">
        <v>4121</v>
      </c>
      <c r="I774" s="50" t="str" cm="1">
        <f t="array" ref="I7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4" s="90" t="s">
        <v>2943</v>
      </c>
      <c r="K774" s="50">
        <f>MATCH(LEFT(既存ファイル名[[#This Row],[項目（内部）]],1),字音画数表[新字],0)</f>
        <v>675</v>
      </c>
      <c r="L774" s="50" cm="1">
        <f t="array" ref="L7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4" s="50" cm="1">
        <f t="array" ref="M7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4" s="50" cm="1">
        <f t="array" ref="N774">_xlfn.IFS(既存ファイル名[[#This Row],[字２]]=0,1,既存ファイル名[[#This Row],[字３]]=0,2,TRUE,3)</f>
        <v>1</v>
      </c>
      <c r="O774" s="50">
        <f>COUNTIF(既存ファイル名[項目],既存ファイル名[[#This Row],[項目]])</f>
        <v>1</v>
      </c>
      <c r="P774" s="90" t="s">
        <v>3837</v>
      </c>
      <c r="Q774" s="50" t="str" cm="1">
        <f t="array" ref="Q774">_xlfn.IFS(既存ファイル名[[#This Row],[字２]]&gt;0,"",COUNTIF(既存ファイル名[[字１]:[字３]],既存ファイル名[[#This Row],[字１]])&gt;1,"重複",TRUE,"")</f>
        <v/>
      </c>
      <c r="R774" s="50" t="str">
        <f>LEFT(既存ファイル名[[#This Row],[ファイル名]],LEN(既存ファイル名[[#This Row],[ファイル名]])-2)</f>
        <v>sen</v>
      </c>
      <c r="S774" s="50" t="s">
        <v>3837</v>
      </c>
    </row>
    <row r="775" spans="2:19">
      <c r="B775" s="50">
        <v>880</v>
      </c>
      <c r="C775" s="81" t="s">
        <v>978</v>
      </c>
      <c r="D775" s="90" t="s">
        <v>978</v>
      </c>
      <c r="E775" s="81" t="s">
        <v>4203</v>
      </c>
      <c r="F775" s="81" t="s">
        <v>4203</v>
      </c>
      <c r="G775" s="90" t="s">
        <v>978</v>
      </c>
      <c r="H775" s="90" t="s">
        <v>4121</v>
      </c>
      <c r="I775" s="50" t="str" cm="1">
        <f t="array" ref="I7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5" s="90" t="s">
        <v>2947</v>
      </c>
      <c r="K775" s="50">
        <f>MATCH(LEFT(既存ファイル名[[#This Row],[項目（内部）]],1),字音画数表[新字],0)</f>
        <v>674</v>
      </c>
      <c r="L775" s="50" cm="1">
        <f t="array" ref="L7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5" s="50" cm="1">
        <f t="array" ref="M7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5" s="50" cm="1">
        <f t="array" ref="N775">_xlfn.IFS(既存ファイル名[[#This Row],[字２]]=0,1,既存ファイル名[[#This Row],[字３]]=0,2,TRUE,3)</f>
        <v>1</v>
      </c>
      <c r="O775" s="50">
        <f>COUNTIF(既存ファイル名[項目],既存ファイル名[[#This Row],[項目]])</f>
        <v>1</v>
      </c>
      <c r="P775" s="90" t="s">
        <v>3837</v>
      </c>
      <c r="Q775" s="50" t="str" cm="1">
        <f t="array" ref="Q775">_xlfn.IFS(既存ファイル名[[#This Row],[字２]]&gt;0,"",COUNTIF(既存ファイル名[[字１]:[字３]],既存ファイル名[[#This Row],[字１]])&gt;1,"重複",TRUE,"")</f>
        <v/>
      </c>
      <c r="R775" s="50" t="str">
        <f>LEFT(既存ファイル名[[#This Row],[ファイル名]],LEN(既存ファイル名[[#This Row],[ファイル名]])-2)</f>
        <v>sen</v>
      </c>
      <c r="S775" s="50" t="s">
        <v>3837</v>
      </c>
    </row>
    <row r="776" spans="2:19">
      <c r="B776" s="50">
        <v>879</v>
      </c>
      <c r="C776" s="93" t="s">
        <v>975</v>
      </c>
      <c r="D776" s="94" t="s">
        <v>975</v>
      </c>
      <c r="E776" s="81" t="s">
        <v>4203</v>
      </c>
      <c r="F776" s="81" t="s">
        <v>4203</v>
      </c>
      <c r="G776" s="94" t="s">
        <v>975</v>
      </c>
      <c r="H776" s="90" t="s">
        <v>4121</v>
      </c>
      <c r="I776" s="50" t="str" cm="1">
        <f t="array" ref="I7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6" s="90" t="s">
        <v>2946</v>
      </c>
      <c r="K776" s="50">
        <f>MATCH(LEFT(既存ファイル名[[#This Row],[項目（内部）]],1),字音画数表[新字],0)</f>
        <v>671</v>
      </c>
      <c r="L776" s="50" cm="1">
        <f t="array" ref="L7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6" s="50" cm="1">
        <f t="array" ref="M7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6" s="50" cm="1">
        <f t="array" ref="N776">_xlfn.IFS(既存ファイル名[[#This Row],[字２]]=0,1,既存ファイル名[[#This Row],[字３]]=0,2,TRUE,3)</f>
        <v>1</v>
      </c>
      <c r="O776" s="50">
        <f>COUNTIF(既存ファイル名[項目],既存ファイル名[[#This Row],[項目]])</f>
        <v>1</v>
      </c>
      <c r="P776" s="90" t="s">
        <v>3837</v>
      </c>
      <c r="Q776" s="50" t="str" cm="1">
        <f t="array" ref="Q776">_xlfn.IFS(既存ファイル名[[#This Row],[字２]]&gt;0,"",COUNTIF(既存ファイル名[[字１]:[字３]],既存ファイル名[[#This Row],[字１]])&gt;1,"重複",TRUE,"")</f>
        <v/>
      </c>
      <c r="R776" s="50" t="str">
        <f>LEFT(既存ファイル名[[#This Row],[ファイル名]],LEN(既存ファイル名[[#This Row],[ファイル名]])-2)</f>
        <v>sen</v>
      </c>
      <c r="S776" s="50" t="s">
        <v>3837</v>
      </c>
    </row>
    <row r="777" spans="2:19">
      <c r="B777" s="50">
        <v>878</v>
      </c>
      <c r="C777" s="81" t="s">
        <v>974</v>
      </c>
      <c r="D777" s="90" t="s">
        <v>974</v>
      </c>
      <c r="E777" s="81" t="s">
        <v>4203</v>
      </c>
      <c r="F777" s="81" t="s">
        <v>4203</v>
      </c>
      <c r="G777" s="90" t="s">
        <v>974</v>
      </c>
      <c r="H777" s="90" t="s">
        <v>4121</v>
      </c>
      <c r="I777" s="50" t="str" cm="1">
        <f t="array" ref="I7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7" s="90" t="s">
        <v>2945</v>
      </c>
      <c r="K777" s="50">
        <f>MATCH(LEFT(既存ファイル名[[#This Row],[項目（内部）]],1),字音画数表[新字],0)</f>
        <v>669</v>
      </c>
      <c r="L777" s="50" cm="1">
        <f t="array" ref="L7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7" s="50" cm="1">
        <f t="array" ref="M7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7" s="50" cm="1">
        <f t="array" ref="N777">_xlfn.IFS(既存ファイル名[[#This Row],[字２]]=0,1,既存ファイル名[[#This Row],[字３]]=0,2,TRUE,3)</f>
        <v>1</v>
      </c>
      <c r="O777" s="50">
        <f>COUNTIF(既存ファイル名[項目],既存ファイル名[[#This Row],[項目]])</f>
        <v>1</v>
      </c>
      <c r="P777" s="90" t="s">
        <v>3837</v>
      </c>
      <c r="Q777" s="50" t="str" cm="1">
        <f t="array" ref="Q777">_xlfn.IFS(既存ファイル名[[#This Row],[字２]]&gt;0,"",COUNTIF(既存ファイル名[[字１]:[字３]],既存ファイル名[[#This Row],[字１]])&gt;1,"重複",TRUE,"")</f>
        <v/>
      </c>
      <c r="R777" s="50" t="str">
        <f>LEFT(既存ファイル名[[#This Row],[ファイル名]],LEN(既存ファイル名[[#This Row],[ファイル名]])-2)</f>
        <v>sen</v>
      </c>
      <c r="S777" s="50" t="s">
        <v>3837</v>
      </c>
    </row>
    <row r="778" spans="2:19">
      <c r="B778" s="50">
        <v>877</v>
      </c>
      <c r="C778" s="81" t="s">
        <v>971</v>
      </c>
      <c r="D778" s="90" t="s">
        <v>971</v>
      </c>
      <c r="E778" s="81" t="s">
        <v>4203</v>
      </c>
      <c r="F778" s="81" t="s">
        <v>4203</v>
      </c>
      <c r="G778" s="90" t="s">
        <v>971</v>
      </c>
      <c r="H778" s="90" t="s">
        <v>4121</v>
      </c>
      <c r="I778" s="50" t="str" cm="1">
        <f t="array" ref="I7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8" s="90" t="s">
        <v>2944</v>
      </c>
      <c r="K778" s="50">
        <f>MATCH(LEFT(既存ファイル名[[#This Row],[項目（内部）]],1),字音画数表[新字],0)</f>
        <v>666</v>
      </c>
      <c r="L778" s="50" cm="1">
        <f t="array" ref="L7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8" s="50" cm="1">
        <f t="array" ref="M7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8" s="50" cm="1">
        <f t="array" ref="N778">_xlfn.IFS(既存ファイル名[[#This Row],[字２]]=0,1,既存ファイル名[[#This Row],[字３]]=0,2,TRUE,3)</f>
        <v>1</v>
      </c>
      <c r="O778" s="50">
        <f>COUNTIF(既存ファイル名[項目],既存ファイル名[[#This Row],[項目]])</f>
        <v>1</v>
      </c>
      <c r="P778" s="90" t="s">
        <v>3837</v>
      </c>
      <c r="Q778" s="50"/>
      <c r="R778" s="50" t="str">
        <f>LEFT(既存ファイル名[[#This Row],[ファイル名]],LEN(既存ファイル名[[#This Row],[ファイル名]])-2)</f>
        <v>sen</v>
      </c>
      <c r="S778" s="50" t="s">
        <v>3837</v>
      </c>
    </row>
    <row r="779" spans="2:19">
      <c r="B779" s="50">
        <v>875</v>
      </c>
      <c r="C779" s="81" t="s">
        <v>953</v>
      </c>
      <c r="D779" s="90" t="s">
        <v>953</v>
      </c>
      <c r="E779" s="81" t="s">
        <v>4203</v>
      </c>
      <c r="F779" s="81" t="s">
        <v>4203</v>
      </c>
      <c r="G779" s="90" t="s">
        <v>953</v>
      </c>
      <c r="H779" s="90" t="s">
        <v>4121</v>
      </c>
      <c r="I779" s="50" t="str" cm="1">
        <f t="array" ref="I7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79" s="90" t="s">
        <v>2936</v>
      </c>
      <c r="K779" s="50">
        <f>MATCH(LEFT(既存ファイル名[[#This Row],[項目（内部）]],1),字音画数表[新字],0)</f>
        <v>655</v>
      </c>
      <c r="L779" s="50" cm="1">
        <f t="array" ref="L7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79" s="50" cm="1">
        <f t="array" ref="M7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79" s="50" cm="1">
        <f t="array" ref="N779">_xlfn.IFS(既存ファイル名[[#This Row],[字２]]=0,1,既存ファイル名[[#This Row],[字３]]=0,2,TRUE,3)</f>
        <v>1</v>
      </c>
      <c r="O779" s="50">
        <f>COUNTIF(既存ファイル名[項目],既存ファイル名[[#This Row],[項目]])</f>
        <v>1</v>
      </c>
      <c r="P779" s="90" t="s">
        <v>3837</v>
      </c>
      <c r="Q779" s="50" t="str" cm="1">
        <f t="array" ref="Q779">_xlfn.IFS(既存ファイル名[[#This Row],[字２]]&gt;0,"",COUNTIF(既存ファイル名[[字１]:[字３]],既存ファイル名[[#This Row],[字１]])&gt;1,"重複",TRUE,"")</f>
        <v/>
      </c>
      <c r="R779" s="50" t="str">
        <f>LEFT(既存ファイル名[[#This Row],[ファイル名]],LEN(既存ファイル名[[#This Row],[ファイル名]])-2)</f>
        <v>seki</v>
      </c>
      <c r="S779" s="50" t="s">
        <v>3837</v>
      </c>
    </row>
    <row r="780" spans="2:19">
      <c r="B780" s="50">
        <v>868</v>
      </c>
      <c r="C780" s="81" t="s">
        <v>4016</v>
      </c>
      <c r="D780" s="90" t="s">
        <v>4016</v>
      </c>
      <c r="E780" s="81" t="s">
        <v>4203</v>
      </c>
      <c r="F780" s="81" t="s">
        <v>4203</v>
      </c>
      <c r="G780" s="90" t="s">
        <v>4016</v>
      </c>
      <c r="H780" s="90" t="s">
        <v>4121</v>
      </c>
      <c r="I780" s="50" t="str" cm="1">
        <f t="array" ref="I7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0" s="90" t="s">
        <v>2913</v>
      </c>
      <c r="K780" s="50">
        <f>MATCH(LEFT(既存ファイル名[[#This Row],[項目（内部）]],1),字音画数表[新字],0)</f>
        <v>647</v>
      </c>
      <c r="L780" s="50" cm="1">
        <f t="array" ref="L7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0" s="50" cm="1">
        <f t="array" ref="M7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0" s="50" cm="1">
        <f t="array" ref="N780">_xlfn.IFS(既存ファイル名[[#This Row],[字２]]=0,1,既存ファイル名[[#This Row],[字３]]=0,2,TRUE,3)</f>
        <v>1</v>
      </c>
      <c r="O780" s="50">
        <f>COUNTIF(既存ファイル名[項目],既存ファイル名[[#This Row],[項目]])</f>
        <v>1</v>
      </c>
      <c r="P780" s="90" t="s">
        <v>3837</v>
      </c>
      <c r="Q780" s="50" t="str" cm="1">
        <f t="array" ref="Q780">_xlfn.IFS(既存ファイル名[[#This Row],[字２]]&gt;0,"",COUNTIF(既存ファイル名[[字１]:[字３]],既存ファイル名[[#This Row],[字１]])&gt;1,"重複",TRUE,"")</f>
        <v/>
      </c>
      <c r="R780" s="50" t="str">
        <f>LEFT(既存ファイル名[[#This Row],[ファイル名]],LEN(既存ファイル名[[#This Row],[ファイル名]])-2)</f>
        <v>sei</v>
      </c>
      <c r="S780" s="50" t="s">
        <v>3837</v>
      </c>
    </row>
    <row r="781" spans="2:19">
      <c r="B781" s="50">
        <v>871</v>
      </c>
      <c r="C781" s="81" t="s">
        <v>942</v>
      </c>
      <c r="D781" s="90" t="s">
        <v>942</v>
      </c>
      <c r="E781" s="81" t="s">
        <v>4203</v>
      </c>
      <c r="F781" s="81" t="s">
        <v>4203</v>
      </c>
      <c r="G781" s="90" t="s">
        <v>942</v>
      </c>
      <c r="H781" s="90" t="s">
        <v>4121</v>
      </c>
      <c r="I781" s="50" t="str" cm="1">
        <f t="array" ref="I7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1" s="90" t="s">
        <v>2917</v>
      </c>
      <c r="K781" s="50">
        <f>MATCH(LEFT(既存ファイル名[[#This Row],[項目（内部）]],1),字音画数表[新字],0)</f>
        <v>645</v>
      </c>
      <c r="L781" s="50" cm="1">
        <f t="array" ref="L7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1" s="50" cm="1">
        <f t="array" ref="M7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1" s="50" cm="1">
        <f t="array" ref="N781">_xlfn.IFS(既存ファイル名[[#This Row],[字２]]=0,1,既存ファイル名[[#This Row],[字３]]=0,2,TRUE,3)</f>
        <v>1</v>
      </c>
      <c r="O781" s="50">
        <f>COUNTIF(既存ファイル名[項目],既存ファイル名[[#This Row],[項目]])</f>
        <v>1</v>
      </c>
      <c r="P781" s="90" t="s">
        <v>3837</v>
      </c>
      <c r="Q781" s="50" t="str" cm="1">
        <f t="array" ref="Q781">_xlfn.IFS(既存ファイル名[[#This Row],[字２]]&gt;0,"",COUNTIF(既存ファイル名[[字１]:[字３]],既存ファイル名[[#This Row],[字１]])&gt;1,"重複",TRUE,"")</f>
        <v/>
      </c>
      <c r="R781" s="50" t="str">
        <f>LEFT(既存ファイル名[[#This Row],[ファイル名]],LEN(既存ファイル名[[#This Row],[ファイル名]])-2)</f>
        <v>sei</v>
      </c>
      <c r="S781" s="50" t="s">
        <v>3837</v>
      </c>
    </row>
    <row r="782" spans="2:19">
      <c r="B782" s="50">
        <v>872</v>
      </c>
      <c r="C782" s="93" t="s">
        <v>940</v>
      </c>
      <c r="D782" s="94" t="s">
        <v>940</v>
      </c>
      <c r="E782" s="81" t="s">
        <v>4203</v>
      </c>
      <c r="F782" s="81" t="s">
        <v>4203</v>
      </c>
      <c r="G782" s="94" t="s">
        <v>940</v>
      </c>
      <c r="H782" s="90" t="s">
        <v>4121</v>
      </c>
      <c r="I782" s="50" t="str" cm="1">
        <f t="array" ref="I7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2" s="90" t="s">
        <v>2918</v>
      </c>
      <c r="K782" s="50">
        <f>MATCH(LEFT(既存ファイル名[[#This Row],[項目（内部）]],1),字音画数表[新字],0)</f>
        <v>642</v>
      </c>
      <c r="L782" s="50" cm="1">
        <f t="array" ref="L7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2" s="50" cm="1">
        <f t="array" ref="M7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2" s="50" cm="1">
        <f t="array" ref="N782">_xlfn.IFS(既存ファイル名[[#This Row],[字２]]=0,1,既存ファイル名[[#This Row],[字３]]=0,2,TRUE,3)</f>
        <v>1</v>
      </c>
      <c r="O782" s="50">
        <f>COUNTIF(既存ファイル名[項目],既存ファイル名[[#This Row],[項目]])</f>
        <v>1</v>
      </c>
      <c r="P782" s="90" t="s">
        <v>3837</v>
      </c>
      <c r="Q782" s="50" t="str" cm="1">
        <f t="array" ref="Q782">_xlfn.IFS(既存ファイル名[[#This Row],[字２]]&gt;0,"",COUNTIF(既存ファイル名[[字１]:[字３]],既存ファイル名[[#This Row],[字１]])&gt;1,"重複",TRUE,"")</f>
        <v/>
      </c>
      <c r="R782" s="50" t="str">
        <f>LEFT(既存ファイル名[[#This Row],[ファイル名]],LEN(既存ファイル名[[#This Row],[ファイル名]])-2)</f>
        <v>sei</v>
      </c>
      <c r="S782" s="50" t="s">
        <v>3837</v>
      </c>
    </row>
    <row r="783" spans="2:19">
      <c r="B783" s="50">
        <v>873</v>
      </c>
      <c r="C783" s="93" t="s">
        <v>4409</v>
      </c>
      <c r="D783" s="94" t="s">
        <v>49</v>
      </c>
      <c r="E783" s="81" t="s">
        <v>4203</v>
      </c>
      <c r="F783" s="81" t="s">
        <v>4203</v>
      </c>
      <c r="G783" s="94" t="s">
        <v>49</v>
      </c>
      <c r="H783" s="90" t="s">
        <v>4122</v>
      </c>
      <c r="I783" s="50" t="str" cm="1">
        <f t="array" ref="I7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783" s="90" t="s">
        <v>2919</v>
      </c>
      <c r="K783" s="50">
        <f>MATCH(LEFT(既存ファイル名[[#This Row],[項目（内部）]],1),字音画数表[新字],0)</f>
        <v>640</v>
      </c>
      <c r="L783" s="50" cm="1">
        <f t="array" ref="L7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3" s="50" cm="1">
        <f t="array" ref="M7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3" s="50" cm="1">
        <f t="array" ref="N783">_xlfn.IFS(既存ファイル名[[#This Row],[字２]]=0,1,既存ファイル名[[#This Row],[字３]]=0,2,TRUE,3)</f>
        <v>1</v>
      </c>
      <c r="O783" s="50">
        <f>COUNTIF(既存ファイル名[項目],既存ファイル名[[#This Row],[項目]])</f>
        <v>1</v>
      </c>
      <c r="P783" s="90" t="s">
        <v>3837</v>
      </c>
      <c r="Q783" s="50" t="str" cm="1">
        <f t="array" ref="Q783">_xlfn.IFS(既存ファイル名[[#This Row],[字２]]&gt;0,"",COUNTIF(既存ファイル名[[字１]:[字３]],既存ファイル名[[#This Row],[字１]])&gt;1,"重複",TRUE,"")</f>
        <v/>
      </c>
      <c r="R783" s="50" t="str">
        <f>LEFT(既存ファイル名[[#This Row],[ファイル名]],LEN(既存ファイル名[[#This Row],[ファイル名]])-2)</f>
        <v>sei</v>
      </c>
      <c r="S783" s="50" t="s">
        <v>3837</v>
      </c>
    </row>
    <row r="784" spans="2:19">
      <c r="B784" s="50">
        <v>869</v>
      </c>
      <c r="C784" s="81" t="s">
        <v>937</v>
      </c>
      <c r="D784" s="90" t="s">
        <v>937</v>
      </c>
      <c r="E784" s="81" t="s">
        <v>4203</v>
      </c>
      <c r="F784" s="81" t="s">
        <v>4203</v>
      </c>
      <c r="G784" s="90" t="s">
        <v>937</v>
      </c>
      <c r="H784" s="90" t="s">
        <v>4121</v>
      </c>
      <c r="I784" s="50" t="str" cm="1">
        <f t="array" ref="I7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4" s="90" t="s">
        <v>2915</v>
      </c>
      <c r="K784" s="50">
        <f>MATCH(LEFT(既存ファイル名[[#This Row],[項目（内部）]],1),字音画数表[新字],0)</f>
        <v>639</v>
      </c>
      <c r="L784" s="50" cm="1">
        <f t="array" ref="L7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4" s="50" cm="1">
        <f t="array" ref="M7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4" s="50" cm="1">
        <f t="array" ref="N784">_xlfn.IFS(既存ファイル名[[#This Row],[字２]]=0,1,既存ファイル名[[#This Row],[字３]]=0,2,TRUE,3)</f>
        <v>1</v>
      </c>
      <c r="O784" s="50">
        <f>COUNTIF(既存ファイル名[項目],既存ファイル名[[#This Row],[項目]])</f>
        <v>1</v>
      </c>
      <c r="P784" s="90" t="s">
        <v>3837</v>
      </c>
      <c r="Q784" s="50" t="str" cm="1">
        <f t="array" ref="Q784">_xlfn.IFS(既存ファイル名[[#This Row],[字２]]&gt;0,"",COUNTIF(既存ファイル名[[字１]:[字３]],既存ファイル名[[#This Row],[字１]])&gt;1,"重複",TRUE,"")</f>
        <v/>
      </c>
      <c r="R784" s="50" t="str">
        <f>LEFT(既存ファイル名[[#This Row],[ファイル名]],LEN(既存ファイル名[[#This Row],[ファイル名]])-2)</f>
        <v>sei</v>
      </c>
      <c r="S784" s="50" t="s">
        <v>3837</v>
      </c>
    </row>
    <row r="785" spans="2:19">
      <c r="B785" s="50">
        <v>870</v>
      </c>
      <c r="C785" s="81" t="s">
        <v>1940</v>
      </c>
      <c r="D785" s="90" t="s">
        <v>1940</v>
      </c>
      <c r="E785" s="81" t="s">
        <v>4203</v>
      </c>
      <c r="F785" s="81" t="s">
        <v>4203</v>
      </c>
      <c r="G785" s="90" t="s">
        <v>1940</v>
      </c>
      <c r="H785" s="90" t="s">
        <v>4121</v>
      </c>
      <c r="I785" s="50" t="str" cm="1">
        <f t="array" ref="I7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5" s="90" t="s">
        <v>2916</v>
      </c>
      <c r="K785" s="50">
        <f>MATCH(LEFT(既存ファイル名[[#This Row],[項目（内部）]],1),字音画数表[新字],0)</f>
        <v>633</v>
      </c>
      <c r="L785" s="50" cm="1">
        <f t="array" ref="L7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5" s="50" cm="1">
        <f t="array" ref="M7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5" s="50" cm="1">
        <f t="array" ref="N785">_xlfn.IFS(既存ファイル名[[#This Row],[字２]]=0,1,既存ファイル名[[#This Row],[字３]]=0,2,TRUE,3)</f>
        <v>1</v>
      </c>
      <c r="O785" s="50">
        <f>COUNTIF(既存ファイル名[項目],既存ファイル名[[#This Row],[項目]])</f>
        <v>1</v>
      </c>
      <c r="P785" s="90" t="s">
        <v>3837</v>
      </c>
      <c r="Q785" s="50" t="str" cm="1">
        <f t="array" ref="Q785">_xlfn.IFS(既存ファイル名[[#This Row],[字２]]&gt;0,"",COUNTIF(既存ファイル名[[字１]:[字３]],既存ファイル名[[#This Row],[字１]])&gt;1,"重複",TRUE,"")</f>
        <v/>
      </c>
      <c r="R785" s="50" t="str">
        <f>LEFT(既存ファイル名[[#This Row],[ファイル名]],LEN(既存ファイル名[[#This Row],[ファイル名]])-2)</f>
        <v>sei</v>
      </c>
      <c r="S785" s="50" t="s">
        <v>3837</v>
      </c>
    </row>
    <row r="786" spans="2:19">
      <c r="B786" s="50">
        <v>874</v>
      </c>
      <c r="C786" s="81" t="s">
        <v>930</v>
      </c>
      <c r="D786" s="90" t="s">
        <v>930</v>
      </c>
      <c r="E786" s="81" t="s">
        <v>4203</v>
      </c>
      <c r="F786" s="81" t="s">
        <v>4203</v>
      </c>
      <c r="G786" s="90" t="s">
        <v>930</v>
      </c>
      <c r="H786" s="90" t="s">
        <v>4211</v>
      </c>
      <c r="I786" s="50" t="str" cm="1">
        <f t="array" ref="I7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86" s="90" t="s">
        <v>2920</v>
      </c>
      <c r="K786" s="50">
        <f>MATCH(LEFT(既存ファイル名[[#This Row],[項目（内部）]],1),字音画数表[新字],0)</f>
        <v>631</v>
      </c>
      <c r="L786" s="50" cm="1">
        <f t="array" ref="L7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6" s="50" cm="1">
        <f t="array" ref="M7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6" s="50" cm="1">
        <f t="array" ref="N786">_xlfn.IFS(既存ファイル名[[#This Row],[字２]]=0,1,既存ファイル名[[#This Row],[字３]]=0,2,TRUE,3)</f>
        <v>1</v>
      </c>
      <c r="O786" s="50">
        <f>COUNTIF(既存ファイル名[項目],既存ファイル名[[#This Row],[項目]])</f>
        <v>1</v>
      </c>
      <c r="P786" s="90" t="s">
        <v>3837</v>
      </c>
      <c r="Q786" s="50"/>
      <c r="R786" s="50" t="str">
        <f>LEFT(既存ファイル名[[#This Row],[ファイル名]],LEN(既存ファイル名[[#This Row],[ファイル名]])-2)</f>
        <v>sei</v>
      </c>
      <c r="S786" s="50" t="s">
        <v>3837</v>
      </c>
    </row>
    <row r="787" spans="2:19">
      <c r="B787" s="50">
        <v>949</v>
      </c>
      <c r="C787" s="81" t="s">
        <v>917</v>
      </c>
      <c r="D787" s="90" t="s">
        <v>917</v>
      </c>
      <c r="E787" s="81" t="s">
        <v>4203</v>
      </c>
      <c r="F787" s="81" t="s">
        <v>4203</v>
      </c>
      <c r="G787" s="90" t="s">
        <v>917</v>
      </c>
      <c r="H787" s="90" t="s">
        <v>4121</v>
      </c>
      <c r="I787" s="50" t="str" cm="1">
        <f t="array" ref="I7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7" s="90" t="s">
        <v>3111</v>
      </c>
      <c r="K787" s="50">
        <f>MATCH(LEFT(既存ファイル名[[#This Row],[項目（内部）]],1),字音画数表[新字],0)</f>
        <v>622</v>
      </c>
      <c r="L787" s="50" cm="1">
        <f t="array" ref="L7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7" s="50" cm="1">
        <f t="array" ref="M7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7" s="50" cm="1">
        <f t="array" ref="N787">_xlfn.IFS(既存ファイル名[[#This Row],[字２]]=0,1,既存ファイル名[[#This Row],[字３]]=0,2,TRUE,3)</f>
        <v>1</v>
      </c>
      <c r="O787" s="50">
        <f>COUNTIF(既存ファイル名[項目],既存ファイル名[[#This Row],[項目]])</f>
        <v>1</v>
      </c>
      <c r="P787" s="90" t="s">
        <v>3837</v>
      </c>
      <c r="Q787" s="50" t="str" cm="1">
        <f t="array" ref="Q787">_xlfn.IFS(既存ファイル名[[#This Row],[字２]]&gt;0,"",COUNTIF(既存ファイル名[[字１]:[字３]],既存ファイル名[[#This Row],[字１]])&gt;1,"重複",TRUE,"")</f>
        <v/>
      </c>
      <c r="R787" s="50" t="str">
        <f>LEFT(既存ファイル名[[#This Row],[ファイル名]],LEN(既存ファイル名[[#This Row],[ファイル名]])-2)</f>
        <v>sui</v>
      </c>
      <c r="S787" s="50" t="s">
        <v>3837</v>
      </c>
    </row>
    <row r="788" spans="2:19">
      <c r="B788" s="50">
        <v>735</v>
      </c>
      <c r="C788" s="81" t="s">
        <v>135</v>
      </c>
      <c r="D788" s="81" t="s">
        <v>135</v>
      </c>
      <c r="E788" s="81" t="s">
        <v>4203</v>
      </c>
      <c r="F788" s="81" t="s">
        <v>4203</v>
      </c>
      <c r="G788" s="81" t="s">
        <v>135</v>
      </c>
      <c r="H788" s="90" t="s">
        <v>4211</v>
      </c>
      <c r="I788" s="50" t="str" cm="1">
        <f t="array" ref="I7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788" s="90" t="s">
        <v>2678</v>
      </c>
      <c r="K788" s="50">
        <f>MATCH(LEFT(既存ファイル名[[#This Row],[項目（内部）]],1),字音画数表[新字],0)</f>
        <v>618</v>
      </c>
      <c r="L788" s="50" cm="1">
        <f t="array" ref="L7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8" s="50" cm="1">
        <f t="array" ref="M7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8" s="50" cm="1">
        <f t="array" ref="N788">_xlfn.IFS(既存ファイル名[[#This Row],[字２]]=0,1,既存ファイル名[[#This Row],[字３]]=0,2,TRUE,3)</f>
        <v>1</v>
      </c>
      <c r="O788" s="50">
        <f>COUNTIF(既存ファイル名[項目],既存ファイル名[[#This Row],[項目]])</f>
        <v>1</v>
      </c>
      <c r="P788" s="90" t="s">
        <v>3837</v>
      </c>
      <c r="Q788" s="50"/>
      <c r="R788" s="50" t="str">
        <f>LEFT(既存ファイル名[[#This Row],[ファイル名]],LEN(既存ファイル名[[#This Row],[ファイル名]])-2)</f>
        <v>jin</v>
      </c>
      <c r="S788" s="50" t="s">
        <v>3837</v>
      </c>
    </row>
    <row r="789" spans="2:19">
      <c r="B789" s="50">
        <v>899</v>
      </c>
      <c r="C789" s="93" t="s">
        <v>908</v>
      </c>
      <c r="D789" s="94" t="s">
        <v>908</v>
      </c>
      <c r="E789" s="81" t="s">
        <v>4203</v>
      </c>
      <c r="F789" s="81" t="s">
        <v>4203</v>
      </c>
      <c r="G789" s="94" t="s">
        <v>908</v>
      </c>
      <c r="H789" s="90" t="s">
        <v>4121</v>
      </c>
      <c r="I789" s="50" t="str" cm="1">
        <f t="array" ref="I7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89" s="90" t="s">
        <v>2990</v>
      </c>
      <c r="K789" s="50">
        <f>MATCH(LEFT(既存ファイル名[[#This Row],[項目（内部）]],1),字音画数表[新字],0)</f>
        <v>616</v>
      </c>
      <c r="L789" s="50" cm="1">
        <f t="array" ref="L7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89" s="50" cm="1">
        <f t="array" ref="M7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89" s="50" cm="1">
        <f t="array" ref="N789">_xlfn.IFS(既存ファイル名[[#This Row],[字２]]=0,1,既存ファイル名[[#This Row],[字３]]=0,2,TRUE,3)</f>
        <v>1</v>
      </c>
      <c r="O789" s="50">
        <f>COUNTIF(既存ファイル名[項目],既存ファイル名[[#This Row],[項目]])</f>
        <v>1</v>
      </c>
      <c r="P789" s="90" t="s">
        <v>3837</v>
      </c>
      <c r="Q789" s="50" t="str" cm="1">
        <f t="array" ref="Q789">_xlfn.IFS(既存ファイル名[[#This Row],[字２]]&gt;0,"",COUNTIF(既存ファイル名[[字１]:[字３]],既存ファイル名[[#This Row],[字１]])&gt;1,"重複",TRUE,"")</f>
        <v/>
      </c>
      <c r="R789" s="50" t="str">
        <f>LEFT(既存ファイル名[[#This Row],[ファイル名]],LEN(既存ファイル名[[#This Row],[ファイル名]])-2)</f>
        <v>shin</v>
      </c>
      <c r="S789" s="50" t="s">
        <v>3837</v>
      </c>
    </row>
    <row r="790" spans="2:19">
      <c r="B790" s="50">
        <v>898</v>
      </c>
      <c r="C790" s="81" t="s">
        <v>899</v>
      </c>
      <c r="D790" s="90" t="s">
        <v>899</v>
      </c>
      <c r="E790" s="81" t="s">
        <v>4203</v>
      </c>
      <c r="F790" s="81" t="s">
        <v>4203</v>
      </c>
      <c r="G790" s="90" t="s">
        <v>899</v>
      </c>
      <c r="H790" s="90" t="s">
        <v>4121</v>
      </c>
      <c r="I790" s="50" t="str" cm="1">
        <f t="array" ref="I7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0" s="90" t="s">
        <v>2989</v>
      </c>
      <c r="K790" s="50">
        <f>MATCH(LEFT(既存ファイル名[[#This Row],[項目（内部）]],1),字音画数表[新字],0)</f>
        <v>609</v>
      </c>
      <c r="L790" s="50" cm="1">
        <f t="array" ref="L7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0" s="50" cm="1">
        <f t="array" ref="M7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0" s="50" cm="1">
        <f t="array" ref="N790">_xlfn.IFS(既存ファイル名[[#This Row],[字２]]=0,1,既存ファイル名[[#This Row],[字３]]=0,2,TRUE,3)</f>
        <v>1</v>
      </c>
      <c r="O790" s="50">
        <f>COUNTIF(既存ファイル名[項目],既存ファイル名[[#This Row],[項目]])</f>
        <v>1</v>
      </c>
      <c r="P790" s="90" t="s">
        <v>3837</v>
      </c>
      <c r="Q790" s="50" t="str" cm="1">
        <f t="array" ref="Q790">_xlfn.IFS(既存ファイル名[[#This Row],[字２]]&gt;0,"",COUNTIF(既存ファイル名[[字１]:[字３]],既存ファイル名[[#This Row],[字１]])&gt;1,"重複",TRUE,"")</f>
        <v/>
      </c>
      <c r="R790" s="50" t="str">
        <f>LEFT(既存ファイル名[[#This Row],[ファイル名]],LEN(既存ファイル名[[#This Row],[ファイル名]])-2)</f>
        <v>shin</v>
      </c>
      <c r="S790" s="50" t="s">
        <v>3837</v>
      </c>
    </row>
    <row r="791" spans="2:19">
      <c r="B791" s="50">
        <v>900</v>
      </c>
      <c r="C791" s="81" t="s">
        <v>897</v>
      </c>
      <c r="D791" s="90" t="s">
        <v>897</v>
      </c>
      <c r="E791" s="81" t="s">
        <v>4203</v>
      </c>
      <c r="F791" s="81" t="s">
        <v>4203</v>
      </c>
      <c r="G791" s="90" t="s">
        <v>897</v>
      </c>
      <c r="H791" s="90" t="s">
        <v>4121</v>
      </c>
      <c r="I791" s="50" t="str" cm="1">
        <f t="array" ref="I7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1" s="90" t="s">
        <v>2991</v>
      </c>
      <c r="K791" s="50">
        <f>MATCH(LEFT(既存ファイル名[[#This Row],[項目（内部）]],1),字音画数表[新字],0)</f>
        <v>607</v>
      </c>
      <c r="L791" s="50" cm="1">
        <f t="array" ref="L7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1" s="50" cm="1">
        <f t="array" ref="M7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1" s="50" cm="1">
        <f t="array" ref="N791">_xlfn.IFS(既存ファイル名[[#This Row],[字２]]=0,1,既存ファイル名[[#This Row],[字３]]=0,2,TRUE,3)</f>
        <v>1</v>
      </c>
      <c r="O791" s="50">
        <f>COUNTIF(既存ファイル名[項目],既存ファイル名[[#This Row],[項目]])</f>
        <v>1</v>
      </c>
      <c r="P791" s="90" t="s">
        <v>3837</v>
      </c>
      <c r="Q791" s="50" t="str" cm="1">
        <f t="array" ref="Q791">_xlfn.IFS(既存ファイル名[[#This Row],[字２]]&gt;0,"",COUNTIF(既存ファイル名[[字１]:[字３]],既存ファイル名[[#This Row],[字１]])&gt;1,"重複",TRUE,"")</f>
        <v/>
      </c>
      <c r="R791" s="50" t="str">
        <f>LEFT(既存ファイル名[[#This Row],[ファイル名]],LEN(既存ファイル名[[#This Row],[ファイル名]])-2)</f>
        <v>shin</v>
      </c>
      <c r="S791" s="50" t="s">
        <v>3837</v>
      </c>
    </row>
    <row r="792" spans="2:19">
      <c r="B792" s="50">
        <v>902</v>
      </c>
      <c r="C792" s="81" t="s">
        <v>891</v>
      </c>
      <c r="D792" s="90" t="s">
        <v>891</v>
      </c>
      <c r="E792" s="81" t="s">
        <v>4203</v>
      </c>
      <c r="F792" s="81" t="s">
        <v>4203</v>
      </c>
      <c r="G792" s="90" t="s">
        <v>891</v>
      </c>
      <c r="H792" s="90" t="s">
        <v>4123</v>
      </c>
      <c r="I792" s="50" t="str" cm="1">
        <f t="array" ref="I7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792" s="90" t="s">
        <v>2992</v>
      </c>
      <c r="K792" s="50">
        <f>MATCH(LEFT(既存ファイル名[[#This Row],[項目（内部）]],1),字音画数表[新字],0)</f>
        <v>603</v>
      </c>
      <c r="L792" s="50" cm="1">
        <f t="array" ref="L7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2" s="50" cm="1">
        <f t="array" ref="M7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2" s="50" cm="1">
        <f t="array" ref="N792">_xlfn.IFS(既存ファイル名[[#This Row],[字２]]=0,1,既存ファイル名[[#This Row],[字３]]=0,2,TRUE,3)</f>
        <v>1</v>
      </c>
      <c r="O792" s="50">
        <f>COUNTIF(既存ファイル名[項目],既存ファイル名[[#This Row],[項目]])</f>
        <v>1</v>
      </c>
      <c r="P792" s="90" t="s">
        <v>3837</v>
      </c>
      <c r="Q792" s="50"/>
      <c r="R792" s="50" t="str">
        <f>LEFT(既存ファイル名[[#This Row],[ファイル名]],LEN(既存ファイル名[[#This Row],[ファイル名]])-2)</f>
        <v>shin</v>
      </c>
      <c r="S792" s="50" t="s">
        <v>3837</v>
      </c>
    </row>
    <row r="793" spans="2:19">
      <c r="B793" s="50">
        <v>897</v>
      </c>
      <c r="C793" s="81" t="s">
        <v>890</v>
      </c>
      <c r="D793" s="90" t="s">
        <v>890</v>
      </c>
      <c r="E793" s="81" t="s">
        <v>4203</v>
      </c>
      <c r="F793" s="81" t="s">
        <v>4203</v>
      </c>
      <c r="G793" s="90" t="s">
        <v>890</v>
      </c>
      <c r="H793" s="90" t="s">
        <v>4121</v>
      </c>
      <c r="I793" s="50" t="str" cm="1">
        <f t="array" ref="I7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3" s="90" t="s">
        <v>2983</v>
      </c>
      <c r="K793" s="50">
        <f>MATCH(LEFT(既存ファイル名[[#This Row],[項目（内部）]],1),字音画数表[新字],0)</f>
        <v>602</v>
      </c>
      <c r="L793" s="50" cm="1">
        <f t="array" ref="L7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3" s="50" cm="1">
        <f t="array" ref="M7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3" s="50" cm="1">
        <f t="array" ref="N793">_xlfn.IFS(既存ファイル名[[#This Row],[字２]]=0,1,既存ファイル名[[#This Row],[字３]]=0,2,TRUE,3)</f>
        <v>1</v>
      </c>
      <c r="O793" s="50">
        <f>COUNTIF(既存ファイル名[項目],既存ファイル名[[#This Row],[項目]])</f>
        <v>1</v>
      </c>
      <c r="P793" s="90" t="s">
        <v>3837</v>
      </c>
      <c r="Q793" s="50"/>
      <c r="R793" s="50" t="str">
        <f>LEFT(既存ファイル名[[#This Row],[ファイル名]],LEN(既存ファイル名[[#This Row],[ファイル名]])-2)</f>
        <v>shin</v>
      </c>
      <c r="S793" s="50" t="s">
        <v>3837</v>
      </c>
    </row>
    <row r="794" spans="2:19">
      <c r="B794" s="50">
        <v>909</v>
      </c>
      <c r="C794" s="81" t="s">
        <v>4869</v>
      </c>
      <c r="D794" s="90" t="s">
        <v>878</v>
      </c>
      <c r="E794" s="81" t="s">
        <v>2135</v>
      </c>
      <c r="F794" s="81" t="s">
        <v>4203</v>
      </c>
      <c r="G794" s="90" t="s">
        <v>878</v>
      </c>
      <c r="H794" s="90" t="s">
        <v>4207</v>
      </c>
      <c r="I794" s="50" t="str" cm="1">
        <f t="array" ref="I7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794" s="90" t="s">
        <v>3023</v>
      </c>
      <c r="K794" s="50">
        <f>MATCH(LEFT(既存ファイル名[[#This Row],[項目（内部）]],1),字音画数表[新字],0)</f>
        <v>591</v>
      </c>
      <c r="L794" s="50" cm="1">
        <f t="array" ref="L7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4" s="50" cm="1">
        <f t="array" ref="M7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4" s="50" cm="1">
        <f t="array" ref="N794">_xlfn.IFS(既存ファイル名[[#This Row],[字２]]=0,1,既存ファイル名[[#This Row],[字３]]=0,2,TRUE,3)</f>
        <v>1</v>
      </c>
      <c r="O794" s="50">
        <f>COUNTIF(既存ファイル名[項目],既存ファイル名[[#This Row],[項目]])</f>
        <v>2</v>
      </c>
      <c r="P794" s="90" t="s">
        <v>3837</v>
      </c>
      <c r="Q794" s="50" t="str" cm="1">
        <f t="array" ref="Q794">_xlfn.IFS(既存ファイル名[[#This Row],[字２]]&gt;0,"",COUNTIF(既存ファイル名[[字１]:[字３]],既存ファイル名[[#This Row],[字１]])&gt;1,"重複",TRUE,"")</f>
        <v>重複</v>
      </c>
      <c r="R794" s="50" t="str">
        <f>LEFT(既存ファイル名[[#This Row],[ファイル名]],LEN(既存ファイル名[[#This Row],[ファイル名]])-2)</f>
        <v>shoku</v>
      </c>
      <c r="S794" s="50" t="s">
        <v>3837</v>
      </c>
    </row>
    <row r="795" spans="2:19">
      <c r="B795" s="50">
        <v>908</v>
      </c>
      <c r="C795" s="93" t="s">
        <v>877</v>
      </c>
      <c r="D795" s="94" t="s">
        <v>877</v>
      </c>
      <c r="E795" s="81" t="s">
        <v>4203</v>
      </c>
      <c r="F795" s="81" t="s">
        <v>4203</v>
      </c>
      <c r="G795" s="94" t="s">
        <v>877</v>
      </c>
      <c r="H795" s="90" t="s">
        <v>4121</v>
      </c>
      <c r="I795" s="50" t="str" cm="1">
        <f t="array" ref="I7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5" s="90" t="s">
        <v>3021</v>
      </c>
      <c r="K795" s="50">
        <f>MATCH(LEFT(既存ファイル名[[#This Row],[項目（内部）]],1),字音画数表[新字],0)</f>
        <v>590</v>
      </c>
      <c r="L795" s="50" cm="1">
        <f t="array" ref="L7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5" s="50" cm="1">
        <f t="array" ref="M7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5" s="50" cm="1">
        <f t="array" ref="N795">_xlfn.IFS(既存ファイル名[[#This Row],[字２]]=0,1,既存ファイル名[[#This Row],[字３]]=0,2,TRUE,3)</f>
        <v>1</v>
      </c>
      <c r="O795" s="50">
        <f>COUNTIF(既存ファイル名[項目],既存ファイル名[[#This Row],[項目]])</f>
        <v>1</v>
      </c>
      <c r="P795" s="90" t="s">
        <v>3837</v>
      </c>
      <c r="Q795" s="50" t="str" cm="1">
        <f t="array" ref="Q795">_xlfn.IFS(既存ファイル名[[#This Row],[字２]]&gt;0,"",COUNTIF(既存ファイル名[[字１]:[字３]],既存ファイル名[[#This Row],[字１]])&gt;1,"重複",TRUE,"")</f>
        <v/>
      </c>
      <c r="R795" s="50" t="str">
        <f>LEFT(既存ファイル名[[#This Row],[ファイル名]],LEN(既存ファイル名[[#This Row],[ファイル名]])-2)</f>
        <v>shoku</v>
      </c>
      <c r="S795" s="50" t="s">
        <v>3837</v>
      </c>
    </row>
    <row r="796" spans="2:19">
      <c r="B796" s="50">
        <v>907</v>
      </c>
      <c r="C796" s="81" t="s">
        <v>864</v>
      </c>
      <c r="D796" s="90" t="s">
        <v>864</v>
      </c>
      <c r="E796" s="81" t="s">
        <v>4203</v>
      </c>
      <c r="F796" s="81" t="s">
        <v>4203</v>
      </c>
      <c r="G796" s="90" t="s">
        <v>864</v>
      </c>
      <c r="H796" s="90" t="s">
        <v>4121</v>
      </c>
      <c r="I796" s="50" t="str" cm="1">
        <f t="array" ref="I7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6" s="90" t="s">
        <v>3016</v>
      </c>
      <c r="K796" s="50">
        <f>MATCH(LEFT(既存ファイル名[[#This Row],[項目（内部）]],1),字音画数表[新字],0)</f>
        <v>580</v>
      </c>
      <c r="L796" s="50" cm="1">
        <f t="array" ref="L7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6" s="50" cm="1">
        <f t="array" ref="M7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6" s="50" cm="1">
        <f t="array" ref="N796">_xlfn.IFS(既存ファイル名[[#This Row],[字２]]=0,1,既存ファイル名[[#This Row],[字３]]=0,2,TRUE,3)</f>
        <v>1</v>
      </c>
      <c r="O796" s="50">
        <f>COUNTIF(既存ファイル名[項目],既存ファイル名[[#This Row],[項目]])</f>
        <v>1</v>
      </c>
      <c r="P796" s="90" t="s">
        <v>3837</v>
      </c>
      <c r="Q796" s="50" t="str" cm="1">
        <f t="array" ref="Q796">_xlfn.IFS(既存ファイル名[[#This Row],[字２]]&gt;0,"",COUNTIF(既存ファイル名[[字１]:[字３]],既存ファイル名[[#This Row],[字１]])&gt;1,"重複",TRUE,"")</f>
        <v/>
      </c>
      <c r="R796" s="50" t="str">
        <f>LEFT(既存ファイル名[[#This Row],[ファイル名]],LEN(既存ファイル名[[#This Row],[ファイル名]])-2)</f>
        <v>shoku</v>
      </c>
      <c r="S796" s="50" t="s">
        <v>3837</v>
      </c>
    </row>
    <row r="797" spans="2:19">
      <c r="B797" s="50">
        <v>738</v>
      </c>
      <c r="C797" s="81" t="s">
        <v>863</v>
      </c>
      <c r="D797" s="81" t="s">
        <v>863</v>
      </c>
      <c r="E797" s="81" t="s">
        <v>4203</v>
      </c>
      <c r="F797" s="81" t="s">
        <v>4203</v>
      </c>
      <c r="G797" s="92" t="s">
        <v>863</v>
      </c>
      <c r="H797" s="90" t="s">
        <v>4121</v>
      </c>
      <c r="I797" s="79" t="str" cm="1">
        <f t="array" ref="I7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7" s="90" t="s">
        <v>2686</v>
      </c>
      <c r="K797" s="50">
        <f>MATCH(LEFT(既存ファイル名[[#This Row],[項目（内部）]],1),字音画数表[新字],0)</f>
        <v>579</v>
      </c>
      <c r="L797" s="50" cm="1">
        <f t="array" ref="L7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7" s="50" cm="1">
        <f t="array" ref="M7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7" s="50" cm="1">
        <f t="array" ref="N797">_xlfn.IFS(既存ファイル名[[#This Row],[字２]]=0,1,既存ファイル名[[#This Row],[字３]]=0,2,TRUE,3)</f>
        <v>1</v>
      </c>
      <c r="O797" s="79">
        <f>COUNTIF(既存ファイル名[項目],既存ファイル名[[#This Row],[項目]])</f>
        <v>1</v>
      </c>
      <c r="P797" s="90" t="s">
        <v>3837</v>
      </c>
      <c r="Q797" s="50"/>
      <c r="R797" s="50" t="str">
        <f>LEFT(既存ファイル名[[#This Row],[ファイル名]],LEN(既存ファイル名[[#This Row],[ファイル名]])-2)</f>
        <v>jou</v>
      </c>
      <c r="S797" s="50" t="s">
        <v>3837</v>
      </c>
    </row>
    <row r="798" spans="2:19">
      <c r="B798" s="50">
        <v>737</v>
      </c>
      <c r="C798" s="81" t="s">
        <v>862</v>
      </c>
      <c r="D798" s="81" t="s">
        <v>862</v>
      </c>
      <c r="E798" s="81" t="s">
        <v>4203</v>
      </c>
      <c r="F798" s="81" t="s">
        <v>4203</v>
      </c>
      <c r="G798" s="81" t="s">
        <v>862</v>
      </c>
      <c r="H798" s="90" t="s">
        <v>4121</v>
      </c>
      <c r="I798" s="50" t="str" cm="1">
        <f t="array" ref="I7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8" s="90" t="s">
        <v>2684</v>
      </c>
      <c r="K798" s="50">
        <f>MATCH(LEFT(既存ファイル名[[#This Row],[項目（内部）]],1),字音画数表[新字],0)</f>
        <v>578</v>
      </c>
      <c r="L798" s="50" cm="1">
        <f t="array" ref="L7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8" s="50" cm="1">
        <f t="array" ref="M7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8" s="50" cm="1">
        <f t="array" ref="N798">_xlfn.IFS(既存ファイル名[[#This Row],[字２]]=0,1,既存ファイル名[[#This Row],[字３]]=0,2,TRUE,3)</f>
        <v>1</v>
      </c>
      <c r="O798" s="50">
        <f>COUNTIF(既存ファイル名[項目],既存ファイル名[[#This Row],[項目]])</f>
        <v>1</v>
      </c>
      <c r="P798" s="90" t="s">
        <v>3837</v>
      </c>
      <c r="Q798" s="50" t="str" cm="1">
        <f t="array" ref="Q798">_xlfn.IFS(既存ファイル名[[#This Row],[字２]]&gt;0,"",COUNTIF(既存ファイル名[[字１]:[字３]],既存ファイル名[[#This Row],[字１]])&gt;1,"重複",TRUE,"")</f>
        <v/>
      </c>
      <c r="R798" s="50" t="str">
        <f>LEFT(既存ファイル名[[#This Row],[ファイル名]],LEN(既存ファイル名[[#This Row],[ファイル名]])-2)</f>
        <v>jou</v>
      </c>
      <c r="S798" s="50" t="s">
        <v>3837</v>
      </c>
    </row>
    <row r="799" spans="2:19">
      <c r="B799" s="50">
        <v>739</v>
      </c>
      <c r="C799" s="81" t="s">
        <v>860</v>
      </c>
      <c r="D799" s="81" t="s">
        <v>860</v>
      </c>
      <c r="E799" s="81" t="s">
        <v>4203</v>
      </c>
      <c r="F799" s="81" t="s">
        <v>4203</v>
      </c>
      <c r="G799" s="90" t="s">
        <v>860</v>
      </c>
      <c r="H799" s="90" t="s">
        <v>4121</v>
      </c>
      <c r="I799" s="79" t="str" cm="1">
        <f t="array" ref="I7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799" s="90" t="s">
        <v>2687</v>
      </c>
      <c r="K799" s="50">
        <f>MATCH(LEFT(既存ファイル名[[#This Row],[項目（内部）]],1),字音画数表[新字],0)</f>
        <v>575</v>
      </c>
      <c r="L799" s="50" cm="1">
        <f t="array" ref="L7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799" s="50" cm="1">
        <f t="array" ref="M7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799" s="50" cm="1">
        <f t="array" ref="N799">_xlfn.IFS(既存ファイル名[[#This Row],[字２]]=0,1,既存ファイル名[[#This Row],[字３]]=0,2,TRUE,3)</f>
        <v>1</v>
      </c>
      <c r="O799" s="50">
        <f>COUNTIF(既存ファイル名[項目],既存ファイル名[[#This Row],[項目]])</f>
        <v>1</v>
      </c>
      <c r="P799" s="90" t="s">
        <v>3837</v>
      </c>
      <c r="Q799" s="50" t="str" cm="1">
        <f t="array" ref="Q799">_xlfn.IFS(既存ファイル名[[#This Row],[字２]]&gt;0,"",COUNTIF(既存ファイル名[[字１]:[字３]],既存ファイル名[[#This Row],[字１]])&gt;1,"重複",TRUE,"")</f>
        <v/>
      </c>
      <c r="R799" s="50" t="str">
        <f>LEFT(既存ファイル名[[#This Row],[ファイル名]],LEN(既存ファイル名[[#This Row],[ファイル名]])-2)</f>
        <v>jou</v>
      </c>
      <c r="S799" s="50" t="s">
        <v>3837</v>
      </c>
    </row>
    <row r="800" spans="2:19">
      <c r="B800" s="50">
        <v>740</v>
      </c>
      <c r="C800" s="81" t="s">
        <v>4157</v>
      </c>
      <c r="D800" s="81" t="s">
        <v>4157</v>
      </c>
      <c r="E800" s="81" t="s">
        <v>4203</v>
      </c>
      <c r="F800" s="81" t="s">
        <v>4203</v>
      </c>
      <c r="G800" s="81" t="s">
        <v>4157</v>
      </c>
      <c r="H800" s="90" t="s">
        <v>4123</v>
      </c>
      <c r="I800" s="50" t="str" cm="1">
        <f t="array" ref="I8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00" s="90" t="s">
        <v>2689</v>
      </c>
      <c r="K800" s="50">
        <f>MATCH(LEFT(既存ファイル名[[#This Row],[項目（内部）]],1),字音画数表[新字],0)</f>
        <v>573</v>
      </c>
      <c r="L800" s="50" cm="1">
        <f t="array" ref="L8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0" s="50" cm="1">
        <f t="array" ref="M8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0" s="50" cm="1">
        <f t="array" ref="N800">_xlfn.IFS(既存ファイル名[[#This Row],[字２]]=0,1,既存ファイル名[[#This Row],[字３]]=0,2,TRUE,3)</f>
        <v>1</v>
      </c>
      <c r="O800" s="50">
        <f>COUNTIF(既存ファイル名[項目],既存ファイル名[[#This Row],[項目]])</f>
        <v>1</v>
      </c>
      <c r="P800" s="90" t="s">
        <v>3837</v>
      </c>
      <c r="Q800" s="50"/>
      <c r="R800" s="50" t="str">
        <f>LEFT(既存ファイル名[[#This Row],[ファイル名]],LEN(既存ファイル名[[#This Row],[ファイル名]])-2)</f>
        <v>jou</v>
      </c>
      <c r="S800" s="50" t="s">
        <v>3837</v>
      </c>
    </row>
    <row r="801" spans="2:19">
      <c r="B801" s="50">
        <v>921</v>
      </c>
      <c r="C801" s="81" t="s">
        <v>4442</v>
      </c>
      <c r="D801" s="90" t="s">
        <v>37</v>
      </c>
      <c r="E801" s="81" t="s">
        <v>4203</v>
      </c>
      <c r="F801" s="81" t="s">
        <v>4203</v>
      </c>
      <c r="G801" s="90" t="s">
        <v>37</v>
      </c>
      <c r="H801" s="90" t="s">
        <v>4122</v>
      </c>
      <c r="I801" s="50" t="str" cm="1">
        <f t="array" ref="I8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01" s="90" t="s">
        <v>3042</v>
      </c>
      <c r="K801" s="50">
        <f>MATCH(LEFT(既存ファイル名[[#This Row],[項目（内部）]],1),字音画数表[新字],0)</f>
        <v>571</v>
      </c>
      <c r="L801" s="50" cm="1">
        <f t="array" ref="L8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1" s="50" cm="1">
        <f t="array" ref="M8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1" s="50" cm="1">
        <f t="array" ref="N801">_xlfn.IFS(既存ファイル名[[#This Row],[字２]]=0,1,既存ファイル名[[#This Row],[字３]]=0,2,TRUE,3)</f>
        <v>1</v>
      </c>
      <c r="O801" s="50">
        <f>COUNTIF(既存ファイル名[項目],既存ファイル名[[#This Row],[項目]])</f>
        <v>1</v>
      </c>
      <c r="P801" s="90" t="s">
        <v>3837</v>
      </c>
      <c r="Q801" s="50" t="str" cm="1">
        <f t="array" ref="Q801">_xlfn.IFS(既存ファイル名[[#This Row],[字２]]&gt;0,"",COUNTIF(既存ファイル名[[字１]:[字３]],既存ファイル名[[#This Row],[字１]])&gt;1,"重複",TRUE,"")</f>
        <v/>
      </c>
      <c r="R801" s="50" t="str">
        <f>LEFT(既存ファイル名[[#This Row],[ファイル名]],LEN(既存ファイル名[[#This Row],[ファイル名]])-2)</f>
        <v>shou</v>
      </c>
      <c r="S801" s="50" t="s">
        <v>3837</v>
      </c>
    </row>
    <row r="802" spans="2:19">
      <c r="B802" s="50">
        <v>920</v>
      </c>
      <c r="C802" s="81" t="s">
        <v>4156</v>
      </c>
      <c r="D802" s="90" t="s">
        <v>4156</v>
      </c>
      <c r="E802" s="81" t="s">
        <v>4203</v>
      </c>
      <c r="F802" s="81" t="s">
        <v>4203</v>
      </c>
      <c r="G802" s="90" t="s">
        <v>4156</v>
      </c>
      <c r="H802" s="90" t="s">
        <v>4121</v>
      </c>
      <c r="I802" s="50" t="str" cm="1">
        <f t="array" ref="I8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2" s="90" t="s">
        <v>3040</v>
      </c>
      <c r="K802" s="50">
        <f>MATCH(LEFT(既存ファイル名[[#This Row],[項目（内部）]],1),字音画数表[新字],0)</f>
        <v>570</v>
      </c>
      <c r="L802" s="50" cm="1">
        <f t="array" ref="L8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2" s="50" cm="1">
        <f t="array" ref="M8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2" s="50" cm="1">
        <f t="array" ref="N802">_xlfn.IFS(既存ファイル名[[#This Row],[字２]]=0,1,既存ファイル名[[#This Row],[字３]]=0,2,TRUE,3)</f>
        <v>1</v>
      </c>
      <c r="O802" s="50">
        <f>COUNTIF(既存ファイル名[項目],既存ファイル名[[#This Row],[項目]])</f>
        <v>1</v>
      </c>
      <c r="P802" s="90" t="s">
        <v>3837</v>
      </c>
      <c r="Q802" s="50" t="str" cm="1">
        <f t="array" ref="Q802">_xlfn.IFS(既存ファイル名[[#This Row],[字２]]&gt;0,"",COUNTIF(既存ファイル名[[字１]:[字３]],既存ファイル名[[#This Row],[字１]])&gt;1,"重複",TRUE,"")</f>
        <v/>
      </c>
      <c r="R802" s="50" t="str">
        <f>LEFT(既存ファイル名[[#This Row],[ファイル名]],LEN(既存ファイル名[[#This Row],[ファイル名]])-2)</f>
        <v>shou</v>
      </c>
      <c r="S802" s="50" t="s">
        <v>3837</v>
      </c>
    </row>
    <row r="803" spans="2:19">
      <c r="B803" s="50">
        <v>916</v>
      </c>
      <c r="C803" s="81" t="s">
        <v>850</v>
      </c>
      <c r="D803" s="90" t="s">
        <v>850</v>
      </c>
      <c r="E803" s="81" t="s">
        <v>4203</v>
      </c>
      <c r="F803" s="81" t="s">
        <v>4203</v>
      </c>
      <c r="G803" s="90" t="s">
        <v>850</v>
      </c>
      <c r="H803" s="90" t="s">
        <v>4121</v>
      </c>
      <c r="I803" s="50" t="str" cm="1">
        <f t="array" ref="I8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3" s="90" t="s">
        <v>3033</v>
      </c>
      <c r="K803" s="50">
        <f>MATCH(LEFT(既存ファイル名[[#This Row],[項目（内部）]],1),字音画数表[新字],0)</f>
        <v>568</v>
      </c>
      <c r="L803" s="50" cm="1">
        <f t="array" ref="L8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3" s="50" cm="1">
        <f t="array" ref="M8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3" s="50" cm="1">
        <f t="array" ref="N803">_xlfn.IFS(既存ファイル名[[#This Row],[字２]]=0,1,既存ファイル名[[#This Row],[字３]]=0,2,TRUE,3)</f>
        <v>1</v>
      </c>
      <c r="O803" s="50">
        <f>COUNTIF(既存ファイル名[項目],既存ファイル名[[#This Row],[項目]])</f>
        <v>1</v>
      </c>
      <c r="P803" s="90" t="s">
        <v>3837</v>
      </c>
      <c r="Q803" s="50" t="str" cm="1">
        <f t="array" ref="Q803">_xlfn.IFS(既存ファイル名[[#This Row],[字２]]&gt;0,"",COUNTIF(既存ファイル名[[字１]:[字３]],既存ファイル名[[#This Row],[字１]])&gt;1,"重複",TRUE,"")</f>
        <v/>
      </c>
      <c r="R803" s="50" t="str">
        <f>LEFT(既存ファイル名[[#This Row],[ファイル名]],LEN(既存ファイル名[[#This Row],[ファイル名]])-2)</f>
        <v>shou</v>
      </c>
      <c r="S803" s="50" t="s">
        <v>3837</v>
      </c>
    </row>
    <row r="804" spans="2:19">
      <c r="B804" s="50">
        <v>919</v>
      </c>
      <c r="C804" s="81" t="s">
        <v>848</v>
      </c>
      <c r="D804" s="90" t="s">
        <v>848</v>
      </c>
      <c r="E804" s="81" t="s">
        <v>4203</v>
      </c>
      <c r="F804" s="81" t="s">
        <v>4203</v>
      </c>
      <c r="G804" s="90" t="s">
        <v>848</v>
      </c>
      <c r="H804" s="90" t="s">
        <v>4121</v>
      </c>
      <c r="I804" s="50" t="str" cm="1">
        <f t="array" ref="I8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4" s="90" t="s">
        <v>3039</v>
      </c>
      <c r="K804" s="50">
        <f>MATCH(LEFT(既存ファイル名[[#This Row],[項目（内部）]],1),字音画数表[新字],0)</f>
        <v>566</v>
      </c>
      <c r="L804" s="50" cm="1">
        <f t="array" ref="L8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4" s="50" cm="1">
        <f t="array" ref="M8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4" s="50" cm="1">
        <f t="array" ref="N804">_xlfn.IFS(既存ファイル名[[#This Row],[字２]]=0,1,既存ファイル名[[#This Row],[字３]]=0,2,TRUE,3)</f>
        <v>1</v>
      </c>
      <c r="O804" s="50">
        <f>COUNTIF(既存ファイル名[項目],既存ファイル名[[#This Row],[項目]])</f>
        <v>1</v>
      </c>
      <c r="P804" s="90" t="s">
        <v>3837</v>
      </c>
      <c r="Q804" s="50" t="str" cm="1">
        <f t="array" ref="Q804">_xlfn.IFS(既存ファイル名[[#This Row],[字２]]&gt;0,"",COUNTIF(既存ファイル名[[字１]:[字３]],既存ファイル名[[#This Row],[字１]])&gt;1,"重複",TRUE,"")</f>
        <v/>
      </c>
      <c r="R804" s="50" t="str">
        <f>LEFT(既存ファイル名[[#This Row],[ファイル名]],LEN(既存ファイル名[[#This Row],[ファイル名]])-2)</f>
        <v>shou</v>
      </c>
      <c r="S804" s="50" t="s">
        <v>3837</v>
      </c>
    </row>
    <row r="805" spans="2:19">
      <c r="B805" s="50">
        <v>918</v>
      </c>
      <c r="C805" s="81" t="s">
        <v>847</v>
      </c>
      <c r="D805" s="90" t="s">
        <v>847</v>
      </c>
      <c r="E805" s="81" t="s">
        <v>4203</v>
      </c>
      <c r="F805" s="81" t="s">
        <v>4203</v>
      </c>
      <c r="G805" s="90" t="s">
        <v>847</v>
      </c>
      <c r="H805" s="90" t="s">
        <v>4121</v>
      </c>
      <c r="I805" s="50" t="str" cm="1">
        <f t="array" ref="I8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5" s="90" t="s">
        <v>3038</v>
      </c>
      <c r="K805" s="50">
        <f>MATCH(LEFT(既存ファイル名[[#This Row],[項目（内部）]],1),字音画数表[新字],0)</f>
        <v>565</v>
      </c>
      <c r="L805" s="50" cm="1">
        <f t="array" ref="L8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5" s="50" cm="1">
        <f t="array" ref="M8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5" s="50" cm="1">
        <f t="array" ref="N805">_xlfn.IFS(既存ファイル名[[#This Row],[字２]]=0,1,既存ファイル名[[#This Row],[字３]]=0,2,TRUE,3)</f>
        <v>1</v>
      </c>
      <c r="O805" s="50">
        <f>COUNTIF(既存ファイル名[項目],既存ファイル名[[#This Row],[項目]])</f>
        <v>1</v>
      </c>
      <c r="P805" s="90" t="s">
        <v>3837</v>
      </c>
      <c r="Q805" s="50" t="str" cm="1">
        <f t="array" ref="Q805">_xlfn.IFS(既存ファイル名[[#This Row],[字２]]&gt;0,"",COUNTIF(既存ファイル名[[字１]:[字３]],既存ファイル名[[#This Row],[字１]])&gt;1,"重複",TRUE,"")</f>
        <v/>
      </c>
      <c r="R805" s="50" t="str">
        <f>LEFT(既存ファイル名[[#This Row],[ファイル名]],LEN(既存ファイル名[[#This Row],[ファイル名]])-2)</f>
        <v>shou</v>
      </c>
      <c r="S805" s="50" t="s">
        <v>3837</v>
      </c>
    </row>
    <row r="806" spans="2:19">
      <c r="B806" s="50">
        <v>922</v>
      </c>
      <c r="C806" s="81" t="s">
        <v>4443</v>
      </c>
      <c r="D806" s="90" t="s">
        <v>4155</v>
      </c>
      <c r="E806" s="81" t="s">
        <v>4203</v>
      </c>
      <c r="F806" s="81" t="s">
        <v>4203</v>
      </c>
      <c r="G806" s="90" t="s">
        <v>4155</v>
      </c>
      <c r="H806" s="90" t="s">
        <v>4123</v>
      </c>
      <c r="I806" s="50" t="str" cm="1">
        <f t="array" ref="I8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06" s="90" t="s">
        <v>3043</v>
      </c>
      <c r="K806" s="50">
        <f>MATCH(LEFT(既存ファイル名[[#This Row],[項目（内部）]],1),字音画数表[新字],0)</f>
        <v>564</v>
      </c>
      <c r="L806" s="50" cm="1">
        <f t="array" ref="L8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6" s="50" cm="1">
        <f t="array" ref="M8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6" s="50" cm="1">
        <f t="array" ref="N806">_xlfn.IFS(既存ファイル名[[#This Row],[字２]]=0,1,既存ファイル名[[#This Row],[字３]]=0,2,TRUE,3)</f>
        <v>1</v>
      </c>
      <c r="O806" s="50">
        <f>COUNTIF(既存ファイル名[項目],既存ファイル名[[#This Row],[項目]])</f>
        <v>1</v>
      </c>
      <c r="P806" s="90" t="s">
        <v>3837</v>
      </c>
      <c r="Q806" s="50"/>
      <c r="R806" s="50" t="str">
        <f>LEFT(既存ファイル名[[#This Row],[ファイル名]],LEN(既存ファイル名[[#This Row],[ファイル名]])-2)</f>
        <v>shou</v>
      </c>
      <c r="S806" s="50" t="s">
        <v>3837</v>
      </c>
    </row>
    <row r="807" spans="2:19">
      <c r="B807" s="50">
        <v>910</v>
      </c>
      <c r="C807" s="81" t="s">
        <v>844</v>
      </c>
      <c r="D807" s="90" t="s">
        <v>844</v>
      </c>
      <c r="E807" s="81" t="s">
        <v>4203</v>
      </c>
      <c r="F807" s="81" t="s">
        <v>4203</v>
      </c>
      <c r="G807" s="90" t="s">
        <v>844</v>
      </c>
      <c r="H807" s="90" t="s">
        <v>4121</v>
      </c>
      <c r="I807" s="50" t="str" cm="1">
        <f t="array" ref="I8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7" s="90" t="s">
        <v>3025</v>
      </c>
      <c r="K807" s="50">
        <f>MATCH(LEFT(既存ファイル名[[#This Row],[項目（内部）]],1),字音画数表[新字],0)</f>
        <v>563</v>
      </c>
      <c r="L807" s="50" cm="1">
        <f t="array" ref="L8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7" s="50" cm="1">
        <f t="array" ref="M8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7" s="50" cm="1">
        <f t="array" ref="N807">_xlfn.IFS(既存ファイル名[[#This Row],[字２]]=0,1,既存ファイル名[[#This Row],[字３]]=0,2,TRUE,3)</f>
        <v>1</v>
      </c>
      <c r="O807" s="50">
        <f>COUNTIF(既存ファイル名[項目],既存ファイル名[[#This Row],[項目]])</f>
        <v>1</v>
      </c>
      <c r="P807" s="90" t="s">
        <v>3837</v>
      </c>
      <c r="Q807" s="50" t="str" cm="1">
        <f t="array" ref="Q807">_xlfn.IFS(既存ファイル名[[#This Row],[字２]]&gt;0,"",COUNTIF(既存ファイル名[[字１]:[字３]],既存ファイル名[[#This Row],[字１]])&gt;1,"重複",TRUE,"")</f>
        <v/>
      </c>
      <c r="R807" s="50" t="str">
        <f>LEFT(既存ファイル名[[#This Row],[ファイル名]],LEN(既存ファイル名[[#This Row],[ファイル名]])-2)</f>
        <v>shou</v>
      </c>
      <c r="S807" s="50" t="s">
        <v>3837</v>
      </c>
    </row>
    <row r="808" spans="2:19">
      <c r="B808" s="50">
        <v>923</v>
      </c>
      <c r="C808" s="81" t="s">
        <v>843</v>
      </c>
      <c r="D808" s="90" t="s">
        <v>843</v>
      </c>
      <c r="E808" s="81" t="s">
        <v>4203</v>
      </c>
      <c r="F808" s="81" t="s">
        <v>4203</v>
      </c>
      <c r="G808" s="90" t="s">
        <v>843</v>
      </c>
      <c r="H808" s="90" t="s">
        <v>4211</v>
      </c>
      <c r="I808" s="50" t="str" cm="1">
        <f t="array" ref="I8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08" s="90" t="s">
        <v>3044</v>
      </c>
      <c r="K808" s="50">
        <f>MATCH(LEFT(既存ファイル名[[#This Row],[項目（内部）]],1),字音画数表[新字],0)</f>
        <v>562</v>
      </c>
      <c r="L808" s="50" cm="1">
        <f t="array" ref="L8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8" s="50" cm="1">
        <f t="array" ref="M8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8" s="50" cm="1">
        <f t="array" ref="N808">_xlfn.IFS(既存ファイル名[[#This Row],[字２]]=0,1,既存ファイル名[[#This Row],[字３]]=0,2,TRUE,3)</f>
        <v>1</v>
      </c>
      <c r="O808" s="50">
        <f>COUNTIF(既存ファイル名[項目],既存ファイル名[[#This Row],[項目]])</f>
        <v>1</v>
      </c>
      <c r="P808" s="90" t="s">
        <v>3837</v>
      </c>
      <c r="Q808" s="50"/>
      <c r="R808" s="50" t="str">
        <f>LEFT(既存ファイル名[[#This Row],[ファイル名]],LEN(既存ファイル名[[#This Row],[ファイル名]])-2)</f>
        <v>shou</v>
      </c>
      <c r="S808" s="50" t="s">
        <v>3837</v>
      </c>
    </row>
    <row r="809" spans="2:19">
      <c r="B809" s="50">
        <v>915</v>
      </c>
      <c r="C809" s="81" t="s">
        <v>842</v>
      </c>
      <c r="D809" s="90" t="s">
        <v>842</v>
      </c>
      <c r="E809" s="81" t="s">
        <v>4203</v>
      </c>
      <c r="F809" s="81" t="s">
        <v>4203</v>
      </c>
      <c r="G809" s="90" t="s">
        <v>842</v>
      </c>
      <c r="H809" s="90" t="s">
        <v>4121</v>
      </c>
      <c r="I809" s="50" t="str" cm="1">
        <f t="array" ref="I8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09" s="90" t="s">
        <v>3032</v>
      </c>
      <c r="K809" s="50">
        <f>MATCH(LEFT(既存ファイル名[[#This Row],[項目（内部）]],1),字音画数表[新字],0)</f>
        <v>561</v>
      </c>
      <c r="L809" s="50" cm="1">
        <f t="array" ref="L8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09" s="50" cm="1">
        <f t="array" ref="M8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09" s="50" cm="1">
        <f t="array" ref="N809">_xlfn.IFS(既存ファイル名[[#This Row],[字２]]=0,1,既存ファイル名[[#This Row],[字３]]=0,2,TRUE,3)</f>
        <v>1</v>
      </c>
      <c r="O809" s="50">
        <f>COUNTIF(既存ファイル名[項目],既存ファイル名[[#This Row],[項目]])</f>
        <v>1</v>
      </c>
      <c r="P809" s="90" t="s">
        <v>3837</v>
      </c>
      <c r="Q809" s="50"/>
      <c r="R809" s="50" t="str">
        <f>LEFT(既存ファイル名[[#This Row],[ファイル名]],LEN(既存ファイル名[[#This Row],[ファイル名]])-2)</f>
        <v>shou</v>
      </c>
      <c r="S809" s="50" t="s">
        <v>3837</v>
      </c>
    </row>
    <row r="810" spans="2:19">
      <c r="B810" s="50">
        <v>924</v>
      </c>
      <c r="C810" s="81" t="s">
        <v>4444</v>
      </c>
      <c r="D810" s="90" t="s">
        <v>36</v>
      </c>
      <c r="E810" s="81" t="s">
        <v>4203</v>
      </c>
      <c r="F810" s="81" t="s">
        <v>4203</v>
      </c>
      <c r="G810" s="90" t="s">
        <v>36</v>
      </c>
      <c r="H810" s="90" t="s">
        <v>4122</v>
      </c>
      <c r="I810" s="50" t="str" cm="1">
        <f t="array" ref="I8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10" s="90" t="s">
        <v>3045</v>
      </c>
      <c r="K810" s="50">
        <f>MATCH(LEFT(既存ファイル名[[#This Row],[項目（内部）]],1),字音画数表[新字],0)</f>
        <v>560</v>
      </c>
      <c r="L810" s="50" cm="1">
        <f t="array" ref="L8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0" s="50" cm="1">
        <f t="array" ref="M8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0" s="50" cm="1">
        <f t="array" ref="N810">_xlfn.IFS(既存ファイル名[[#This Row],[字２]]=0,1,既存ファイル名[[#This Row],[字３]]=0,2,TRUE,3)</f>
        <v>1</v>
      </c>
      <c r="O810" s="50">
        <f>COUNTIF(既存ファイル名[項目],既存ファイル名[[#This Row],[項目]])</f>
        <v>1</v>
      </c>
      <c r="P810" s="90" t="s">
        <v>3837</v>
      </c>
      <c r="Q810" s="50" t="str" cm="1">
        <f t="array" ref="Q810">_xlfn.IFS(既存ファイル名[[#This Row],[字２]]&gt;0,"",COUNTIF(既存ファイル名[[字１]:[字３]],既存ファイル名[[#This Row],[字１]])&gt;1,"重複",TRUE,"")</f>
        <v/>
      </c>
      <c r="R810" s="50" t="str">
        <f>LEFT(既存ファイル名[[#This Row],[ファイル名]],LEN(既存ファイル名[[#This Row],[ファイル名]])-2)</f>
        <v>shou</v>
      </c>
      <c r="S810" s="50" t="s">
        <v>3837</v>
      </c>
    </row>
    <row r="811" spans="2:19">
      <c r="B811" s="50">
        <v>911</v>
      </c>
      <c r="C811" s="81" t="s">
        <v>829</v>
      </c>
      <c r="D811" s="90" t="s">
        <v>829</v>
      </c>
      <c r="E811" s="81" t="s">
        <v>4203</v>
      </c>
      <c r="F811" s="81" t="s">
        <v>4203</v>
      </c>
      <c r="G811" s="90" t="s">
        <v>829</v>
      </c>
      <c r="H811" s="90" t="s">
        <v>4121</v>
      </c>
      <c r="I811" s="50" t="str" cm="1">
        <f t="array" ref="I8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1" s="90" t="s">
        <v>3026</v>
      </c>
      <c r="K811" s="50">
        <f>MATCH(LEFT(既存ファイル名[[#This Row],[項目（内部）]],1),字音画数表[新字],0)</f>
        <v>559</v>
      </c>
      <c r="L811" s="50" cm="1">
        <f t="array" ref="L8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1" s="50" cm="1">
        <f t="array" ref="M8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1" s="50" cm="1">
        <f t="array" ref="N811">_xlfn.IFS(既存ファイル名[[#This Row],[字２]]=0,1,既存ファイル名[[#This Row],[字３]]=0,2,TRUE,3)</f>
        <v>1</v>
      </c>
      <c r="O811" s="50">
        <f>COUNTIF(既存ファイル名[項目],既存ファイル名[[#This Row],[項目]])</f>
        <v>1</v>
      </c>
      <c r="P811" s="90" t="s">
        <v>3837</v>
      </c>
      <c r="Q811" s="50" t="str" cm="1">
        <f t="array" ref="Q811">_xlfn.IFS(既存ファイル名[[#This Row],[字２]]&gt;0,"",COUNTIF(既存ファイル名[[字１]:[字３]],既存ファイル名[[#This Row],[字１]])&gt;1,"重複",TRUE,"")</f>
        <v/>
      </c>
      <c r="R811" s="50" t="str">
        <f>LEFT(既存ファイル名[[#This Row],[ファイル名]],LEN(既存ファイル名[[#This Row],[ファイル名]])-2)</f>
        <v>shou</v>
      </c>
      <c r="S811" s="50" t="s">
        <v>3837</v>
      </c>
    </row>
    <row r="812" spans="2:19">
      <c r="B812" s="50">
        <v>914</v>
      </c>
      <c r="C812" s="81" t="s">
        <v>837</v>
      </c>
      <c r="D812" s="90" t="s">
        <v>837</v>
      </c>
      <c r="E812" s="81" t="s">
        <v>4203</v>
      </c>
      <c r="F812" s="81" t="s">
        <v>4203</v>
      </c>
      <c r="G812" s="90" t="s">
        <v>837</v>
      </c>
      <c r="H812" s="90" t="s">
        <v>4121</v>
      </c>
      <c r="I812" s="50" t="str" cm="1">
        <f t="array" ref="I8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2" s="90" t="s">
        <v>3031</v>
      </c>
      <c r="K812" s="50">
        <f>MATCH(LEFT(既存ファイル名[[#This Row],[項目（内部）]],1),字音画数表[新字],0)</f>
        <v>556</v>
      </c>
      <c r="L812" s="50" cm="1">
        <f t="array" ref="L8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2" s="50" cm="1">
        <f t="array" ref="M8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2" s="50" cm="1">
        <f t="array" ref="N812">_xlfn.IFS(既存ファイル名[[#This Row],[字２]]=0,1,既存ファイル名[[#This Row],[字３]]=0,2,TRUE,3)</f>
        <v>1</v>
      </c>
      <c r="O812" s="50">
        <f>COUNTIF(既存ファイル名[項目],既存ファイル名[[#This Row],[項目]])</f>
        <v>1</v>
      </c>
      <c r="P812" s="90" t="s">
        <v>3837</v>
      </c>
      <c r="Q812" s="50" t="str" cm="1">
        <f t="array" ref="Q812">_xlfn.IFS(既存ファイル名[[#This Row],[字２]]&gt;0,"",COUNTIF(既存ファイル名[[字１]:[字３]],既存ファイル名[[#This Row],[字１]])&gt;1,"重複",TRUE,"")</f>
        <v/>
      </c>
      <c r="R812" s="50" t="str">
        <f>LEFT(既存ファイル名[[#This Row],[ファイル名]],LEN(既存ファイル名[[#This Row],[ファイル名]])-2)</f>
        <v>shou</v>
      </c>
      <c r="S812" s="50" t="s">
        <v>3837</v>
      </c>
    </row>
    <row r="813" spans="2:19">
      <c r="B813" s="50">
        <v>917</v>
      </c>
      <c r="C813" s="81" t="s">
        <v>1876</v>
      </c>
      <c r="D813" s="90" t="s">
        <v>1876</v>
      </c>
      <c r="E813" s="81" t="s">
        <v>4203</v>
      </c>
      <c r="F813" s="81" t="s">
        <v>4203</v>
      </c>
      <c r="G813" s="90" t="s">
        <v>1876</v>
      </c>
      <c r="H813" s="90" t="s">
        <v>4121</v>
      </c>
      <c r="I813" s="50" t="str" cm="1">
        <f t="array" ref="I8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3" s="90" t="s">
        <v>3037</v>
      </c>
      <c r="K813" s="50">
        <f>MATCH(LEFT(既存ファイル名[[#This Row],[項目（内部）]],1),字音画数表[新字],0)</f>
        <v>555</v>
      </c>
      <c r="L813" s="50" cm="1">
        <f t="array" ref="L81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3" s="50" cm="1">
        <f t="array" ref="M8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3" s="50" cm="1">
        <f t="array" ref="N813">_xlfn.IFS(既存ファイル名[[#This Row],[字２]]=0,1,既存ファイル名[[#This Row],[字３]]=0,2,TRUE,3)</f>
        <v>1</v>
      </c>
      <c r="O813" s="50">
        <f>COUNTIF(既存ファイル名[項目],既存ファイル名[[#This Row],[項目]])</f>
        <v>1</v>
      </c>
      <c r="P813" s="90" t="s">
        <v>3837</v>
      </c>
      <c r="Q813" s="50" t="str" cm="1">
        <f t="array" ref="Q813">_xlfn.IFS(既存ファイル名[[#This Row],[字２]]&gt;0,"",COUNTIF(既存ファイル名[[字１]:[字３]],既存ファイル名[[#This Row],[字１]])&gt;1,"重複",TRUE,"")</f>
        <v/>
      </c>
      <c r="R813" s="50" t="str">
        <f>LEFT(既存ファイル名[[#This Row],[ファイル名]],LEN(既存ファイル名[[#This Row],[ファイル名]])-2)</f>
        <v>shou</v>
      </c>
      <c r="S813" s="50" t="s">
        <v>3837</v>
      </c>
    </row>
    <row r="814" spans="2:19">
      <c r="B814" s="50">
        <v>913</v>
      </c>
      <c r="C814" s="81" t="s">
        <v>833</v>
      </c>
      <c r="D814" s="90" t="s">
        <v>833</v>
      </c>
      <c r="E814" s="81" t="s">
        <v>4203</v>
      </c>
      <c r="F814" s="81" t="s">
        <v>4203</v>
      </c>
      <c r="G814" s="90" t="s">
        <v>833</v>
      </c>
      <c r="H814" s="90" t="s">
        <v>4121</v>
      </c>
      <c r="I814" s="50" t="str" cm="1">
        <f t="array" ref="I8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4" s="90" t="s">
        <v>3030</v>
      </c>
      <c r="K814" s="50">
        <f>MATCH(LEFT(既存ファイル名[[#This Row],[項目（内部）]],1),字音画数表[新字],0)</f>
        <v>551</v>
      </c>
      <c r="L814" s="50" cm="1">
        <f t="array" ref="L81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4" s="50" cm="1">
        <f t="array" ref="M8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4" s="50" cm="1">
        <f t="array" ref="N814">_xlfn.IFS(既存ファイル名[[#This Row],[字２]]=0,1,既存ファイル名[[#This Row],[字３]]=0,2,TRUE,3)</f>
        <v>1</v>
      </c>
      <c r="O814" s="50">
        <f>COUNTIF(既存ファイル名[項目],既存ファイル名[[#This Row],[項目]])</f>
        <v>1</v>
      </c>
      <c r="P814" s="90" t="s">
        <v>3837</v>
      </c>
      <c r="Q814" s="50"/>
      <c r="R814" s="50" t="str">
        <f>LEFT(既存ファイル名[[#This Row],[ファイル名]],LEN(既存ファイル名[[#This Row],[ファイル名]])-2)</f>
        <v>shou</v>
      </c>
      <c r="S814" s="50" t="s">
        <v>3837</v>
      </c>
    </row>
    <row r="815" spans="2:19">
      <c r="B815" s="50">
        <v>912</v>
      </c>
      <c r="C815" s="81" t="s">
        <v>824</v>
      </c>
      <c r="D815" s="90" t="s">
        <v>824</v>
      </c>
      <c r="E815" s="81" t="s">
        <v>4203</v>
      </c>
      <c r="F815" s="81" t="s">
        <v>4203</v>
      </c>
      <c r="G815" s="90" t="s">
        <v>824</v>
      </c>
      <c r="H815" s="90" t="s">
        <v>4121</v>
      </c>
      <c r="I815" s="50" t="str" cm="1">
        <f t="array" ref="I8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5" s="90" t="s">
        <v>3028</v>
      </c>
      <c r="K815" s="50">
        <f>MATCH(LEFT(既存ファイル名[[#This Row],[項目（内部）]],1),字音画数表[新字],0)</f>
        <v>544</v>
      </c>
      <c r="L815" s="50" cm="1">
        <f t="array" ref="L81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5" s="50" cm="1">
        <f t="array" ref="M8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5" s="50" cm="1">
        <f t="array" ref="N815">_xlfn.IFS(既存ファイル名[[#This Row],[字２]]=0,1,既存ファイル名[[#This Row],[字３]]=0,2,TRUE,3)</f>
        <v>1</v>
      </c>
      <c r="O815" s="50">
        <f>COUNTIF(既存ファイル名[項目],既存ファイル名[[#This Row],[項目]])</f>
        <v>1</v>
      </c>
      <c r="P815" s="90" t="s">
        <v>3837</v>
      </c>
      <c r="Q815" s="50"/>
      <c r="R815" s="50" t="str">
        <f>LEFT(既存ファイル名[[#This Row],[ファイル名]],LEN(既存ファイル名[[#This Row],[ファイル名]])-2)</f>
        <v>shou</v>
      </c>
      <c r="S815" s="50" t="s">
        <v>3837</v>
      </c>
    </row>
    <row r="816" spans="2:19">
      <c r="B816" s="50">
        <v>736</v>
      </c>
      <c r="C816" s="81" t="s">
        <v>197</v>
      </c>
      <c r="D816" s="81" t="s">
        <v>197</v>
      </c>
      <c r="E816" s="81" t="s">
        <v>4203</v>
      </c>
      <c r="F816" s="81" t="s">
        <v>4203</v>
      </c>
      <c r="G816" s="90" t="s">
        <v>197</v>
      </c>
      <c r="H816" s="90" t="s">
        <v>4211</v>
      </c>
      <c r="I816" s="79" t="str" cm="1">
        <f t="array" ref="I8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16" s="90" t="s">
        <v>2680</v>
      </c>
      <c r="K816" s="50">
        <f>MATCH(LEFT(既存ファイル名[[#This Row],[項目（内部）]],1),字音画数表[新字],0)</f>
        <v>539</v>
      </c>
      <c r="L816" s="50" cm="1">
        <f t="array" ref="L81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6" s="50" cm="1">
        <f t="array" ref="M8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6" s="50" cm="1">
        <f t="array" ref="N816">_xlfn.IFS(既存ファイル名[[#This Row],[字２]]=0,1,既存ファイル名[[#This Row],[字３]]=0,2,TRUE,3)</f>
        <v>1</v>
      </c>
      <c r="O816" s="50">
        <f>COUNTIF(既存ファイル名[項目],既存ファイル名[[#This Row],[項目]])</f>
        <v>1</v>
      </c>
      <c r="P816" s="90" t="s">
        <v>3837</v>
      </c>
      <c r="Q816" s="50"/>
      <c r="R816" s="50" t="str">
        <f>LEFT(既存ファイル名[[#This Row],[ファイル名]],LEN(既存ファイル名[[#This Row],[ファイル名]])-2)</f>
        <v>jo</v>
      </c>
      <c r="S816" s="50" t="s">
        <v>3837</v>
      </c>
    </row>
    <row r="817" spans="2:19">
      <c r="B817" s="50">
        <v>905</v>
      </c>
      <c r="C817" s="81" t="s">
        <v>1875</v>
      </c>
      <c r="D817" s="90" t="s">
        <v>1875</v>
      </c>
      <c r="E817" s="81" t="s">
        <v>4203</v>
      </c>
      <c r="F817" s="81" t="s">
        <v>4203</v>
      </c>
      <c r="G817" s="90" t="s">
        <v>1875</v>
      </c>
      <c r="H817" s="90" t="s">
        <v>4121</v>
      </c>
      <c r="I817" s="50" t="str" cm="1">
        <f t="array" ref="I8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7" s="90" t="s">
        <v>3011</v>
      </c>
      <c r="K817" s="50">
        <f>MATCH(LEFT(既存ファイル名[[#This Row],[項目（内部）]],1),字音画数表[新字],0)</f>
        <v>537</v>
      </c>
      <c r="L817" s="50" cm="1">
        <f t="array" ref="L81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7" s="50" cm="1">
        <f t="array" ref="M8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7" s="50" cm="1">
        <f t="array" ref="N817">_xlfn.IFS(既存ファイル名[[#This Row],[字２]]=0,1,既存ファイル名[[#This Row],[字３]]=0,2,TRUE,3)</f>
        <v>1</v>
      </c>
      <c r="O817" s="50">
        <f>COUNTIF(既存ファイル名[項目],既存ファイル名[[#This Row],[項目]])</f>
        <v>1</v>
      </c>
      <c r="P817" s="90" t="s">
        <v>3837</v>
      </c>
      <c r="Q817" s="50" t="str" cm="1">
        <f t="array" ref="Q817">_xlfn.IFS(既存ファイル名[[#This Row],[字２]]&gt;0,"",COUNTIF(既存ファイル名[[字１]:[字３]],既存ファイル名[[#This Row],[字１]])&gt;1,"重複",TRUE,"")</f>
        <v/>
      </c>
      <c r="R817" s="50" t="str">
        <f>LEFT(既存ファイル名[[#This Row],[ファイル名]],LEN(既存ファイル名[[#This Row],[ファイル名]])-2)</f>
        <v>sho</v>
      </c>
      <c r="S817" s="50" t="s">
        <v>3837</v>
      </c>
    </row>
    <row r="818" spans="2:19">
      <c r="B818" s="50">
        <v>906</v>
      </c>
      <c r="C818" s="81" t="s">
        <v>2477</v>
      </c>
      <c r="D818" s="90" t="s">
        <v>2477</v>
      </c>
      <c r="E818" s="81" t="s">
        <v>4203</v>
      </c>
      <c r="F818" s="81" t="s">
        <v>4203</v>
      </c>
      <c r="G818" s="90" t="s">
        <v>663</v>
      </c>
      <c r="H818" s="90" t="s">
        <v>4121</v>
      </c>
      <c r="I818" s="50" t="str" cm="1">
        <f t="array" ref="I8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8" s="90" t="s">
        <v>3012</v>
      </c>
      <c r="K818" s="50">
        <f>MATCH(LEFT(既存ファイル名[[#This Row],[項目（内部）]],1),字音画数表[新字],0)</f>
        <v>534</v>
      </c>
      <c r="L818" s="50" cm="1">
        <f t="array" ref="L81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8" s="50" cm="1">
        <f t="array" ref="M8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8" s="50" cm="1">
        <f t="array" ref="N818">_xlfn.IFS(既存ファイル名[[#This Row],[字２]]=0,1,既存ファイル名[[#This Row],[字３]]=0,2,TRUE,3)</f>
        <v>1</v>
      </c>
      <c r="O818" s="50">
        <f>COUNTIF(既存ファイル名[項目],既存ファイル名[[#This Row],[項目]])</f>
        <v>1</v>
      </c>
      <c r="P818" s="90" t="s">
        <v>3837</v>
      </c>
      <c r="Q818" s="50" t="str" cm="1">
        <f t="array" ref="Q818">_xlfn.IFS(既存ファイル名[[#This Row],[字２]]&gt;0,"",COUNTIF(既存ファイル名[[字１]:[字３]],既存ファイル名[[#This Row],[字１]])&gt;1,"重複",TRUE,"")</f>
        <v/>
      </c>
      <c r="R818" s="50" t="str">
        <f>LEFT(既存ファイル名[[#This Row],[ファイル名]],LEN(既存ファイル名[[#This Row],[ファイル名]])-2)</f>
        <v>sho</v>
      </c>
      <c r="S818" s="50" t="s">
        <v>3837</v>
      </c>
    </row>
    <row r="819" spans="2:19">
      <c r="B819" s="50">
        <v>904</v>
      </c>
      <c r="C819" s="81" t="s">
        <v>809</v>
      </c>
      <c r="D819" s="90" t="s">
        <v>809</v>
      </c>
      <c r="E819" s="81" t="s">
        <v>4203</v>
      </c>
      <c r="F819" s="81" t="s">
        <v>4203</v>
      </c>
      <c r="G819" s="90" t="s">
        <v>809</v>
      </c>
      <c r="H819" s="90" t="s">
        <v>4121</v>
      </c>
      <c r="I819" s="50" t="str" cm="1">
        <f t="array" ref="I8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19" s="90" t="s">
        <v>3009</v>
      </c>
      <c r="K819" s="50">
        <f>MATCH(LEFT(既存ファイル名[[#This Row],[項目（内部）]],1),字音画数表[新字],0)</f>
        <v>530</v>
      </c>
      <c r="L819" s="50" cm="1">
        <f t="array" ref="L81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19" s="50" cm="1">
        <f t="array" ref="M8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19" s="50" cm="1">
        <f t="array" ref="N819">_xlfn.IFS(既存ファイル名[[#This Row],[字２]]=0,1,既存ファイル名[[#This Row],[字３]]=0,2,TRUE,3)</f>
        <v>1</v>
      </c>
      <c r="O819" s="50">
        <f>COUNTIF(既存ファイル名[項目],既存ファイル名[[#This Row],[項目]])</f>
        <v>1</v>
      </c>
      <c r="P819" s="90" t="s">
        <v>3837</v>
      </c>
      <c r="Q819" s="50"/>
      <c r="R819" s="50" t="str">
        <f>LEFT(既存ファイル名[[#This Row],[ファイル名]],LEN(既存ファイル名[[#This Row],[ファイル名]])-2)</f>
        <v>sho</v>
      </c>
      <c r="S819" s="50" t="s">
        <v>3837</v>
      </c>
    </row>
    <row r="820" spans="2:19">
      <c r="B820" s="50">
        <v>929</v>
      </c>
      <c r="C820" s="81" t="s">
        <v>803</v>
      </c>
      <c r="D820" s="90" t="s">
        <v>803</v>
      </c>
      <c r="E820" s="81" t="s">
        <v>4203</v>
      </c>
      <c r="F820" s="81" t="s">
        <v>4203</v>
      </c>
      <c r="G820" s="90" t="s">
        <v>803</v>
      </c>
      <c r="H820" s="90" t="s">
        <v>4121</v>
      </c>
      <c r="I820" s="50" t="str" cm="1">
        <f t="array" ref="I8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0" s="90" t="s">
        <v>3704</v>
      </c>
      <c r="K820" s="50">
        <f>MATCH(LEFT(既存ファイル名[[#This Row],[項目（内部）]],1),字音画数表[新字],0)</f>
        <v>525</v>
      </c>
      <c r="L820" s="50" cm="1">
        <f t="array" ref="L82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0" s="50" cm="1">
        <f t="array" ref="M8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0" s="50" cm="1">
        <f t="array" ref="N820">_xlfn.IFS(既存ファイル名[[#This Row],[字２]]=0,1,既存ファイル名[[#This Row],[字３]]=0,2,TRUE,3)</f>
        <v>1</v>
      </c>
      <c r="O820" s="50">
        <f>COUNTIF(既存ファイル名[項目],既存ファイル名[[#This Row],[項目]])</f>
        <v>1</v>
      </c>
      <c r="P820" s="90" t="s">
        <v>3837</v>
      </c>
      <c r="Q820" s="50" t="str" cm="1">
        <f t="array" ref="Q820">_xlfn.IFS(既存ファイル名[[#This Row],[字２]]&gt;0,"",COUNTIF(既存ファイル名[[字１]:[字３]],既存ファイル名[[#This Row],[字１]])&gt;1,"重複",TRUE,"")</f>
        <v/>
      </c>
      <c r="R820" s="50" t="str">
        <f>LEFT(既存ファイル名[[#This Row],[ファイル名]],LEN(既存ファイル名[[#This Row],[ファイル名]])-2)</f>
        <v>shun</v>
      </c>
      <c r="S820" s="50" t="s">
        <v>3837</v>
      </c>
    </row>
    <row r="821" spans="2:19">
      <c r="B821" s="50">
        <v>930</v>
      </c>
      <c r="C821" s="81" t="s">
        <v>1873</v>
      </c>
      <c r="D821" s="90" t="s">
        <v>1873</v>
      </c>
      <c r="E821" s="81" t="s">
        <v>4203</v>
      </c>
      <c r="F821" s="81" t="s">
        <v>4203</v>
      </c>
      <c r="G821" s="90" t="s">
        <v>1873</v>
      </c>
      <c r="H821" s="90" t="s">
        <v>4121</v>
      </c>
      <c r="I821" s="50" t="str" cm="1">
        <f t="array" ref="I8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1" s="90" t="s">
        <v>3073</v>
      </c>
      <c r="K821" s="50">
        <f>MATCH(LEFT(既存ファイル名[[#This Row],[項目（内部）]],1),字音画数表[新字],0)</f>
        <v>518</v>
      </c>
      <c r="L821" s="50" cm="1">
        <f t="array" ref="L82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1" s="50" cm="1">
        <f t="array" ref="M8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1" s="50" cm="1">
        <f t="array" ref="N821">_xlfn.IFS(既存ファイル名[[#This Row],[字２]]=0,1,既存ファイル名[[#This Row],[字３]]=0,2,TRUE,3)</f>
        <v>1</v>
      </c>
      <c r="O821" s="50">
        <f>COUNTIF(既存ファイル名[項目],既存ファイル名[[#This Row],[項目]])</f>
        <v>1</v>
      </c>
      <c r="P821" s="90" t="s">
        <v>3837</v>
      </c>
      <c r="Q821" s="50" t="str" cm="1">
        <f t="array" ref="Q821">_xlfn.IFS(既存ファイル名[[#This Row],[字２]]&gt;0,"",COUNTIF(既存ファイル名[[字１]:[字３]],既存ファイル名[[#This Row],[字１]])&gt;1,"重複",TRUE,"")</f>
        <v/>
      </c>
      <c r="R821" s="50" t="str">
        <f>LEFT(既存ファイル名[[#This Row],[ファイル名]],LEN(既存ファイル名[[#This Row],[ファイル名]])-2)</f>
        <v>shutsu</v>
      </c>
      <c r="S821" s="50" t="s">
        <v>3837</v>
      </c>
    </row>
    <row r="822" spans="2:19">
      <c r="B822" s="50">
        <v>928</v>
      </c>
      <c r="C822" s="81" t="s">
        <v>2475</v>
      </c>
      <c r="D822" s="90" t="s">
        <v>2475</v>
      </c>
      <c r="E822" s="81" t="s">
        <v>4203</v>
      </c>
      <c r="F822" s="81" t="s">
        <v>4203</v>
      </c>
      <c r="G822" s="90" t="s">
        <v>789</v>
      </c>
      <c r="H822" s="90" t="s">
        <v>4121</v>
      </c>
      <c r="I822" s="50" t="str" cm="1">
        <f t="array" ref="I8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2" s="90" t="s">
        <v>3702</v>
      </c>
      <c r="K822" s="50">
        <f>MATCH(LEFT(既存ファイル名[[#This Row],[項目（内部）]],1),字音画数表[新字],0)</f>
        <v>514</v>
      </c>
      <c r="L822" s="50" cm="1">
        <f t="array" ref="L82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2" s="50" cm="1">
        <f t="array" ref="M8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2" s="50" cm="1">
        <f t="array" ref="N822">_xlfn.IFS(既存ファイル名[[#This Row],[字２]]=0,1,既存ファイル名[[#This Row],[字３]]=0,2,TRUE,3)</f>
        <v>1</v>
      </c>
      <c r="O822" s="79">
        <f>COUNTIF(既存ファイル名[項目],既存ファイル名[[#This Row],[項目]])</f>
        <v>1</v>
      </c>
      <c r="P822" s="90" t="s">
        <v>3837</v>
      </c>
      <c r="Q822" s="50" t="str" cm="1">
        <f t="array" ref="Q822">_xlfn.IFS(既存ファイル名[[#This Row],[字２]]&gt;0,"",COUNTIF(既存ファイル名[[字１]:[字３]],既存ファイル名[[#This Row],[字１]])&gt;1,"重複",TRUE,"")</f>
        <v/>
      </c>
      <c r="R822" s="50" t="str">
        <f>LEFT(既存ファイル名[[#This Row],[ファイル名]],LEN(既存ファイル名[[#This Row],[ファイル名]])-2)</f>
        <v>shuku</v>
      </c>
      <c r="S822" s="50" t="s">
        <v>3837</v>
      </c>
    </row>
    <row r="823" spans="2:19">
      <c r="B823" s="50">
        <v>933</v>
      </c>
      <c r="C823" s="81" t="s">
        <v>4005</v>
      </c>
      <c r="D823" s="90" t="s">
        <v>4005</v>
      </c>
      <c r="E823" s="81" t="s">
        <v>4203</v>
      </c>
      <c r="F823" s="81" t="s">
        <v>4203</v>
      </c>
      <c r="G823" s="90" t="s">
        <v>4005</v>
      </c>
      <c r="H823" s="90" t="s">
        <v>4121</v>
      </c>
      <c r="I823" s="50" t="str" cm="1">
        <f t="array" ref="I8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3" s="90" t="s">
        <v>3079</v>
      </c>
      <c r="K823" s="50">
        <f>MATCH(LEFT(既存ファイル名[[#This Row],[項目（内部）]],1),字音画数表[新字],0)</f>
        <v>504</v>
      </c>
      <c r="L823" s="50" cm="1">
        <f t="array" ref="L82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3" s="50" cm="1">
        <f t="array" ref="M8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3" s="50" cm="1">
        <f t="array" ref="N823">_xlfn.IFS(既存ファイル名[[#This Row],[字２]]=0,1,既存ファイル名[[#This Row],[字３]]=0,2,TRUE,3)</f>
        <v>1</v>
      </c>
      <c r="O823" s="50">
        <f>COUNTIF(既存ファイル名[項目],既存ファイル名[[#This Row],[項目]])</f>
        <v>1</v>
      </c>
      <c r="P823" s="90" t="s">
        <v>3837</v>
      </c>
      <c r="Q823" s="50"/>
      <c r="R823" s="50" t="str">
        <f>LEFT(既存ファイル名[[#This Row],[ファイル名]],LEN(既存ファイル名[[#This Row],[ファイル名]])-2)</f>
        <v>shuu</v>
      </c>
      <c r="S823" s="50" t="s">
        <v>3837</v>
      </c>
    </row>
    <row r="824" spans="2:19">
      <c r="B824" s="50">
        <v>934</v>
      </c>
      <c r="C824" s="81" t="s">
        <v>771</v>
      </c>
      <c r="D824" s="90" t="s">
        <v>771</v>
      </c>
      <c r="E824" s="81" t="s">
        <v>4203</v>
      </c>
      <c r="F824" s="81" t="s">
        <v>4203</v>
      </c>
      <c r="G824" s="90" t="s">
        <v>771</v>
      </c>
      <c r="H824" s="90" t="s">
        <v>4121</v>
      </c>
      <c r="I824" s="50" t="str" cm="1">
        <f t="array" ref="I8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4" s="90" t="s">
        <v>3081</v>
      </c>
      <c r="K824" s="50">
        <f>MATCH(LEFT(既存ファイル名[[#This Row],[項目（内部）]],1),字音画数表[新字],0)</f>
        <v>499</v>
      </c>
      <c r="L824" s="50" cm="1">
        <f t="array" ref="L82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4" s="50" cm="1">
        <f t="array" ref="M8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4" s="50" cm="1">
        <f t="array" ref="N824">_xlfn.IFS(既存ファイル名[[#This Row],[字２]]=0,1,既存ファイル名[[#This Row],[字３]]=0,2,TRUE,3)</f>
        <v>1</v>
      </c>
      <c r="O824" s="50">
        <f>COUNTIF(既存ファイル名[項目],既存ファイル名[[#This Row],[項目]])</f>
        <v>1</v>
      </c>
      <c r="P824" s="90" t="s">
        <v>3837</v>
      </c>
      <c r="Q824" s="50" t="str" cm="1">
        <f t="array" ref="Q824">_xlfn.IFS(既存ファイル名[[#This Row],[字２]]&gt;0,"",COUNTIF(既存ファイル名[[字１]:[字３]],既存ファイル名[[#This Row],[字１]])&gt;1,"重複",TRUE,"")</f>
        <v/>
      </c>
      <c r="R824" s="50" t="str">
        <f>LEFT(既存ファイル名[[#This Row],[ファイル名]],LEN(既存ファイル名[[#This Row],[ファイル名]])-2)</f>
        <v>shuu</v>
      </c>
      <c r="S824" s="50" t="s">
        <v>3837</v>
      </c>
    </row>
    <row r="825" spans="2:19">
      <c r="B825" s="50">
        <v>931</v>
      </c>
      <c r="C825" s="81" t="s">
        <v>764</v>
      </c>
      <c r="D825" s="90" t="s">
        <v>764</v>
      </c>
      <c r="E825" s="81" t="s">
        <v>4203</v>
      </c>
      <c r="F825" s="81" t="s">
        <v>4203</v>
      </c>
      <c r="G825" s="90" t="s">
        <v>764</v>
      </c>
      <c r="H825" s="90" t="s">
        <v>4121</v>
      </c>
      <c r="I825" s="50" t="str" cm="1">
        <f t="array" ref="I8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5" s="90" t="s">
        <v>3075</v>
      </c>
      <c r="K825" s="50">
        <f>MATCH(LEFT(既存ファイル名[[#This Row],[項目（内部）]],1),字音画数表[新字],0)</f>
        <v>494</v>
      </c>
      <c r="L825" s="50" cm="1">
        <f t="array" ref="L82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5" s="50" cm="1">
        <f t="array" ref="M8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5" s="50" cm="1">
        <f t="array" ref="N825">_xlfn.IFS(既存ファイル名[[#This Row],[字２]]=0,1,既存ファイル名[[#This Row],[字３]]=0,2,TRUE,3)</f>
        <v>1</v>
      </c>
      <c r="O825" s="50">
        <f>COUNTIF(既存ファイル名[項目],既存ファイル名[[#This Row],[項目]])</f>
        <v>1</v>
      </c>
      <c r="P825" s="90" t="s">
        <v>3837</v>
      </c>
      <c r="Q825" s="50" t="str" cm="1">
        <f t="array" ref="Q825">_xlfn.IFS(既存ファイル名[[#This Row],[字２]]&gt;0,"",COUNTIF(既存ファイル名[[字１]:[字３]],既存ファイル名[[#This Row],[字１]])&gt;1,"重複",TRUE,"")</f>
        <v/>
      </c>
      <c r="R825" s="50" t="str">
        <f>LEFT(既存ファイル名[[#This Row],[ファイル名]],LEN(既存ファイル名[[#This Row],[ファイル名]])-2)</f>
        <v>shuu</v>
      </c>
      <c r="S825" s="50" t="s">
        <v>3837</v>
      </c>
    </row>
    <row r="826" spans="2:19">
      <c r="B826" s="50">
        <v>932</v>
      </c>
      <c r="C826" s="81" t="s">
        <v>760</v>
      </c>
      <c r="D826" s="90" t="s">
        <v>760</v>
      </c>
      <c r="E826" s="81" t="s">
        <v>4203</v>
      </c>
      <c r="F826" s="81" t="s">
        <v>4203</v>
      </c>
      <c r="G826" s="90" t="s">
        <v>760</v>
      </c>
      <c r="H826" s="90" t="s">
        <v>4121</v>
      </c>
      <c r="I826" s="50" t="str" cm="1">
        <f t="array" ref="I8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26" s="90" t="s">
        <v>3077</v>
      </c>
      <c r="K826" s="50">
        <f>MATCH(LEFT(既存ファイル名[[#This Row],[項目（内部）]],1),字音画数表[新字],0)</f>
        <v>491</v>
      </c>
      <c r="L826" s="50" cm="1">
        <f t="array" ref="L82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6" s="50" cm="1">
        <f t="array" ref="M8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6" s="50" cm="1">
        <f t="array" ref="N826">_xlfn.IFS(既存ファイル名[[#This Row],[字２]]=0,1,既存ファイル名[[#This Row],[字３]]=0,2,TRUE,3)</f>
        <v>1</v>
      </c>
      <c r="O826" s="50">
        <f>COUNTIF(既存ファイル名[項目],既存ファイル名[[#This Row],[項目]])</f>
        <v>1</v>
      </c>
      <c r="P826" s="90" t="s">
        <v>3837</v>
      </c>
      <c r="Q826" s="50"/>
      <c r="R826" s="50" t="str">
        <f>LEFT(既存ファイル名[[#This Row],[ファイル名]],LEN(既存ファイル名[[#This Row],[ファイル名]])-2)</f>
        <v>shuu</v>
      </c>
      <c r="S826" s="50" t="s">
        <v>3837</v>
      </c>
    </row>
    <row r="827" spans="2:19">
      <c r="B827" s="50">
        <v>935</v>
      </c>
      <c r="C827" s="81" t="s">
        <v>4470</v>
      </c>
      <c r="D827" s="90" t="s">
        <v>33</v>
      </c>
      <c r="E827" s="81" t="s">
        <v>4203</v>
      </c>
      <c r="F827" s="81" t="s">
        <v>4203</v>
      </c>
      <c r="G827" s="90" t="s">
        <v>33</v>
      </c>
      <c r="H827" s="90" t="s">
        <v>4122</v>
      </c>
      <c r="I827" s="50" t="str" cm="1">
        <f t="array" ref="I8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27" s="90" t="s">
        <v>3085</v>
      </c>
      <c r="K827" s="50">
        <f>MATCH(LEFT(既存ファイル名[[#This Row],[項目（内部）]],1),字音画数表[新字],0)</f>
        <v>489</v>
      </c>
      <c r="L827" s="50" cm="1">
        <f t="array" ref="L82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7" s="50" cm="1">
        <f t="array" ref="M8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7" s="50" cm="1">
        <f t="array" ref="N827">_xlfn.IFS(既存ファイル名[[#This Row],[字２]]=0,1,既存ファイル名[[#This Row],[字３]]=0,2,TRUE,3)</f>
        <v>1</v>
      </c>
      <c r="O827" s="50">
        <f>COUNTIF(既存ファイル名[項目],既存ファイル名[[#This Row],[項目]])</f>
        <v>1</v>
      </c>
      <c r="P827" s="90" t="s">
        <v>3837</v>
      </c>
      <c r="Q827" s="50" t="str" cm="1">
        <f t="array" ref="Q827">_xlfn.IFS(既存ファイル名[[#This Row],[字２]]&gt;0,"",COUNTIF(既存ファイル名[[字１]:[字３]],既存ファイル名[[#This Row],[字１]])&gt;1,"重複",TRUE,"")</f>
        <v/>
      </c>
      <c r="R827" s="50" t="str">
        <f>LEFT(既存ファイル名[[#This Row],[ファイル名]],LEN(既存ファイル名[[#This Row],[ファイル名]])-2)</f>
        <v>shuu</v>
      </c>
      <c r="S827" s="50" t="s">
        <v>3837</v>
      </c>
    </row>
    <row r="828" spans="2:19">
      <c r="B828" s="50">
        <v>936</v>
      </c>
      <c r="C828" s="81" t="s">
        <v>758</v>
      </c>
      <c r="D828" s="90" t="s">
        <v>758</v>
      </c>
      <c r="E828" s="81" t="s">
        <v>4203</v>
      </c>
      <c r="F828" s="81" t="s">
        <v>4203</v>
      </c>
      <c r="G828" s="90" t="s">
        <v>758</v>
      </c>
      <c r="H828" s="90" t="s">
        <v>4211</v>
      </c>
      <c r="I828" s="50" t="str" cm="1">
        <f t="array" ref="I8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28" s="90" t="s">
        <v>3086</v>
      </c>
      <c r="K828" s="50">
        <f>MATCH(LEFT(既存ファイル名[[#This Row],[項目（内部）]],1),字音画数表[新字],0)</f>
        <v>488</v>
      </c>
      <c r="L828" s="50" cm="1">
        <f t="array" ref="L82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8" s="50" cm="1">
        <f t="array" ref="M8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8" s="50" cm="1">
        <f t="array" ref="N828">_xlfn.IFS(既存ファイル名[[#This Row],[字２]]=0,1,既存ファイル名[[#This Row],[字３]]=0,2,TRUE,3)</f>
        <v>1</v>
      </c>
      <c r="O828" s="50">
        <f>COUNTIF(既存ファイル名[項目],既存ファイル名[[#This Row],[項目]])</f>
        <v>1</v>
      </c>
      <c r="P828" s="90" t="s">
        <v>3837</v>
      </c>
      <c r="Q828" s="50"/>
      <c r="R828" s="50" t="str">
        <f>LEFT(既存ファイル名[[#This Row],[ファイル名]],LEN(既存ファイル名[[#This Row],[ファイル名]])-2)</f>
        <v>shuu</v>
      </c>
      <c r="S828" s="50" t="s">
        <v>3837</v>
      </c>
    </row>
    <row r="829" spans="2:19">
      <c r="B829" s="50">
        <v>927</v>
      </c>
      <c r="C829" s="81" t="s">
        <v>752</v>
      </c>
      <c r="D829" s="90" t="s">
        <v>752</v>
      </c>
      <c r="E829" s="81" t="s">
        <v>4203</v>
      </c>
      <c r="F829" s="81" t="s">
        <v>4203</v>
      </c>
      <c r="G829" s="90" t="s">
        <v>752</v>
      </c>
      <c r="H829" s="90" t="s">
        <v>4207</v>
      </c>
      <c r="I829" s="50" t="str" cm="1">
        <f t="array" ref="I8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829" s="90" t="s">
        <v>3067</v>
      </c>
      <c r="K829" s="50">
        <f>MATCH(LEFT(既存ファイル名[[#This Row],[項目（内部）]],1),字音画数表[新字],0)</f>
        <v>485</v>
      </c>
      <c r="L829" s="50" cm="1">
        <f t="array" ref="L82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29" s="50" cm="1">
        <f t="array" ref="M8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29" s="50" cm="1">
        <f t="array" ref="N829">_xlfn.IFS(既存ファイル名[[#This Row],[字２]]=0,1,既存ファイル名[[#This Row],[字３]]=0,2,TRUE,3)</f>
        <v>1</v>
      </c>
      <c r="O829" s="50">
        <f>COUNTIF(既存ファイル名[項目],既存ファイル名[[#This Row],[項目]])</f>
        <v>1</v>
      </c>
      <c r="P829" s="90" t="s">
        <v>3837</v>
      </c>
      <c r="Q829" s="50"/>
      <c r="R829" s="50" t="str">
        <f>LEFT(既存ファイル名[[#This Row],[ファイル名]],LEN(既存ファイル名[[#This Row],[ファイル名]])-2)</f>
        <v>shu</v>
      </c>
      <c r="S829" s="50" t="s">
        <v>3837</v>
      </c>
    </row>
    <row r="830" spans="2:19">
      <c r="B830" s="50">
        <v>925</v>
      </c>
      <c r="C830" s="81" t="s">
        <v>750</v>
      </c>
      <c r="D830" s="90" t="s">
        <v>750</v>
      </c>
      <c r="E830" s="81" t="s">
        <v>4203</v>
      </c>
      <c r="F830" s="81" t="s">
        <v>4203</v>
      </c>
      <c r="G830" s="90" t="s">
        <v>750</v>
      </c>
      <c r="H830" s="90" t="s">
        <v>4121</v>
      </c>
      <c r="I830" s="50" t="str" cm="1">
        <f t="array" ref="I8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0" s="90" t="s">
        <v>3065</v>
      </c>
      <c r="K830" s="50">
        <f>MATCH(LEFT(既存ファイル名[[#This Row],[項目（内部）]],1),字音画数表[新字],0)</f>
        <v>484</v>
      </c>
      <c r="L830" s="50" cm="1">
        <f t="array" ref="L83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0" s="50" cm="1">
        <f t="array" ref="M8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0" s="50" cm="1">
        <f t="array" ref="N830">_xlfn.IFS(既存ファイル名[[#This Row],[字２]]=0,1,既存ファイル名[[#This Row],[字３]]=0,2,TRUE,3)</f>
        <v>1</v>
      </c>
      <c r="O830" s="50">
        <f>COUNTIF(既存ファイル名[項目],既存ファイル名[[#This Row],[項目]])</f>
        <v>1</v>
      </c>
      <c r="P830" s="90" t="s">
        <v>3837</v>
      </c>
      <c r="Q830" s="50" t="str" cm="1">
        <f t="array" ref="Q830">_xlfn.IFS(既存ファイル名[[#This Row],[字２]]&gt;0,"",COUNTIF(既存ファイル名[[字１]:[字３]],既存ファイル名[[#This Row],[字１]])&gt;1,"重複",TRUE,"")</f>
        <v/>
      </c>
      <c r="R830" s="50" t="str">
        <f>LEFT(既存ファイル名[[#This Row],[ファイル名]],LEN(既存ファイル名[[#This Row],[ファイル名]])-2)</f>
        <v>shu</v>
      </c>
      <c r="S830" s="50" t="s">
        <v>3837</v>
      </c>
    </row>
    <row r="831" spans="2:19">
      <c r="B831" s="50">
        <v>926</v>
      </c>
      <c r="C831" s="81" t="s">
        <v>1870</v>
      </c>
      <c r="D831" s="90" t="s">
        <v>1870</v>
      </c>
      <c r="E831" s="81" t="s">
        <v>4203</v>
      </c>
      <c r="F831" s="81" t="s">
        <v>4203</v>
      </c>
      <c r="G831" s="90" t="s">
        <v>1870</v>
      </c>
      <c r="H831" s="90" t="s">
        <v>4121</v>
      </c>
      <c r="I831" s="50" t="str" cm="1">
        <f t="array" ref="I8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1" s="90" t="s">
        <v>3066</v>
      </c>
      <c r="K831" s="50">
        <f>MATCH(LEFT(既存ファイル名[[#This Row],[項目（内部）]],1),字音画数表[新字],0)</f>
        <v>483</v>
      </c>
      <c r="L831" s="50" cm="1">
        <f t="array" ref="L8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1" s="50" cm="1">
        <f t="array" ref="M8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1" s="50" cm="1">
        <f t="array" ref="N831">_xlfn.IFS(既存ファイル名[[#This Row],[字２]]=0,1,既存ファイル名[[#This Row],[字３]]=0,2,TRUE,3)</f>
        <v>1</v>
      </c>
      <c r="O831" s="79">
        <f>COUNTIF(既存ファイル名[項目],既存ファイル名[[#This Row],[項目]])</f>
        <v>1</v>
      </c>
      <c r="P831" s="90" t="s">
        <v>3837</v>
      </c>
      <c r="Q831" s="50" t="str" cm="1">
        <f t="array" ref="Q831">_xlfn.IFS(既存ファイル名[[#This Row],[字２]]&gt;0,"",COUNTIF(既存ファイル名[[字１]:[字３]],既存ファイル名[[#This Row],[字１]])&gt;1,"重複",TRUE,"")</f>
        <v/>
      </c>
      <c r="R831" s="50" t="str">
        <f>LEFT(既存ファイル名[[#This Row],[ファイル名]],LEN(既存ファイル名[[#This Row],[ファイル名]])-2)</f>
        <v>shu</v>
      </c>
      <c r="S831" s="50" t="s">
        <v>3837</v>
      </c>
    </row>
    <row r="832" spans="2:19">
      <c r="B832" s="50">
        <v>884</v>
      </c>
      <c r="C832" s="81" t="s">
        <v>740</v>
      </c>
      <c r="D832" s="90" t="s">
        <v>740</v>
      </c>
      <c r="E832" s="81" t="s">
        <v>4203</v>
      </c>
      <c r="F832" s="81" t="s">
        <v>4203</v>
      </c>
      <c r="G832" s="90" t="s">
        <v>740</v>
      </c>
      <c r="H832" s="90" t="s">
        <v>4121</v>
      </c>
      <c r="I832" s="50" t="str" cm="1">
        <f t="array" ref="I8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2" s="90" t="s">
        <v>3634</v>
      </c>
      <c r="K832" s="50">
        <f>MATCH(LEFT(既存ファイル名[[#This Row],[項目（内部）]],1),字音画数表[新字],0)</f>
        <v>477</v>
      </c>
      <c r="L832" s="50" cm="1">
        <f t="array" ref="L8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2" s="50" cm="1">
        <f t="array" ref="M8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2" s="50" cm="1">
        <f t="array" ref="N832">_xlfn.IFS(既存ファイル名[[#This Row],[字２]]=0,1,既存ファイル名[[#This Row],[字３]]=0,2,TRUE,3)</f>
        <v>1</v>
      </c>
      <c r="O832" s="50">
        <f>COUNTIF(既存ファイル名[項目],既存ファイル名[[#This Row],[項目]])</f>
        <v>1</v>
      </c>
      <c r="P832" s="90" t="s">
        <v>3837</v>
      </c>
      <c r="Q832" s="50" t="str" cm="1">
        <f t="array" ref="Q832">_xlfn.IFS(既存ファイル名[[#This Row],[字２]]&gt;0,"",COUNTIF(既存ファイル名[[字１]:[字３]],既存ファイル名[[#This Row],[字１]])&gt;1,"重複",TRUE,"")</f>
        <v/>
      </c>
      <c r="R832" s="50" t="str">
        <f>LEFT(既存ファイル名[[#This Row],[ファイル名]],LEN(既存ファイル名[[#This Row],[ファイル名]])-2)</f>
        <v>shaku</v>
      </c>
      <c r="S832" s="50" t="s">
        <v>3837</v>
      </c>
    </row>
    <row r="833" spans="2:19">
      <c r="B833" s="50">
        <v>881</v>
      </c>
      <c r="C833" s="81" t="s">
        <v>736</v>
      </c>
      <c r="D833" s="90" t="s">
        <v>736</v>
      </c>
      <c r="E833" s="81" t="s">
        <v>4203</v>
      </c>
      <c r="F833" s="81" t="s">
        <v>4203</v>
      </c>
      <c r="G833" s="90" t="s">
        <v>736</v>
      </c>
      <c r="H833" s="90" t="s">
        <v>4121</v>
      </c>
      <c r="I833" s="50" t="str" cm="1">
        <f t="array" ref="I8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3" s="90" t="s">
        <v>2952</v>
      </c>
      <c r="K833" s="50">
        <f>MATCH(LEFT(既存ファイル名[[#This Row],[項目（内部）]],1),字音画数表[新字],0)</f>
        <v>475</v>
      </c>
      <c r="L833" s="50" cm="1">
        <f t="array" ref="L8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3" s="50" cm="1">
        <f t="array" ref="M8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3" s="50" cm="1">
        <f t="array" ref="N833">_xlfn.IFS(既存ファイル名[[#This Row],[字２]]=0,1,既存ファイル名[[#This Row],[字３]]=0,2,TRUE,3)</f>
        <v>1</v>
      </c>
      <c r="O833" s="50">
        <f>COUNTIF(既存ファイル名[項目],既存ファイル名[[#This Row],[項目]])</f>
        <v>1</v>
      </c>
      <c r="P833" s="90" t="s">
        <v>3837</v>
      </c>
      <c r="Q833" s="50" t="str" cm="1">
        <f t="array" ref="Q833">_xlfn.IFS(既存ファイル名[[#This Row],[字２]]&gt;0,"",COUNTIF(既存ファイル名[[字１]:[字３]],既存ファイル名[[#This Row],[字１]])&gt;1,"重複",TRUE,"")</f>
        <v/>
      </c>
      <c r="R833" s="50" t="str">
        <f>LEFT(既存ファイル名[[#This Row],[ファイル名]],LEN(既存ファイル名[[#This Row],[ファイル名]])-2)</f>
        <v>sha</v>
      </c>
      <c r="S833" s="50" t="s">
        <v>3837</v>
      </c>
    </row>
    <row r="834" spans="2:19">
      <c r="B834" s="50">
        <v>883</v>
      </c>
      <c r="C834" s="81" t="s">
        <v>1869</v>
      </c>
      <c r="D834" s="90" t="s">
        <v>1869</v>
      </c>
      <c r="E834" s="81" t="s">
        <v>4203</v>
      </c>
      <c r="F834" s="81" t="s">
        <v>4203</v>
      </c>
      <c r="G834" s="90" t="s">
        <v>1869</v>
      </c>
      <c r="H834" s="90" t="s">
        <v>4121</v>
      </c>
      <c r="I834" s="50" t="str" cm="1">
        <f t="array" ref="I8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4" s="90" t="s">
        <v>2955</v>
      </c>
      <c r="K834" s="50">
        <f>MATCH(LEFT(既存ファイル名[[#This Row],[項目（内部）]],1),字音画数表[新字],0)</f>
        <v>474</v>
      </c>
      <c r="L834" s="50" cm="1">
        <f t="array" ref="L8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4" s="50" cm="1">
        <f t="array" ref="M8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4" s="50" cm="1">
        <f t="array" ref="N834">_xlfn.IFS(既存ファイル名[[#This Row],[字２]]=0,1,既存ファイル名[[#This Row],[字３]]=0,2,TRUE,3)</f>
        <v>1</v>
      </c>
      <c r="O834" s="50">
        <f>COUNTIF(既存ファイル名[項目],既存ファイル名[[#This Row],[項目]])</f>
        <v>1</v>
      </c>
      <c r="P834" s="90" t="s">
        <v>3837</v>
      </c>
      <c r="Q834" s="50" t="str" cm="1">
        <f t="array" ref="Q834">_xlfn.IFS(既存ファイル名[[#This Row],[字２]]&gt;0,"",COUNTIF(既存ファイル名[[字１]:[字３]],既存ファイル名[[#This Row],[字１]])&gt;1,"重複",TRUE,"")</f>
        <v/>
      </c>
      <c r="R834" s="50" t="str">
        <f>LEFT(既存ファイル名[[#This Row],[ファイル名]],LEN(既存ファイル名[[#This Row],[ファイル名]])-2)</f>
        <v>sha</v>
      </c>
      <c r="S834" s="50" t="s">
        <v>3837</v>
      </c>
    </row>
    <row r="835" spans="2:19">
      <c r="B835" s="50">
        <v>882</v>
      </c>
      <c r="C835" s="81" t="s">
        <v>735</v>
      </c>
      <c r="D835" s="90" t="s">
        <v>735</v>
      </c>
      <c r="E835" s="81" t="s">
        <v>4203</v>
      </c>
      <c r="F835" s="81" t="s">
        <v>4203</v>
      </c>
      <c r="G835" s="90" t="s">
        <v>735</v>
      </c>
      <c r="H835" s="90" t="s">
        <v>4121</v>
      </c>
      <c r="I835" s="50" t="str" cm="1">
        <f t="array" ref="I8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5" s="90" t="s">
        <v>2953</v>
      </c>
      <c r="K835" s="50">
        <f>MATCH(LEFT(既存ファイル名[[#This Row],[項目（内部）]],1),字音画数表[新字],0)</f>
        <v>473</v>
      </c>
      <c r="L835" s="50" cm="1">
        <f t="array" ref="L8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5" s="50" cm="1">
        <f t="array" ref="M8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5" s="50" cm="1">
        <f t="array" ref="N835">_xlfn.IFS(既存ファイル名[[#This Row],[字２]]=0,1,既存ファイル名[[#This Row],[字３]]=0,2,TRUE,3)</f>
        <v>1</v>
      </c>
      <c r="O835" s="50">
        <f>COUNTIF(既存ファイル名[項目],既存ファイル名[[#This Row],[項目]])</f>
        <v>1</v>
      </c>
      <c r="P835" s="90" t="s">
        <v>3837</v>
      </c>
      <c r="Q835" s="50"/>
      <c r="R835" s="50" t="str">
        <f>LEFT(既存ファイル名[[#This Row],[ファイル名]],LEN(既存ファイル名[[#This Row],[ファイル名]])-2)</f>
        <v>sha</v>
      </c>
      <c r="S835" s="50" t="s">
        <v>3837</v>
      </c>
    </row>
    <row r="836" spans="2:19">
      <c r="B836" s="50">
        <v>903</v>
      </c>
      <c r="C836" s="81" t="s">
        <v>723</v>
      </c>
      <c r="D836" s="90" t="s">
        <v>723</v>
      </c>
      <c r="E836" s="81" t="s">
        <v>4203</v>
      </c>
      <c r="F836" s="81" t="s">
        <v>4203</v>
      </c>
      <c r="G836" s="90" t="s">
        <v>723</v>
      </c>
      <c r="H836" s="90" t="s">
        <v>4211</v>
      </c>
      <c r="I836" s="50" t="str" cm="1">
        <f t="array" ref="I8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36" s="90" t="s">
        <v>3004</v>
      </c>
      <c r="K836" s="50">
        <f>MATCH(LEFT(既存ファイル名[[#This Row],[項目（内部）]],1),字音画数表[新字],0)</f>
        <v>463</v>
      </c>
      <c r="L836" s="50" cm="1">
        <f t="array" ref="L8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6" s="50" cm="1">
        <f t="array" ref="M8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6" s="50" cm="1">
        <f t="array" ref="N836">_xlfn.IFS(既存ファイル名[[#This Row],[字２]]=0,1,既存ファイル名[[#This Row],[字３]]=0,2,TRUE,3)</f>
        <v>1</v>
      </c>
      <c r="O836" s="50">
        <f>COUNTIF(既存ファイル名[項目],既存ファイル名[[#This Row],[項目]])</f>
        <v>1</v>
      </c>
      <c r="P836" s="90" t="s">
        <v>3837</v>
      </c>
      <c r="Q836" s="50"/>
      <c r="R836" s="50" t="str">
        <f>LEFT(既存ファイル名[[#This Row],[ファイル名]],LEN(既存ファイル名[[#This Row],[ファイル名]])-2)</f>
        <v>shitsu</v>
      </c>
      <c r="S836" s="50" t="s">
        <v>3837</v>
      </c>
    </row>
    <row r="837" spans="2:19">
      <c r="B837" s="50">
        <v>895</v>
      </c>
      <c r="C837" s="81" t="s">
        <v>2137</v>
      </c>
      <c r="D837" s="90" t="s">
        <v>2137</v>
      </c>
      <c r="E837" s="81" t="s">
        <v>4203</v>
      </c>
      <c r="F837" s="81" t="s">
        <v>4203</v>
      </c>
      <c r="G837" s="90" t="s">
        <v>926</v>
      </c>
      <c r="H837" s="90" t="s">
        <v>4207</v>
      </c>
      <c r="I837" s="50" t="str" cm="1">
        <f t="array" ref="I8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837" s="90" t="s">
        <v>2975</v>
      </c>
      <c r="K837" s="50">
        <f>MATCH(LEFT(既存ファイル名[[#This Row],[項目（内部）]],1),字音画数表[新字],0)</f>
        <v>455</v>
      </c>
      <c r="L837" s="50" cm="1">
        <f t="array" ref="L8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7" s="50" cm="1">
        <f t="array" ref="M8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7" s="50" cm="1">
        <f t="array" ref="N837">_xlfn.IFS(既存ファイル名[[#This Row],[字２]]=0,1,既存ファイル名[[#This Row],[字３]]=0,2,TRUE,3)</f>
        <v>1</v>
      </c>
      <c r="O837" s="50">
        <f>COUNTIF(既存ファイル名[項目],既存ファイル名[[#This Row],[項目]])</f>
        <v>1</v>
      </c>
      <c r="P837" s="90" t="s">
        <v>3837</v>
      </c>
      <c r="Q837" s="50" t="str" cm="1">
        <f t="array" ref="Q837">_xlfn.IFS(既存ファイル名[[#This Row],[字２]]&gt;0,"",COUNTIF(既存ファイル名[[字１]:[字３]],既存ファイル名[[#This Row],[字１]])&gt;1,"重複",TRUE,"")</f>
        <v/>
      </c>
      <c r="R837" s="50" t="str">
        <f>LEFT(既存ファイル名[[#This Row],[ファイル名]],LEN(既存ファイル名[[#This Row],[ファイル名]])-2)</f>
        <v>shi</v>
      </c>
      <c r="S837" s="50" t="s">
        <v>3837</v>
      </c>
    </row>
    <row r="838" spans="2:19">
      <c r="B838" s="50">
        <v>887</v>
      </c>
      <c r="C838" s="81" t="s">
        <v>705</v>
      </c>
      <c r="D838" s="90" t="s">
        <v>705</v>
      </c>
      <c r="E838" s="81" t="s">
        <v>4203</v>
      </c>
      <c r="F838" s="81" t="s">
        <v>4203</v>
      </c>
      <c r="G838" s="90" t="s">
        <v>705</v>
      </c>
      <c r="H838" s="90" t="s">
        <v>4121</v>
      </c>
      <c r="I838" s="50" t="str" cm="1">
        <f t="array" ref="I8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8" s="90" t="s">
        <v>2965</v>
      </c>
      <c r="K838" s="50">
        <f>MATCH(LEFT(既存ファイル名[[#This Row],[項目（内部）]],1),字音画数表[新字],0)</f>
        <v>445</v>
      </c>
      <c r="L838" s="50" cm="1">
        <f t="array" ref="L8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8" s="50" cm="1">
        <f t="array" ref="M8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8" s="50" cm="1">
        <f t="array" ref="N838">_xlfn.IFS(既存ファイル名[[#This Row],[字２]]=0,1,既存ファイル名[[#This Row],[字３]]=0,2,TRUE,3)</f>
        <v>1</v>
      </c>
      <c r="O838" s="50">
        <f>COUNTIF(既存ファイル名[項目],既存ファイル名[[#This Row],[項目]])</f>
        <v>1</v>
      </c>
      <c r="P838" s="90" t="s">
        <v>3837</v>
      </c>
      <c r="Q838" s="50" t="str" cm="1">
        <f t="array" ref="Q838">_xlfn.IFS(既存ファイル名[[#This Row],[字２]]&gt;0,"",COUNTIF(既存ファイル名[[字１]:[字３]],既存ファイル名[[#This Row],[字１]])&gt;1,"重複",TRUE,"")</f>
        <v/>
      </c>
      <c r="R838" s="50" t="str">
        <f>LEFT(既存ファイル名[[#This Row],[ファイル名]],LEN(既存ファイル名[[#This Row],[ファイル名]])-2)</f>
        <v>shi</v>
      </c>
      <c r="S838" s="50" t="s">
        <v>3837</v>
      </c>
    </row>
    <row r="839" spans="2:19">
      <c r="B839" s="50">
        <v>891</v>
      </c>
      <c r="C839" s="81" t="s">
        <v>1868</v>
      </c>
      <c r="D839" s="90" t="s">
        <v>1868</v>
      </c>
      <c r="E839" s="81" t="s">
        <v>4203</v>
      </c>
      <c r="F839" s="81" t="s">
        <v>4203</v>
      </c>
      <c r="G839" s="90" t="s">
        <v>1868</v>
      </c>
      <c r="H839" s="90" t="s">
        <v>4121</v>
      </c>
      <c r="I839" s="50" t="str" cm="1">
        <f t="array" ref="I8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39" s="90" t="s">
        <v>2971</v>
      </c>
      <c r="K839" s="50">
        <f>MATCH(LEFT(既存ファイル名[[#This Row],[項目（内部）]],1),字音画数表[新字],0)</f>
        <v>444</v>
      </c>
      <c r="L839" s="50" cm="1">
        <f t="array" ref="L8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39" s="50" cm="1">
        <f t="array" ref="M8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39" s="50" cm="1">
        <f t="array" ref="N839">_xlfn.IFS(既存ファイル名[[#This Row],[字２]]=0,1,既存ファイル名[[#This Row],[字３]]=0,2,TRUE,3)</f>
        <v>1</v>
      </c>
      <c r="O839" s="50">
        <f>COUNTIF(既存ファイル名[項目],既存ファイル名[[#This Row],[項目]])</f>
        <v>1</v>
      </c>
      <c r="P839" s="90" t="s">
        <v>3837</v>
      </c>
      <c r="Q839" s="50" t="str" cm="1">
        <f t="array" ref="Q839">_xlfn.IFS(既存ファイル名[[#This Row],[字２]]&gt;0,"",COUNTIF(既存ファイル名[[字１]:[字３]],既存ファイル名[[#This Row],[字１]])&gt;1,"重複",TRUE,"")</f>
        <v/>
      </c>
      <c r="R839" s="50" t="str">
        <f>LEFT(既存ファイル名[[#This Row],[ファイル名]],LEN(既存ファイル名[[#This Row],[ファイル名]])-2)</f>
        <v>shi</v>
      </c>
      <c r="S839" s="50" t="s">
        <v>3837</v>
      </c>
    </row>
    <row r="840" spans="2:19">
      <c r="B840" s="50">
        <v>894</v>
      </c>
      <c r="C840" s="81" t="s">
        <v>701</v>
      </c>
      <c r="D840" s="90" t="s">
        <v>701</v>
      </c>
      <c r="E840" s="81" t="s">
        <v>4203</v>
      </c>
      <c r="F840" s="81" t="s">
        <v>4203</v>
      </c>
      <c r="G840" s="90" t="s">
        <v>701</v>
      </c>
      <c r="H840" s="90" t="s">
        <v>4121</v>
      </c>
      <c r="I840" s="50" t="str" cm="1">
        <f t="array" ref="I8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0" s="90" t="s">
        <v>2974</v>
      </c>
      <c r="K840" s="50">
        <f>MATCH(LEFT(既存ファイル名[[#This Row],[項目（内部）]],1),字音画数表[新字],0)</f>
        <v>441</v>
      </c>
      <c r="L840" s="50" cm="1">
        <f t="array" ref="L8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0" s="50" cm="1">
        <f t="array" ref="M8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0" s="50" cm="1">
        <f t="array" ref="N840">_xlfn.IFS(既存ファイル名[[#This Row],[字２]]=0,1,既存ファイル名[[#This Row],[字３]]=0,2,TRUE,3)</f>
        <v>1</v>
      </c>
      <c r="O840" s="50">
        <f>COUNTIF(既存ファイル名[項目],既存ファイル名[[#This Row],[項目]])</f>
        <v>1</v>
      </c>
      <c r="P840" s="90" t="s">
        <v>3837</v>
      </c>
      <c r="Q840" s="50" t="str" cm="1">
        <f t="array" ref="Q840">_xlfn.IFS(既存ファイル名[[#This Row],[字２]]&gt;0,"",COUNTIF(既存ファイル名[[字１]:[字３]],既存ファイル名[[#This Row],[字１]])&gt;1,"重複",TRUE,"")</f>
        <v/>
      </c>
      <c r="R840" s="50" t="str">
        <f>LEFT(既存ファイル名[[#This Row],[ファイル名]],LEN(既存ファイル名[[#This Row],[ファイル名]])-2)</f>
        <v>shi</v>
      </c>
      <c r="S840" s="50" t="s">
        <v>3837</v>
      </c>
    </row>
    <row r="841" spans="2:19">
      <c r="B841" s="50">
        <v>893</v>
      </c>
      <c r="C841" s="81" t="s">
        <v>700</v>
      </c>
      <c r="D841" s="90" t="s">
        <v>700</v>
      </c>
      <c r="E841" s="81" t="s">
        <v>4203</v>
      </c>
      <c r="F841" s="81" t="s">
        <v>4203</v>
      </c>
      <c r="G841" s="90" t="s">
        <v>700</v>
      </c>
      <c r="H841" s="90" t="s">
        <v>4121</v>
      </c>
      <c r="I841" s="50" t="str" cm="1">
        <f t="array" ref="I8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1" s="90" t="s">
        <v>2973</v>
      </c>
      <c r="K841" s="50">
        <f>MATCH(LEFT(既存ファイル名[[#This Row],[項目（内部）]],1),字音画数表[新字],0)</f>
        <v>440</v>
      </c>
      <c r="L841" s="50" cm="1">
        <f t="array" ref="L8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1" s="50" cm="1">
        <f t="array" ref="M8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1" s="50" cm="1">
        <f t="array" ref="N841">_xlfn.IFS(既存ファイル名[[#This Row],[字２]]=0,1,既存ファイル名[[#This Row],[字３]]=0,2,TRUE,3)</f>
        <v>1</v>
      </c>
      <c r="O841" s="50">
        <f>COUNTIF(既存ファイル名[項目],既存ファイル名[[#This Row],[項目]])</f>
        <v>1</v>
      </c>
      <c r="P841" s="90" t="s">
        <v>3837</v>
      </c>
      <c r="Q841" s="50" t="str" cm="1">
        <f t="array" ref="Q841">_xlfn.IFS(既存ファイル名[[#This Row],[字２]]&gt;0,"",COUNTIF(既存ファイル名[[字１]:[字３]],既存ファイル名[[#This Row],[字１]])&gt;1,"重複",TRUE,"")</f>
        <v/>
      </c>
      <c r="R841" s="50" t="str">
        <f>LEFT(既存ファイル名[[#This Row],[ファイル名]],LEN(既存ファイル名[[#This Row],[ファイル名]])-2)</f>
        <v>shi</v>
      </c>
      <c r="S841" s="50" t="s">
        <v>3837</v>
      </c>
    </row>
    <row r="842" spans="2:19">
      <c r="B842" s="50">
        <v>888</v>
      </c>
      <c r="C842" s="81" t="s">
        <v>698</v>
      </c>
      <c r="D842" s="90" t="s">
        <v>698</v>
      </c>
      <c r="E842" s="81" t="s">
        <v>4203</v>
      </c>
      <c r="F842" s="81" t="s">
        <v>4203</v>
      </c>
      <c r="G842" s="90" t="s">
        <v>698</v>
      </c>
      <c r="H842" s="90" t="s">
        <v>4121</v>
      </c>
      <c r="I842" s="50" t="str" cm="1">
        <f t="array" ref="I8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2" s="90" t="s">
        <v>2966</v>
      </c>
      <c r="K842" s="50">
        <f>MATCH(LEFT(既存ファイル名[[#This Row],[項目（内部）]],1),字音画数表[新字],0)</f>
        <v>437</v>
      </c>
      <c r="L842" s="50" cm="1">
        <f t="array" ref="L8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2" s="50" cm="1">
        <f t="array" ref="M8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2" s="50" cm="1">
        <f t="array" ref="N842">_xlfn.IFS(既存ファイル名[[#This Row],[字２]]=0,1,既存ファイル名[[#This Row],[字３]]=0,2,TRUE,3)</f>
        <v>1</v>
      </c>
      <c r="O842" s="50">
        <f>COUNTIF(既存ファイル名[項目],既存ファイル名[[#This Row],[項目]])</f>
        <v>1</v>
      </c>
      <c r="P842" s="90" t="s">
        <v>3837</v>
      </c>
      <c r="Q842" s="50" t="str" cm="1">
        <f t="array" ref="Q842">_xlfn.IFS(既存ファイル名[[#This Row],[字２]]&gt;0,"",COUNTIF(既存ファイル名[[字１]:[字３]],既存ファイル名[[#This Row],[字１]])&gt;1,"重複",TRUE,"")</f>
        <v/>
      </c>
      <c r="R842" s="50" t="str">
        <f>LEFT(既存ファイル名[[#This Row],[ファイル名]],LEN(既存ファイル名[[#This Row],[ファイル名]])-2)</f>
        <v>shi</v>
      </c>
      <c r="S842" s="50" t="s">
        <v>3837</v>
      </c>
    </row>
    <row r="843" spans="2:19">
      <c r="B843" s="50">
        <v>896</v>
      </c>
      <c r="C843" s="81" t="s">
        <v>4424</v>
      </c>
      <c r="D843" s="90" t="s">
        <v>28</v>
      </c>
      <c r="E843" s="81" t="s">
        <v>4203</v>
      </c>
      <c r="F843" s="81" t="s">
        <v>4203</v>
      </c>
      <c r="G843" s="90" t="s">
        <v>28</v>
      </c>
      <c r="H843" s="90" t="s">
        <v>4122</v>
      </c>
      <c r="I843" s="50" t="str" cm="1">
        <f t="array" ref="I8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43" s="90" t="s">
        <v>2976</v>
      </c>
      <c r="K843" s="50">
        <f>MATCH(LEFT(既存ファイル名[[#This Row],[項目（内部）]],1),字音画数表[新字],0)</f>
        <v>435</v>
      </c>
      <c r="L843" s="50" cm="1">
        <f t="array" ref="L8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3" s="50" cm="1">
        <f t="array" ref="M8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3" s="50" cm="1">
        <f t="array" ref="N843">_xlfn.IFS(既存ファイル名[[#This Row],[字２]]=0,1,既存ファイル名[[#This Row],[字３]]=0,2,TRUE,3)</f>
        <v>1</v>
      </c>
      <c r="O843" s="50">
        <f>COUNTIF(既存ファイル名[項目],既存ファイル名[[#This Row],[項目]])</f>
        <v>1</v>
      </c>
      <c r="P843" s="90" t="s">
        <v>3837</v>
      </c>
      <c r="Q843" s="50"/>
      <c r="R843" s="50" t="str">
        <f>LEFT(既存ファイル名[[#This Row],[ファイル名]],LEN(既存ファイル名[[#This Row],[ファイル名]])-2)</f>
        <v>shi</v>
      </c>
      <c r="S843" s="50" t="s">
        <v>3837</v>
      </c>
    </row>
    <row r="844" spans="2:19">
      <c r="B844" s="50">
        <v>886</v>
      </c>
      <c r="C844" s="81" t="s">
        <v>695</v>
      </c>
      <c r="D844" s="90" t="s">
        <v>695</v>
      </c>
      <c r="E844" s="81" t="s">
        <v>4203</v>
      </c>
      <c r="F844" s="81" t="s">
        <v>4203</v>
      </c>
      <c r="G844" s="90" t="s">
        <v>695</v>
      </c>
      <c r="H844" s="90" t="s">
        <v>4121</v>
      </c>
      <c r="I844" s="50" t="str" cm="1">
        <f t="array" ref="I8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4" s="90" t="s">
        <v>2964</v>
      </c>
      <c r="K844" s="50">
        <f>MATCH(LEFT(既存ファイル名[[#This Row],[項目（内部）]],1),字音画数表[新字],0)</f>
        <v>434</v>
      </c>
      <c r="L844" s="50" cm="1">
        <f t="array" ref="L8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4" s="50" cm="1">
        <f t="array" ref="M8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4" s="50" cm="1">
        <f t="array" ref="N844">_xlfn.IFS(既存ファイル名[[#This Row],[字２]]=0,1,既存ファイル名[[#This Row],[字３]]=0,2,TRUE,3)</f>
        <v>1</v>
      </c>
      <c r="O844" s="50">
        <f>COUNTIF(既存ファイル名[項目],既存ファイル名[[#This Row],[項目]])</f>
        <v>1</v>
      </c>
      <c r="P844" s="90" t="s">
        <v>3837</v>
      </c>
      <c r="Q844" s="50" t="str" cm="1">
        <f t="array" ref="Q844">_xlfn.IFS(既存ファイル名[[#This Row],[字２]]&gt;0,"",COUNTIF(既存ファイル名[[字１]:[字３]],既存ファイル名[[#This Row],[字１]])&gt;1,"重複",TRUE,"")</f>
        <v/>
      </c>
      <c r="R844" s="50" t="str">
        <f>LEFT(既存ファイル名[[#This Row],[ファイル名]],LEN(既存ファイル名[[#This Row],[ファイル名]])-2)</f>
        <v>shi</v>
      </c>
      <c r="S844" s="50" t="s">
        <v>3837</v>
      </c>
    </row>
    <row r="845" spans="2:19">
      <c r="B845" s="50">
        <v>890</v>
      </c>
      <c r="C845" s="93" t="s">
        <v>691</v>
      </c>
      <c r="D845" s="94" t="s">
        <v>691</v>
      </c>
      <c r="E845" s="81" t="s">
        <v>4203</v>
      </c>
      <c r="F845" s="81" t="s">
        <v>4203</v>
      </c>
      <c r="G845" s="94" t="s">
        <v>691</v>
      </c>
      <c r="H845" s="90" t="s">
        <v>4121</v>
      </c>
      <c r="I845" s="50" t="str" cm="1">
        <f t="array" ref="I8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5" s="90" t="s">
        <v>2970</v>
      </c>
      <c r="K845" s="50">
        <f>MATCH(LEFT(既存ファイル名[[#This Row],[項目（内部）]],1),字音画数表[新字],0)</f>
        <v>431</v>
      </c>
      <c r="L845" s="50" cm="1">
        <f t="array" ref="L8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5" s="50" cm="1">
        <f t="array" ref="M8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5" s="50" cm="1">
        <f t="array" ref="N845">_xlfn.IFS(既存ファイル名[[#This Row],[字２]]=0,1,既存ファイル名[[#This Row],[字３]]=0,2,TRUE,3)</f>
        <v>1</v>
      </c>
      <c r="O845" s="50">
        <f>COUNTIF(既存ファイル名[項目],既存ファイル名[[#This Row],[項目]])</f>
        <v>1</v>
      </c>
      <c r="P845" s="90" t="s">
        <v>3837</v>
      </c>
      <c r="Q845" s="50" t="str" cm="1">
        <f t="array" ref="Q845">_xlfn.IFS(既存ファイル名[[#This Row],[字２]]&gt;0,"",COUNTIF(既存ファイル名[[字１]:[字３]],既存ファイル名[[#This Row],[字１]])&gt;1,"重複",TRUE,"")</f>
        <v/>
      </c>
      <c r="R845" s="50" t="str">
        <f>LEFT(既存ファイル名[[#This Row],[ファイル名]],LEN(既存ファイル名[[#This Row],[ファイル名]])-2)</f>
        <v>shi</v>
      </c>
      <c r="S845" s="50" t="s">
        <v>3837</v>
      </c>
    </row>
    <row r="846" spans="2:19">
      <c r="B846" s="50">
        <v>892</v>
      </c>
      <c r="C846" s="81" t="s">
        <v>1866</v>
      </c>
      <c r="D846" s="90" t="s">
        <v>1866</v>
      </c>
      <c r="E846" s="81" t="s">
        <v>4203</v>
      </c>
      <c r="F846" s="81" t="s">
        <v>4203</v>
      </c>
      <c r="G846" s="90" t="s">
        <v>1866</v>
      </c>
      <c r="H846" s="90" t="s">
        <v>4121</v>
      </c>
      <c r="I846" s="50" t="str" cm="1">
        <f t="array" ref="I8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6" s="90" t="s">
        <v>2972</v>
      </c>
      <c r="K846" s="50">
        <f>MATCH(LEFT(既存ファイル名[[#This Row],[項目（内部）]],1),字音画数表[新字],0)</f>
        <v>430</v>
      </c>
      <c r="L846" s="50" cm="1">
        <f t="array" ref="L8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6" s="50" cm="1">
        <f t="array" ref="M8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6" s="50" cm="1">
        <f t="array" ref="N846">_xlfn.IFS(既存ファイル名[[#This Row],[字２]]=0,1,既存ファイル名[[#This Row],[字３]]=0,2,TRUE,3)</f>
        <v>1</v>
      </c>
      <c r="O846" s="50">
        <f>COUNTIF(既存ファイル名[項目],既存ファイル名[[#This Row],[項目]])</f>
        <v>1</v>
      </c>
      <c r="P846" s="90" t="s">
        <v>3837</v>
      </c>
      <c r="Q846" s="50" t="str" cm="1">
        <f t="array" ref="Q846">_xlfn.IFS(既存ファイル名[[#This Row],[字２]]&gt;0,"",COUNTIF(既存ファイル名[[字１]:[字３]],既存ファイル名[[#This Row],[字１]])&gt;1,"重複",TRUE,"")</f>
        <v/>
      </c>
      <c r="R846" s="50" t="str">
        <f>LEFT(既存ファイル名[[#This Row],[ファイル名]],LEN(既存ファイル名[[#This Row],[ファイル名]])-2)</f>
        <v>shi</v>
      </c>
      <c r="S846" s="50" t="s">
        <v>3837</v>
      </c>
    </row>
    <row r="847" spans="2:19">
      <c r="B847" s="50">
        <v>889</v>
      </c>
      <c r="C847" s="81" t="s">
        <v>679</v>
      </c>
      <c r="D847" s="90" t="s">
        <v>679</v>
      </c>
      <c r="E847" s="81" t="s">
        <v>4203</v>
      </c>
      <c r="F847" s="81" t="s">
        <v>4203</v>
      </c>
      <c r="G847" s="90" t="s">
        <v>679</v>
      </c>
      <c r="H847" s="90" t="s">
        <v>4121</v>
      </c>
      <c r="I847" s="50" t="str" cm="1">
        <f t="array" ref="I8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7" s="90" t="s">
        <v>2969</v>
      </c>
      <c r="K847" s="50">
        <f>MATCH(LEFT(既存ファイル名[[#This Row],[項目（内部）]],1),字音画数表[新字],0)</f>
        <v>421</v>
      </c>
      <c r="L847" s="50" cm="1">
        <f t="array" ref="L8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7" s="50" cm="1">
        <f t="array" ref="M8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7" s="50" cm="1">
        <f t="array" ref="N847">_xlfn.IFS(既存ファイル名[[#This Row],[字２]]=0,1,既存ファイル名[[#This Row],[字３]]=0,2,TRUE,3)</f>
        <v>1</v>
      </c>
      <c r="O847" s="50">
        <f>COUNTIF(既存ファイル名[項目],既存ファイル名[[#This Row],[項目]])</f>
        <v>1</v>
      </c>
      <c r="P847" s="90" t="s">
        <v>3837</v>
      </c>
      <c r="Q847" s="50" t="str" cm="1">
        <f t="array" ref="Q847">_xlfn.IFS(既存ファイル名[[#This Row],[字２]]&gt;0,"",COUNTIF(既存ファイル名[[字１]:[字３]],既存ファイル名[[#This Row],[字１]])&gt;1,"重複",TRUE,"")</f>
        <v/>
      </c>
      <c r="R847" s="50" t="str">
        <f>LEFT(既存ファイル名[[#This Row],[ファイル名]],LEN(既存ファイル名[[#This Row],[ファイル名]])-2)</f>
        <v>shi</v>
      </c>
      <c r="S847" s="50" t="s">
        <v>3837</v>
      </c>
    </row>
    <row r="848" spans="2:19">
      <c r="B848" s="50">
        <v>885</v>
      </c>
      <c r="C848" s="81" t="s">
        <v>1635</v>
      </c>
      <c r="D848" s="90" t="s">
        <v>1635</v>
      </c>
      <c r="E848" s="81" t="s">
        <v>4203</v>
      </c>
      <c r="F848" s="81" t="s">
        <v>4203</v>
      </c>
      <c r="G848" s="90" t="s">
        <v>1635</v>
      </c>
      <c r="H848" s="90" t="s">
        <v>4121</v>
      </c>
      <c r="I848" s="50" t="str" cm="1">
        <f t="array" ref="I8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8" s="90" t="s">
        <v>2960</v>
      </c>
      <c r="K848" s="50">
        <f>MATCH(LEFT(既存ファイル名[[#This Row],[項目（内部）]],1),字音画数表[新字],0)</f>
        <v>412</v>
      </c>
      <c r="L848" s="50" cm="1">
        <f t="array" ref="L8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8" s="50" cm="1">
        <f t="array" ref="M8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8" s="50" cm="1">
        <f t="array" ref="N848">_xlfn.IFS(既存ファイル名[[#This Row],[字２]]=0,1,既存ファイル名[[#This Row],[字３]]=0,2,TRUE,3)</f>
        <v>1</v>
      </c>
      <c r="O848" s="50">
        <f>COUNTIF(既存ファイル名[項目],既存ファイル名[[#This Row],[項目]])</f>
        <v>1</v>
      </c>
      <c r="P848" s="90" t="s">
        <v>3837</v>
      </c>
      <c r="Q848" s="50" t="str" cm="1">
        <f t="array" ref="Q848">_xlfn.IFS(既存ファイル名[[#This Row],[字２]]&gt;0,"",COUNTIF(既存ファイル名[[字１]:[字３]],既存ファイル名[[#This Row],[字１]])&gt;1,"重複",TRUE,"")</f>
        <v/>
      </c>
      <c r="R848" s="50" t="str">
        <f>LEFT(既存ファイル名[[#This Row],[ファイル名]],LEN(既存ファイル名[[#This Row],[ファイル名]])-2)</f>
        <v>shi</v>
      </c>
      <c r="S848" s="50" t="s">
        <v>3837</v>
      </c>
    </row>
    <row r="849" spans="2:19">
      <c r="B849" s="50">
        <v>866</v>
      </c>
      <c r="C849" s="81" t="s">
        <v>661</v>
      </c>
      <c r="D849" s="90" t="s">
        <v>661</v>
      </c>
      <c r="E849" s="81" t="s">
        <v>4203</v>
      </c>
      <c r="F849" s="81" t="s">
        <v>4203</v>
      </c>
      <c r="G849" s="90" t="s">
        <v>661</v>
      </c>
      <c r="H849" s="90" t="s">
        <v>4121</v>
      </c>
      <c r="I849" s="50" t="str" cm="1">
        <f t="array" ref="I8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49" s="90" t="s">
        <v>2906</v>
      </c>
      <c r="K849" s="50">
        <f>MATCH(LEFT(既存ファイル名[[#This Row],[項目（内部）]],1),字音画数表[新字],0)</f>
        <v>405</v>
      </c>
      <c r="L849" s="50" cm="1">
        <f t="array" ref="L8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49" s="50" cm="1">
        <f t="array" ref="M8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49" s="50" cm="1">
        <f t="array" ref="N849">_xlfn.IFS(既存ファイル名[[#This Row],[字２]]=0,1,既存ファイル名[[#This Row],[字３]]=0,2,TRUE,3)</f>
        <v>1</v>
      </c>
      <c r="O849" s="50">
        <f>COUNTIF(既存ファイル名[項目],既存ファイル名[[#This Row],[項目]])</f>
        <v>1</v>
      </c>
      <c r="P849" s="90" t="s">
        <v>3837</v>
      </c>
      <c r="Q849" s="50" t="str" cm="1">
        <f t="array" ref="Q849">_xlfn.IFS(既存ファイル名[[#This Row],[字２]]&gt;0,"",COUNTIF(既存ファイル名[[字１]:[字３]],既存ファイル名[[#This Row],[字１]])&gt;1,"重複",TRUE,"")</f>
        <v/>
      </c>
      <c r="R849" s="50" t="str">
        <f>LEFT(既存ファイル名[[#This Row],[ファイル名]],LEN(既存ファイル名[[#This Row],[ファイル名]])-2)</f>
        <v>san</v>
      </c>
      <c r="S849" s="50" t="s">
        <v>3837</v>
      </c>
    </row>
    <row r="850" spans="2:19">
      <c r="B850" s="50">
        <v>867</v>
      </c>
      <c r="C850" s="81" t="s">
        <v>658</v>
      </c>
      <c r="D850" s="90" t="s">
        <v>658</v>
      </c>
      <c r="E850" s="81" t="s">
        <v>4203</v>
      </c>
      <c r="F850" s="81" t="s">
        <v>4203</v>
      </c>
      <c r="G850" s="90" t="s">
        <v>658</v>
      </c>
      <c r="H850" s="90" t="s">
        <v>4121</v>
      </c>
      <c r="I850" s="50" t="str" cm="1">
        <f t="array" ref="I8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0" s="90" t="s">
        <v>2907</v>
      </c>
      <c r="K850" s="50">
        <f>MATCH(LEFT(既存ファイル名[[#This Row],[項目（内部）]],1),字音画数表[新字],0)</f>
        <v>403</v>
      </c>
      <c r="L850" s="50" cm="1">
        <f t="array" ref="L85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0" s="50" cm="1">
        <f t="array" ref="M8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0" s="50" cm="1">
        <f t="array" ref="N850">_xlfn.IFS(既存ファイル名[[#This Row],[字２]]=0,1,既存ファイル名[[#This Row],[字３]]=0,2,TRUE,3)</f>
        <v>1</v>
      </c>
      <c r="O850" s="50">
        <f>COUNTIF(既存ファイル名[項目],既存ファイル名[[#This Row],[項目]])</f>
        <v>1</v>
      </c>
      <c r="P850" s="90" t="s">
        <v>3837</v>
      </c>
      <c r="Q850" s="50"/>
      <c r="R850" s="50" t="str">
        <f>LEFT(既存ファイル名[[#This Row],[ファイル名]],LEN(既存ファイル名[[#This Row],[ファイル名]])-2)</f>
        <v>san</v>
      </c>
      <c r="S850" s="50" t="s">
        <v>3837</v>
      </c>
    </row>
    <row r="851" spans="2:19">
      <c r="B851" s="50">
        <v>864</v>
      </c>
      <c r="C851" s="81" t="s">
        <v>652</v>
      </c>
      <c r="D851" s="90" t="s">
        <v>652</v>
      </c>
      <c r="E851" s="81" t="s">
        <v>4203</v>
      </c>
      <c r="F851" s="81" t="s">
        <v>4203</v>
      </c>
      <c r="G851" s="90" t="s">
        <v>652</v>
      </c>
      <c r="H851" s="90" t="s">
        <v>4121</v>
      </c>
      <c r="I851" s="50" t="str" cm="1">
        <f t="array" ref="I8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1" s="90" t="s">
        <v>2904</v>
      </c>
      <c r="K851" s="50">
        <f>MATCH(LEFT(既存ファイル名[[#This Row],[項目（内部）]],1),字音画数表[新字],0)</f>
        <v>399</v>
      </c>
      <c r="L851" s="50" cm="1">
        <f t="array" ref="L85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1" s="50" cm="1">
        <f t="array" ref="M8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1" s="50" cm="1">
        <f t="array" ref="N851">_xlfn.IFS(既存ファイル名[[#This Row],[字２]]=0,1,既存ファイル名[[#This Row],[字３]]=0,2,TRUE,3)</f>
        <v>1</v>
      </c>
      <c r="O851" s="50">
        <f>COUNTIF(既存ファイル名[項目],既存ファイル名[[#This Row],[項目]])</f>
        <v>1</v>
      </c>
      <c r="P851" s="90" t="s">
        <v>3837</v>
      </c>
      <c r="Q851" s="50" t="str" cm="1">
        <f t="array" ref="Q851">_xlfn.IFS(既存ファイル名[[#This Row],[字２]]&gt;0,"",COUNTIF(既存ファイル名[[字１]:[字３]],既存ファイル名[[#This Row],[字１]])&gt;1,"重複",TRUE,"")</f>
        <v/>
      </c>
      <c r="R851" s="50" t="str">
        <f>LEFT(既存ファイル名[[#This Row],[ファイル名]],LEN(既存ファイル名[[#This Row],[ファイル名]])-2)</f>
        <v>saku</v>
      </c>
      <c r="S851" s="50" t="s">
        <v>3837</v>
      </c>
    </row>
    <row r="852" spans="2:19">
      <c r="B852" s="50">
        <v>865</v>
      </c>
      <c r="C852" s="81" t="s">
        <v>4407</v>
      </c>
      <c r="D852" s="81" t="s">
        <v>27</v>
      </c>
      <c r="E852" s="81" t="s">
        <v>27</v>
      </c>
      <c r="F852" s="81" t="s">
        <v>4203</v>
      </c>
      <c r="G852" s="90" t="s">
        <v>626</v>
      </c>
      <c r="H852" s="90" t="s">
        <v>4122</v>
      </c>
      <c r="I852" s="50" t="str" cm="1">
        <f t="array" ref="I8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52" s="90" t="s">
        <v>2905</v>
      </c>
      <c r="K852" s="50">
        <f>MATCH(LEFT(既存ファイル名[[#This Row],[項目（内部）]],1),字音画数表[新字],0)</f>
        <v>397</v>
      </c>
      <c r="L852" s="50" cm="1">
        <f t="array" ref="L85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2" s="50" cm="1">
        <f t="array" ref="M8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2" s="50" cm="1">
        <f t="array" ref="N852">_xlfn.IFS(既存ファイル名[[#This Row],[字２]]=0,1,既存ファイル名[[#This Row],[字３]]=0,2,TRUE,3)</f>
        <v>1</v>
      </c>
      <c r="O852" s="50">
        <f>COUNTIF(既存ファイル名[項目],既存ファイル名[[#This Row],[項目]])</f>
        <v>1</v>
      </c>
      <c r="P852" s="90" t="s">
        <v>3837</v>
      </c>
      <c r="Q852" s="50"/>
      <c r="R852" s="50" t="str">
        <f>LEFT(既存ファイル名[[#This Row],[ファイル名]],LEN(既存ファイル名[[#This Row],[ファイル名]])-2)</f>
        <v>saku</v>
      </c>
      <c r="S852" s="50" t="s">
        <v>3837</v>
      </c>
    </row>
    <row r="853" spans="2:19">
      <c r="B853" s="50">
        <v>863</v>
      </c>
      <c r="C853" s="81" t="s">
        <v>632</v>
      </c>
      <c r="D853" s="90" t="s">
        <v>632</v>
      </c>
      <c r="E853" s="81" t="s">
        <v>4203</v>
      </c>
      <c r="F853" s="81" t="s">
        <v>4203</v>
      </c>
      <c r="G853" s="90" t="s">
        <v>632</v>
      </c>
      <c r="H853" s="90" t="s">
        <v>4121</v>
      </c>
      <c r="I853" s="50" t="str" cm="1">
        <f t="array" ref="I8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3" s="90" t="s">
        <v>2903</v>
      </c>
      <c r="K853" s="50">
        <f>MATCH(LEFT(既存ファイル名[[#This Row],[項目（内部）]],1),字音画数表[新字],0)</f>
        <v>381</v>
      </c>
      <c r="L853" s="50" cm="1">
        <f t="array" ref="L85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3" s="50" cm="1">
        <f t="array" ref="M8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3" s="50" cm="1">
        <f t="array" ref="N853">_xlfn.IFS(既存ファイル名[[#This Row],[字２]]=0,1,既存ファイル名[[#This Row],[字３]]=0,2,TRUE,3)</f>
        <v>1</v>
      </c>
      <c r="O853" s="50">
        <f>COUNTIF(既存ファイル名[項目],既存ファイル名[[#This Row],[項目]])</f>
        <v>1</v>
      </c>
      <c r="P853" s="90" t="s">
        <v>3837</v>
      </c>
      <c r="Q853" s="50" t="str" cm="1">
        <f t="array" ref="Q853">_xlfn.IFS(既存ファイル名[[#This Row],[字２]]&gt;0,"",COUNTIF(既存ファイル名[[字１]:[字３]],既存ファイル名[[#This Row],[字１]])&gt;1,"重複",TRUE,"")</f>
        <v/>
      </c>
      <c r="R853" s="50" t="str">
        <f>LEFT(既存ファイル名[[#This Row],[ファイル名]],LEN(既存ファイル名[[#This Row],[ファイル名]])-2)</f>
        <v>sai</v>
      </c>
      <c r="S853" s="50" t="s">
        <v>3837</v>
      </c>
    </row>
    <row r="854" spans="2:19">
      <c r="B854" s="50">
        <v>859</v>
      </c>
      <c r="C854" s="81" t="s">
        <v>631</v>
      </c>
      <c r="D854" s="90" t="s">
        <v>631</v>
      </c>
      <c r="E854" s="81" t="s">
        <v>4203</v>
      </c>
      <c r="F854" s="81" t="s">
        <v>4203</v>
      </c>
      <c r="G854" s="90" t="s">
        <v>631</v>
      </c>
      <c r="H854" s="90" t="s">
        <v>4121</v>
      </c>
      <c r="I854" s="50" t="str" cm="1">
        <f t="array" ref="I8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4" s="90" t="s">
        <v>2898</v>
      </c>
      <c r="K854" s="50">
        <f>MATCH(LEFT(既存ファイル名[[#This Row],[項目（内部）]],1),字音画数表[新字],0)</f>
        <v>380</v>
      </c>
      <c r="L854" s="50" cm="1">
        <f t="array" ref="L8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4" s="50" cm="1">
        <f t="array" ref="M8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4" s="50" cm="1">
        <f t="array" ref="N854">_xlfn.IFS(既存ファイル名[[#This Row],[字２]]=0,1,既存ファイル名[[#This Row],[字３]]=0,2,TRUE,3)</f>
        <v>1</v>
      </c>
      <c r="O854" s="50">
        <f>COUNTIF(既存ファイル名[項目],既存ファイル名[[#This Row],[項目]])</f>
        <v>1</v>
      </c>
      <c r="P854" s="90" t="s">
        <v>3837</v>
      </c>
      <c r="Q854" s="50" t="str" cm="1">
        <f t="array" ref="Q854">_xlfn.IFS(既存ファイル名[[#This Row],[字２]]&gt;0,"",COUNTIF(既存ファイル名[[字１]:[字３]],既存ファイル名[[#This Row],[字１]])&gt;1,"重複",TRUE,"")</f>
        <v/>
      </c>
      <c r="R854" s="50" t="str">
        <f>LEFT(既存ファイル名[[#This Row],[ファイル名]],LEN(既存ファイル名[[#This Row],[ファイル名]])-2)</f>
        <v>sa</v>
      </c>
      <c r="S854" s="50" t="s">
        <v>3837</v>
      </c>
    </row>
    <row r="855" spans="2:19">
      <c r="B855" s="50">
        <v>860</v>
      </c>
      <c r="C855" s="81" t="s">
        <v>629</v>
      </c>
      <c r="D855" s="90" t="s">
        <v>629</v>
      </c>
      <c r="E855" s="81" t="s">
        <v>4203</v>
      </c>
      <c r="F855" s="81" t="s">
        <v>4203</v>
      </c>
      <c r="G855" s="90" t="s">
        <v>629</v>
      </c>
      <c r="H855" s="90" t="s">
        <v>4121</v>
      </c>
      <c r="I855" s="50" t="str" cm="1">
        <f t="array" ref="I8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5" s="90" t="s">
        <v>2899</v>
      </c>
      <c r="K855" s="50">
        <f>MATCH(LEFT(既存ファイル名[[#This Row],[項目（内部）]],1),字音画数表[新字],0)</f>
        <v>379</v>
      </c>
      <c r="L855" s="50" cm="1">
        <f t="array" ref="L8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5" s="50" cm="1">
        <f t="array" ref="M8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5" s="50" cm="1">
        <f t="array" ref="N855">_xlfn.IFS(既存ファイル名[[#This Row],[字２]]=0,1,既存ファイル名[[#This Row],[字３]]=0,2,TRUE,3)</f>
        <v>1</v>
      </c>
      <c r="O855" s="50">
        <f>COUNTIF(既存ファイル名[項目],既存ファイル名[[#This Row],[項目]])</f>
        <v>1</v>
      </c>
      <c r="P855" s="90" t="s">
        <v>3837</v>
      </c>
      <c r="Q855" s="50" t="str" cm="1">
        <f t="array" ref="Q855">_xlfn.IFS(既存ファイル名[[#This Row],[字２]]&gt;0,"",COUNTIF(既存ファイル名[[字１]:[字３]],既存ファイル名[[#This Row],[字１]])&gt;1,"重複",TRUE,"")</f>
        <v/>
      </c>
      <c r="R855" s="50" t="str">
        <f>LEFT(既存ファイル名[[#This Row],[ファイル名]],LEN(既存ファイル名[[#This Row],[ファイル名]])-2)</f>
        <v>sa</v>
      </c>
      <c r="S855" s="50" t="s">
        <v>3837</v>
      </c>
    </row>
    <row r="856" spans="2:19">
      <c r="B856" s="50">
        <v>861</v>
      </c>
      <c r="C856" s="81" t="s">
        <v>2467</v>
      </c>
      <c r="D856" s="90" t="s">
        <v>2467</v>
      </c>
      <c r="E856" s="81" t="s">
        <v>4203</v>
      </c>
      <c r="F856" s="81" t="s">
        <v>4203</v>
      </c>
      <c r="G856" s="90" t="s">
        <v>3205</v>
      </c>
      <c r="H856" s="90" t="s">
        <v>4121</v>
      </c>
      <c r="I856" s="50" t="str" cm="1">
        <f t="array" ref="I8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6" s="90" t="s">
        <v>2900</v>
      </c>
      <c r="K856" s="50">
        <f>MATCH(LEFT(既存ファイル名[[#This Row],[項目（内部）]],1),字音画数表[新字],0)</f>
        <v>378</v>
      </c>
      <c r="L856" s="50" cm="1">
        <f t="array" ref="L8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6" s="50" cm="1">
        <f t="array" ref="M8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6" s="50" cm="1">
        <f t="array" ref="N856">_xlfn.IFS(既存ファイル名[[#This Row],[字２]]=0,1,既存ファイル名[[#This Row],[字３]]=0,2,TRUE,3)</f>
        <v>1</v>
      </c>
      <c r="O856" s="50">
        <f>COUNTIF(既存ファイル名[項目],既存ファイル名[[#This Row],[項目]])</f>
        <v>1</v>
      </c>
      <c r="P856" s="90" t="s">
        <v>3837</v>
      </c>
      <c r="Q856" s="50" t="str" cm="1">
        <f t="array" ref="Q856">_xlfn.IFS(既存ファイル名[[#This Row],[字２]]&gt;0,"",COUNTIF(既存ファイル名[[字１]:[字３]],既存ファイル名[[#This Row],[字１]])&gt;1,"重複",TRUE,"")</f>
        <v/>
      </c>
      <c r="R856" s="50" t="str">
        <f>LEFT(既存ファイル名[[#This Row],[ファイル名]],LEN(既存ファイル名[[#This Row],[ファイル名]])-2)</f>
        <v>sa</v>
      </c>
      <c r="S856" s="50" t="s">
        <v>3837</v>
      </c>
    </row>
    <row r="857" spans="2:19">
      <c r="B857" s="50">
        <v>862</v>
      </c>
      <c r="C857" s="81" t="s">
        <v>628</v>
      </c>
      <c r="D857" s="90" t="s">
        <v>628</v>
      </c>
      <c r="E857" s="81" t="s">
        <v>4203</v>
      </c>
      <c r="F857" s="81" t="s">
        <v>4203</v>
      </c>
      <c r="G857" s="90" t="s">
        <v>628</v>
      </c>
      <c r="H857" s="90" t="s">
        <v>4123</v>
      </c>
      <c r="I857" s="50" t="str" cm="1">
        <f t="array" ref="I8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57" s="90" t="s">
        <v>2901</v>
      </c>
      <c r="K857" s="50">
        <f>MATCH(LEFT(既存ファイル名[[#This Row],[項目（内部）]],1),字音画数表[新字],0)</f>
        <v>377</v>
      </c>
      <c r="L857" s="50" cm="1">
        <f t="array" ref="L8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7" s="50" cm="1">
        <f t="array" ref="M8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7" s="50" cm="1">
        <f t="array" ref="N857">_xlfn.IFS(既存ファイル名[[#This Row],[字２]]=0,1,既存ファイル名[[#This Row],[字３]]=0,2,TRUE,3)</f>
        <v>1</v>
      </c>
      <c r="O857" s="79">
        <f>COUNTIF(既存ファイル名[項目],既存ファイル名[[#This Row],[項目]])</f>
        <v>1</v>
      </c>
      <c r="P857" s="90" t="s">
        <v>3837</v>
      </c>
      <c r="Q857" s="50"/>
      <c r="R857" s="50" t="str">
        <f>LEFT(既存ファイル名[[#This Row],[ファイル名]],LEN(既存ファイル名[[#This Row],[ファイル名]])-2)</f>
        <v>sa</v>
      </c>
      <c r="S857" s="50" t="s">
        <v>3837</v>
      </c>
    </row>
    <row r="858" spans="2:19">
      <c r="B858" s="50">
        <v>817</v>
      </c>
      <c r="C858" s="81" t="s">
        <v>624</v>
      </c>
      <c r="D858" s="90" t="s">
        <v>624</v>
      </c>
      <c r="E858" s="81" t="s">
        <v>4203</v>
      </c>
      <c r="F858" s="81" t="s">
        <v>4203</v>
      </c>
      <c r="G858" s="90" t="s">
        <v>624</v>
      </c>
      <c r="H858" s="90" t="s">
        <v>4121</v>
      </c>
      <c r="I858" s="50" t="str" cm="1">
        <f t="array" ref="I8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8" s="90" t="s">
        <v>2803</v>
      </c>
      <c r="K858" s="50">
        <f>MATCH(LEFT(既存ファイル名[[#This Row],[項目（内部）]],1),字音画数表[新字],0)</f>
        <v>375</v>
      </c>
      <c r="L858" s="50" cm="1">
        <f t="array" ref="L8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8" s="50" cm="1">
        <f t="array" ref="M8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8" s="50" cm="1">
        <f t="array" ref="N858">_xlfn.IFS(既存ファイル名[[#This Row],[字２]]=0,1,既存ファイル名[[#This Row],[字３]]=0,2,TRUE,3)</f>
        <v>1</v>
      </c>
      <c r="O858" s="50">
        <f>COUNTIF(既存ファイル名[項目],既存ファイル名[[#This Row],[項目]])</f>
        <v>1</v>
      </c>
      <c r="P858" s="90" t="s">
        <v>3837</v>
      </c>
      <c r="Q858" s="50" t="str" cm="1">
        <f t="array" ref="Q858">_xlfn.IFS(既存ファイル名[[#This Row],[字２]]&gt;0,"",COUNTIF(既存ファイル名[[字１]:[字３]],既存ファイル名[[#This Row],[字１]])&gt;1,"重複",TRUE,"")</f>
        <v/>
      </c>
      <c r="R858" s="50" t="str">
        <f>LEFT(既存ファイル名[[#This Row],[ファイル名]],LEN(既存ファイル名[[#This Row],[ファイル名]])-2)</f>
        <v>kon</v>
      </c>
      <c r="S858" s="50" t="s">
        <v>3837</v>
      </c>
    </row>
    <row r="859" spans="2:19">
      <c r="B859" s="50">
        <v>818</v>
      </c>
      <c r="C859" s="81" t="s">
        <v>621</v>
      </c>
      <c r="D859" s="90" t="s">
        <v>621</v>
      </c>
      <c r="E859" s="81" t="s">
        <v>4203</v>
      </c>
      <c r="F859" s="81" t="s">
        <v>4203</v>
      </c>
      <c r="G859" s="90" t="s">
        <v>621</v>
      </c>
      <c r="H859" s="90" t="s">
        <v>4121</v>
      </c>
      <c r="I859" s="50" t="str" cm="1">
        <f t="array" ref="I8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59" s="90" t="s">
        <v>2804</v>
      </c>
      <c r="K859" s="50">
        <f>MATCH(LEFT(既存ファイル名[[#This Row],[項目（内部）]],1),字音画数表[新字],0)</f>
        <v>374</v>
      </c>
      <c r="L859" s="50" cm="1">
        <f t="array" ref="L8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59" s="50" cm="1">
        <f t="array" ref="M8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59" s="50" cm="1">
        <f t="array" ref="N859">_xlfn.IFS(既存ファイル名[[#This Row],[字２]]=0,1,既存ファイル名[[#This Row],[字３]]=0,2,TRUE,3)</f>
        <v>1</v>
      </c>
      <c r="O859" s="50">
        <f>COUNTIF(既存ファイル名[項目],既存ファイル名[[#This Row],[項目]])</f>
        <v>1</v>
      </c>
      <c r="P859" s="90" t="s">
        <v>3837</v>
      </c>
      <c r="Q859" s="50" t="str" cm="1">
        <f t="array" ref="Q859">_xlfn.IFS(既存ファイル名[[#This Row],[字２]]&gt;0,"",COUNTIF(既存ファイル名[[字１]:[字３]],既存ファイル名[[#This Row],[字１]])&gt;1,"重複",TRUE,"")</f>
        <v/>
      </c>
      <c r="R859" s="50" t="str">
        <f>LEFT(既存ファイル名[[#This Row],[ファイル名]],LEN(既存ファイル名[[#This Row],[ファイル名]])-2)</f>
        <v>kon</v>
      </c>
      <c r="S859" s="50" t="s">
        <v>3837</v>
      </c>
    </row>
    <row r="860" spans="2:19">
      <c r="B860" s="50">
        <v>704</v>
      </c>
      <c r="C860" s="81" t="s">
        <v>613</v>
      </c>
      <c r="D860" s="81" t="s">
        <v>613</v>
      </c>
      <c r="E860" s="81" t="s">
        <v>4203</v>
      </c>
      <c r="F860" s="81" t="s">
        <v>4203</v>
      </c>
      <c r="G860" s="81" t="s">
        <v>613</v>
      </c>
      <c r="H860" s="90" t="s">
        <v>4121</v>
      </c>
      <c r="I860" s="50" t="str" cm="1">
        <f t="array" ref="I8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0" s="90" t="s">
        <v>2621</v>
      </c>
      <c r="K860" s="50">
        <f>MATCH(LEFT(既存ファイル名[[#This Row],[項目（内部）]],1),字音画数表[新字],0)</f>
        <v>367</v>
      </c>
      <c r="L860" s="50" cm="1">
        <f t="array" ref="L8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0" s="50" cm="1">
        <f t="array" ref="M8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0" s="50" cm="1">
        <f t="array" ref="N860">_xlfn.IFS(既存ファイル名[[#This Row],[字２]]=0,1,既存ファイル名[[#This Row],[字３]]=0,2,TRUE,3)</f>
        <v>1</v>
      </c>
      <c r="O860" s="50">
        <f>COUNTIF(既存ファイル名[項目],既存ファイル名[[#This Row],[項目]])</f>
        <v>1</v>
      </c>
      <c r="P860" s="90" t="s">
        <v>3837</v>
      </c>
      <c r="Q860" s="50" t="str" cm="1">
        <f t="array" ref="Q860">_xlfn.IFS(既存ファイル名[[#This Row],[字２]]&gt;0,"",COUNTIF(既存ファイル名[[字１]:[字３]],既存ファイル名[[#This Row],[字１]])&gt;1,"重複",TRUE,"")</f>
        <v/>
      </c>
      <c r="R860" s="50" t="str">
        <f>LEFT(既存ファイル名[[#This Row],[ファイル名]],LEN(既存ファイル名[[#This Row],[ファイル名]])-2)</f>
        <v>gou</v>
      </c>
      <c r="S860" s="50" t="s">
        <v>3837</v>
      </c>
    </row>
    <row r="861" spans="2:19">
      <c r="B861" s="50">
        <v>703</v>
      </c>
      <c r="C861" s="91" t="s">
        <v>1865</v>
      </c>
      <c r="D861" s="91" t="s">
        <v>1865</v>
      </c>
      <c r="E861" s="81" t="s">
        <v>4203</v>
      </c>
      <c r="F861" s="81" t="s">
        <v>4203</v>
      </c>
      <c r="G861" s="91" t="s">
        <v>1865</v>
      </c>
      <c r="H861" s="90" t="s">
        <v>4121</v>
      </c>
      <c r="I861" s="50" t="str" cm="1">
        <f t="array" ref="I8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1" s="90" t="s">
        <v>2620</v>
      </c>
      <c r="K861" s="50">
        <f>MATCH(LEFT(既存ファイル名[[#This Row],[項目（内部）]],1),字音画数表[新字],0)</f>
        <v>366</v>
      </c>
      <c r="L861" s="50" cm="1">
        <f t="array" ref="L8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1" s="50" cm="1">
        <f t="array" ref="M8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1" s="50" cm="1">
        <f t="array" ref="N861">_xlfn.IFS(既存ファイル名[[#This Row],[字２]]=0,1,既存ファイル名[[#This Row],[字３]]=0,2,TRUE,3)</f>
        <v>1</v>
      </c>
      <c r="O861" s="50">
        <f>COUNTIF(既存ファイル名[項目],既存ファイル名[[#This Row],[項目]])</f>
        <v>1</v>
      </c>
      <c r="P861" s="90" t="s">
        <v>3837</v>
      </c>
      <c r="Q861" s="50" t="str" cm="1">
        <f t="array" ref="Q861">_xlfn.IFS(既存ファイル名[[#This Row],[字２]]&gt;0,"",COUNTIF(既存ファイル名[[字１]:[字３]],既存ファイル名[[#This Row],[字１]])&gt;1,"重複",TRUE,"")</f>
        <v/>
      </c>
      <c r="R861" s="50" t="str">
        <f>LEFT(既存ファイル名[[#This Row],[ファイル名]],LEN(既存ファイル名[[#This Row],[ファイル名]])-2)</f>
        <v>gou</v>
      </c>
      <c r="S861" s="50" t="s">
        <v>3837</v>
      </c>
    </row>
    <row r="862" spans="2:19">
      <c r="B862" s="50">
        <v>824</v>
      </c>
      <c r="C862" s="81" t="s">
        <v>358</v>
      </c>
      <c r="D862" s="90" t="s">
        <v>358</v>
      </c>
      <c r="E862" s="81" t="s">
        <v>4203</v>
      </c>
      <c r="F862" s="81" t="s">
        <v>4203</v>
      </c>
      <c r="G862" s="90" t="s">
        <v>358</v>
      </c>
      <c r="H862" s="90" t="s">
        <v>4121</v>
      </c>
      <c r="I862" s="50" t="str" cm="1">
        <f t="array" ref="I8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2" s="90" t="s">
        <v>2820</v>
      </c>
      <c r="K862" s="50">
        <f>MATCH(LEFT(既存ファイル名[[#This Row],[項目（内部）]],1),字音画数表[新字],0)</f>
        <v>365</v>
      </c>
      <c r="L862" s="50" cm="1">
        <f t="array" ref="L8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2" s="50" cm="1">
        <f t="array" ref="M8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2" s="50" cm="1">
        <f t="array" ref="N862">_xlfn.IFS(既存ファイル名[[#This Row],[字２]]=0,1,既存ファイル名[[#This Row],[字３]]=0,2,TRUE,3)</f>
        <v>1</v>
      </c>
      <c r="O862" s="50">
        <f>COUNTIF(既存ファイル名[項目],既存ファイル名[[#This Row],[項目]])</f>
        <v>1</v>
      </c>
      <c r="P862" s="90" t="s">
        <v>3837</v>
      </c>
      <c r="Q862" s="50" t="str" cm="1">
        <f t="array" ref="Q862">_xlfn.IFS(既存ファイル名[[#This Row],[字２]]&gt;0,"",COUNTIF(既存ファイル名[[字１]:[字３]],既存ファイル名[[#This Row],[字１]])&gt;1,"重複",TRUE,"")</f>
        <v/>
      </c>
      <c r="R862" s="50" t="str">
        <f>LEFT(既存ファイル名[[#This Row],[ファイル名]],LEN(既存ファイル名[[#This Row],[ファイル名]])-2)</f>
        <v>kou</v>
      </c>
      <c r="S862" s="50" t="s">
        <v>3837</v>
      </c>
    </row>
    <row r="863" spans="2:19">
      <c r="B863" s="50">
        <v>823</v>
      </c>
      <c r="C863" s="81" t="s">
        <v>609</v>
      </c>
      <c r="D863" s="90" t="s">
        <v>609</v>
      </c>
      <c r="E863" s="81" t="s">
        <v>4203</v>
      </c>
      <c r="F863" s="81" t="s">
        <v>4203</v>
      </c>
      <c r="G863" s="90" t="s">
        <v>609</v>
      </c>
      <c r="H863" s="90" t="s">
        <v>4121</v>
      </c>
      <c r="I863" s="50" t="str" cm="1">
        <f t="array" ref="I8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3" s="90" t="s">
        <v>2819</v>
      </c>
      <c r="K863" s="50">
        <f>MATCH(LEFT(既存ファイル名[[#This Row],[項目（内部）]],1),字音画数表[新字],0)</f>
        <v>364</v>
      </c>
      <c r="L863" s="50" cm="1">
        <f t="array" ref="L8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3" s="50" cm="1">
        <f t="array" ref="M8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3" s="50" cm="1">
        <f t="array" ref="N863">_xlfn.IFS(既存ファイル名[[#This Row],[字２]]=0,1,既存ファイル名[[#This Row],[字３]]=0,2,TRUE,3)</f>
        <v>1</v>
      </c>
      <c r="O863" s="50">
        <f>COUNTIF(既存ファイル名[項目],既存ファイル名[[#This Row],[項目]])</f>
        <v>1</v>
      </c>
      <c r="P863" s="90" t="s">
        <v>3837</v>
      </c>
      <c r="Q863" s="50" t="str" cm="1">
        <f t="array" ref="Q863">_xlfn.IFS(既存ファイル名[[#This Row],[字２]]&gt;0,"",COUNTIF(既存ファイル名[[字１]:[字３]],既存ファイル名[[#This Row],[字１]])&gt;1,"重複",TRUE,"")</f>
        <v/>
      </c>
      <c r="R863" s="50" t="str">
        <f>LEFT(既存ファイル名[[#This Row],[ファイル名]],LEN(既存ファイル名[[#This Row],[ファイル名]])-2)</f>
        <v>kou</v>
      </c>
      <c r="S863" s="50" t="s">
        <v>3837</v>
      </c>
    </row>
    <row r="864" spans="2:19">
      <c r="B864" s="50">
        <v>826</v>
      </c>
      <c r="C864" s="81" t="s">
        <v>1932</v>
      </c>
      <c r="D864" s="90" t="s">
        <v>1932</v>
      </c>
      <c r="E864" s="81" t="s">
        <v>4203</v>
      </c>
      <c r="F864" s="81" t="s">
        <v>4203</v>
      </c>
      <c r="G864" s="90" t="s">
        <v>3204</v>
      </c>
      <c r="H864" s="90" t="s">
        <v>4121</v>
      </c>
      <c r="I864" s="50" t="str" cm="1">
        <f t="array" ref="I8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4" s="90" t="s">
        <v>2823</v>
      </c>
      <c r="K864" s="50">
        <f>MATCH(LEFT(既存ファイル名[[#This Row],[項目（内部）]],1),字音画数表[新字],0)</f>
        <v>360</v>
      </c>
      <c r="L864" s="50" cm="1">
        <f t="array" ref="L8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4" s="50" cm="1">
        <f t="array" ref="M8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4" s="50" cm="1">
        <f t="array" ref="N864">_xlfn.IFS(既存ファイル名[[#This Row],[字２]]=0,1,既存ファイル名[[#This Row],[字３]]=0,2,TRUE,3)</f>
        <v>1</v>
      </c>
      <c r="O864" s="50">
        <f>COUNTIF(既存ファイル名[項目],既存ファイル名[[#This Row],[項目]])</f>
        <v>1</v>
      </c>
      <c r="P864" s="90" t="s">
        <v>3837</v>
      </c>
      <c r="Q864" s="50" t="str" cm="1">
        <f t="array" ref="Q864">_xlfn.IFS(既存ファイル名[[#This Row],[字２]]&gt;0,"",COUNTIF(既存ファイル名[[字１]:[字３]],既存ファイル名[[#This Row],[字１]])&gt;1,"重複",TRUE,"")</f>
        <v/>
      </c>
      <c r="R864" s="50" t="str">
        <f>LEFT(既存ファイル名[[#This Row],[ファイル名]],LEN(既存ファイル名[[#This Row],[ファイル名]])-2)</f>
        <v>kou</v>
      </c>
      <c r="S864" s="50" t="s">
        <v>3837</v>
      </c>
    </row>
    <row r="865" spans="2:19">
      <c r="B865" s="50">
        <v>820</v>
      </c>
      <c r="C865" s="81" t="s">
        <v>603</v>
      </c>
      <c r="D865" s="90" t="s">
        <v>603</v>
      </c>
      <c r="E865" s="81" t="s">
        <v>4203</v>
      </c>
      <c r="F865" s="81" t="s">
        <v>4203</v>
      </c>
      <c r="G865" s="90" t="s">
        <v>603</v>
      </c>
      <c r="H865" s="90" t="s">
        <v>4121</v>
      </c>
      <c r="I865" s="50" t="str" cm="1">
        <f t="array" ref="I8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5" s="90" t="s">
        <v>2813</v>
      </c>
      <c r="K865" s="50">
        <f>MATCH(LEFT(既存ファイル名[[#This Row],[項目（内部）]],1),字音画数表[新字],0)</f>
        <v>358</v>
      </c>
      <c r="L865" s="50" cm="1">
        <f t="array" ref="L8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5" s="50" cm="1">
        <f t="array" ref="M8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5" s="50" cm="1">
        <f t="array" ref="N865">_xlfn.IFS(既存ファイル名[[#This Row],[字２]]=0,1,既存ファイル名[[#This Row],[字３]]=0,2,TRUE,3)</f>
        <v>1</v>
      </c>
      <c r="O865" s="50">
        <f>COUNTIF(既存ファイル名[項目],既存ファイル名[[#This Row],[項目]])</f>
        <v>1</v>
      </c>
      <c r="P865" s="90" t="s">
        <v>3837</v>
      </c>
      <c r="Q865" s="50" t="str" cm="1">
        <f t="array" ref="Q865">_xlfn.IFS(既存ファイル名[[#This Row],[字２]]&gt;0,"",COUNTIF(既存ファイル名[[字１]:[字３]],既存ファイル名[[#This Row],[字１]])&gt;1,"重複",TRUE,"")</f>
        <v/>
      </c>
      <c r="R865" s="50" t="str">
        <f>LEFT(既存ファイル名[[#This Row],[ファイル名]],LEN(既存ファイル名[[#This Row],[ファイル名]])-2)</f>
        <v>kou</v>
      </c>
      <c r="S865" s="50" t="s">
        <v>3837</v>
      </c>
    </row>
    <row r="866" spans="2:19">
      <c r="B866" s="50">
        <v>825</v>
      </c>
      <c r="C866" s="81" t="s">
        <v>605</v>
      </c>
      <c r="D866" s="90" t="s">
        <v>605</v>
      </c>
      <c r="E866" s="81" t="s">
        <v>4203</v>
      </c>
      <c r="F866" s="81" t="s">
        <v>4203</v>
      </c>
      <c r="G866" s="90" t="s">
        <v>605</v>
      </c>
      <c r="H866" s="90" t="s">
        <v>4121</v>
      </c>
      <c r="I866" s="50" t="str" cm="1">
        <f t="array" ref="I8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6" s="90" t="s">
        <v>2822</v>
      </c>
      <c r="K866" s="50">
        <f>MATCH(LEFT(既存ファイル名[[#This Row],[項目（内部）]],1),字音画数表[新字],0)</f>
        <v>357</v>
      </c>
      <c r="L866" s="50" cm="1">
        <f t="array" ref="L8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6" s="50" cm="1">
        <f t="array" ref="M8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6" s="50" cm="1">
        <f t="array" ref="N866">_xlfn.IFS(既存ファイル名[[#This Row],[字２]]=0,1,既存ファイル名[[#This Row],[字３]]=0,2,TRUE,3)</f>
        <v>1</v>
      </c>
      <c r="O866" s="50">
        <f>COUNTIF(既存ファイル名[項目],既存ファイル名[[#This Row],[項目]])</f>
        <v>1</v>
      </c>
      <c r="P866" s="90" t="s">
        <v>3837</v>
      </c>
      <c r="Q866" s="50" t="str" cm="1">
        <f t="array" ref="Q866">_xlfn.IFS(既存ファイル名[[#This Row],[字２]]&gt;0,"",COUNTIF(既存ファイル名[[字１]:[字３]],既存ファイル名[[#This Row],[字１]])&gt;1,"重複",TRUE,"")</f>
        <v/>
      </c>
      <c r="R866" s="50" t="str">
        <f>LEFT(既存ファイル名[[#This Row],[ファイル名]],LEN(既存ファイル名[[#This Row],[ファイル名]])-2)</f>
        <v>kou</v>
      </c>
      <c r="S866" s="50" t="s">
        <v>3837</v>
      </c>
    </row>
    <row r="867" spans="2:19">
      <c r="B867" s="50">
        <v>821</v>
      </c>
      <c r="C867" s="81" t="s">
        <v>588</v>
      </c>
      <c r="D867" s="90" t="s">
        <v>588</v>
      </c>
      <c r="E867" s="81" t="s">
        <v>4203</v>
      </c>
      <c r="F867" s="81" t="s">
        <v>4203</v>
      </c>
      <c r="G867" s="90" t="s">
        <v>588</v>
      </c>
      <c r="H867" s="90" t="s">
        <v>4121</v>
      </c>
      <c r="I867" s="50" t="str" cm="1">
        <f t="array" ref="I8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7" s="90" t="s">
        <v>2816</v>
      </c>
      <c r="K867" s="50">
        <f>MATCH(LEFT(既存ファイル名[[#This Row],[項目（内部）]],1),字音画数表[新字],0)</f>
        <v>348</v>
      </c>
      <c r="L867" s="50" cm="1">
        <f t="array" ref="L8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7" s="50" cm="1">
        <f t="array" ref="M8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7" s="50" cm="1">
        <f t="array" ref="N867">_xlfn.IFS(既存ファイル名[[#This Row],[字２]]=0,1,既存ファイル名[[#This Row],[字３]]=0,2,TRUE,3)</f>
        <v>1</v>
      </c>
      <c r="O867" s="50">
        <f>COUNTIF(既存ファイル名[項目],既存ファイル名[[#This Row],[項目]])</f>
        <v>1</v>
      </c>
      <c r="P867" s="90" t="s">
        <v>3837</v>
      </c>
      <c r="Q867" s="50" t="str" cm="1">
        <f t="array" ref="Q867">_xlfn.IFS(既存ファイル名[[#This Row],[字２]]&gt;0,"",COUNTIF(既存ファイル名[[字１]:[字３]],既存ファイル名[[#This Row],[字１]])&gt;1,"重複",TRUE,"")</f>
        <v/>
      </c>
      <c r="R867" s="50" t="str">
        <f>LEFT(既存ファイル名[[#This Row],[ファイル名]],LEN(既存ファイル名[[#This Row],[ファイル名]])-2)</f>
        <v>kou</v>
      </c>
      <c r="S867" s="50" t="s">
        <v>3837</v>
      </c>
    </row>
    <row r="868" spans="2:19">
      <c r="B868" s="50">
        <v>822</v>
      </c>
      <c r="C868" s="81" t="s">
        <v>1863</v>
      </c>
      <c r="D868" s="90" t="s">
        <v>1863</v>
      </c>
      <c r="E868" s="81" t="s">
        <v>4203</v>
      </c>
      <c r="F868" s="81" t="s">
        <v>4203</v>
      </c>
      <c r="G868" s="90" t="s">
        <v>1863</v>
      </c>
      <c r="H868" s="90" t="s">
        <v>4121</v>
      </c>
      <c r="I868" s="50" t="str" cm="1">
        <f t="array" ref="I8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8" s="90" t="s">
        <v>2818</v>
      </c>
      <c r="K868" s="50">
        <f>MATCH(LEFT(既存ファイル名[[#This Row],[項目（内部）]],1),字音画数表[新字],0)</f>
        <v>345</v>
      </c>
      <c r="L868" s="50" cm="1">
        <f t="array" ref="L8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8" s="50" cm="1">
        <f t="array" ref="M8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8" s="50" cm="1">
        <f t="array" ref="N868">_xlfn.IFS(既存ファイル名[[#This Row],[字２]]=0,1,既存ファイル名[[#This Row],[字３]]=0,2,TRUE,3)</f>
        <v>1</v>
      </c>
      <c r="O868" s="50">
        <f>COUNTIF(既存ファイル名[項目],既存ファイル名[[#This Row],[項目]])</f>
        <v>1</v>
      </c>
      <c r="P868" s="90" t="s">
        <v>3837</v>
      </c>
      <c r="Q868" s="50" t="str" cm="1">
        <f t="array" ref="Q868">_xlfn.IFS(既存ファイル名[[#This Row],[字２]]&gt;0,"",COUNTIF(既存ファイル名[[字１]:[字３]],既存ファイル名[[#This Row],[字１]])&gt;1,"重複",TRUE,"")</f>
        <v/>
      </c>
      <c r="R868" s="50" t="str">
        <f>LEFT(既存ファイル名[[#This Row],[ファイル名]],LEN(既存ファイル名[[#This Row],[ファイル名]])-2)</f>
        <v>kou</v>
      </c>
      <c r="S868" s="50" t="s">
        <v>3837</v>
      </c>
    </row>
    <row r="869" spans="2:19">
      <c r="B869" s="50">
        <v>819</v>
      </c>
      <c r="C869" s="81" t="s">
        <v>572</v>
      </c>
      <c r="D869" s="90" t="s">
        <v>572</v>
      </c>
      <c r="E869" s="81" t="s">
        <v>4203</v>
      </c>
      <c r="F869" s="81" t="s">
        <v>4203</v>
      </c>
      <c r="G869" s="90" t="s">
        <v>572</v>
      </c>
      <c r="H869" s="90" t="s">
        <v>4121</v>
      </c>
      <c r="I869" s="50" t="str" cm="1">
        <f t="array" ref="I8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69" s="90" t="s">
        <v>2809</v>
      </c>
      <c r="K869" s="50">
        <f>MATCH(LEFT(既存ファイル名[[#This Row],[項目（内部）]],1),字音画数表[新字],0)</f>
        <v>333</v>
      </c>
      <c r="L869" s="50" cm="1">
        <f t="array" ref="L8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69" s="50" cm="1">
        <f t="array" ref="M8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69" s="50" cm="1">
        <f t="array" ref="N869">_xlfn.IFS(既存ファイル名[[#This Row],[字２]]=0,1,既存ファイル名[[#This Row],[字３]]=0,2,TRUE,3)</f>
        <v>1</v>
      </c>
      <c r="O869" s="50">
        <f>COUNTIF(既存ファイル名[項目],既存ファイル名[[#This Row],[項目]])</f>
        <v>1</v>
      </c>
      <c r="P869" s="90" t="s">
        <v>3837</v>
      </c>
      <c r="Q869" s="50" t="str" cm="1">
        <f t="array" ref="Q869">_xlfn.IFS(既存ファイル名[[#This Row],[字２]]&gt;0,"",COUNTIF(既存ファイル名[[字１]:[字３]],既存ファイル名[[#This Row],[字１]])&gt;1,"重複",TRUE,"")</f>
        <v/>
      </c>
      <c r="R869" s="50" t="str">
        <f>LEFT(既存ファイル名[[#This Row],[ファイル名]],LEN(既存ファイル名[[#This Row],[ファイル名]])-2)</f>
        <v>kou</v>
      </c>
      <c r="S869" s="50" t="s">
        <v>3837</v>
      </c>
    </row>
    <row r="870" spans="2:19">
      <c r="B870" s="50">
        <v>827</v>
      </c>
      <c r="C870" s="81" t="s">
        <v>566</v>
      </c>
      <c r="D870" s="90" t="s">
        <v>566</v>
      </c>
      <c r="E870" s="81" t="s">
        <v>4203</v>
      </c>
      <c r="F870" s="81" t="s">
        <v>4203</v>
      </c>
      <c r="G870" s="90" t="s">
        <v>566</v>
      </c>
      <c r="H870" s="90" t="s">
        <v>4211</v>
      </c>
      <c r="I870" s="50" t="str" cm="1">
        <f t="array" ref="I8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70" s="90" t="s">
        <v>2827</v>
      </c>
      <c r="K870" s="50">
        <f>MATCH(LEFT(既存ファイル名[[#This Row],[項目（内部）]],1),字音画数表[新字],0)</f>
        <v>329</v>
      </c>
      <c r="L870" s="50" cm="1">
        <f t="array" ref="L8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0" s="50" cm="1">
        <f t="array" ref="M8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0" s="50" cm="1">
        <f t="array" ref="N870">_xlfn.IFS(既存ファイル名[[#This Row],[字２]]=0,1,既存ファイル名[[#This Row],[字３]]=0,2,TRUE,3)</f>
        <v>1</v>
      </c>
      <c r="O870" s="50">
        <f>COUNTIF(既存ファイル名[項目],既存ファイル名[[#This Row],[項目]])</f>
        <v>1</v>
      </c>
      <c r="P870" s="90" t="s">
        <v>3837</v>
      </c>
      <c r="Q870" s="50"/>
      <c r="R870" s="50" t="str">
        <f>LEFT(既存ファイル名[[#This Row],[ファイル名]],LEN(既存ファイル名[[#This Row],[ファイル名]])-2)</f>
        <v>kou</v>
      </c>
      <c r="S870" s="50" t="s">
        <v>3837</v>
      </c>
    </row>
    <row r="871" spans="2:19">
      <c r="B871" s="50">
        <v>702</v>
      </c>
      <c r="C871" s="81" t="s">
        <v>1862</v>
      </c>
      <c r="D871" s="81" t="s">
        <v>1862</v>
      </c>
      <c r="E871" s="81" t="s">
        <v>4203</v>
      </c>
      <c r="F871" s="81" t="s">
        <v>4203</v>
      </c>
      <c r="G871" s="81" t="s">
        <v>1862</v>
      </c>
      <c r="H871" s="90" t="s">
        <v>4121</v>
      </c>
      <c r="I871" s="50" t="str" cm="1">
        <f t="array" ref="I8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1" s="90" t="s">
        <v>2618</v>
      </c>
      <c r="K871" s="50">
        <f>MATCH(LEFT(既存ファイル名[[#This Row],[項目（内部）]],1),字音画数表[新字],0)</f>
        <v>326</v>
      </c>
      <c r="L871" s="50" cm="1">
        <f t="array" ref="L8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1" s="50" cm="1">
        <f t="array" ref="M8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1" s="50" cm="1">
        <f t="array" ref="N871">_xlfn.IFS(既存ファイル名[[#This Row],[字２]]=0,1,既存ファイル名[[#This Row],[字３]]=0,2,TRUE,3)</f>
        <v>1</v>
      </c>
      <c r="O871" s="50">
        <f>COUNTIF(既存ファイル名[項目],既存ファイル名[[#This Row],[項目]])</f>
        <v>1</v>
      </c>
      <c r="P871" s="90" t="s">
        <v>3837</v>
      </c>
      <c r="Q871" s="50" t="str" cm="1">
        <f t="array" ref="Q871">_xlfn.IFS(既存ファイル名[[#This Row],[字２]]&gt;0,"",COUNTIF(既存ファイル名[[字１]:[字３]],既存ファイル名[[#This Row],[字１]])&gt;1,"重複",TRUE,"")</f>
        <v/>
      </c>
      <c r="R871" s="50" t="str">
        <f>LEFT(既存ファイル名[[#This Row],[ファイル名]],LEN(既存ファイル名[[#This Row],[ファイル名]])-2)</f>
        <v>go</v>
      </c>
      <c r="S871" s="50" t="s">
        <v>3837</v>
      </c>
    </row>
    <row r="872" spans="2:19">
      <c r="B872" s="50">
        <v>701</v>
      </c>
      <c r="C872" s="81" t="s">
        <v>562</v>
      </c>
      <c r="D872" s="81" t="s">
        <v>562</v>
      </c>
      <c r="E872" s="81" t="s">
        <v>4203</v>
      </c>
      <c r="F872" s="81" t="s">
        <v>4203</v>
      </c>
      <c r="G872" s="90" t="s">
        <v>562</v>
      </c>
      <c r="H872" s="90" t="s">
        <v>4121</v>
      </c>
      <c r="I872" s="79" t="str" cm="1">
        <f t="array" ref="I8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2" s="90" t="s">
        <v>2616</v>
      </c>
      <c r="K872" s="50">
        <f>MATCH(LEFT(既存ファイル名[[#This Row],[項目（内部）]],1),字音画数表[新字],0)</f>
        <v>325</v>
      </c>
      <c r="L872" s="50" cm="1">
        <f t="array" ref="L8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2" s="50" cm="1">
        <f t="array" ref="M8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2" s="50" cm="1">
        <f t="array" ref="N872">_xlfn.IFS(既存ファイル名[[#This Row],[字２]]=0,1,既存ファイル名[[#This Row],[字３]]=0,2,TRUE,3)</f>
        <v>1</v>
      </c>
      <c r="O872" s="79">
        <f>COUNTIF(既存ファイル名[項目],既存ファイル名[[#This Row],[項目]])</f>
        <v>1</v>
      </c>
      <c r="P872" s="90" t="s">
        <v>3837</v>
      </c>
      <c r="Q872" s="50"/>
      <c r="R872" s="50" t="str">
        <f>LEFT(既存ファイル名[[#This Row],[ファイル名]],LEN(既存ファイル名[[#This Row],[ファイル名]])-2)</f>
        <v>go</v>
      </c>
      <c r="S872" s="50" t="s">
        <v>3837</v>
      </c>
    </row>
    <row r="873" spans="2:19">
      <c r="B873" s="50">
        <v>814</v>
      </c>
      <c r="C873" s="93" t="s">
        <v>552</v>
      </c>
      <c r="D873" s="94" t="s">
        <v>552</v>
      </c>
      <c r="E873" s="81" t="s">
        <v>4203</v>
      </c>
      <c r="F873" s="81" t="s">
        <v>4203</v>
      </c>
      <c r="G873" s="94" t="s">
        <v>552</v>
      </c>
      <c r="H873" s="90" t="s">
        <v>4121</v>
      </c>
      <c r="I873" s="50" t="str" cm="1">
        <f t="array" ref="I8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3" s="90" t="s">
        <v>2795</v>
      </c>
      <c r="K873" s="50">
        <f>MATCH(LEFT(既存ファイル名[[#This Row],[項目（内部）]],1),字音画数表[新字],0)</f>
        <v>320</v>
      </c>
      <c r="L873" s="50" cm="1">
        <f t="array" ref="L8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3" s="50" cm="1">
        <f t="array" ref="M8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3" s="50" cm="1">
        <f t="array" ref="N873">_xlfn.IFS(既存ファイル名[[#This Row],[字２]]=0,1,既存ファイル名[[#This Row],[字３]]=0,2,TRUE,3)</f>
        <v>1</v>
      </c>
      <c r="O873" s="50">
        <f>COUNTIF(既存ファイル名[項目],既存ファイル名[[#This Row],[項目]])</f>
        <v>1</v>
      </c>
      <c r="P873" s="90" t="s">
        <v>3837</v>
      </c>
      <c r="Q873" s="50" t="str" cm="1">
        <f t="array" ref="Q873">_xlfn.IFS(既存ファイル名[[#This Row],[字２]]&gt;0,"",COUNTIF(既存ファイル名[[字１]:[字３]],既存ファイル名[[#This Row],[字１]])&gt;1,"重複",TRUE,"")</f>
        <v/>
      </c>
      <c r="R873" s="50" t="str">
        <f>LEFT(既存ファイル名[[#This Row],[ファイル名]],LEN(既存ファイル名[[#This Row],[ファイル名]])-2)</f>
        <v>ko</v>
      </c>
      <c r="S873" s="50" t="s">
        <v>3837</v>
      </c>
    </row>
    <row r="874" spans="2:19">
      <c r="B874" s="50">
        <v>815</v>
      </c>
      <c r="C874" s="81" t="s">
        <v>548</v>
      </c>
      <c r="D874" s="90" t="s">
        <v>548</v>
      </c>
      <c r="E874" s="81" t="s">
        <v>4203</v>
      </c>
      <c r="F874" s="81" t="s">
        <v>4203</v>
      </c>
      <c r="G874" s="90" t="s">
        <v>548</v>
      </c>
      <c r="H874" s="90" t="s">
        <v>4123</v>
      </c>
      <c r="I874" s="50" t="str" cm="1">
        <f t="array" ref="I8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74" s="90" t="s">
        <v>2796</v>
      </c>
      <c r="K874" s="50">
        <f>MATCH(LEFT(既存ファイル名[[#This Row],[項目（内部）]],1),字音画数表[新字],0)</f>
        <v>314</v>
      </c>
      <c r="L874" s="50" cm="1">
        <f t="array" ref="L8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4" s="50" cm="1">
        <f t="array" ref="M8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4" s="50" cm="1">
        <f t="array" ref="N874">_xlfn.IFS(既存ファイル名[[#This Row],[字２]]=0,1,既存ファイル名[[#This Row],[字３]]=0,2,TRUE,3)</f>
        <v>1</v>
      </c>
      <c r="O874" s="50">
        <f>COUNTIF(既存ファイル名[項目],既存ファイル名[[#This Row],[項目]])</f>
        <v>1</v>
      </c>
      <c r="P874" s="90" t="s">
        <v>3837</v>
      </c>
      <c r="Q874" s="50"/>
      <c r="R874" s="50" t="str">
        <f>LEFT(既存ファイル名[[#This Row],[ファイル名]],LEN(既存ファイル名[[#This Row],[ファイル名]])-2)</f>
        <v>ko</v>
      </c>
      <c r="S874" s="50" t="s">
        <v>3837</v>
      </c>
    </row>
    <row r="875" spans="2:19">
      <c r="B875" s="50">
        <v>813</v>
      </c>
      <c r="C875" s="81" t="s">
        <v>547</v>
      </c>
      <c r="D875" s="90" t="s">
        <v>547</v>
      </c>
      <c r="E875" s="81" t="s">
        <v>4203</v>
      </c>
      <c r="F875" s="81" t="s">
        <v>4203</v>
      </c>
      <c r="G875" s="90" t="s">
        <v>547</v>
      </c>
      <c r="H875" s="90" t="s">
        <v>4121</v>
      </c>
      <c r="I875" s="50" t="str" cm="1">
        <f t="array" ref="I8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5" s="90" t="s">
        <v>2792</v>
      </c>
      <c r="K875" s="50">
        <f>MATCH(LEFT(既存ファイル名[[#This Row],[項目（内部）]],1),字音画数表[新字],0)</f>
        <v>312</v>
      </c>
      <c r="L875" s="50" cm="1">
        <f t="array" ref="L8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5" s="50" cm="1">
        <f t="array" ref="M8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5" s="50" cm="1">
        <f t="array" ref="N875">_xlfn.IFS(既存ファイル名[[#This Row],[字２]]=0,1,既存ファイル名[[#This Row],[字３]]=0,2,TRUE,3)</f>
        <v>1</v>
      </c>
      <c r="O875" s="50">
        <f>COUNTIF(既存ファイル名[項目],既存ファイル名[[#This Row],[項目]])</f>
        <v>1</v>
      </c>
      <c r="P875" s="90" t="s">
        <v>3837</v>
      </c>
      <c r="Q875" s="50"/>
      <c r="R875" s="50" t="str">
        <f>LEFT(既存ファイル名[[#This Row],[ファイル名]],LEN(既存ファイル名[[#This Row],[ファイル名]])-2)</f>
        <v>ko</v>
      </c>
      <c r="S875" s="50" t="s">
        <v>3837</v>
      </c>
    </row>
    <row r="876" spans="2:19">
      <c r="B876" s="50">
        <v>812</v>
      </c>
      <c r="C876" s="81" t="s">
        <v>546</v>
      </c>
      <c r="D876" s="90" t="s">
        <v>546</v>
      </c>
      <c r="E876" s="81" t="s">
        <v>4203</v>
      </c>
      <c r="F876" s="81" t="s">
        <v>4203</v>
      </c>
      <c r="G876" s="90" t="s">
        <v>546</v>
      </c>
      <c r="H876" s="90" t="s">
        <v>4121</v>
      </c>
      <c r="I876" s="50" t="str" cm="1">
        <f t="array" ref="I8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6" s="90" t="s">
        <v>2791</v>
      </c>
      <c r="K876" s="50">
        <f>MATCH(LEFT(既存ファイル名[[#This Row],[項目（内部）]],1),字音画数表[新字],0)</f>
        <v>311</v>
      </c>
      <c r="L876" s="50" cm="1">
        <f t="array" ref="L8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6" s="50" cm="1">
        <f t="array" ref="M8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6" s="50" cm="1">
        <f t="array" ref="N876">_xlfn.IFS(既存ファイル名[[#This Row],[字２]]=0,1,既存ファイル名[[#This Row],[字３]]=0,2,TRUE,3)</f>
        <v>1</v>
      </c>
      <c r="O876" s="50">
        <f>COUNTIF(既存ファイル名[項目],既存ファイル名[[#This Row],[項目]])</f>
        <v>1</v>
      </c>
      <c r="P876" s="90" t="s">
        <v>3837</v>
      </c>
      <c r="Q876" s="50"/>
      <c r="R876" s="50" t="str">
        <f>LEFT(既存ファイル名[[#This Row],[ファイル名]],LEN(既存ファイル名[[#This Row],[ファイル名]])-2)</f>
        <v>ko</v>
      </c>
      <c r="S876" s="50" t="s">
        <v>3837</v>
      </c>
    </row>
    <row r="877" spans="2:19">
      <c r="B877" s="50">
        <v>816</v>
      </c>
      <c r="C877" s="81" t="s">
        <v>4142</v>
      </c>
      <c r="D877" s="90" t="s">
        <v>4142</v>
      </c>
      <c r="E877" s="81" t="s">
        <v>4203</v>
      </c>
      <c r="F877" s="81" t="s">
        <v>4203</v>
      </c>
      <c r="G877" s="90" t="s">
        <v>4142</v>
      </c>
      <c r="H877" s="90" t="s">
        <v>4211</v>
      </c>
      <c r="I877" s="50" t="str" cm="1">
        <f t="array" ref="I8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877" s="90" t="s">
        <v>2797</v>
      </c>
      <c r="K877" s="50">
        <f>MATCH(LEFT(既存ファイル名[[#This Row],[項目（内部）]],1),字音画数表[新字],0)</f>
        <v>306</v>
      </c>
      <c r="L877" s="50" cm="1">
        <f t="array" ref="L8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7" s="50" cm="1">
        <f t="array" ref="M8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7" s="50" cm="1">
        <f t="array" ref="N877">_xlfn.IFS(既存ファイル名[[#This Row],[字２]]=0,1,既存ファイル名[[#This Row],[字３]]=0,2,TRUE,3)</f>
        <v>1</v>
      </c>
      <c r="O877" s="79">
        <f>COUNTIF(既存ファイル名[項目],既存ファイル名[[#This Row],[項目]])</f>
        <v>1</v>
      </c>
      <c r="P877" s="90" t="s">
        <v>3837</v>
      </c>
      <c r="Q877" s="50"/>
      <c r="R877" s="50" t="str">
        <f>LEFT(既存ファイル名[[#This Row],[ファイル名]],LEN(既存ファイル名[[#This Row],[ファイル名]])-2)</f>
        <v>ko</v>
      </c>
      <c r="S877" s="50" t="s">
        <v>3837</v>
      </c>
    </row>
    <row r="878" spans="2:19">
      <c r="B878" s="50">
        <v>698</v>
      </c>
      <c r="C878" s="81" t="s">
        <v>538</v>
      </c>
      <c r="D878" s="81" t="s">
        <v>538</v>
      </c>
      <c r="E878" s="81" t="s">
        <v>4203</v>
      </c>
      <c r="F878" s="81" t="s">
        <v>4203</v>
      </c>
      <c r="G878" s="81" t="s">
        <v>538</v>
      </c>
      <c r="H878" s="90" t="s">
        <v>4121</v>
      </c>
      <c r="I878" s="50" t="str" cm="1">
        <f t="array" ref="I8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8" s="90" t="s">
        <v>2607</v>
      </c>
      <c r="K878" s="50">
        <f>MATCH(LEFT(既存ファイル名[[#This Row],[項目（内部）]],1),字音画数表[新字],0)</f>
        <v>305</v>
      </c>
      <c r="L878" s="50" cm="1">
        <f t="array" ref="L8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8" s="50" cm="1">
        <f t="array" ref="M8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8" s="50" cm="1">
        <f t="array" ref="N878">_xlfn.IFS(既存ファイル名[[#This Row],[字２]]=0,1,既存ファイル名[[#This Row],[字３]]=0,2,TRUE,3)</f>
        <v>1</v>
      </c>
      <c r="O878" s="50">
        <f>COUNTIF(既存ファイル名[項目],既存ファイル名[[#This Row],[項目]])</f>
        <v>1</v>
      </c>
      <c r="P878" s="90" t="s">
        <v>3837</v>
      </c>
      <c r="Q878" s="50" t="str" cm="1">
        <f t="array" ref="Q878">_xlfn.IFS(既存ファイル名[[#This Row],[字２]]&gt;0,"",COUNTIF(既存ファイル名[[字１]:[字３]],既存ファイル名[[#This Row],[字１]])&gt;1,"重複",TRUE,"")</f>
        <v/>
      </c>
      <c r="R878" s="50" t="str">
        <f>LEFT(既存ファイル名[[#This Row],[ファイル名]],LEN(既存ファイル名[[#This Row],[ファイル名]])-2)</f>
        <v>gen</v>
      </c>
      <c r="S878" s="50" t="s">
        <v>3837</v>
      </c>
    </row>
    <row r="879" spans="2:19">
      <c r="B879" s="50">
        <v>697</v>
      </c>
      <c r="C879" s="81" t="s">
        <v>535</v>
      </c>
      <c r="D879" s="81" t="s">
        <v>535</v>
      </c>
      <c r="E879" s="81" t="s">
        <v>4203</v>
      </c>
      <c r="F879" s="81" t="s">
        <v>4203</v>
      </c>
      <c r="G879" s="81" t="s">
        <v>535</v>
      </c>
      <c r="H879" s="90" t="s">
        <v>4121</v>
      </c>
      <c r="I879" s="50" t="str" cm="1">
        <f t="array" ref="I8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79" s="90" t="s">
        <v>2606</v>
      </c>
      <c r="K879" s="50">
        <f>MATCH(LEFT(既存ファイル名[[#This Row],[項目（内部）]],1),字音画数表[新字],0)</f>
        <v>302</v>
      </c>
      <c r="L879" s="50" cm="1">
        <f t="array" ref="L8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79" s="50" cm="1">
        <f t="array" ref="M8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79" s="50" cm="1">
        <f t="array" ref="N879">_xlfn.IFS(既存ファイル名[[#This Row],[字２]]=0,1,既存ファイル名[[#This Row],[字３]]=0,2,TRUE,3)</f>
        <v>1</v>
      </c>
      <c r="O879" s="50">
        <f>COUNTIF(既存ファイル名[項目],既存ファイル名[[#This Row],[項目]])</f>
        <v>1</v>
      </c>
      <c r="P879" s="90" t="s">
        <v>3837</v>
      </c>
      <c r="Q879" s="50" t="str" cm="1">
        <f t="array" ref="Q879">_xlfn.IFS(既存ファイル名[[#This Row],[字２]]&gt;0,"",COUNTIF(既存ファイル名[[字１]:[字３]],既存ファイル名[[#This Row],[字１]])&gt;1,"重複",TRUE,"")</f>
        <v/>
      </c>
      <c r="R879" s="50" t="str">
        <f>LEFT(既存ファイル名[[#This Row],[ファイル名]],LEN(既存ファイル名[[#This Row],[ファイル名]])-2)</f>
        <v>gen</v>
      </c>
      <c r="S879" s="50" t="s">
        <v>3837</v>
      </c>
    </row>
    <row r="880" spans="2:19">
      <c r="B880" s="50">
        <v>696</v>
      </c>
      <c r="C880" s="81" t="s">
        <v>529</v>
      </c>
      <c r="D880" s="81" t="s">
        <v>529</v>
      </c>
      <c r="E880" s="81" t="s">
        <v>4203</v>
      </c>
      <c r="F880" s="81" t="s">
        <v>4203</v>
      </c>
      <c r="G880" s="81" t="s">
        <v>529</v>
      </c>
      <c r="H880" s="90" t="s">
        <v>4121</v>
      </c>
      <c r="I880" s="50" t="str" cm="1">
        <f t="array" ref="I8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0" s="90" t="s">
        <v>2603</v>
      </c>
      <c r="K880" s="50">
        <f>MATCH(LEFT(既存ファイル名[[#This Row],[項目（内部）]],1),字音画数表[新字],0)</f>
        <v>299</v>
      </c>
      <c r="L880" s="50" cm="1">
        <f t="array" ref="L8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0" s="50" cm="1">
        <f t="array" ref="M8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0" s="50" cm="1">
        <f t="array" ref="N880">_xlfn.IFS(既存ファイル名[[#This Row],[字２]]=0,1,既存ファイル名[[#This Row],[字３]]=0,2,TRUE,3)</f>
        <v>1</v>
      </c>
      <c r="O880" s="50">
        <f>COUNTIF(既存ファイル名[項目],既存ファイル名[[#This Row],[項目]])</f>
        <v>1</v>
      </c>
      <c r="P880" s="90" t="s">
        <v>3837</v>
      </c>
      <c r="Q880" s="50" t="str" cm="1">
        <f t="array" ref="Q880">_xlfn.IFS(既存ファイル名[[#This Row],[字２]]&gt;0,"",COUNTIF(既存ファイル名[[字１]:[字３]],既存ファイル名[[#This Row],[字１]])&gt;1,"重複",TRUE,"")</f>
        <v/>
      </c>
      <c r="R880" s="50" t="str">
        <f>LEFT(既存ファイル名[[#This Row],[ファイル名]],LEN(既存ファイル名[[#This Row],[ファイル名]])-2)</f>
        <v>gen</v>
      </c>
      <c r="S880" s="50" t="s">
        <v>3837</v>
      </c>
    </row>
    <row r="881" spans="2:19">
      <c r="B881" s="50">
        <v>787</v>
      </c>
      <c r="C881" s="81" t="s">
        <v>3997</v>
      </c>
      <c r="D881" s="81" t="s">
        <v>3997</v>
      </c>
      <c r="E881" s="81" t="s">
        <v>4203</v>
      </c>
      <c r="F881" s="81" t="s">
        <v>4203</v>
      </c>
      <c r="G881" s="90" t="s">
        <v>3997</v>
      </c>
      <c r="H881" s="90" t="s">
        <v>4121</v>
      </c>
      <c r="I881" s="79" t="str" cm="1">
        <f t="array" ref="I8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1" s="90" t="s">
        <v>2761</v>
      </c>
      <c r="K881" s="50">
        <f>MATCH(LEFT(既存ファイル名[[#This Row],[項目（内部）]],1),字音画数表[新字],0)</f>
        <v>298</v>
      </c>
      <c r="L881" s="50" cm="1">
        <f t="array" ref="L8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1" s="50" cm="1">
        <f t="array" ref="M8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1" s="50" cm="1">
        <f t="array" ref="N881">_xlfn.IFS(既存ファイル名[[#This Row],[字２]]=0,1,既存ファイル名[[#This Row],[字３]]=0,2,TRUE,3)</f>
        <v>1</v>
      </c>
      <c r="O881" s="50">
        <f>COUNTIF(既存ファイル名[項目],既存ファイル名[[#This Row],[項目]])</f>
        <v>1</v>
      </c>
      <c r="P881" s="90" t="s">
        <v>3837</v>
      </c>
      <c r="Q881" s="50" t="str" cm="1">
        <f t="array" ref="Q881">_xlfn.IFS(既存ファイル名[[#This Row],[字２]]&gt;0,"",COUNTIF(既存ファイル名[[字１]:[字３]],既存ファイル名[[#This Row],[字１]])&gt;1,"重複",TRUE,"")</f>
        <v/>
      </c>
      <c r="R881" s="50" t="str">
        <f>LEFT(既存ファイル名[[#This Row],[ファイル名]],LEN(既存ファイル名[[#This Row],[ファイル名]])-2)</f>
        <v>ken</v>
      </c>
      <c r="S881" s="50" t="s">
        <v>3837</v>
      </c>
    </row>
    <row r="882" spans="2:19">
      <c r="B882" s="50">
        <v>792</v>
      </c>
      <c r="C882" s="126" t="s">
        <v>4558</v>
      </c>
      <c r="D882" s="126" t="s">
        <v>4558</v>
      </c>
      <c r="E882" s="90" t="s">
        <v>3843</v>
      </c>
      <c r="F882" s="90" t="s">
        <v>3843</v>
      </c>
      <c r="G882" s="126" t="s">
        <v>4558</v>
      </c>
      <c r="H882" s="90" t="s">
        <v>4556</v>
      </c>
      <c r="I882" s="50" t="str" cm="1">
        <f t="array" ref="I8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sonota</v>
      </c>
      <c r="J882" s="90" t="s">
        <v>4574</v>
      </c>
      <c r="K882" s="50">
        <f>MATCH(LEFT(既存ファイル名[[#This Row],[項目（内部）]],1),字音画数表[新字],0)</f>
        <v>297</v>
      </c>
      <c r="L882" s="50" cm="1">
        <f t="array" ref="L8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2" s="50" cm="1">
        <f t="array" ref="M8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2" s="50" cm="1">
        <f t="array" ref="N882">_xlfn.IFS(既存ファイル名[[#This Row],[字２]]=0,1,既存ファイル名[[#This Row],[字３]]=0,2,TRUE,3)</f>
        <v>1</v>
      </c>
      <c r="O882" s="50">
        <f>COUNTIF(既存ファイル名[項目],既存ファイル名[[#This Row],[項目]])</f>
        <v>1</v>
      </c>
      <c r="P882" s="90" t="s">
        <v>3837</v>
      </c>
      <c r="Q882" s="50"/>
      <c r="R882" s="50" t="str">
        <f>LEFT(既存ファイル名[[#This Row],[ファイル名]],LEN(既存ファイル名[[#This Row],[ファイル名]])-2)</f>
        <v>ken</v>
      </c>
      <c r="S882" s="50"/>
    </row>
    <row r="883" spans="2:19">
      <c r="B883" s="50">
        <v>785</v>
      </c>
      <c r="C883" s="81" t="s">
        <v>523</v>
      </c>
      <c r="D883" s="81" t="s">
        <v>523</v>
      </c>
      <c r="E883" s="81" t="s">
        <v>4203</v>
      </c>
      <c r="F883" s="81" t="s">
        <v>4203</v>
      </c>
      <c r="G883" s="81" t="s">
        <v>523</v>
      </c>
      <c r="H883" s="90" t="s">
        <v>4121</v>
      </c>
      <c r="I883" s="50" t="str" cm="1">
        <f t="array" ref="I8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3" s="90" t="s">
        <v>2759</v>
      </c>
      <c r="K883" s="50">
        <f>MATCH(LEFT(既存ファイル名[[#This Row],[項目（内部）]],1),字音画数表[新字],0)</f>
        <v>293</v>
      </c>
      <c r="L883" s="50" cm="1">
        <f t="array" ref="L8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3" s="50" cm="1">
        <f t="array" ref="M8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3" s="50" cm="1">
        <f t="array" ref="N883">_xlfn.IFS(既存ファイル名[[#This Row],[字２]]=0,1,既存ファイル名[[#This Row],[字３]]=0,2,TRUE,3)</f>
        <v>1</v>
      </c>
      <c r="O883" s="50">
        <f>COUNTIF(既存ファイル名[項目],既存ファイル名[[#This Row],[項目]])</f>
        <v>1</v>
      </c>
      <c r="P883" s="90" t="s">
        <v>3837</v>
      </c>
      <c r="Q883" s="50" t="str" cm="1">
        <f t="array" ref="Q883">_xlfn.IFS(既存ファイル名[[#This Row],[字２]]&gt;0,"",COUNTIF(既存ファイル名[[字１]:[字３]],既存ファイル名[[#This Row],[字１]])&gt;1,"重複",TRUE,"")</f>
        <v/>
      </c>
      <c r="R883" s="50" t="str">
        <f>LEFT(既存ファイル名[[#This Row],[ファイル名]],LEN(既存ファイル名[[#This Row],[ファイル名]])-2)</f>
        <v>ken</v>
      </c>
      <c r="S883" s="50" t="s">
        <v>3837</v>
      </c>
    </row>
    <row r="884" spans="2:19">
      <c r="B884" s="50">
        <v>790</v>
      </c>
      <c r="C884" s="81" t="s">
        <v>4141</v>
      </c>
      <c r="D884" s="81" t="s">
        <v>4141</v>
      </c>
      <c r="E884" s="81" t="s">
        <v>4203</v>
      </c>
      <c r="F884" s="81" t="s">
        <v>4203</v>
      </c>
      <c r="G884" s="81" t="s">
        <v>4141</v>
      </c>
      <c r="H884" s="90" t="s">
        <v>4123</v>
      </c>
      <c r="I884" s="50" t="str" cm="1">
        <f t="array" ref="I8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884" s="90" t="s">
        <v>2764</v>
      </c>
      <c r="K884" s="50">
        <f>MATCH(LEFT(既存ファイル名[[#This Row],[項目（内部）]],1),字音画数表[新字],0)</f>
        <v>292</v>
      </c>
      <c r="L884" s="50" cm="1">
        <f t="array" ref="L8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4" s="50" cm="1">
        <f t="array" ref="M8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4" s="50" cm="1">
        <f t="array" ref="N884">_xlfn.IFS(既存ファイル名[[#This Row],[字２]]=0,1,既存ファイル名[[#This Row],[字３]]=0,2,TRUE,3)</f>
        <v>1</v>
      </c>
      <c r="O884" s="50">
        <f>COUNTIF(既存ファイル名[項目],既存ファイル名[[#This Row],[項目]])</f>
        <v>1</v>
      </c>
      <c r="P884" s="90" t="s">
        <v>3837</v>
      </c>
      <c r="Q884" s="50"/>
      <c r="R884" s="50" t="str">
        <f>LEFT(既存ファイル名[[#This Row],[ファイル名]],LEN(既存ファイル名[[#This Row],[ファイル名]])-2)</f>
        <v>ken</v>
      </c>
      <c r="S884" s="50" t="s">
        <v>3837</v>
      </c>
    </row>
    <row r="885" spans="2:19">
      <c r="B885" s="50">
        <v>791</v>
      </c>
      <c r="C885" s="95" t="s">
        <v>520</v>
      </c>
      <c r="D885" s="95" t="s">
        <v>520</v>
      </c>
      <c r="E885" s="81" t="s">
        <v>4203</v>
      </c>
      <c r="F885" s="81" t="s">
        <v>4203</v>
      </c>
      <c r="G885" s="95" t="s">
        <v>520</v>
      </c>
      <c r="H885" s="90" t="s">
        <v>4207</v>
      </c>
      <c r="I885" s="50" t="str" cm="1">
        <f t="array" ref="I8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885" s="90" t="s">
        <v>2765</v>
      </c>
      <c r="K885" s="50">
        <f>MATCH(LEFT(既存ファイル名[[#This Row],[項目（内部）]],1),字音画数表[新字],0)</f>
        <v>290</v>
      </c>
      <c r="L885" s="50" cm="1">
        <f t="array" ref="L8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5" s="50" cm="1">
        <f t="array" ref="M8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5" s="50" cm="1">
        <f t="array" ref="N885">_xlfn.IFS(既存ファイル名[[#This Row],[字２]]=0,1,既存ファイル名[[#This Row],[字３]]=0,2,TRUE,3)</f>
        <v>1</v>
      </c>
      <c r="O885" s="50">
        <f>COUNTIF(既存ファイル名[項目],既存ファイル名[[#This Row],[項目]])</f>
        <v>1</v>
      </c>
      <c r="P885" s="90" t="s">
        <v>3837</v>
      </c>
      <c r="Q885" s="50"/>
      <c r="R885" s="50" t="str">
        <f>LEFT(既存ファイル名[[#This Row],[ファイル名]],LEN(既存ファイル名[[#This Row],[ファイル名]])-2)</f>
        <v>ken</v>
      </c>
      <c r="S885" s="50" t="s">
        <v>3837</v>
      </c>
    </row>
    <row r="886" spans="2:19">
      <c r="B886" s="50">
        <v>788</v>
      </c>
      <c r="C886" s="81" t="s">
        <v>1860</v>
      </c>
      <c r="D886" s="81" t="s">
        <v>1860</v>
      </c>
      <c r="E886" s="81" t="s">
        <v>4203</v>
      </c>
      <c r="F886" s="81" t="s">
        <v>4203</v>
      </c>
      <c r="G886" s="81" t="s">
        <v>1860</v>
      </c>
      <c r="H886" s="90" t="s">
        <v>4121</v>
      </c>
      <c r="I886" s="50" t="str" cm="1">
        <f t="array" ref="I8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6" s="90" t="s">
        <v>2762</v>
      </c>
      <c r="K886" s="50">
        <f>MATCH(LEFT(既存ファイル名[[#This Row],[項目（内部）]],1),字音画数表[新字],0)</f>
        <v>288</v>
      </c>
      <c r="L886" s="50" cm="1">
        <f t="array" ref="L8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6" s="50" cm="1">
        <f t="array" ref="M8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6" s="50" cm="1">
        <f t="array" ref="N886">_xlfn.IFS(既存ファイル名[[#This Row],[字２]]=0,1,既存ファイル名[[#This Row],[字３]]=0,2,TRUE,3)</f>
        <v>1</v>
      </c>
      <c r="O886" s="79">
        <f>COUNTIF(既存ファイル名[項目],既存ファイル名[[#This Row],[項目]])</f>
        <v>1</v>
      </c>
      <c r="P886" s="90" t="s">
        <v>3837</v>
      </c>
      <c r="Q886" s="50" t="str" cm="1">
        <f t="array" ref="Q886">_xlfn.IFS(既存ファイル名[[#This Row],[字２]]&gt;0,"",COUNTIF(既存ファイル名[[字１]:[字３]],既存ファイル名[[#This Row],[字１]])&gt;1,"重複",TRUE,"")</f>
        <v/>
      </c>
      <c r="R886" s="50" t="str">
        <f>LEFT(既存ファイル名[[#This Row],[ファイル名]],LEN(既存ファイル名[[#This Row],[ファイル名]])-2)</f>
        <v>ken</v>
      </c>
      <c r="S886" s="50" t="s">
        <v>3837</v>
      </c>
    </row>
    <row r="887" spans="2:19">
      <c r="B887" s="50">
        <v>786</v>
      </c>
      <c r="C887" s="91" t="s">
        <v>517</v>
      </c>
      <c r="D887" s="91" t="s">
        <v>517</v>
      </c>
      <c r="E887" s="81" t="s">
        <v>4203</v>
      </c>
      <c r="F887" s="81" t="s">
        <v>4203</v>
      </c>
      <c r="G887" s="91" t="s">
        <v>517</v>
      </c>
      <c r="H887" s="90" t="s">
        <v>4121</v>
      </c>
      <c r="I887" s="50" t="str" cm="1">
        <f t="array" ref="I8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7" s="90" t="s">
        <v>2760</v>
      </c>
      <c r="K887" s="50">
        <f>MATCH(LEFT(既存ファイル名[[#This Row],[項目（内部）]],1),字音画数表[新字],0)</f>
        <v>286</v>
      </c>
      <c r="L887" s="50" cm="1">
        <f t="array" ref="L8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7" s="50" cm="1">
        <f t="array" ref="M8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7" s="50" cm="1">
        <f t="array" ref="N887">_xlfn.IFS(既存ファイル名[[#This Row],[字２]]=0,1,既存ファイル名[[#This Row],[字３]]=0,2,TRUE,3)</f>
        <v>1</v>
      </c>
      <c r="O887" s="79">
        <f>COUNTIF(既存ファイル名[項目],既存ファイル名[[#This Row],[項目]])</f>
        <v>1</v>
      </c>
      <c r="P887" s="90" t="s">
        <v>3837</v>
      </c>
      <c r="Q887" s="50" t="str" cm="1">
        <f t="array" ref="Q887">_xlfn.IFS(既存ファイル名[[#This Row],[字２]]&gt;0,"",COUNTIF(既存ファイル名[[字１]:[字３]],既存ファイル名[[#This Row],[字１]])&gt;1,"重複",TRUE,"")</f>
        <v/>
      </c>
      <c r="R887" s="50" t="str">
        <f>LEFT(既存ファイル名[[#This Row],[ファイル名]],LEN(既存ファイル名[[#This Row],[ファイル名]])-2)</f>
        <v>ken</v>
      </c>
      <c r="S887" s="50" t="s">
        <v>3837</v>
      </c>
    </row>
    <row r="888" spans="2:19">
      <c r="B888" s="51">
        <v>783</v>
      </c>
      <c r="C888" s="81" t="s">
        <v>516</v>
      </c>
      <c r="D888" s="81" t="s">
        <v>516</v>
      </c>
      <c r="E888" s="81" t="s">
        <v>4203</v>
      </c>
      <c r="F888" s="81" t="s">
        <v>4203</v>
      </c>
      <c r="G888" s="90" t="s">
        <v>516</v>
      </c>
      <c r="H888" s="90" t="s">
        <v>4121</v>
      </c>
      <c r="I888" s="79" t="str" cm="1">
        <f t="array" ref="I8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8" s="90" t="s">
        <v>2757</v>
      </c>
      <c r="K888" s="50">
        <f>MATCH(LEFT(既存ファイル名[[#This Row],[項目（内部）]],1),字音画数表[新字],0)</f>
        <v>285</v>
      </c>
      <c r="L888" s="50" cm="1">
        <f t="array" ref="L8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8" s="50" cm="1">
        <f t="array" ref="M8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8" s="50" cm="1">
        <f t="array" ref="N888">_xlfn.IFS(既存ファイル名[[#This Row],[字２]]=0,1,既存ファイル名[[#This Row],[字３]]=0,2,TRUE,3)</f>
        <v>1</v>
      </c>
      <c r="O888" s="50">
        <f>COUNTIF(既存ファイル名[項目],既存ファイル名[[#This Row],[項目]])</f>
        <v>1</v>
      </c>
      <c r="P888" s="94" t="s">
        <v>3837</v>
      </c>
      <c r="Q888" s="50" t="str" cm="1">
        <f t="array" ref="Q888">_xlfn.IFS(既存ファイル名[[#This Row],[字２]]&gt;0,"",COUNTIF(既存ファイル名[[字１]:[字３]],既存ファイル名[[#This Row],[字１]])&gt;1,"重複",TRUE,"")</f>
        <v/>
      </c>
      <c r="R888" s="50" t="str">
        <f>LEFT(既存ファイル名[[#This Row],[ファイル名]],LEN(既存ファイル名[[#This Row],[ファイル名]])-2)</f>
        <v>ken</v>
      </c>
      <c r="S888" s="50" t="s">
        <v>3837</v>
      </c>
    </row>
    <row r="889" spans="2:19">
      <c r="B889" s="50">
        <v>784</v>
      </c>
      <c r="C889" s="81" t="s">
        <v>514</v>
      </c>
      <c r="D889" s="81" t="s">
        <v>514</v>
      </c>
      <c r="E889" s="81" t="s">
        <v>4203</v>
      </c>
      <c r="F889" s="81" t="s">
        <v>4203</v>
      </c>
      <c r="G889" s="90" t="s">
        <v>514</v>
      </c>
      <c r="H889" s="90" t="s">
        <v>4121</v>
      </c>
      <c r="I889" s="79" t="str" cm="1">
        <f t="array" ref="I8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89" s="90" t="s">
        <v>2758</v>
      </c>
      <c r="K889" s="50">
        <f>MATCH(LEFT(既存ファイル名[[#This Row],[項目（内部）]],1),字音画数表[新字],0)</f>
        <v>284</v>
      </c>
      <c r="L889" s="50" cm="1">
        <f t="array" ref="L8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89" s="50" cm="1">
        <f t="array" ref="M8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89" s="50" cm="1">
        <f t="array" ref="N889">_xlfn.IFS(既存ファイル名[[#This Row],[字２]]=0,1,既存ファイル名[[#This Row],[字３]]=0,2,TRUE,3)</f>
        <v>1</v>
      </c>
      <c r="O889" s="79">
        <f>COUNTIF(既存ファイル名[項目],既存ファイル名[[#This Row],[項目]])</f>
        <v>1</v>
      </c>
      <c r="P889" s="90" t="s">
        <v>3837</v>
      </c>
      <c r="Q889" s="50" t="str" cm="1">
        <f t="array" ref="Q889">_xlfn.IFS(既存ファイル名[[#This Row],[字２]]&gt;0,"",COUNTIF(既存ファイル名[[字１]:[字３]],既存ファイル名[[#This Row],[字１]])&gt;1,"重複",TRUE,"")</f>
        <v/>
      </c>
      <c r="R889" s="50" t="str">
        <f>LEFT(既存ファイル名[[#This Row],[ファイル名]],LEN(既存ファイル名[[#This Row],[ファイル名]])-2)</f>
        <v>ken</v>
      </c>
      <c r="S889" s="50" t="s">
        <v>3837</v>
      </c>
    </row>
    <row r="890" spans="2:19">
      <c r="B890" s="50">
        <v>789</v>
      </c>
      <c r="C890" s="93" t="s">
        <v>2462</v>
      </c>
      <c r="D890" s="93" t="s">
        <v>1859</v>
      </c>
      <c r="E890" s="93" t="s">
        <v>4342</v>
      </c>
      <c r="F890" s="81" t="s">
        <v>4203</v>
      </c>
      <c r="G890" s="93" t="s">
        <v>1859</v>
      </c>
      <c r="H890" s="90" t="s">
        <v>4121</v>
      </c>
      <c r="I890" s="50" t="str" cm="1">
        <f t="array" ref="I8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0" s="90" t="s">
        <v>2763</v>
      </c>
      <c r="K890" s="50">
        <f>MATCH(LEFT(既存ファイル名[[#This Row],[項目（内部）]],1),字音画数表[新字],0)</f>
        <v>283</v>
      </c>
      <c r="L890" s="50" cm="1">
        <f t="array" ref="L8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0" s="50" cm="1">
        <f t="array" ref="M8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0" s="50" cm="1">
        <f t="array" ref="N890">_xlfn.IFS(既存ファイル名[[#This Row],[字２]]=0,1,既存ファイル名[[#This Row],[字３]]=0,2,TRUE,3)</f>
        <v>1</v>
      </c>
      <c r="O890" s="79">
        <f>COUNTIF(既存ファイル名[項目],既存ファイル名[[#This Row],[項目]])</f>
        <v>1</v>
      </c>
      <c r="P890" s="90" t="s">
        <v>3837</v>
      </c>
      <c r="Q890" s="50" t="str" cm="1">
        <f t="array" ref="Q890">_xlfn.IFS(既存ファイル名[[#This Row],[字２]]&gt;0,"",COUNTIF(既存ファイル名[[字１]:[字３]],既存ファイル名[[#This Row],[字１]])&gt;1,"重複",TRUE,"")</f>
        <v/>
      </c>
      <c r="R890" s="50" t="str">
        <f>LEFT(既存ファイル名[[#This Row],[ファイル名]],LEN(既存ファイル名[[#This Row],[ファイル名]])-2)</f>
        <v>ken</v>
      </c>
      <c r="S890" s="50" t="s">
        <v>3837</v>
      </c>
    </row>
    <row r="891" spans="2:19">
      <c r="B891" s="50">
        <v>795</v>
      </c>
      <c r="C891" s="81" t="s">
        <v>506</v>
      </c>
      <c r="D891" s="81" t="s">
        <v>506</v>
      </c>
      <c r="E891" s="81" t="s">
        <v>4203</v>
      </c>
      <c r="F891" s="81" t="s">
        <v>4203</v>
      </c>
      <c r="G891" s="90" t="s">
        <v>506</v>
      </c>
      <c r="H891" s="90" t="s">
        <v>4121</v>
      </c>
      <c r="I891" s="79" t="str" cm="1">
        <f t="array" ref="I8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1" s="90" t="s">
        <v>2768</v>
      </c>
      <c r="K891" s="50">
        <f>MATCH(LEFT(既存ファイル名[[#This Row],[項目（内部）]],1),字音画数表[新字],0)</f>
        <v>280</v>
      </c>
      <c r="L891" s="50" cm="1">
        <f t="array" ref="L8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1" s="50" cm="1">
        <f t="array" ref="M8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1" s="50" cm="1">
        <f t="array" ref="N891">_xlfn.IFS(既存ファイル名[[#This Row],[字２]]=0,1,既存ファイル名[[#This Row],[字３]]=0,2,TRUE,3)</f>
        <v>1</v>
      </c>
      <c r="O891" s="50">
        <f>COUNTIF(既存ファイル名[項目],既存ファイル名[[#This Row],[項目]])</f>
        <v>1</v>
      </c>
      <c r="P891" s="90" t="s">
        <v>3837</v>
      </c>
      <c r="Q891" s="50" t="str" cm="1">
        <f t="array" ref="Q891">_xlfn.IFS(既存ファイル名[[#This Row],[字２]]&gt;0,"",COUNTIF(既存ファイル名[[字１]:[字３]],既存ファイル名[[#This Row],[字１]])&gt;1,"重複",TRUE,"")</f>
        <v/>
      </c>
      <c r="R891" s="50" t="str">
        <f>LEFT(既存ファイル名[[#This Row],[ファイル名]],LEN(既存ファイル名[[#This Row],[ファイル名]])-2)</f>
        <v>ketsu</v>
      </c>
      <c r="S891" s="50" t="s">
        <v>3837</v>
      </c>
    </row>
    <row r="892" spans="2:19">
      <c r="B892" s="50">
        <v>793</v>
      </c>
      <c r="C892" s="81" t="s">
        <v>1858</v>
      </c>
      <c r="D892" s="81" t="s">
        <v>1858</v>
      </c>
      <c r="E892" s="81" t="s">
        <v>4203</v>
      </c>
      <c r="F892" s="81" t="s">
        <v>4203</v>
      </c>
      <c r="G892" s="81" t="s">
        <v>1858</v>
      </c>
      <c r="H892" s="90" t="s">
        <v>4121</v>
      </c>
      <c r="I892" s="50" t="str" cm="1">
        <f t="array" ref="I8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2" s="90" t="s">
        <v>2766</v>
      </c>
      <c r="K892" s="50">
        <f>MATCH(LEFT(既存ファイル名[[#This Row],[項目（内部）]],1),字音画数表[新字],0)</f>
        <v>278</v>
      </c>
      <c r="L892" s="50" cm="1">
        <f t="array" ref="L8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2" s="50" cm="1">
        <f t="array" ref="M8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2" s="50" cm="1">
        <f t="array" ref="N892">_xlfn.IFS(既存ファイル名[[#This Row],[字２]]=0,1,既存ファイル名[[#This Row],[字３]]=0,2,TRUE,3)</f>
        <v>1</v>
      </c>
      <c r="O892" s="79">
        <f>COUNTIF(既存ファイル名[項目],既存ファイル名[[#This Row],[項目]])</f>
        <v>1</v>
      </c>
      <c r="P892" s="90" t="s">
        <v>3837</v>
      </c>
      <c r="Q892" s="50" t="str" cm="1">
        <f t="array" ref="Q892">_xlfn.IFS(既存ファイル名[[#This Row],[字２]]&gt;0,"",COUNTIF(既存ファイル名[[字１]:[字３]],既存ファイル名[[#This Row],[字１]])&gt;1,"重複",TRUE,"")</f>
        <v/>
      </c>
      <c r="R892" s="50" t="str">
        <f>LEFT(既存ファイル名[[#This Row],[ファイル名]],LEN(既存ファイル名[[#This Row],[ファイル名]])-2)</f>
        <v>ketsu</v>
      </c>
      <c r="S892" s="50" t="s">
        <v>3837</v>
      </c>
    </row>
    <row r="893" spans="2:19">
      <c r="B893" s="50">
        <v>794</v>
      </c>
      <c r="C893" s="81" t="s">
        <v>2213</v>
      </c>
      <c r="D893" s="91" t="s">
        <v>17</v>
      </c>
      <c r="E893" s="81" t="s">
        <v>4203</v>
      </c>
      <c r="F893" s="81" t="s">
        <v>4203</v>
      </c>
      <c r="G893" s="92" t="s">
        <v>17</v>
      </c>
      <c r="H893" s="90" t="s">
        <v>4122</v>
      </c>
      <c r="I893" s="79" t="str" cm="1">
        <f t="array" ref="I8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893" s="90" t="s">
        <v>4583</v>
      </c>
      <c r="K893" s="50">
        <f>MATCH(LEFT(既存ファイル名[[#This Row],[項目（内部）]],1),字音画数表[新字],0)</f>
        <v>277</v>
      </c>
      <c r="L893" s="50" cm="1">
        <f t="array" ref="L8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3" s="50" cm="1">
        <f t="array" ref="M8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3" s="50" cm="1">
        <f t="array" ref="N893">_xlfn.IFS(既存ファイル名[[#This Row],[字２]]=0,1,既存ファイル名[[#This Row],[字３]]=0,2,TRUE,3)</f>
        <v>1</v>
      </c>
      <c r="O893" s="50">
        <f>COUNTIF(既存ファイル名[項目],既存ファイル名[[#This Row],[項目]])</f>
        <v>1</v>
      </c>
      <c r="P893" s="90" t="s">
        <v>3837</v>
      </c>
      <c r="Q893" s="50" t="str" cm="1">
        <f t="array" ref="Q893">_xlfn.IFS(既存ファイル名[[#This Row],[字２]]&gt;0,"",COUNTIF(既存ファイル名[[字１]:[字３]],既存ファイル名[[#This Row],[字１]])&gt;1,"重複",TRUE,"")</f>
        <v/>
      </c>
      <c r="R893" s="50" t="str">
        <f>LEFT(既存ファイル名[[#This Row],[ファイル名]],LEN(既存ファイル名[[#This Row],[ファイル名]])-2)</f>
        <v>ketsu</v>
      </c>
      <c r="S893" s="50" t="s">
        <v>3837</v>
      </c>
    </row>
    <row r="894" spans="2:19">
      <c r="B894" s="50">
        <v>796</v>
      </c>
      <c r="C894" s="81" t="s">
        <v>476</v>
      </c>
      <c r="D894" s="81" t="s">
        <v>476</v>
      </c>
      <c r="E894" s="81" t="s">
        <v>4203</v>
      </c>
      <c r="F894" s="81" t="s">
        <v>4203</v>
      </c>
      <c r="G894" s="81" t="s">
        <v>474</v>
      </c>
      <c r="H894" s="90" t="s">
        <v>4121</v>
      </c>
      <c r="I894" s="50" t="str" cm="1">
        <f t="array" ref="I8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4" s="90" t="s">
        <v>2769</v>
      </c>
      <c r="K894" s="50">
        <f>MATCH(LEFT(既存ファイル名[[#This Row],[項目（内部）]],1),字音画数表[新字],0)</f>
        <v>274</v>
      </c>
      <c r="L894" s="50" cm="1">
        <f t="array" ref="L8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4" s="50" cm="1">
        <f t="array" ref="M8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4" s="50" cm="1">
        <f t="array" ref="N894">_xlfn.IFS(既存ファイル名[[#This Row],[字２]]=0,1,既存ファイル名[[#This Row],[字３]]=0,2,TRUE,3)</f>
        <v>1</v>
      </c>
      <c r="O894" s="79">
        <f>COUNTIF(既存ファイル名[項目],既存ファイル名[[#This Row],[項目]])</f>
        <v>1</v>
      </c>
      <c r="P894" s="90" t="s">
        <v>3837</v>
      </c>
      <c r="Q894" s="50" t="str" cm="1">
        <f t="array" ref="Q894">_xlfn.IFS(既存ファイル名[[#This Row],[字２]]&gt;0,"",COUNTIF(既存ファイル名[[字１]:[字３]],既存ファイル名[[#This Row],[字１]])&gt;1,"重複",TRUE,"")</f>
        <v/>
      </c>
      <c r="R894" s="50" t="str">
        <f>LEFT(既存ファイル名[[#This Row],[ファイル名]],LEN(既存ファイル名[[#This Row],[ファイル名]])-2)</f>
        <v>ketsu</v>
      </c>
      <c r="S894" s="50" t="s">
        <v>3837</v>
      </c>
    </row>
    <row r="895" spans="2:19">
      <c r="B895" s="50">
        <v>695</v>
      </c>
      <c r="C895" s="81" t="s">
        <v>497</v>
      </c>
      <c r="D895" s="81" t="s">
        <v>497</v>
      </c>
      <c r="E895" s="81" t="s">
        <v>4203</v>
      </c>
      <c r="F895" s="81" t="s">
        <v>4203</v>
      </c>
      <c r="G895" s="90" t="s">
        <v>497</v>
      </c>
      <c r="H895" s="90" t="s">
        <v>4121</v>
      </c>
      <c r="I895" s="79" t="str" cm="1">
        <f t="array" ref="I8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5" s="90" t="s">
        <v>3332</v>
      </c>
      <c r="K895" s="50">
        <f>MATCH(LEFT(既存ファイル名[[#This Row],[項目（内部）]],1),字音画数表[新字],0)</f>
        <v>271</v>
      </c>
      <c r="L895" s="50" cm="1">
        <f t="array" ref="L8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5" s="50" cm="1">
        <f t="array" ref="M8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5" s="50" cm="1">
        <f t="array" ref="N895">_xlfn.IFS(既存ファイル名[[#This Row],[字２]]=0,1,既存ファイル名[[#This Row],[字３]]=0,2,TRUE,3)</f>
        <v>1</v>
      </c>
      <c r="O895" s="79">
        <f>COUNTIF(既存ファイル名[項目],既存ファイル名[[#This Row],[項目]])</f>
        <v>1</v>
      </c>
      <c r="P895" s="90" t="s">
        <v>3837</v>
      </c>
      <c r="Q895" s="50" t="str" cm="1">
        <f t="array" ref="Q895">_xlfn.IFS(既存ファイル名[[#This Row],[字２]]&gt;0,"",COUNTIF(既存ファイル名[[字１]:[字３]],既存ファイル名[[#This Row],[字１]])&gt;1,"重複",TRUE,"")</f>
        <v/>
      </c>
      <c r="R895" s="50" t="str">
        <f>LEFT(既存ファイル名[[#This Row],[ファイル名]],LEN(既存ファイル名[[#This Row],[ファイル名]])-2)</f>
        <v>gei</v>
      </c>
      <c r="S895" s="50" t="s">
        <v>3837</v>
      </c>
    </row>
    <row r="896" spans="2:19">
      <c r="B896" s="50">
        <v>777</v>
      </c>
      <c r="C896" s="81" t="s">
        <v>495</v>
      </c>
      <c r="D896" s="81" t="s">
        <v>495</v>
      </c>
      <c r="E896" s="81" t="s">
        <v>4203</v>
      </c>
      <c r="F896" s="81" t="s">
        <v>4203</v>
      </c>
      <c r="G896" s="90" t="s">
        <v>495</v>
      </c>
      <c r="H896" s="90" t="s">
        <v>4121</v>
      </c>
      <c r="I896" s="79" t="str" cm="1">
        <f t="array" ref="I8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6" s="90" t="s">
        <v>2750</v>
      </c>
      <c r="K896" s="50">
        <f>MATCH(LEFT(既存ファイル名[[#This Row],[項目（内部）]],1),字音画数表[新字],0)</f>
        <v>270</v>
      </c>
      <c r="L896" s="50" cm="1">
        <f t="array" ref="L8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6" s="50" cm="1">
        <f t="array" ref="M8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6" s="50" cm="1">
        <f t="array" ref="N896">_xlfn.IFS(既存ファイル名[[#This Row],[字２]]=0,1,既存ファイル名[[#This Row],[字３]]=0,2,TRUE,3)</f>
        <v>1</v>
      </c>
      <c r="O896" s="50">
        <f>COUNTIF(既存ファイル名[項目],既存ファイル名[[#This Row],[項目]])</f>
        <v>1</v>
      </c>
      <c r="P896" s="90" t="s">
        <v>3837</v>
      </c>
      <c r="Q896" s="50" t="str" cm="1">
        <f t="array" ref="Q896">_xlfn.IFS(既存ファイル名[[#This Row],[字２]]&gt;0,"",COUNTIF(既存ファイル名[[字１]:[字３]],既存ファイル名[[#This Row],[字１]])&gt;1,"重複",TRUE,"")</f>
        <v/>
      </c>
      <c r="R896" s="50" t="str">
        <f>LEFT(既存ファイル名[[#This Row],[ファイル名]],LEN(既存ファイル名[[#This Row],[ファイル名]])-2)</f>
        <v>kei</v>
      </c>
      <c r="S896" s="50" t="s">
        <v>3837</v>
      </c>
    </row>
    <row r="897" spans="2:19">
      <c r="B897" s="50">
        <v>781</v>
      </c>
      <c r="C897" s="81" t="s">
        <v>489</v>
      </c>
      <c r="D897" s="81" t="s">
        <v>489</v>
      </c>
      <c r="E897" s="81" t="s">
        <v>4332</v>
      </c>
      <c r="F897" s="81" t="s">
        <v>4203</v>
      </c>
      <c r="G897" s="90" t="s">
        <v>489</v>
      </c>
      <c r="H897" s="90" t="s">
        <v>4207</v>
      </c>
      <c r="I897" s="79" t="str" cm="1">
        <f t="array" ref="I8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897" s="90" t="s">
        <v>2756</v>
      </c>
      <c r="K897" s="50">
        <f>MATCH(LEFT(既存ファイル名[[#This Row],[項目（内部）]],1),字音画数表[新字],0)</f>
        <v>267</v>
      </c>
      <c r="L897" s="50" cm="1">
        <f t="array" ref="L8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7" s="50" cm="1">
        <f t="array" ref="M8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7" s="50" cm="1">
        <f t="array" ref="N897">_xlfn.IFS(既存ファイル名[[#This Row],[字２]]=0,1,既存ファイル名[[#This Row],[字３]]=0,2,TRUE,3)</f>
        <v>1</v>
      </c>
      <c r="O897" s="50">
        <f>COUNTIF(既存ファイル名[項目],既存ファイル名[[#This Row],[項目]])</f>
        <v>1</v>
      </c>
      <c r="P897" s="90" t="s">
        <v>3837</v>
      </c>
      <c r="Q897" s="50"/>
      <c r="R897" s="50" t="str">
        <f>LEFT(既存ファイル名[[#This Row],[ファイル名]],LEN(既存ファイル名[[#This Row],[ファイル名]])-2)</f>
        <v>kei</v>
      </c>
      <c r="S897" s="50" t="s">
        <v>3837</v>
      </c>
    </row>
    <row r="898" spans="2:19">
      <c r="B898" s="50">
        <v>778</v>
      </c>
      <c r="C898" s="93" t="s">
        <v>488</v>
      </c>
      <c r="D898" s="93" t="s">
        <v>488</v>
      </c>
      <c r="E898" s="81" t="s">
        <v>4203</v>
      </c>
      <c r="F898" s="81" t="s">
        <v>4203</v>
      </c>
      <c r="G898" s="93" t="s">
        <v>488</v>
      </c>
      <c r="H898" s="90" t="s">
        <v>4121</v>
      </c>
      <c r="I898" s="50" t="str" cm="1">
        <f t="array" ref="I8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8" s="90" t="s">
        <v>2752</v>
      </c>
      <c r="K898" s="50">
        <f>MATCH(LEFT(既存ファイル名[[#This Row],[項目（内部）]],1),字音画数表[新字],0)</f>
        <v>265</v>
      </c>
      <c r="L898" s="50" cm="1">
        <f t="array" ref="L8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8" s="50" cm="1">
        <f t="array" ref="M8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8" s="50" cm="1">
        <f t="array" ref="N898">_xlfn.IFS(既存ファイル名[[#This Row],[字２]]=0,1,既存ファイル名[[#This Row],[字３]]=0,2,TRUE,3)</f>
        <v>1</v>
      </c>
      <c r="O898" s="50">
        <f>COUNTIF(既存ファイル名[項目],既存ファイル名[[#This Row],[項目]])</f>
        <v>1</v>
      </c>
      <c r="P898" s="90" t="s">
        <v>3837</v>
      </c>
      <c r="Q898" s="50"/>
      <c r="R898" s="50" t="str">
        <f>LEFT(既存ファイル名[[#This Row],[ファイル名]],LEN(既存ファイル名[[#This Row],[ファイル名]])-2)</f>
        <v>kei</v>
      </c>
      <c r="S898" s="50" t="s">
        <v>3837</v>
      </c>
    </row>
    <row r="899" spans="2:19">
      <c r="B899" s="50">
        <v>780</v>
      </c>
      <c r="C899" s="81" t="s">
        <v>485</v>
      </c>
      <c r="D899" s="81" t="s">
        <v>485</v>
      </c>
      <c r="E899" s="81" t="s">
        <v>4203</v>
      </c>
      <c r="F899" s="81" t="s">
        <v>4203</v>
      </c>
      <c r="G899" s="90" t="s">
        <v>485</v>
      </c>
      <c r="H899" s="90" t="s">
        <v>4121</v>
      </c>
      <c r="I899" s="79" t="str" cm="1">
        <f t="array" ref="I8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899" s="90" t="s">
        <v>2755</v>
      </c>
      <c r="K899" s="50">
        <f>MATCH(LEFT(既存ファイル名[[#This Row],[項目（内部）]],1),字音画数表[新字],0)</f>
        <v>261</v>
      </c>
      <c r="L899" s="50" cm="1">
        <f t="array" ref="L8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899" s="50" cm="1">
        <f t="array" ref="M8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899" s="50" cm="1">
        <f t="array" ref="N899">_xlfn.IFS(既存ファイル名[[#This Row],[字２]]=0,1,既存ファイル名[[#This Row],[字３]]=0,2,TRUE,3)</f>
        <v>1</v>
      </c>
      <c r="O899" s="79">
        <f>COUNTIF(既存ファイル名[項目],既存ファイル名[[#This Row],[項目]])</f>
        <v>1</v>
      </c>
      <c r="P899" s="90" t="s">
        <v>3837</v>
      </c>
      <c r="Q899" s="50" t="str" cm="1">
        <f t="array" ref="Q899">_xlfn.IFS(既存ファイル名[[#This Row],[字２]]&gt;0,"",COUNTIF(既存ファイル名[[字１]:[字３]],既存ファイル名[[#This Row],[字１]])&gt;1,"重複",TRUE,"")</f>
        <v/>
      </c>
      <c r="R899" s="50" t="str">
        <f>LEFT(既存ファイル名[[#This Row],[ファイル名]],LEN(既存ファイル名[[#This Row],[ファイル名]])-2)</f>
        <v>kei</v>
      </c>
      <c r="S899" s="50" t="s">
        <v>3837</v>
      </c>
    </row>
    <row r="900" spans="2:19">
      <c r="B900" s="50">
        <v>779</v>
      </c>
      <c r="C900" s="93" t="s">
        <v>483</v>
      </c>
      <c r="D900" s="93" t="s">
        <v>483</v>
      </c>
      <c r="E900" s="81" t="s">
        <v>4203</v>
      </c>
      <c r="F900" s="81" t="s">
        <v>4203</v>
      </c>
      <c r="G900" s="93" t="s">
        <v>483</v>
      </c>
      <c r="H900" s="90" t="s">
        <v>4121</v>
      </c>
      <c r="I900" s="50" t="str" cm="1">
        <f t="array" ref="I9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0" s="90" t="s">
        <v>2754</v>
      </c>
      <c r="K900" s="50">
        <f>MATCH(LEFT(既存ファイル名[[#This Row],[項目（内部）]],1),字音画数表[新字],0)</f>
        <v>259</v>
      </c>
      <c r="L900" s="50" cm="1">
        <f t="array" ref="L9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0" s="50" cm="1">
        <f t="array" ref="M9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0" s="50" cm="1">
        <f t="array" ref="N900">_xlfn.IFS(既存ファイル名[[#This Row],[字２]]=0,1,既存ファイル名[[#This Row],[字３]]=0,2,TRUE,3)</f>
        <v>1</v>
      </c>
      <c r="O900" s="50">
        <f>COUNTIF(既存ファイル名[項目],既存ファイル名[[#This Row],[項目]])</f>
        <v>1</v>
      </c>
      <c r="P900" s="90" t="s">
        <v>3837</v>
      </c>
      <c r="Q900" s="50" t="str" cm="1">
        <f t="array" ref="Q900">_xlfn.IFS(既存ファイル名[[#This Row],[字２]]&gt;0,"",COUNTIF(既存ファイル名[[字１]:[字３]],既存ファイル名[[#This Row],[字１]])&gt;1,"重複",TRUE,"")</f>
        <v/>
      </c>
      <c r="R900" s="50" t="str">
        <f>LEFT(既存ファイル名[[#This Row],[ファイル名]],LEN(既存ファイル名[[#This Row],[ファイル名]])-2)</f>
        <v>kei</v>
      </c>
      <c r="S900" s="50" t="s">
        <v>3837</v>
      </c>
    </row>
    <row r="901" spans="2:19">
      <c r="B901" s="50">
        <v>776</v>
      </c>
      <c r="C901" s="81" t="s">
        <v>480</v>
      </c>
      <c r="D901" s="81" t="s">
        <v>480</v>
      </c>
      <c r="E901" s="81" t="s">
        <v>4203</v>
      </c>
      <c r="F901" s="81" t="s">
        <v>4203</v>
      </c>
      <c r="G901" s="90" t="s">
        <v>480</v>
      </c>
      <c r="H901" s="90" t="s">
        <v>4121</v>
      </c>
      <c r="I901" s="79" t="str" cm="1">
        <f t="array" ref="I9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1" s="90" t="s">
        <v>2749</v>
      </c>
      <c r="K901" s="50">
        <f>MATCH(LEFT(既存ファイル名[[#This Row],[項目（内部）]],1),字音画数表[新字],0)</f>
        <v>256</v>
      </c>
      <c r="L901" s="50" cm="1">
        <f t="array" ref="L9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1" s="50" cm="1">
        <f t="array" ref="M9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1" s="50" cm="1">
        <f t="array" ref="N901">_xlfn.IFS(既存ファイル名[[#This Row],[字２]]=0,1,既存ファイル名[[#This Row],[字３]]=0,2,TRUE,3)</f>
        <v>1</v>
      </c>
      <c r="O901" s="50">
        <f>COUNTIF(既存ファイル名[項目],既存ファイル名[[#This Row],[項目]])</f>
        <v>1</v>
      </c>
      <c r="P901" s="90" t="s">
        <v>3837</v>
      </c>
      <c r="Q901" s="50"/>
      <c r="R901" s="50" t="str">
        <f>LEFT(既存ファイル名[[#This Row],[ファイル名]],LEN(既存ファイル名[[#This Row],[ファイル名]])-2)</f>
        <v>kei</v>
      </c>
      <c r="S901" s="50" t="s">
        <v>3837</v>
      </c>
    </row>
    <row r="902" spans="2:19">
      <c r="B902" s="50">
        <v>705</v>
      </c>
      <c r="C902" s="81" t="s">
        <v>471</v>
      </c>
      <c r="D902" s="81" t="s">
        <v>471</v>
      </c>
      <c r="E902" s="81" t="s">
        <v>4203</v>
      </c>
      <c r="F902" s="81" t="s">
        <v>4203</v>
      </c>
      <c r="G902" s="81" t="s">
        <v>471</v>
      </c>
      <c r="H902" s="90" t="s">
        <v>4123</v>
      </c>
      <c r="I902" s="50" t="str" cm="1">
        <f t="array" ref="I9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02" s="90" t="s">
        <v>2623</v>
      </c>
      <c r="K902" s="50">
        <f>MATCH(LEFT(既存ファイル名[[#This Row],[項目（内部）]],1),字音画数表[新字],0)</f>
        <v>253</v>
      </c>
      <c r="L902" s="50" cm="1">
        <f t="array" ref="L9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2" s="50" cm="1">
        <f t="array" ref="M9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2" s="50" cm="1">
        <f t="array" ref="N902">_xlfn.IFS(既存ファイル名[[#This Row],[字２]]=0,1,既存ファイル名[[#This Row],[字３]]=0,2,TRUE,3)</f>
        <v>1</v>
      </c>
      <c r="O902" s="50">
        <f>COUNTIF(既存ファイル名[項目],既存ファイル名[[#This Row],[項目]])</f>
        <v>1</v>
      </c>
      <c r="P902" s="90" t="s">
        <v>3837</v>
      </c>
      <c r="Q902" s="50"/>
      <c r="R902" s="50" t="str">
        <f>LEFT(既存ファイル名[[#This Row],[ファイル名]],LEN(既存ファイル名[[#This Row],[ファイル名]])-2)</f>
        <v>gun</v>
      </c>
      <c r="S902" s="50" t="s">
        <v>3837</v>
      </c>
    </row>
    <row r="903" spans="2:19">
      <c r="B903" s="50">
        <v>831</v>
      </c>
      <c r="C903" s="81" t="s">
        <v>466</v>
      </c>
      <c r="D903" s="90" t="s">
        <v>466</v>
      </c>
      <c r="E903" s="81" t="s">
        <v>4203</v>
      </c>
      <c r="F903" s="81" t="s">
        <v>4203</v>
      </c>
      <c r="G903" s="90" t="s">
        <v>466</v>
      </c>
      <c r="H903" s="90" t="s">
        <v>4121</v>
      </c>
      <c r="I903" s="50" t="str" cm="1">
        <f t="array" ref="I9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3" s="90" t="s">
        <v>2842</v>
      </c>
      <c r="K903" s="50">
        <f>MATCH(LEFT(既存ファイル名[[#This Row],[項目（内部）]],1),字音画数表[新字],0)</f>
        <v>250</v>
      </c>
      <c r="L903" s="50" cm="1">
        <f t="array" ref="L9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3" s="50" cm="1">
        <f t="array" ref="M9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3" s="50" cm="1">
        <f t="array" ref="N903">_xlfn.IFS(既存ファイル名[[#This Row],[字２]]=0,1,既存ファイル名[[#This Row],[字３]]=0,2,TRUE,3)</f>
        <v>1</v>
      </c>
      <c r="O903" s="50">
        <f>COUNTIF(既存ファイル名[項目],既存ファイル名[[#This Row],[項目]])</f>
        <v>1</v>
      </c>
      <c r="P903" s="90" t="s">
        <v>3837</v>
      </c>
      <c r="Q903" s="50" t="str" cm="1">
        <f t="array" ref="Q903">_xlfn.IFS(既存ファイル名[[#This Row],[字２]]&gt;0,"",COUNTIF(既存ファイル名[[字１]:[字３]],既存ファイル名[[#This Row],[字１]])&gt;1,"重複",TRUE,"")</f>
        <v/>
      </c>
      <c r="R903" s="50" t="str">
        <f>LEFT(既存ファイル名[[#This Row],[ファイル名]],LEN(既存ファイル名[[#This Row],[ファイル名]])-2)</f>
        <v>kutsu</v>
      </c>
      <c r="S903" s="50" t="s">
        <v>3837</v>
      </c>
    </row>
    <row r="904" spans="2:19">
      <c r="B904" s="50">
        <v>830</v>
      </c>
      <c r="C904" s="81" t="s">
        <v>463</v>
      </c>
      <c r="D904" s="90" t="s">
        <v>463</v>
      </c>
      <c r="E904" s="81" t="s">
        <v>4203</v>
      </c>
      <c r="F904" s="81" t="s">
        <v>4203</v>
      </c>
      <c r="G904" s="90" t="s">
        <v>463</v>
      </c>
      <c r="H904" s="90" t="s">
        <v>4121</v>
      </c>
      <c r="I904" s="50" t="str" cm="1">
        <f t="array" ref="I9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4" s="90" t="s">
        <v>2841</v>
      </c>
      <c r="K904" s="50">
        <f>MATCH(LEFT(既存ファイル名[[#This Row],[項目（内部）]],1),字音画数表[新字],0)</f>
        <v>249</v>
      </c>
      <c r="L904" s="50" cm="1">
        <f t="array" ref="L9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4" s="50" cm="1">
        <f t="array" ref="M9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4" s="50" cm="1">
        <f t="array" ref="N904">_xlfn.IFS(既存ファイル名[[#This Row],[字２]]=0,1,既存ファイル名[[#This Row],[字３]]=0,2,TRUE,3)</f>
        <v>1</v>
      </c>
      <c r="O904" s="50">
        <f>COUNTIF(既存ファイル名[項目],既存ファイル名[[#This Row],[項目]])</f>
        <v>1</v>
      </c>
      <c r="P904" s="90" t="s">
        <v>3837</v>
      </c>
      <c r="Q904" s="50" t="str" cm="1">
        <f t="array" ref="Q904">_xlfn.IFS(既存ファイル名[[#This Row],[字２]]&gt;0,"",COUNTIF(既存ファイル名[[字１]:[字３]],既存ファイル名[[#This Row],[字１]])&gt;1,"重複",TRUE,"")</f>
        <v/>
      </c>
      <c r="R904" s="50" t="str">
        <f>LEFT(既存ファイル名[[#This Row],[ファイル名]],LEN(既存ファイル名[[#This Row],[ファイル名]])-2)</f>
        <v>kutsu</v>
      </c>
      <c r="S904" s="50" t="s">
        <v>3837</v>
      </c>
    </row>
    <row r="905" spans="2:19">
      <c r="B905" s="50">
        <v>829</v>
      </c>
      <c r="C905" s="81" t="s">
        <v>2457</v>
      </c>
      <c r="D905" s="90" t="s">
        <v>2457</v>
      </c>
      <c r="E905" s="81" t="s">
        <v>4203</v>
      </c>
      <c r="F905" s="81" t="s">
        <v>4203</v>
      </c>
      <c r="G905" s="90" t="s">
        <v>458</v>
      </c>
      <c r="H905" s="90" t="s">
        <v>4121</v>
      </c>
      <c r="I905" s="50" t="str" cm="1">
        <f t="array" ref="I9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5" s="90" t="s">
        <v>2840</v>
      </c>
      <c r="K905" s="50">
        <f>MATCH(LEFT(既存ファイル名[[#This Row],[項目（内部）]],1),字音画数表[新字],0)</f>
        <v>245</v>
      </c>
      <c r="L905" s="50" cm="1">
        <f t="array" ref="L9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5" s="50" cm="1">
        <f t="array" ref="M9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5" s="50" cm="1">
        <f t="array" ref="N905">_xlfn.IFS(既存ファイル名[[#This Row],[字２]]=0,1,既存ファイル名[[#This Row],[字３]]=0,2,TRUE,3)</f>
        <v>1</v>
      </c>
      <c r="O905" s="50">
        <f>COUNTIF(既存ファイル名[項目],既存ファイル名[[#This Row],[項目]])</f>
        <v>1</v>
      </c>
      <c r="P905" s="90" t="s">
        <v>3837</v>
      </c>
      <c r="Q905" s="50" t="str" cm="1">
        <f t="array" ref="Q905">_xlfn.IFS(既存ファイル名[[#This Row],[字２]]&gt;0,"",COUNTIF(既存ファイル名[[字１]:[字３]],既存ファイル名[[#This Row],[字１]])&gt;1,"重複",TRUE,"")</f>
        <v/>
      </c>
      <c r="R905" s="50" t="str">
        <f>LEFT(既存ファイル名[[#This Row],[ファイル名]],LEN(既存ファイル名[[#This Row],[ファイル名]])-2)</f>
        <v>ku</v>
      </c>
      <c r="S905" s="50" t="s">
        <v>3837</v>
      </c>
    </row>
    <row r="906" spans="2:19">
      <c r="B906" s="50">
        <v>828</v>
      </c>
      <c r="C906" s="93" t="s">
        <v>594</v>
      </c>
      <c r="D906" s="94" t="s">
        <v>594</v>
      </c>
      <c r="E906" s="81" t="s">
        <v>4203</v>
      </c>
      <c r="F906" s="81" t="s">
        <v>4203</v>
      </c>
      <c r="G906" s="94" t="s">
        <v>594</v>
      </c>
      <c r="H906" s="90" t="s">
        <v>4121</v>
      </c>
      <c r="I906" s="50" t="str" cm="1">
        <f t="array" ref="I9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6" s="90" t="s">
        <v>2839</v>
      </c>
      <c r="K906" s="50">
        <f>MATCH(LEFT(既存ファイル名[[#This Row],[項目（内部）]],1),字音画数表[新字],0)</f>
        <v>244</v>
      </c>
      <c r="L906" s="50" cm="1">
        <f t="array" ref="L9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6" s="50" cm="1">
        <f t="array" ref="M9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6" s="50" cm="1">
        <f t="array" ref="N906">_xlfn.IFS(既存ファイル名[[#This Row],[字２]]=0,1,既存ファイル名[[#This Row],[字３]]=0,2,TRUE,3)</f>
        <v>1</v>
      </c>
      <c r="O906" s="50">
        <f>COUNTIF(既存ファイル名[項目],既存ファイル名[[#This Row],[項目]])</f>
        <v>1</v>
      </c>
      <c r="P906" s="90" t="s">
        <v>3837</v>
      </c>
      <c r="Q906" s="50" t="str" cm="1">
        <f t="array" ref="Q906">_xlfn.IFS(既存ファイル名[[#This Row],[字２]]&gt;0,"",COUNTIF(既存ファイル名[[字１]:[字３]],既存ファイル名[[#This Row],[字１]])&gt;1,"重複",TRUE,"")</f>
        <v/>
      </c>
      <c r="R906" s="50" t="str">
        <f>LEFT(既存ファイル名[[#This Row],[ファイル名]],LEN(既存ファイル名[[#This Row],[ファイル名]])-2)</f>
        <v>ku</v>
      </c>
      <c r="S906" s="50" t="s">
        <v>3837</v>
      </c>
    </row>
    <row r="907" spans="2:19">
      <c r="B907" s="50">
        <v>808</v>
      </c>
      <c r="C907" s="81" t="s">
        <v>1855</v>
      </c>
      <c r="D907" s="90" t="s">
        <v>1855</v>
      </c>
      <c r="E907" s="81" t="s">
        <v>4203</v>
      </c>
      <c r="F907" s="81" t="s">
        <v>4203</v>
      </c>
      <c r="G907" s="90" t="s">
        <v>1855</v>
      </c>
      <c r="H907" s="90" t="s">
        <v>4121</v>
      </c>
      <c r="I907" s="50" t="str" cm="1">
        <f t="array" ref="I9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7" s="90" t="s">
        <v>2784</v>
      </c>
      <c r="K907" s="50">
        <f>MATCH(LEFT(既存ファイル名[[#This Row],[項目（内部）]],1),字音画数表[新字],0)</f>
        <v>241</v>
      </c>
      <c r="L907" s="50" cm="1">
        <f t="array" ref="L9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7" s="50" cm="1">
        <f t="array" ref="M9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7" s="50" cm="1">
        <f t="array" ref="N907">_xlfn.IFS(既存ファイル名[[#This Row],[字２]]=0,1,既存ファイル名[[#This Row],[字３]]=0,2,TRUE,3)</f>
        <v>1</v>
      </c>
      <c r="O907" s="50">
        <f>COUNTIF(既存ファイル名[項目],既存ファイル名[[#This Row],[項目]])</f>
        <v>1</v>
      </c>
      <c r="P907" s="90" t="s">
        <v>3837</v>
      </c>
      <c r="Q907" s="50" t="str" cm="1">
        <f t="array" ref="Q907">_xlfn.IFS(既存ファイル名[[#This Row],[字２]]&gt;0,"",COUNTIF(既存ファイル名[[字１]:[字３]],既存ファイル名[[#This Row],[字１]])&gt;1,"重複",TRUE,"")</f>
        <v/>
      </c>
      <c r="R907" s="50" t="str">
        <f>LEFT(既存ファイル名[[#This Row],[ファイル名]],LEN(既存ファイル名[[#This Row],[ファイル名]])-2)</f>
        <v>kin</v>
      </c>
      <c r="S907" s="50" t="s">
        <v>3837</v>
      </c>
    </row>
    <row r="908" spans="2:19">
      <c r="B908" s="50">
        <v>810</v>
      </c>
      <c r="C908" s="91" t="s">
        <v>454</v>
      </c>
      <c r="D908" s="92" t="s">
        <v>454</v>
      </c>
      <c r="E908" s="81" t="s">
        <v>4203</v>
      </c>
      <c r="F908" s="81" t="s">
        <v>4203</v>
      </c>
      <c r="G908" s="92" t="s">
        <v>454</v>
      </c>
      <c r="H908" s="90" t="s">
        <v>4121</v>
      </c>
      <c r="I908" s="50" t="str" cm="1">
        <f t="array" ref="I9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8" s="90" t="s">
        <v>2787</v>
      </c>
      <c r="K908" s="50">
        <f>MATCH(LEFT(既存ファイル名[[#This Row],[項目（内部）]],1),字音画数表[新字],0)</f>
        <v>240</v>
      </c>
      <c r="L908" s="50" cm="1">
        <f t="array" ref="L9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8" s="50" cm="1">
        <f t="array" ref="M9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8" s="50" cm="1">
        <f t="array" ref="N908">_xlfn.IFS(既存ファイル名[[#This Row],[字２]]=0,1,既存ファイル名[[#This Row],[字３]]=0,2,TRUE,3)</f>
        <v>1</v>
      </c>
      <c r="O908" s="50">
        <f>COUNTIF(既存ファイル名[項目],既存ファイル名[[#This Row],[項目]])</f>
        <v>1</v>
      </c>
      <c r="P908" s="90" t="s">
        <v>3837</v>
      </c>
      <c r="Q908" s="50" t="str" cm="1">
        <f t="array" ref="Q908">_xlfn.IFS(既存ファイル名[[#This Row],[字２]]&gt;0,"",COUNTIF(既存ファイル名[[字１]:[字３]],既存ファイル名[[#This Row],[字１]])&gt;1,"重複",TRUE,"")</f>
        <v/>
      </c>
      <c r="R908" s="50" t="str">
        <f>LEFT(既存ファイル名[[#This Row],[ファイル名]],LEN(既存ファイル名[[#This Row],[ファイル名]])-2)</f>
        <v>kin</v>
      </c>
      <c r="S908" s="50" t="s">
        <v>3837</v>
      </c>
    </row>
    <row r="909" spans="2:19">
      <c r="B909" s="50">
        <v>809</v>
      </c>
      <c r="C909" s="81" t="s">
        <v>452</v>
      </c>
      <c r="D909" s="90" t="s">
        <v>452</v>
      </c>
      <c r="E909" s="81" t="s">
        <v>4203</v>
      </c>
      <c r="F909" s="81" t="s">
        <v>4203</v>
      </c>
      <c r="G909" s="90" t="s">
        <v>452</v>
      </c>
      <c r="H909" s="90" t="s">
        <v>4121</v>
      </c>
      <c r="I909" s="50" t="str" cm="1">
        <f t="array" ref="I9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09" s="90" t="s">
        <v>2786</v>
      </c>
      <c r="K909" s="50">
        <f>MATCH(LEFT(既存ファイル名[[#This Row],[項目（内部）]],1),字音画数表[新字],0)</f>
        <v>238</v>
      </c>
      <c r="L909" s="50" cm="1">
        <f t="array" ref="L9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09" s="50" cm="1">
        <f t="array" ref="M9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09" s="50" cm="1">
        <f t="array" ref="N909">_xlfn.IFS(既存ファイル名[[#This Row],[字２]]=0,1,既存ファイル名[[#This Row],[字３]]=0,2,TRUE,3)</f>
        <v>1</v>
      </c>
      <c r="O909" s="50">
        <f>COUNTIF(既存ファイル名[項目],既存ファイル名[[#This Row],[項目]])</f>
        <v>1</v>
      </c>
      <c r="P909" s="90" t="s">
        <v>3837</v>
      </c>
      <c r="Q909" s="50" t="str" cm="1">
        <f t="array" ref="Q909">_xlfn.IFS(既存ファイル名[[#This Row],[字２]]&gt;0,"",COUNTIF(既存ファイル名[[字１]:[字３]],既存ファイル名[[#This Row],[字１]])&gt;1,"重複",TRUE,"")</f>
        <v/>
      </c>
      <c r="R909" s="50" t="str">
        <f>LEFT(既存ファイル名[[#This Row],[ファイル名]],LEN(既存ファイル名[[#This Row],[ファイル名]])-2)</f>
        <v>kin</v>
      </c>
      <c r="S909" s="50" t="s">
        <v>3837</v>
      </c>
    </row>
    <row r="910" spans="2:19">
      <c r="B910" s="50">
        <v>807</v>
      </c>
      <c r="C910" s="81" t="s">
        <v>451</v>
      </c>
      <c r="D910" s="90" t="s">
        <v>451</v>
      </c>
      <c r="E910" s="81" t="s">
        <v>4203</v>
      </c>
      <c r="F910" s="81" t="s">
        <v>4203</v>
      </c>
      <c r="G910" s="90" t="s">
        <v>451</v>
      </c>
      <c r="H910" s="90" t="s">
        <v>4121</v>
      </c>
      <c r="I910" s="50" t="str" cm="1">
        <f t="array" ref="I9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0" s="90" t="s">
        <v>2783</v>
      </c>
      <c r="K910" s="50">
        <f>MATCH(LEFT(既存ファイル名[[#This Row],[項目（内部）]],1),字音画数表[新字],0)</f>
        <v>236</v>
      </c>
      <c r="L910" s="50" cm="1">
        <f t="array" ref="L9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0" s="50" cm="1">
        <f t="array" ref="M9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0" s="50" cm="1">
        <f t="array" ref="N910">_xlfn.IFS(既存ファイル名[[#This Row],[字２]]=0,1,既存ファイル名[[#This Row],[字３]]=0,2,TRUE,3)</f>
        <v>1</v>
      </c>
      <c r="O910" s="50">
        <f>COUNTIF(既存ファイル名[項目],既存ファイル名[[#This Row],[項目]])</f>
        <v>1</v>
      </c>
      <c r="P910" s="90" t="s">
        <v>3837</v>
      </c>
      <c r="Q910" s="50" t="str" cm="1">
        <f t="array" ref="Q910">_xlfn.IFS(既存ファイル名[[#This Row],[字２]]&gt;0,"",COUNTIF(既存ファイル名[[字１]:[字３]],既存ファイル名[[#This Row],[字１]])&gt;1,"重複",TRUE,"")</f>
        <v/>
      </c>
      <c r="R910" s="50" t="str">
        <f>LEFT(既存ファイル名[[#This Row],[ファイル名]],LEN(既存ファイル名[[#This Row],[ファイル名]])-2)</f>
        <v>kin</v>
      </c>
      <c r="S910" s="50" t="s">
        <v>3837</v>
      </c>
    </row>
    <row r="911" spans="2:19">
      <c r="B911" s="50">
        <v>811</v>
      </c>
      <c r="C911" s="81" t="s">
        <v>450</v>
      </c>
      <c r="D911" s="90" t="s">
        <v>450</v>
      </c>
      <c r="E911" s="81" t="s">
        <v>4203</v>
      </c>
      <c r="F911" s="81" t="s">
        <v>4203</v>
      </c>
      <c r="G911" s="90" t="s">
        <v>450</v>
      </c>
      <c r="H911" s="90" t="s">
        <v>4123</v>
      </c>
      <c r="I911" s="50" t="str" cm="1">
        <f t="array" ref="I9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11" s="90" t="s">
        <v>2788</v>
      </c>
      <c r="K911" s="50">
        <f>MATCH(LEFT(既存ファイル名[[#This Row],[項目（内部）]],1),字音画数表[新字],0)</f>
        <v>235</v>
      </c>
      <c r="L911" s="50" cm="1">
        <f t="array" ref="L9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1" s="50" cm="1">
        <f t="array" ref="M9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1" s="50" cm="1">
        <f t="array" ref="N911">_xlfn.IFS(既存ファイル名[[#This Row],[字２]]=0,1,既存ファイル名[[#This Row],[字３]]=0,2,TRUE,3)</f>
        <v>1</v>
      </c>
      <c r="O911" s="79">
        <f>COUNTIF(既存ファイル名[項目],既存ファイル名[[#This Row],[項目]])</f>
        <v>1</v>
      </c>
      <c r="P911" s="90" t="s">
        <v>3837</v>
      </c>
      <c r="Q911" s="50"/>
      <c r="R911" s="50" t="str">
        <f>LEFT(既存ファイル名[[#This Row],[ファイル名]],LEN(既存ファイル名[[#This Row],[ファイル名]])-2)</f>
        <v>kin</v>
      </c>
      <c r="S911" s="50" t="s">
        <v>3837</v>
      </c>
    </row>
    <row r="912" spans="2:19">
      <c r="B912" s="50">
        <v>706</v>
      </c>
      <c r="C912" s="81" t="s">
        <v>611</v>
      </c>
      <c r="D912" s="81" t="s">
        <v>611</v>
      </c>
      <c r="E912" s="81" t="s">
        <v>4203</v>
      </c>
      <c r="F912" s="81" t="s">
        <v>4203</v>
      </c>
      <c r="G912" s="81" t="s">
        <v>611</v>
      </c>
      <c r="H912" s="90" t="s">
        <v>4121</v>
      </c>
      <c r="I912" s="50" t="str" cm="1">
        <f t="array" ref="I9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2" s="90" t="s">
        <v>2624</v>
      </c>
      <c r="K912" s="50">
        <f>MATCH(LEFT(既存ファイル名[[#This Row],[項目（内部）]],1),字音画数表[新字],0)</f>
        <v>232</v>
      </c>
      <c r="L912" s="50" cm="1">
        <f t="array" ref="L9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2" s="50" cm="1">
        <f t="array" ref="M9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2" s="50" cm="1">
        <f t="array" ref="N912">_xlfn.IFS(既存ファイル名[[#This Row],[字２]]=0,1,既存ファイル名[[#This Row],[字３]]=0,2,TRUE,3)</f>
        <v>1</v>
      </c>
      <c r="O912" s="50">
        <f>COUNTIF(既存ファイル名[項目],既存ファイル名[[#This Row],[項目]])</f>
        <v>1</v>
      </c>
      <c r="P912" s="90" t="s">
        <v>3837</v>
      </c>
      <c r="Q912" s="50" t="str" cm="1">
        <f t="array" ref="Q912">_xlfn.IFS(既存ファイル名[[#This Row],[字２]]&gt;0,"",COUNTIF(既存ファイル名[[字１]:[字３]],既存ファイル名[[#This Row],[字１]])&gt;1,"重複",TRUE,"")</f>
        <v/>
      </c>
      <c r="R912" s="50" t="str">
        <f>LEFT(既存ファイル名[[#This Row],[ファイル名]],LEN(既存ファイル名[[#This Row],[ファイル名]])-2)</f>
        <v>gyou</v>
      </c>
      <c r="S912" s="50" t="s">
        <v>3837</v>
      </c>
    </row>
    <row r="913" spans="2:19">
      <c r="B913" s="50">
        <v>836</v>
      </c>
      <c r="C913" s="81" t="s">
        <v>1853</v>
      </c>
      <c r="D913" s="90" t="s">
        <v>1853</v>
      </c>
      <c r="E913" s="81" t="s">
        <v>4203</v>
      </c>
      <c r="F913" s="81" t="s">
        <v>4203</v>
      </c>
      <c r="G913" s="90" t="s">
        <v>1853</v>
      </c>
      <c r="H913" s="90" t="s">
        <v>4121</v>
      </c>
      <c r="I913" s="50" t="str" cm="1">
        <f t="array" ref="I9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3" s="90" t="s">
        <v>2856</v>
      </c>
      <c r="K913" s="50">
        <f>MATCH(LEFT(既存ファイル名[[#This Row],[項目（内部）]],1),字音画数表[新字],0)</f>
        <v>231</v>
      </c>
      <c r="L913" s="50" cm="1">
        <f t="array" ref="L91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3" s="50" cm="1">
        <f t="array" ref="M9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3" s="50" cm="1">
        <f t="array" ref="N913">_xlfn.IFS(既存ファイル名[[#This Row],[字２]]=0,1,既存ファイル名[[#This Row],[字３]]=0,2,TRUE,3)</f>
        <v>1</v>
      </c>
      <c r="O913" s="50">
        <f>COUNTIF(既存ファイル名[項目],既存ファイル名[[#This Row],[項目]])</f>
        <v>1</v>
      </c>
      <c r="P913" s="90" t="s">
        <v>3837</v>
      </c>
      <c r="Q913" s="50" t="str" cm="1">
        <f t="array" ref="Q913">_xlfn.IFS(既存ファイル名[[#This Row],[字２]]&gt;0,"",COUNTIF(既存ファイル名[[字１]:[字３]],既存ファイル名[[#This Row],[字１]])&gt;1,"重複",TRUE,"")</f>
        <v/>
      </c>
      <c r="R913" s="50" t="str">
        <f>LEFT(既存ファイル名[[#This Row],[ファイル名]],LEN(既存ファイル名[[#This Row],[ファイル名]])-2)</f>
        <v>kyou</v>
      </c>
      <c r="S913" s="50" t="s">
        <v>3837</v>
      </c>
    </row>
    <row r="914" spans="2:19">
      <c r="B914" s="50">
        <v>837</v>
      </c>
      <c r="C914" s="81" t="s">
        <v>441</v>
      </c>
      <c r="D914" s="90" t="s">
        <v>441</v>
      </c>
      <c r="E914" s="81" t="s">
        <v>4203</v>
      </c>
      <c r="F914" s="81" t="s">
        <v>4203</v>
      </c>
      <c r="G914" s="90" t="s">
        <v>441</v>
      </c>
      <c r="H914" s="90" t="s">
        <v>4121</v>
      </c>
      <c r="I914" s="50" t="str" cm="1">
        <f t="array" ref="I9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4" s="90" t="s">
        <v>2857</v>
      </c>
      <c r="K914" s="50">
        <f>MATCH(LEFT(既存ファイル名[[#This Row],[項目（内部）]],1),字音画数表[新字],0)</f>
        <v>224</v>
      </c>
      <c r="L914" s="50" cm="1">
        <f t="array" ref="L91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4" s="50" cm="1">
        <f t="array" ref="M9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4" s="50" cm="1">
        <f t="array" ref="N914">_xlfn.IFS(既存ファイル名[[#This Row],[字２]]=0,1,既存ファイル名[[#This Row],[字３]]=0,2,TRUE,3)</f>
        <v>1</v>
      </c>
      <c r="O914" s="50">
        <f>COUNTIF(既存ファイル名[項目],既存ファイル名[[#This Row],[項目]])</f>
        <v>1</v>
      </c>
      <c r="P914" s="90" t="s">
        <v>3837</v>
      </c>
      <c r="Q914" s="50" t="str" cm="1">
        <f t="array" ref="Q914">_xlfn.IFS(既存ファイル名[[#This Row],[字２]]&gt;0,"",COUNTIF(既存ファイル名[[字１]:[字３]],既存ファイル名[[#This Row],[字１]])&gt;1,"重複",TRUE,"")</f>
        <v/>
      </c>
      <c r="R914" s="50" t="str">
        <f>LEFT(既存ファイル名[[#This Row],[ファイル名]],LEN(既存ファイル名[[#This Row],[ファイル名]])-2)</f>
        <v>kyou</v>
      </c>
      <c r="S914" s="50" t="s">
        <v>3837</v>
      </c>
    </row>
    <row r="915" spans="2:19">
      <c r="B915" s="50">
        <v>838</v>
      </c>
      <c r="C915" s="81" t="s">
        <v>437</v>
      </c>
      <c r="D915" s="90" t="s">
        <v>437</v>
      </c>
      <c r="E915" s="81" t="s">
        <v>4203</v>
      </c>
      <c r="F915" s="81" t="s">
        <v>4203</v>
      </c>
      <c r="G915" s="90" t="s">
        <v>437</v>
      </c>
      <c r="H915" s="90" t="s">
        <v>4121</v>
      </c>
      <c r="I915" s="50" t="str" cm="1">
        <f t="array" ref="I9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5" s="90" t="s">
        <v>2858</v>
      </c>
      <c r="K915" s="50">
        <f>MATCH(LEFT(既存ファイル名[[#This Row],[項目（内部）]],1),字音画数表[新字],0)</f>
        <v>220</v>
      </c>
      <c r="L915" s="50" cm="1">
        <f t="array" ref="L91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5" s="50" cm="1">
        <f t="array" ref="M9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5" s="50" cm="1">
        <f t="array" ref="N915">_xlfn.IFS(既存ファイル名[[#This Row],[字２]]=0,1,既存ファイル名[[#This Row],[字３]]=0,2,TRUE,3)</f>
        <v>1</v>
      </c>
      <c r="O915" s="50">
        <f>COUNTIF(既存ファイル名[項目],既存ファイル名[[#This Row],[項目]])</f>
        <v>1</v>
      </c>
      <c r="P915" s="90" t="s">
        <v>3837</v>
      </c>
      <c r="Q915" s="50" t="str" cm="1">
        <f t="array" ref="Q915">_xlfn.IFS(既存ファイル名[[#This Row],[字２]]&gt;0,"",COUNTIF(既存ファイル名[[字１]:[字３]],既存ファイル名[[#This Row],[字１]])&gt;1,"重複",TRUE,"")</f>
        <v/>
      </c>
      <c r="R915" s="50" t="str">
        <f>LEFT(既存ファイル名[[#This Row],[ファイル名]],LEN(既存ファイル名[[#This Row],[ファイル名]])-2)</f>
        <v>kyou</v>
      </c>
      <c r="S915" s="50" t="s">
        <v>3837</v>
      </c>
    </row>
    <row r="916" spans="2:19">
      <c r="B916" s="50">
        <v>835</v>
      </c>
      <c r="C916" s="81" t="s">
        <v>1851</v>
      </c>
      <c r="D916" s="90" t="s">
        <v>1851</v>
      </c>
      <c r="E916" s="81" t="s">
        <v>4203</v>
      </c>
      <c r="F916" s="81" t="s">
        <v>4203</v>
      </c>
      <c r="G916" s="90" t="s">
        <v>1851</v>
      </c>
      <c r="H916" s="90" t="s">
        <v>4121</v>
      </c>
      <c r="I916" s="50" t="str" cm="1">
        <f t="array" ref="I9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6" s="90" t="s">
        <v>2855</v>
      </c>
      <c r="K916" s="50">
        <f>MATCH(LEFT(既存ファイル名[[#This Row],[項目（内部）]],1),字音画数表[新字],0)</f>
        <v>219</v>
      </c>
      <c r="L916" s="50" cm="1">
        <f t="array" ref="L91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6" s="50" cm="1">
        <f t="array" ref="M9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6" s="50" cm="1">
        <f t="array" ref="N916">_xlfn.IFS(既存ファイル名[[#This Row],[字２]]=0,1,既存ファイル名[[#This Row],[字３]]=0,2,TRUE,3)</f>
        <v>1</v>
      </c>
      <c r="O916" s="50">
        <f>COUNTIF(既存ファイル名[項目],既存ファイル名[[#This Row],[項目]])</f>
        <v>1</v>
      </c>
      <c r="P916" s="90" t="s">
        <v>3837</v>
      </c>
      <c r="Q916" s="50" t="str" cm="1">
        <f t="array" ref="Q916">_xlfn.IFS(既存ファイル名[[#This Row],[字２]]&gt;0,"",COUNTIF(既存ファイル名[[字１]:[字３]],既存ファイル名[[#This Row],[字１]])&gt;1,"重複",TRUE,"")</f>
        <v/>
      </c>
      <c r="R916" s="50" t="str">
        <f>LEFT(既存ファイル名[[#This Row],[ファイル名]],LEN(既存ファイル名[[#This Row],[ファイル名]])-2)</f>
        <v>kyou</v>
      </c>
      <c r="S916" s="50" t="s">
        <v>3837</v>
      </c>
    </row>
    <row r="917" spans="2:19">
      <c r="B917" s="50">
        <v>832</v>
      </c>
      <c r="C917" s="81" t="s">
        <v>431</v>
      </c>
      <c r="D917" s="90" t="s">
        <v>431</v>
      </c>
      <c r="E917" s="81" t="s">
        <v>4203</v>
      </c>
      <c r="F917" s="81" t="s">
        <v>4203</v>
      </c>
      <c r="G917" s="90" t="s">
        <v>431</v>
      </c>
      <c r="H917" s="90" t="s">
        <v>4121</v>
      </c>
      <c r="I917" s="50" t="str" cm="1">
        <f t="array" ref="I9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7" s="90" t="s">
        <v>2845</v>
      </c>
      <c r="K917" s="50">
        <f>MATCH(LEFT(既存ファイル名[[#This Row],[項目（内部）]],1),字音画数表[新字],0)</f>
        <v>215</v>
      </c>
      <c r="L917" s="50" cm="1">
        <f t="array" ref="L91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7" s="50" cm="1">
        <f t="array" ref="M9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7" s="50" cm="1">
        <f t="array" ref="N917">_xlfn.IFS(既存ファイル名[[#This Row],[字２]]=0,1,既存ファイル名[[#This Row],[字３]]=0,2,TRUE,3)</f>
        <v>1</v>
      </c>
      <c r="O917" s="50">
        <f>COUNTIF(既存ファイル名[項目],既存ファイル名[[#This Row],[項目]])</f>
        <v>1</v>
      </c>
      <c r="P917" s="90" t="s">
        <v>3837</v>
      </c>
      <c r="Q917" s="50"/>
      <c r="R917" s="50" t="str">
        <f>LEFT(既存ファイル名[[#This Row],[ファイル名]],LEN(既存ファイル名[[#This Row],[ファイル名]])-2)</f>
        <v>kyo</v>
      </c>
      <c r="S917" s="50" t="s">
        <v>3837</v>
      </c>
    </row>
    <row r="918" spans="2:19">
      <c r="B918" s="50">
        <v>834</v>
      </c>
      <c r="C918" s="81" t="s">
        <v>1850</v>
      </c>
      <c r="D918" s="90" t="s">
        <v>1850</v>
      </c>
      <c r="E918" s="81" t="s">
        <v>4203</v>
      </c>
      <c r="F918" s="81" t="s">
        <v>4203</v>
      </c>
      <c r="G918" s="90" t="s">
        <v>1850</v>
      </c>
      <c r="H918" s="90" t="s">
        <v>4121</v>
      </c>
      <c r="I918" s="50" t="str" cm="1">
        <f t="array" ref="I9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8" s="90" t="s">
        <v>2848</v>
      </c>
      <c r="K918" s="50">
        <f>MATCH(LEFT(既存ファイル名[[#This Row],[項目（内部）]],1),字音画数表[新字],0)</f>
        <v>214</v>
      </c>
      <c r="L918" s="50" cm="1">
        <f t="array" ref="L91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8" s="50" cm="1">
        <f t="array" ref="M9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8" s="50" cm="1">
        <f t="array" ref="N918">_xlfn.IFS(既存ファイル名[[#This Row],[字２]]=0,1,既存ファイル名[[#This Row],[字３]]=0,2,TRUE,3)</f>
        <v>1</v>
      </c>
      <c r="O918" s="50">
        <f>COUNTIF(既存ファイル名[項目],既存ファイル名[[#This Row],[項目]])</f>
        <v>1</v>
      </c>
      <c r="P918" s="90" t="s">
        <v>3837</v>
      </c>
      <c r="Q918" s="50" t="str" cm="1">
        <f t="array" ref="Q918">_xlfn.IFS(既存ファイル名[[#This Row],[字２]]&gt;0,"",COUNTIF(既存ファイル名[[字１]:[字３]],既存ファイル名[[#This Row],[字１]])&gt;1,"重複",TRUE,"")</f>
        <v/>
      </c>
      <c r="R918" s="50" t="str">
        <f>LEFT(既存ファイル名[[#This Row],[ファイル名]],LEN(既存ファイル名[[#This Row],[ファイル名]])-2)</f>
        <v>kyo</v>
      </c>
      <c r="S918" s="50" t="s">
        <v>3837</v>
      </c>
    </row>
    <row r="919" spans="2:19">
      <c r="B919" s="50">
        <v>833</v>
      </c>
      <c r="C919" s="81" t="s">
        <v>429</v>
      </c>
      <c r="D919" s="90" t="s">
        <v>429</v>
      </c>
      <c r="E919" s="81" t="s">
        <v>4203</v>
      </c>
      <c r="F919" s="81" t="s">
        <v>4203</v>
      </c>
      <c r="G919" s="90" t="s">
        <v>429</v>
      </c>
      <c r="H919" s="90" t="s">
        <v>4121</v>
      </c>
      <c r="I919" s="50" t="str" cm="1">
        <f t="array" ref="I9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19" s="90" t="s">
        <v>2847</v>
      </c>
      <c r="K919" s="50">
        <f>MATCH(LEFT(既存ファイル名[[#This Row],[項目（内部）]],1),字音画数表[新字],0)</f>
        <v>213</v>
      </c>
      <c r="L919" s="50" cm="1">
        <f t="array" ref="L91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19" s="50" cm="1">
        <f t="array" ref="M9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19" s="50" cm="1">
        <f t="array" ref="N919">_xlfn.IFS(既存ファイル名[[#This Row],[字２]]=0,1,既存ファイル名[[#This Row],[字３]]=0,2,TRUE,3)</f>
        <v>1</v>
      </c>
      <c r="O919" s="50">
        <f>COUNTIF(既存ファイル名[項目],既存ファイル名[[#This Row],[項目]])</f>
        <v>1</v>
      </c>
      <c r="P919" s="90" t="s">
        <v>3837</v>
      </c>
      <c r="Q919" s="50"/>
      <c r="R919" s="50" t="str">
        <f>LEFT(既存ファイル名[[#This Row],[ファイル名]],LEN(既存ファイル名[[#This Row],[ファイル名]])-2)</f>
        <v>kyo</v>
      </c>
      <c r="S919" s="50" t="s">
        <v>3837</v>
      </c>
    </row>
    <row r="920" spans="2:19">
      <c r="B920" s="50">
        <v>841</v>
      </c>
      <c r="C920" s="81" t="s">
        <v>420</v>
      </c>
      <c r="D920" s="90" t="s">
        <v>420</v>
      </c>
      <c r="E920" s="81" t="s">
        <v>4203</v>
      </c>
      <c r="F920" s="81" t="s">
        <v>4203</v>
      </c>
      <c r="G920" s="90" t="s">
        <v>420</v>
      </c>
      <c r="H920" s="90" t="s">
        <v>4121</v>
      </c>
      <c r="I920" s="50" t="str" cm="1">
        <f t="array" ref="I9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0" s="90" t="s">
        <v>2864</v>
      </c>
      <c r="K920" s="50">
        <f>MATCH(LEFT(既存ファイル名[[#This Row],[項目（内部）]],1),字音画数表[新字],0)</f>
        <v>208</v>
      </c>
      <c r="L920" s="50" cm="1">
        <f t="array" ref="L92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0" s="50" cm="1">
        <f t="array" ref="M9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0" s="50" cm="1">
        <f t="array" ref="N920">_xlfn.IFS(既存ファイル名[[#This Row],[字２]]=0,1,既存ファイル名[[#This Row],[字３]]=0,2,TRUE,3)</f>
        <v>1</v>
      </c>
      <c r="O920" s="50">
        <f>COUNTIF(既存ファイル名[項目],既存ファイル名[[#This Row],[項目]])</f>
        <v>1</v>
      </c>
      <c r="P920" s="90" t="s">
        <v>3837</v>
      </c>
      <c r="Q920" s="50" t="str" cm="1">
        <f t="array" ref="Q920">_xlfn.IFS(既存ファイル名[[#This Row],[字２]]&gt;0,"",COUNTIF(既存ファイル名[[字１]:[字３]],既存ファイル名[[#This Row],[字１]])&gt;1,"重複",TRUE,"")</f>
        <v/>
      </c>
      <c r="R920" s="50" t="str">
        <f>LEFT(既存ファイル名[[#This Row],[ファイル名]],LEN(既存ファイル名[[#This Row],[ファイル名]])-2)</f>
        <v>kyuu</v>
      </c>
      <c r="S920" s="50" t="s">
        <v>3837</v>
      </c>
    </row>
    <row r="921" spans="2:19">
      <c r="B921" s="50">
        <v>842</v>
      </c>
      <c r="C921" s="81" t="s">
        <v>415</v>
      </c>
      <c r="D921" s="90" t="s">
        <v>415</v>
      </c>
      <c r="E921" s="81" t="s">
        <v>4203</v>
      </c>
      <c r="F921" s="81" t="s">
        <v>4203</v>
      </c>
      <c r="G921" s="90" t="s">
        <v>415</v>
      </c>
      <c r="H921" s="90" t="s">
        <v>4207</v>
      </c>
      <c r="I921" s="50" t="str" cm="1">
        <f t="array" ref="I9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21" s="90" t="s">
        <v>2866</v>
      </c>
      <c r="K921" s="50">
        <f>MATCH(LEFT(既存ファイル名[[#This Row],[項目（内部）]],1),字音画数表[新字],0)</f>
        <v>203</v>
      </c>
      <c r="L921" s="50" cm="1">
        <f t="array" ref="L92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1" s="50" cm="1">
        <f t="array" ref="M9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1" s="50" cm="1">
        <f t="array" ref="N921">_xlfn.IFS(既存ファイル名[[#This Row],[字２]]=0,1,既存ファイル名[[#This Row],[字３]]=0,2,TRUE,3)</f>
        <v>1</v>
      </c>
      <c r="O921" s="50">
        <f>COUNTIF(既存ファイル名[項目],既存ファイル名[[#This Row],[項目]])</f>
        <v>1</v>
      </c>
      <c r="P921" s="90" t="s">
        <v>3837</v>
      </c>
      <c r="Q921" s="50" t="str" cm="1">
        <f t="array" ref="Q921">_xlfn.IFS(既存ファイル名[[#This Row],[字２]]&gt;0,"",COUNTIF(既存ファイル名[[字１]:[字３]],既存ファイル名[[#This Row],[字１]])&gt;1,"重複",TRUE,"")</f>
        <v/>
      </c>
      <c r="R921" s="50" t="str">
        <f>LEFT(既存ファイル名[[#This Row],[ファイル名]],LEN(既存ファイル名[[#This Row],[ファイル名]])-2)</f>
        <v>kyuu</v>
      </c>
      <c r="S921" s="50" t="s">
        <v>3837</v>
      </c>
    </row>
    <row r="922" spans="2:19">
      <c r="B922" s="50">
        <v>839</v>
      </c>
      <c r="C922" s="81" t="s">
        <v>414</v>
      </c>
      <c r="D922" s="90" t="s">
        <v>414</v>
      </c>
      <c r="E922" s="81" t="s">
        <v>4203</v>
      </c>
      <c r="F922" s="81" t="s">
        <v>4203</v>
      </c>
      <c r="G922" s="90" t="s">
        <v>414</v>
      </c>
      <c r="H922" s="90" t="s">
        <v>4121</v>
      </c>
      <c r="I922" s="50" t="str" cm="1">
        <f t="array" ref="I9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2" s="90" t="s">
        <v>2861</v>
      </c>
      <c r="K922" s="50">
        <f>MATCH(LEFT(既存ファイル名[[#This Row],[項目（内部）]],1),字音画数表[新字],0)</f>
        <v>202</v>
      </c>
      <c r="L922" s="50" cm="1">
        <f t="array" ref="L92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2" s="50" cm="1">
        <f t="array" ref="M9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2" s="50" cm="1">
        <f t="array" ref="N922">_xlfn.IFS(既存ファイル名[[#This Row],[字２]]=0,1,既存ファイル名[[#This Row],[字３]]=0,2,TRUE,3)</f>
        <v>1</v>
      </c>
      <c r="O922" s="50">
        <f>COUNTIF(既存ファイル名[項目],既存ファイル名[[#This Row],[項目]])</f>
        <v>1</v>
      </c>
      <c r="P922" s="90" t="s">
        <v>3837</v>
      </c>
      <c r="Q922" s="50" t="str" cm="1">
        <f t="array" ref="Q922">_xlfn.IFS(既存ファイル名[[#This Row],[字２]]&gt;0,"",COUNTIF(既存ファイル名[[字１]:[字３]],既存ファイル名[[#This Row],[字１]])&gt;1,"重複",TRUE,"")</f>
        <v/>
      </c>
      <c r="R922" s="50" t="str">
        <f>LEFT(既存ファイル名[[#This Row],[ファイル名]],LEN(既存ファイル名[[#This Row],[ファイル名]])-2)</f>
        <v>kyuu</v>
      </c>
      <c r="S922" s="50" t="s">
        <v>3837</v>
      </c>
    </row>
    <row r="923" spans="2:19">
      <c r="B923" s="50">
        <v>840</v>
      </c>
      <c r="C923" s="81" t="s">
        <v>413</v>
      </c>
      <c r="D923" s="90" t="s">
        <v>413</v>
      </c>
      <c r="E923" s="81" t="s">
        <v>4203</v>
      </c>
      <c r="F923" s="81" t="s">
        <v>4203</v>
      </c>
      <c r="G923" s="90" t="s">
        <v>413</v>
      </c>
      <c r="H923" s="90" t="s">
        <v>4121</v>
      </c>
      <c r="I923" s="50" t="str" cm="1">
        <f t="array" ref="I9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3" s="90" t="s">
        <v>2862</v>
      </c>
      <c r="K923" s="50">
        <f>MATCH(LEFT(既存ファイル名[[#This Row],[項目（内部）]],1),字音画数表[新字],0)</f>
        <v>201</v>
      </c>
      <c r="L923" s="50" cm="1">
        <f t="array" ref="L92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3" s="50" cm="1">
        <f t="array" ref="M9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3" s="50" cm="1">
        <f t="array" ref="N923">_xlfn.IFS(既存ファイル名[[#This Row],[字２]]=0,1,既存ファイル名[[#This Row],[字３]]=0,2,TRUE,3)</f>
        <v>1</v>
      </c>
      <c r="O923" s="50">
        <f>COUNTIF(既存ファイル名[項目],既存ファイル名[[#This Row],[項目]])</f>
        <v>1</v>
      </c>
      <c r="P923" s="90" t="s">
        <v>3837</v>
      </c>
      <c r="Q923" s="50" t="str" cm="1">
        <f t="array" ref="Q923">_xlfn.IFS(既存ファイル名[[#This Row],[字２]]&gt;0,"",COUNTIF(既存ファイル名[[字１]:[字３]],既存ファイル名[[#This Row],[字１]])&gt;1,"重複",TRUE,"")</f>
        <v/>
      </c>
      <c r="R923" s="50" t="str">
        <f>LEFT(既存ファイル名[[#This Row],[ファイル名]],LEN(既存ファイル名[[#This Row],[ファイル名]])-2)</f>
        <v>kyuu</v>
      </c>
      <c r="S923" s="50" t="s">
        <v>3837</v>
      </c>
    </row>
    <row r="924" spans="2:19">
      <c r="B924" s="50">
        <v>806</v>
      </c>
      <c r="C924" s="81" t="s">
        <v>402</v>
      </c>
      <c r="D924" s="90" t="s">
        <v>402</v>
      </c>
      <c r="E924" s="81" t="s">
        <v>4203</v>
      </c>
      <c r="F924" s="81" t="s">
        <v>4203</v>
      </c>
      <c r="G924" s="90" t="s">
        <v>402</v>
      </c>
      <c r="H924" s="90" t="s">
        <v>4121</v>
      </c>
      <c r="I924" s="50" t="str" cm="1">
        <f t="array" ref="I9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4" s="90" t="s">
        <v>3477</v>
      </c>
      <c r="K924" s="50">
        <f>MATCH(LEFT(既存ファイル名[[#This Row],[項目（内部）]],1),字音画数表[新字],0)</f>
        <v>194</v>
      </c>
      <c r="L924" s="50" cm="1">
        <f t="array" ref="L92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4" s="50" cm="1">
        <f t="array" ref="M9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4" s="50" cm="1">
        <f t="array" ref="N924">_xlfn.IFS(既存ファイル名[[#This Row],[字２]]=0,1,既存ファイル名[[#This Row],[字３]]=0,2,TRUE,3)</f>
        <v>1</v>
      </c>
      <c r="O924" s="79">
        <f>COUNTIF(既存ファイル名[項目],既存ファイル名[[#This Row],[項目]])</f>
        <v>1</v>
      </c>
      <c r="P924" s="90" t="s">
        <v>3837</v>
      </c>
      <c r="Q924" s="50" t="str" cm="1">
        <f t="array" ref="Q924">_xlfn.IFS(既存ファイル名[[#This Row],[字２]]&gt;0,"",COUNTIF(既存ファイル名[[字１]:[字３]],既存ファイル名[[#This Row],[字１]])&gt;1,"重複",TRUE,"")</f>
        <v/>
      </c>
      <c r="R924" s="50" t="str">
        <f>LEFT(既存ファイル名[[#This Row],[ファイル名]],LEN(既存ファイル名[[#This Row],[ファイル名]])-2)</f>
        <v>kichi</v>
      </c>
      <c r="S924" s="50" t="s">
        <v>3837</v>
      </c>
    </row>
    <row r="925" spans="2:19">
      <c r="B925" s="50">
        <v>700</v>
      </c>
      <c r="C925" s="81" t="s">
        <v>400</v>
      </c>
      <c r="D925" s="81" t="s">
        <v>400</v>
      </c>
      <c r="E925" s="81" t="s">
        <v>4203</v>
      </c>
      <c r="F925" s="81" t="s">
        <v>4203</v>
      </c>
      <c r="G925" s="81" t="s">
        <v>400</v>
      </c>
      <c r="H925" s="90" t="s">
        <v>4121</v>
      </c>
      <c r="I925" s="50" t="str" cm="1">
        <f t="array" ref="I9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5" s="90" t="s">
        <v>2611</v>
      </c>
      <c r="K925" s="50">
        <f>MATCH(LEFT(既存ファイル名[[#This Row],[項目（内部）]],1),字音画数表[新字],0)</f>
        <v>193</v>
      </c>
      <c r="L925" s="50" cm="1">
        <f t="array" ref="L92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5" s="50" cm="1">
        <f t="array" ref="M9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5" s="50" cm="1">
        <f t="array" ref="N925">_xlfn.IFS(既存ファイル名[[#This Row],[字２]]=0,1,既存ファイル名[[#This Row],[字３]]=0,2,TRUE,3)</f>
        <v>1</v>
      </c>
      <c r="O925" s="79">
        <f>COUNTIF(既存ファイル名[項目],既存ファイル名[[#This Row],[項目]])</f>
        <v>1</v>
      </c>
      <c r="P925" s="90" t="s">
        <v>3837</v>
      </c>
      <c r="Q925" s="50" t="str" cm="1">
        <f t="array" ref="Q925">_xlfn.IFS(既存ファイル名[[#This Row],[字２]]&gt;0,"",COUNTIF(既存ファイル名[[字１]:[字３]],既存ファイル名[[#This Row],[字１]])&gt;1,"重複",TRUE,"")</f>
        <v/>
      </c>
      <c r="R925" s="50" t="str">
        <f>LEFT(既存ファイル名[[#This Row],[ファイル名]],LEN(既存ファイル名[[#This Row],[ファイル名]])-2)</f>
        <v>gi</v>
      </c>
      <c r="S925" s="50" t="s">
        <v>3837</v>
      </c>
    </row>
    <row r="926" spans="2:19">
      <c r="B926" s="50">
        <v>699</v>
      </c>
      <c r="C926" s="81" t="s">
        <v>1848</v>
      </c>
      <c r="D926" s="81" t="s">
        <v>1848</v>
      </c>
      <c r="E926" s="81" t="s">
        <v>4203</v>
      </c>
      <c r="F926" s="81" t="s">
        <v>4203</v>
      </c>
      <c r="G926" s="90" t="s">
        <v>1848</v>
      </c>
      <c r="H926" s="90" t="s">
        <v>4121</v>
      </c>
      <c r="I926" s="79" t="str" cm="1">
        <f t="array" ref="I9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6" s="90" t="s">
        <v>2610</v>
      </c>
      <c r="K926" s="50">
        <f>MATCH(LEFT(既存ファイル名[[#This Row],[項目（内部）]],1),字音画数表[新字],0)</f>
        <v>190</v>
      </c>
      <c r="L926" s="50" cm="1">
        <f t="array" ref="L92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6" s="50" cm="1">
        <f t="array" ref="M9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6" s="50" cm="1">
        <f t="array" ref="N926">_xlfn.IFS(既存ファイル名[[#This Row],[字２]]=0,1,既存ファイル名[[#This Row],[字３]]=0,2,TRUE,3)</f>
        <v>1</v>
      </c>
      <c r="O926" s="50">
        <f>COUNTIF(既存ファイル名[項目],既存ファイル名[[#This Row],[項目]])</f>
        <v>1</v>
      </c>
      <c r="P926" s="90" t="s">
        <v>3837</v>
      </c>
      <c r="Q926" s="50" t="str" cm="1">
        <f t="array" ref="Q926">_xlfn.IFS(既存ファイル名[[#This Row],[字２]]&gt;0,"",COUNTIF(既存ファイル名[[字１]:[字３]],既存ファイル名[[#This Row],[字１]])&gt;1,"重複",TRUE,"")</f>
        <v/>
      </c>
      <c r="R926" s="50" t="str">
        <f>LEFT(既存ファイル名[[#This Row],[ファイル名]],LEN(既存ファイル名[[#This Row],[ファイル名]])-2)</f>
        <v>gi</v>
      </c>
      <c r="S926" s="50" t="s">
        <v>3837</v>
      </c>
    </row>
    <row r="927" spans="2:19">
      <c r="B927" s="50">
        <v>802</v>
      </c>
      <c r="C927" s="81" t="s">
        <v>1846</v>
      </c>
      <c r="D927" s="81" t="s">
        <v>1846</v>
      </c>
      <c r="E927" s="81" t="s">
        <v>4203</v>
      </c>
      <c r="F927" s="81" t="s">
        <v>4203</v>
      </c>
      <c r="G927" s="81" t="s">
        <v>1846</v>
      </c>
      <c r="H927" s="90" t="s">
        <v>4121</v>
      </c>
      <c r="I927" s="50" t="str" cm="1">
        <f t="array" ref="I9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7" s="90" t="s">
        <v>2778</v>
      </c>
      <c r="K927" s="50">
        <f>MATCH(LEFT(既存ファイル名[[#This Row],[項目（内部）]],1),字音画数表[新字],0)</f>
        <v>182</v>
      </c>
      <c r="L927" s="50" cm="1">
        <f t="array" ref="L92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7" s="50" cm="1">
        <f t="array" ref="M9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7" s="50" cm="1">
        <f t="array" ref="N927">_xlfn.IFS(既存ファイル名[[#This Row],[字２]]=0,1,既存ファイル名[[#This Row],[字３]]=0,2,TRUE,3)</f>
        <v>1</v>
      </c>
      <c r="O927" s="50">
        <f>COUNTIF(既存ファイル名[項目],既存ファイル名[[#This Row],[項目]])</f>
        <v>1</v>
      </c>
      <c r="P927" s="90" t="s">
        <v>3837</v>
      </c>
      <c r="Q927" s="50" t="str" cm="1">
        <f t="array" ref="Q927">_xlfn.IFS(既存ファイル名[[#This Row],[字２]]&gt;0,"",COUNTIF(既存ファイル名[[字１]:[字３]],既存ファイル名[[#This Row],[字１]])&gt;1,"重複",TRUE,"")</f>
        <v/>
      </c>
      <c r="R927" s="50" t="str">
        <f>LEFT(既存ファイル名[[#This Row],[ファイル名]],LEN(既存ファイル名[[#This Row],[ファイル名]])-2)</f>
        <v>ki</v>
      </c>
      <c r="S927" s="50" t="s">
        <v>3837</v>
      </c>
    </row>
    <row r="928" spans="2:19">
      <c r="B928" s="50">
        <v>805</v>
      </c>
      <c r="C928" s="93" t="s">
        <v>385</v>
      </c>
      <c r="D928" s="94" t="s">
        <v>385</v>
      </c>
      <c r="E928" s="81" t="s">
        <v>4203</v>
      </c>
      <c r="F928" s="81" t="s">
        <v>4203</v>
      </c>
      <c r="G928" s="94" t="s">
        <v>385</v>
      </c>
      <c r="H928" s="90" t="s">
        <v>4121</v>
      </c>
      <c r="I928" s="50" t="str" cm="1">
        <f t="array" ref="I9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8" s="90" t="s">
        <v>2781</v>
      </c>
      <c r="K928" s="50">
        <f>MATCH(LEFT(既存ファイル名[[#This Row],[項目（内部）]],1),字音画数表[新字],0)</f>
        <v>180</v>
      </c>
      <c r="L928" s="50" cm="1">
        <f t="array" ref="L92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8" s="50" cm="1">
        <f t="array" ref="M9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8" s="50" cm="1">
        <f t="array" ref="N928">_xlfn.IFS(既存ファイル名[[#This Row],[字２]]=0,1,既存ファイル名[[#This Row],[字３]]=0,2,TRUE,3)</f>
        <v>1</v>
      </c>
      <c r="O928" s="50">
        <f>COUNTIF(既存ファイル名[項目],既存ファイル名[[#This Row],[項目]])</f>
        <v>1</v>
      </c>
      <c r="P928" s="90" t="s">
        <v>3837</v>
      </c>
      <c r="Q928" s="50"/>
      <c r="R928" s="50" t="str">
        <f>LEFT(既存ファイル名[[#This Row],[ファイル名]],LEN(既存ファイル名[[#This Row],[ファイル名]])-2)</f>
        <v>ki</v>
      </c>
      <c r="S928" s="50" t="s">
        <v>3837</v>
      </c>
    </row>
    <row r="929" spans="2:19">
      <c r="B929" s="50">
        <v>804</v>
      </c>
      <c r="C929" s="81" t="s">
        <v>382</v>
      </c>
      <c r="D929" s="90" t="s">
        <v>382</v>
      </c>
      <c r="E929" s="81" t="s">
        <v>4203</v>
      </c>
      <c r="F929" s="81" t="s">
        <v>4203</v>
      </c>
      <c r="G929" s="90" t="s">
        <v>382</v>
      </c>
      <c r="H929" s="90" t="s">
        <v>4121</v>
      </c>
      <c r="I929" s="50" t="str" cm="1">
        <f t="array" ref="I9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29" s="90" t="s">
        <v>2780</v>
      </c>
      <c r="K929" s="50">
        <f>MATCH(LEFT(既存ファイル名[[#This Row],[項目（内部）]],1),字音画数表[新字],0)</f>
        <v>178</v>
      </c>
      <c r="L929" s="50" cm="1">
        <f t="array" ref="L92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29" s="50" cm="1">
        <f t="array" ref="M9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29" s="50" cm="1">
        <f t="array" ref="N929">_xlfn.IFS(既存ファイル名[[#This Row],[字２]]=0,1,既存ファイル名[[#This Row],[字３]]=0,2,TRUE,3)</f>
        <v>1</v>
      </c>
      <c r="O929" s="50">
        <f>COUNTIF(既存ファイル名[項目],既存ファイル名[[#This Row],[項目]])</f>
        <v>1</v>
      </c>
      <c r="P929" s="90" t="s">
        <v>3837</v>
      </c>
      <c r="Q929" s="50" t="str" cm="1">
        <f t="array" ref="Q929">_xlfn.IFS(既存ファイル名[[#This Row],[字２]]&gt;0,"",COUNTIF(既存ファイル名[[字１]:[字３]],既存ファイル名[[#This Row],[字１]])&gt;1,"重複",TRUE,"")</f>
        <v/>
      </c>
      <c r="R929" s="50" t="str">
        <f>LEFT(既存ファイル名[[#This Row],[ファイル名]],LEN(既存ファイル名[[#This Row],[ファイル名]])-2)</f>
        <v>ki</v>
      </c>
      <c r="S929" s="50" t="s">
        <v>3837</v>
      </c>
    </row>
    <row r="930" spans="2:19">
      <c r="B930" s="50">
        <v>800</v>
      </c>
      <c r="C930" s="81" t="s">
        <v>1845</v>
      </c>
      <c r="D930" s="81" t="s">
        <v>1845</v>
      </c>
      <c r="E930" s="81" t="s">
        <v>4203</v>
      </c>
      <c r="F930" s="81" t="s">
        <v>4203</v>
      </c>
      <c r="G930" s="81" t="s">
        <v>1845</v>
      </c>
      <c r="H930" s="90" t="s">
        <v>4121</v>
      </c>
      <c r="I930" s="50" t="str" cm="1">
        <f t="array" ref="I9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0" s="90" t="s">
        <v>2775</v>
      </c>
      <c r="K930" s="50">
        <f>MATCH(LEFT(既存ファイル名[[#This Row],[項目（内部）]],1),字音画数表[新字],0)</f>
        <v>177</v>
      </c>
      <c r="L930" s="50" cm="1">
        <f t="array" ref="L93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0" s="50" cm="1">
        <f t="array" ref="M9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0" s="50" cm="1">
        <f t="array" ref="N930">_xlfn.IFS(既存ファイル名[[#This Row],[字２]]=0,1,既存ファイル名[[#This Row],[字３]]=0,2,TRUE,3)</f>
        <v>1</v>
      </c>
      <c r="O930" s="50">
        <f>COUNTIF(既存ファイル名[項目],既存ファイル名[[#This Row],[項目]])</f>
        <v>1</v>
      </c>
      <c r="P930" s="90" t="s">
        <v>3837</v>
      </c>
      <c r="Q930" s="50" t="str" cm="1">
        <f t="array" ref="Q930">_xlfn.IFS(既存ファイル名[[#This Row],[字２]]&gt;0,"",COUNTIF(既存ファイル名[[字１]:[字３]],既存ファイル名[[#This Row],[字１]])&gt;1,"重複",TRUE,"")</f>
        <v/>
      </c>
      <c r="R930" s="50" t="str">
        <f>LEFT(既存ファイル名[[#This Row],[ファイル名]],LEN(既存ファイル名[[#This Row],[ファイル名]])-2)</f>
        <v>ki</v>
      </c>
      <c r="S930" s="50" t="s">
        <v>3837</v>
      </c>
    </row>
    <row r="931" spans="2:19">
      <c r="B931" s="50">
        <v>797</v>
      </c>
      <c r="C931" s="81" t="s">
        <v>381</v>
      </c>
      <c r="D931" s="81" t="s">
        <v>381</v>
      </c>
      <c r="E931" s="81" t="s">
        <v>4203</v>
      </c>
      <c r="F931" s="81" t="s">
        <v>4203</v>
      </c>
      <c r="G931" s="81" t="s">
        <v>381</v>
      </c>
      <c r="H931" s="90" t="s">
        <v>4121</v>
      </c>
      <c r="I931" s="50" t="str" cm="1">
        <f t="array" ref="I9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1" s="90" t="s">
        <v>2770</v>
      </c>
      <c r="K931" s="50">
        <f>MATCH(LEFT(既存ファイル名[[#This Row],[項目（内部）]],1),字音画数表[新字],0)</f>
        <v>176</v>
      </c>
      <c r="L931" s="50" cm="1">
        <f t="array" ref="L9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1" s="50" cm="1">
        <f t="array" ref="M9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1" s="50" cm="1">
        <f t="array" ref="N931">_xlfn.IFS(既存ファイル名[[#This Row],[字２]]=0,1,既存ファイル名[[#This Row],[字３]]=0,2,TRUE,3)</f>
        <v>1</v>
      </c>
      <c r="O931" s="50">
        <f>COUNTIF(既存ファイル名[項目],既存ファイル名[[#This Row],[項目]])</f>
        <v>1</v>
      </c>
      <c r="P931" s="90" t="s">
        <v>3837</v>
      </c>
      <c r="Q931" s="50" t="str" cm="1">
        <f t="array" ref="Q931">_xlfn.IFS(既存ファイル名[[#This Row],[字２]]&gt;0,"",COUNTIF(既存ファイル名[[字１]:[字３]],既存ファイル名[[#This Row],[字１]])&gt;1,"重複",TRUE,"")</f>
        <v/>
      </c>
      <c r="R931" s="50" t="str">
        <f>LEFT(既存ファイル名[[#This Row],[ファイル名]],LEN(既存ファイル名[[#This Row],[ファイル名]])-2)</f>
        <v>ki</v>
      </c>
      <c r="S931" s="50" t="s">
        <v>3837</v>
      </c>
    </row>
    <row r="932" spans="2:19">
      <c r="B932" s="50">
        <v>799</v>
      </c>
      <c r="C932" s="81" t="s">
        <v>380</v>
      </c>
      <c r="D932" s="81" t="s">
        <v>380</v>
      </c>
      <c r="E932" s="81" t="s">
        <v>4203</v>
      </c>
      <c r="F932" s="81" t="s">
        <v>4203</v>
      </c>
      <c r="G932" s="81" t="s">
        <v>380</v>
      </c>
      <c r="H932" s="90" t="s">
        <v>4121</v>
      </c>
      <c r="I932" s="50" t="str" cm="1">
        <f t="array" ref="I9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2" s="90" t="s">
        <v>2774</v>
      </c>
      <c r="K932" s="50">
        <f>MATCH(LEFT(既存ファイル名[[#This Row],[項目（内部）]],1),字音画数表[新字],0)</f>
        <v>175</v>
      </c>
      <c r="L932" s="50" cm="1">
        <f t="array" ref="L9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2" s="50" cm="1">
        <f t="array" ref="M9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2" s="50" cm="1">
        <f t="array" ref="N932">_xlfn.IFS(既存ファイル名[[#This Row],[字２]]=0,1,既存ファイル名[[#This Row],[字３]]=0,2,TRUE,3)</f>
        <v>1</v>
      </c>
      <c r="O932" s="50">
        <f>COUNTIF(既存ファイル名[項目],既存ファイル名[[#This Row],[項目]])</f>
        <v>1</v>
      </c>
      <c r="P932" s="90" t="s">
        <v>3837</v>
      </c>
      <c r="Q932" s="50" t="str" cm="1">
        <f t="array" ref="Q932">_xlfn.IFS(既存ファイル名[[#This Row],[字２]]&gt;0,"",COUNTIF(既存ファイル名[[字１]:[字３]],既存ファイル名[[#This Row],[字１]])&gt;1,"重複",TRUE,"")</f>
        <v/>
      </c>
      <c r="R932" s="50" t="str">
        <f>LEFT(既存ファイル名[[#This Row],[ファイル名]],LEN(既存ファイル名[[#This Row],[ファイル名]])-2)</f>
        <v>ki</v>
      </c>
      <c r="S932" s="50" t="s">
        <v>3837</v>
      </c>
    </row>
    <row r="933" spans="2:19">
      <c r="B933" s="50">
        <v>801</v>
      </c>
      <c r="C933" s="81" t="s">
        <v>376</v>
      </c>
      <c r="D933" s="81" t="s">
        <v>376</v>
      </c>
      <c r="E933" s="81" t="s">
        <v>4203</v>
      </c>
      <c r="F933" s="81" t="s">
        <v>4203</v>
      </c>
      <c r="G933" s="90" t="s">
        <v>376</v>
      </c>
      <c r="H933" s="90" t="s">
        <v>4121</v>
      </c>
      <c r="I933" s="79" t="str" cm="1">
        <f t="array" ref="I9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3" s="90" t="s">
        <v>2776</v>
      </c>
      <c r="K933" s="50">
        <f>MATCH(LEFT(既存ファイル名[[#This Row],[項目（内部）]],1),字音画数表[新字],0)</f>
        <v>172</v>
      </c>
      <c r="L933" s="50" cm="1">
        <f t="array" ref="L9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3" s="50" cm="1">
        <f t="array" ref="M9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3" s="50" cm="1">
        <f t="array" ref="N933">_xlfn.IFS(既存ファイル名[[#This Row],[字２]]=0,1,既存ファイル名[[#This Row],[字３]]=0,2,TRUE,3)</f>
        <v>1</v>
      </c>
      <c r="O933" s="50">
        <f>COUNTIF(既存ファイル名[項目],既存ファイル名[[#This Row],[項目]])</f>
        <v>1</v>
      </c>
      <c r="P933" s="90" t="s">
        <v>3837</v>
      </c>
      <c r="Q933" s="50"/>
      <c r="R933" s="50" t="str">
        <f>LEFT(既存ファイル名[[#This Row],[ファイル名]],LEN(既存ファイル名[[#This Row],[ファイル名]])-2)</f>
        <v>ki</v>
      </c>
      <c r="S933" s="50" t="s">
        <v>3837</v>
      </c>
    </row>
    <row r="934" spans="2:19">
      <c r="B934" s="50">
        <v>803</v>
      </c>
      <c r="C934" s="81" t="s">
        <v>3991</v>
      </c>
      <c r="D934" s="81" t="s">
        <v>3991</v>
      </c>
      <c r="E934" s="81" t="s">
        <v>4203</v>
      </c>
      <c r="F934" s="81" t="s">
        <v>4203</v>
      </c>
      <c r="G934" s="90" t="s">
        <v>3991</v>
      </c>
      <c r="H934" s="90" t="s">
        <v>4121</v>
      </c>
      <c r="I934" s="79" t="str" cm="1">
        <f t="array" ref="I9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4" s="90" t="s">
        <v>2779</v>
      </c>
      <c r="K934" s="50">
        <f>MATCH(LEFT(既存ファイル名[[#This Row],[項目（内部）]],1),字音画数表[新字],0)</f>
        <v>170</v>
      </c>
      <c r="L934" s="50" cm="1">
        <f t="array" ref="L9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4" s="50" cm="1">
        <f t="array" ref="M9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4" s="50" cm="1">
        <f t="array" ref="N934">_xlfn.IFS(既存ファイル名[[#This Row],[字２]]=0,1,既存ファイル名[[#This Row],[字３]]=0,2,TRUE,3)</f>
        <v>1</v>
      </c>
      <c r="O934" s="50">
        <f>COUNTIF(既存ファイル名[項目],既存ファイル名[[#This Row],[項目]])</f>
        <v>1</v>
      </c>
      <c r="P934" s="90" t="s">
        <v>3837</v>
      </c>
      <c r="Q934" s="50" t="str" cm="1">
        <f t="array" ref="Q934">_xlfn.IFS(既存ファイル名[[#This Row],[字２]]&gt;0,"",COUNTIF(既存ファイル名[[字１]:[字３]],既存ファイル名[[#This Row],[字１]])&gt;1,"重複",TRUE,"")</f>
        <v/>
      </c>
      <c r="R934" s="50" t="str">
        <f>LEFT(既存ファイル名[[#This Row],[ファイル名]],LEN(既存ファイル名[[#This Row],[ファイル名]])-2)</f>
        <v>ki</v>
      </c>
      <c r="S934" s="50" t="s">
        <v>3837</v>
      </c>
    </row>
    <row r="935" spans="2:19">
      <c r="B935" s="50">
        <v>798</v>
      </c>
      <c r="C935" s="81" t="s">
        <v>365</v>
      </c>
      <c r="D935" s="81" t="s">
        <v>365</v>
      </c>
      <c r="E935" s="81" t="s">
        <v>4203</v>
      </c>
      <c r="F935" s="81" t="s">
        <v>4203</v>
      </c>
      <c r="G935" s="81" t="s">
        <v>365</v>
      </c>
      <c r="H935" s="90" t="s">
        <v>4121</v>
      </c>
      <c r="I935" s="50" t="str" cm="1">
        <f t="array" ref="I9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5" s="90" t="s">
        <v>2772</v>
      </c>
      <c r="K935" s="50">
        <f>MATCH(LEFT(既存ファイル名[[#This Row],[項目（内部）]],1),字音画数表[新字],0)</f>
        <v>164</v>
      </c>
      <c r="L935" s="50" cm="1">
        <f t="array" ref="L9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5" s="50" cm="1">
        <f t="array" ref="M9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5" s="50" cm="1">
        <f t="array" ref="N935">_xlfn.IFS(既存ファイル名[[#This Row],[字２]]=0,1,既存ファイル名[[#This Row],[字３]]=0,2,TRUE,3)</f>
        <v>1</v>
      </c>
      <c r="O935" s="79">
        <f>COUNTIF(既存ファイル名[項目],既存ファイル名[[#This Row],[項目]])</f>
        <v>1</v>
      </c>
      <c r="P935" s="90" t="s">
        <v>3837</v>
      </c>
      <c r="Q935" s="50"/>
      <c r="R935" s="50" t="str">
        <f>LEFT(既存ファイル名[[#This Row],[ファイル名]],LEN(既存ファイル名[[#This Row],[ファイル名]])-2)</f>
        <v>ki</v>
      </c>
      <c r="S935" s="50" t="s">
        <v>3837</v>
      </c>
    </row>
    <row r="936" spans="2:19">
      <c r="B936" s="50">
        <v>772</v>
      </c>
      <c r="C936" s="81" t="s">
        <v>4137</v>
      </c>
      <c r="D936" s="81" t="s">
        <v>4137</v>
      </c>
      <c r="E936" s="81" t="s">
        <v>4203</v>
      </c>
      <c r="F936" s="81" t="s">
        <v>4203</v>
      </c>
      <c r="G936" s="90" t="s">
        <v>4137</v>
      </c>
      <c r="H936" s="90" t="s">
        <v>4123</v>
      </c>
      <c r="I936" s="79" t="str" cm="1">
        <f t="array" ref="I9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36" s="90" t="s">
        <v>2739</v>
      </c>
      <c r="K936" s="50">
        <f>MATCH(LEFT(既存ファイル名[[#This Row],[項目（内部）]],1),字音画数表[新字],0)</f>
        <v>158</v>
      </c>
      <c r="L936" s="50" cm="1">
        <f t="array" ref="L9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6" s="50" cm="1">
        <f t="array" ref="M9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6" s="50" cm="1">
        <f t="array" ref="N936">_xlfn.IFS(既存ファイル名[[#This Row],[字２]]=0,1,既存ファイル名[[#This Row],[字３]]=0,2,TRUE,3)</f>
        <v>1</v>
      </c>
      <c r="O936" s="50">
        <f>COUNTIF(既存ファイル名[項目],既存ファイル名[[#This Row],[項目]])</f>
        <v>1</v>
      </c>
      <c r="P936" s="90" t="s">
        <v>3837</v>
      </c>
      <c r="Q936" s="50"/>
      <c r="R936" s="50" t="str">
        <f>LEFT(既存ファイル名[[#This Row],[ファイル名]],LEN(既存ファイル名[[#This Row],[ファイル名]])-2)</f>
        <v>kan</v>
      </c>
      <c r="S936" s="50" t="s">
        <v>3837</v>
      </c>
    </row>
    <row r="937" spans="2:19">
      <c r="B937" s="50">
        <v>767</v>
      </c>
      <c r="C937" s="81" t="s">
        <v>334</v>
      </c>
      <c r="D937" s="81" t="s">
        <v>334</v>
      </c>
      <c r="E937" s="81" t="s">
        <v>4203</v>
      </c>
      <c r="F937" s="81" t="s">
        <v>4203</v>
      </c>
      <c r="G937" s="90" t="s">
        <v>334</v>
      </c>
      <c r="H937" s="90" t="s">
        <v>4121</v>
      </c>
      <c r="I937" s="79" t="str" cm="1">
        <f t="array" ref="I9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7" s="90" t="s">
        <v>2732</v>
      </c>
      <c r="K937" s="50">
        <f>MATCH(LEFT(既存ファイル名[[#This Row],[項目（内部）]],1),字音画数表[新字],0)</f>
        <v>157</v>
      </c>
      <c r="L937" s="50" cm="1">
        <f t="array" ref="L9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7" s="50" cm="1">
        <f t="array" ref="M9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7" s="50" cm="1">
        <f t="array" ref="N937">_xlfn.IFS(既存ファイル名[[#This Row],[字２]]=0,1,既存ファイル名[[#This Row],[字３]]=0,2,TRUE,3)</f>
        <v>1</v>
      </c>
      <c r="O937" s="79">
        <f>COUNTIF(既存ファイル名[項目],既存ファイル名[[#This Row],[項目]])</f>
        <v>1</v>
      </c>
      <c r="P937" s="90" t="s">
        <v>3837</v>
      </c>
      <c r="Q937" s="50"/>
      <c r="R937" s="50" t="str">
        <f>LEFT(既存ファイル名[[#This Row],[ファイル名]],LEN(既存ファイル名[[#This Row],[ファイル名]])-2)</f>
        <v>kan</v>
      </c>
      <c r="S937" s="50" t="s">
        <v>3837</v>
      </c>
    </row>
    <row r="938" spans="2:19">
      <c r="B938" s="50">
        <v>771</v>
      </c>
      <c r="C938" s="81" t="s">
        <v>1843</v>
      </c>
      <c r="D938" s="81" t="s">
        <v>1843</v>
      </c>
      <c r="E938" s="81" t="s">
        <v>4203</v>
      </c>
      <c r="F938" s="81" t="s">
        <v>4203</v>
      </c>
      <c r="G938" s="90" t="s">
        <v>1843</v>
      </c>
      <c r="H938" s="90" t="s">
        <v>4121</v>
      </c>
      <c r="I938" s="79" t="str" cm="1">
        <f t="array" ref="I9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38" s="90" t="s">
        <v>2738</v>
      </c>
      <c r="K938" s="50">
        <f>MATCH(LEFT(既存ファイル名[[#This Row],[項目（内部）]],1),字音画数表[新字],0)</f>
        <v>155</v>
      </c>
      <c r="L938" s="50" cm="1">
        <f t="array" ref="L9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8" s="50" cm="1">
        <f t="array" ref="M9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8" s="50" cm="1">
        <f t="array" ref="N938">_xlfn.IFS(既存ファイル名[[#This Row],[字２]]=0,1,既存ファイル名[[#This Row],[字３]]=0,2,TRUE,3)</f>
        <v>1</v>
      </c>
      <c r="O938" s="50">
        <f>COUNTIF(既存ファイル名[項目],既存ファイル名[[#This Row],[項目]])</f>
        <v>1</v>
      </c>
      <c r="P938" s="90" t="s">
        <v>3837</v>
      </c>
      <c r="Q938" s="50" t="str" cm="1">
        <f t="array" ref="Q938">_xlfn.IFS(既存ファイル名[[#This Row],[字２]]&gt;0,"",COUNTIF(既存ファイル名[[字１]:[字３]],既存ファイル名[[#This Row],[字１]])&gt;1,"重複",TRUE,"")</f>
        <v/>
      </c>
      <c r="R938" s="50" t="str">
        <f>LEFT(既存ファイル名[[#This Row],[ファイル名]],LEN(既存ファイル名[[#This Row],[ファイル名]])-2)</f>
        <v>kan</v>
      </c>
      <c r="S938" s="50" t="s">
        <v>3837</v>
      </c>
    </row>
    <row r="939" spans="2:19">
      <c r="B939" s="50">
        <v>773</v>
      </c>
      <c r="C939" s="81" t="s">
        <v>346</v>
      </c>
      <c r="D939" s="81" t="s">
        <v>346</v>
      </c>
      <c r="E939" s="81" t="s">
        <v>4203</v>
      </c>
      <c r="F939" s="81" t="s">
        <v>4203</v>
      </c>
      <c r="G939" s="90" t="s">
        <v>346</v>
      </c>
      <c r="H939" s="90" t="s">
        <v>4123</v>
      </c>
      <c r="I939" s="79" t="str" cm="1">
        <f t="array" ref="I9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39" s="90" t="s">
        <v>2740</v>
      </c>
      <c r="K939" s="50">
        <f>MATCH(LEFT(既存ファイル名[[#This Row],[項目（内部）]],1),字音画数表[新字],0)</f>
        <v>150</v>
      </c>
      <c r="L939" s="50" cm="1">
        <f t="array" ref="L9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39" s="50" cm="1">
        <f t="array" ref="M9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39" s="50" cm="1">
        <f t="array" ref="N939">_xlfn.IFS(既存ファイル名[[#This Row],[字２]]=0,1,既存ファイル名[[#This Row],[字３]]=0,2,TRUE,3)</f>
        <v>1</v>
      </c>
      <c r="O939" s="79">
        <f>COUNTIF(既存ファイル名[項目],既存ファイル名[[#This Row],[項目]])</f>
        <v>1</v>
      </c>
      <c r="P939" s="90" t="s">
        <v>3837</v>
      </c>
      <c r="Q939" s="50"/>
      <c r="R939" s="50" t="str">
        <f>LEFT(既存ファイル名[[#This Row],[ファイル名]],LEN(既存ファイル名[[#This Row],[ファイル名]])-2)</f>
        <v>kan</v>
      </c>
      <c r="S939" s="50" t="s">
        <v>3837</v>
      </c>
    </row>
    <row r="940" spans="2:19">
      <c r="B940" s="50">
        <v>769</v>
      </c>
      <c r="C940" s="81" t="s">
        <v>4136</v>
      </c>
      <c r="D940" s="81" t="s">
        <v>4136</v>
      </c>
      <c r="E940" s="81" t="s">
        <v>4203</v>
      </c>
      <c r="F940" s="81" t="s">
        <v>4203</v>
      </c>
      <c r="G940" s="90" t="s">
        <v>4136</v>
      </c>
      <c r="H940" s="90" t="s">
        <v>4121</v>
      </c>
      <c r="I940" s="79" t="str" cm="1">
        <f t="array" ref="I9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0" s="90" t="s">
        <v>2736</v>
      </c>
      <c r="K940" s="50">
        <f>MATCH(LEFT(既存ファイル名[[#This Row],[項目（内部）]],1),字音画数表[新字],0)</f>
        <v>149</v>
      </c>
      <c r="L940" s="50" cm="1">
        <f t="array" ref="L9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0" s="50" cm="1">
        <f t="array" ref="M9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0" s="50" cm="1">
        <f t="array" ref="N940">_xlfn.IFS(既存ファイル名[[#This Row],[字２]]=0,1,既存ファイル名[[#This Row],[字３]]=0,2,TRUE,3)</f>
        <v>1</v>
      </c>
      <c r="O940" s="79">
        <f>COUNTIF(既存ファイル名[項目],既存ファイル名[[#This Row],[項目]])</f>
        <v>1</v>
      </c>
      <c r="P940" s="90" t="s">
        <v>3837</v>
      </c>
      <c r="Q940" s="50" t="str" cm="1">
        <f t="array" ref="Q940">_xlfn.IFS(既存ファイル名[[#This Row],[字２]]&gt;0,"",COUNTIF(既存ファイル名[[字１]:[字３]],既存ファイル名[[#This Row],[字１]])&gt;1,"重複",TRUE,"")</f>
        <v/>
      </c>
      <c r="R940" s="50" t="str">
        <f>LEFT(既存ファイル名[[#This Row],[ファイル名]],LEN(既存ファイル名[[#This Row],[ファイル名]])-2)</f>
        <v>kan</v>
      </c>
      <c r="S940" s="50" t="s">
        <v>3837</v>
      </c>
    </row>
    <row r="941" spans="2:19">
      <c r="B941" s="50">
        <v>768</v>
      </c>
      <c r="C941" s="81" t="s">
        <v>343</v>
      </c>
      <c r="D941" s="81" t="s">
        <v>343</v>
      </c>
      <c r="E941" s="81" t="s">
        <v>4203</v>
      </c>
      <c r="F941" s="81" t="s">
        <v>4203</v>
      </c>
      <c r="G941" s="81" t="s">
        <v>343</v>
      </c>
      <c r="H941" s="90" t="s">
        <v>4121</v>
      </c>
      <c r="I941" s="50" t="str" cm="1">
        <f t="array" ref="I9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1" s="90" t="s">
        <v>2735</v>
      </c>
      <c r="K941" s="50">
        <f>MATCH(LEFT(既存ファイル名[[#This Row],[項目（内部）]],1),字音画数表[新字],0)</f>
        <v>148</v>
      </c>
      <c r="L941" s="50" cm="1">
        <f t="array" ref="L9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1" s="50" cm="1">
        <f t="array" ref="M9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1" s="50" cm="1">
        <f t="array" ref="N941">_xlfn.IFS(既存ファイル名[[#This Row],[字２]]=0,1,既存ファイル名[[#This Row],[字３]]=0,2,TRUE,3)</f>
        <v>1</v>
      </c>
      <c r="O941" s="50">
        <f>COUNTIF(既存ファイル名[項目],既存ファイル名[[#This Row],[項目]])</f>
        <v>1</v>
      </c>
      <c r="P941" s="90" t="s">
        <v>3837</v>
      </c>
      <c r="Q941" s="50" t="str" cm="1">
        <f t="array" ref="Q941">_xlfn.IFS(既存ファイル名[[#This Row],[字２]]&gt;0,"",COUNTIF(既存ファイル名[[字１]:[字３]],既存ファイル名[[#This Row],[字１]])&gt;1,"重複",TRUE,"")</f>
        <v/>
      </c>
      <c r="R941" s="50" t="str">
        <f>LEFT(既存ファイル名[[#This Row],[ファイル名]],LEN(既存ファイル名[[#This Row],[ファイル名]])-2)</f>
        <v>kan</v>
      </c>
      <c r="S941" s="50" t="s">
        <v>3837</v>
      </c>
    </row>
    <row r="942" spans="2:19">
      <c r="B942" s="50">
        <v>765</v>
      </c>
      <c r="C942" s="81" t="s">
        <v>340</v>
      </c>
      <c r="D942" s="81" t="s">
        <v>340</v>
      </c>
      <c r="E942" s="81" t="s">
        <v>4203</v>
      </c>
      <c r="F942" s="81" t="s">
        <v>4203</v>
      </c>
      <c r="G942" s="90" t="s">
        <v>340</v>
      </c>
      <c r="H942" s="90" t="s">
        <v>4121</v>
      </c>
      <c r="I942" s="79" t="str" cm="1">
        <f t="array" ref="I9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2" s="90" t="s">
        <v>2728</v>
      </c>
      <c r="K942" s="50">
        <f>MATCH(LEFT(既存ファイル名[[#This Row],[項目（内部）]],1),字音画数表[新字],0)</f>
        <v>145</v>
      </c>
      <c r="L942" s="50" cm="1">
        <f t="array" ref="L9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2" s="50" cm="1">
        <f t="array" ref="M9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2" s="50" cm="1">
        <f t="array" ref="N942">_xlfn.IFS(既存ファイル名[[#This Row],[字２]]=0,1,既存ファイル名[[#This Row],[字３]]=0,2,TRUE,3)</f>
        <v>1</v>
      </c>
      <c r="O942" s="79">
        <f>COUNTIF(既存ファイル名[項目],既存ファイル名[[#This Row],[項目]])</f>
        <v>1</v>
      </c>
      <c r="P942" s="90" t="s">
        <v>3837</v>
      </c>
      <c r="Q942" s="50" t="str" cm="1">
        <f t="array" ref="Q942">_xlfn.IFS(既存ファイル名[[#This Row],[字２]]&gt;0,"",COUNTIF(既存ファイル名[[字１]:[字３]],既存ファイル名[[#This Row],[字１]])&gt;1,"重複",TRUE,"")</f>
        <v/>
      </c>
      <c r="R942" s="50" t="str">
        <f>LEFT(既存ファイル名[[#This Row],[ファイル名]],LEN(既存ファイル名[[#This Row],[ファイル名]])-2)</f>
        <v>kan</v>
      </c>
      <c r="S942" s="50" t="s">
        <v>3837</v>
      </c>
    </row>
    <row r="943" spans="2:19">
      <c r="B943" s="50">
        <v>770</v>
      </c>
      <c r="C943" s="81" t="s">
        <v>3989</v>
      </c>
      <c r="D943" s="81" t="s">
        <v>3989</v>
      </c>
      <c r="E943" s="81" t="s">
        <v>4203</v>
      </c>
      <c r="F943" s="81" t="s">
        <v>4203</v>
      </c>
      <c r="G943" s="81" t="s">
        <v>3989</v>
      </c>
      <c r="H943" s="90" t="s">
        <v>4121</v>
      </c>
      <c r="I943" s="50" t="str" cm="1">
        <f t="array" ref="I9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3" s="90" t="s">
        <v>2737</v>
      </c>
      <c r="K943" s="50">
        <f>MATCH(LEFT(既存ファイル名[[#This Row],[項目（内部）]],1),字音画数表[新字],0)</f>
        <v>144</v>
      </c>
      <c r="L943" s="50" cm="1">
        <f t="array" ref="L9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3" s="50" cm="1">
        <f t="array" ref="M9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3" s="50" cm="1">
        <f t="array" ref="N943">_xlfn.IFS(既存ファイル名[[#This Row],[字２]]=0,1,既存ファイル名[[#This Row],[字３]]=0,2,TRUE,3)</f>
        <v>1</v>
      </c>
      <c r="O943" s="50">
        <f>COUNTIF(既存ファイル名[項目],既存ファイル名[[#This Row],[項目]])</f>
        <v>1</v>
      </c>
      <c r="P943" s="90" t="s">
        <v>3837</v>
      </c>
      <c r="Q943" s="50" t="str" cm="1">
        <f t="array" ref="Q943">_xlfn.IFS(既存ファイル名[[#This Row],[字２]]&gt;0,"",COUNTIF(既存ファイル名[[字１]:[字３]],既存ファイル名[[#This Row],[字１]])&gt;1,"重複",TRUE,"")</f>
        <v/>
      </c>
      <c r="R943" s="50" t="str">
        <f>LEFT(既存ファイル名[[#This Row],[ファイル名]],LEN(既存ファイル名[[#This Row],[ファイル名]])-2)</f>
        <v>kan</v>
      </c>
      <c r="S943" s="50" t="s">
        <v>3837</v>
      </c>
    </row>
    <row r="944" spans="2:19">
      <c r="B944" s="50">
        <v>766</v>
      </c>
      <c r="C944" s="81" t="s">
        <v>1842</v>
      </c>
      <c r="D944" s="81" t="s">
        <v>1842</v>
      </c>
      <c r="E944" s="81" t="s">
        <v>4203</v>
      </c>
      <c r="F944" s="81" t="s">
        <v>4203</v>
      </c>
      <c r="G944" s="90" t="s">
        <v>1842</v>
      </c>
      <c r="H944" s="90" t="s">
        <v>4121</v>
      </c>
      <c r="I944" s="79" t="str" cm="1">
        <f t="array" ref="I9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4" s="90" t="s">
        <v>2730</v>
      </c>
      <c r="K944" s="50">
        <f>MATCH(LEFT(既存ファイル名[[#This Row],[項目（内部）]],1),字音画数表[新字],0)</f>
        <v>143</v>
      </c>
      <c r="L944" s="50" cm="1">
        <f t="array" ref="L9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4" s="50" cm="1">
        <f t="array" ref="M9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4" s="50" cm="1">
        <f t="array" ref="N944">_xlfn.IFS(既存ファイル名[[#This Row],[字２]]=0,1,既存ファイル名[[#This Row],[字３]]=0,2,TRUE,3)</f>
        <v>1</v>
      </c>
      <c r="O944" s="50">
        <f>COUNTIF(既存ファイル名[項目],既存ファイル名[[#This Row],[項目]])</f>
        <v>1</v>
      </c>
      <c r="P944" s="90" t="s">
        <v>3837</v>
      </c>
      <c r="Q944" s="50" t="str" cm="1">
        <f t="array" ref="Q944">_xlfn.IFS(既存ファイル名[[#This Row],[字２]]&gt;0,"",COUNTIF(既存ファイル名[[字１]:[字３]],既存ファイル名[[#This Row],[字１]])&gt;1,"重複",TRUE,"")</f>
        <v/>
      </c>
      <c r="R944" s="50" t="str">
        <f>LEFT(既存ファイル名[[#This Row],[ファイル名]],LEN(既存ファイル名[[#This Row],[ファイル名]])-2)</f>
        <v>kan</v>
      </c>
      <c r="S944" s="50" t="s">
        <v>3837</v>
      </c>
    </row>
    <row r="945" spans="2:19">
      <c r="B945" s="50">
        <v>774</v>
      </c>
      <c r="C945" s="81" t="s">
        <v>324</v>
      </c>
      <c r="D945" s="81" t="s">
        <v>324</v>
      </c>
      <c r="E945" s="81" t="s">
        <v>4203</v>
      </c>
      <c r="F945" s="81" t="s">
        <v>4203</v>
      </c>
      <c r="G945" s="90" t="s">
        <v>324</v>
      </c>
      <c r="H945" s="90" t="s">
        <v>4123</v>
      </c>
      <c r="I945" s="79" t="str" cm="1">
        <f t="array" ref="I9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45" s="90" t="s">
        <v>2741</v>
      </c>
      <c r="K945" s="50">
        <f>MATCH(LEFT(既存ファイル名[[#This Row],[項目（内部）]],1),字音画数表[新字],0)</f>
        <v>134</v>
      </c>
      <c r="L945" s="50" cm="1">
        <f t="array" ref="L9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5" s="50" cm="1">
        <f t="array" ref="M9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5" s="50" cm="1">
        <f t="array" ref="N945">_xlfn.IFS(既存ファイル名[[#This Row],[字２]]=0,1,既存ファイル名[[#This Row],[字３]]=0,2,TRUE,3)</f>
        <v>1</v>
      </c>
      <c r="O945" s="79">
        <f>COUNTIF(既存ファイル名[項目],既存ファイル名[[#This Row],[項目]])</f>
        <v>1</v>
      </c>
      <c r="P945" s="90" t="s">
        <v>3837</v>
      </c>
      <c r="Q945" s="50"/>
      <c r="R945" s="50" t="str">
        <f>LEFT(既存ファイル名[[#This Row],[ファイル名]],LEN(既存ファイル名[[#This Row],[ファイル名]])-2)</f>
        <v>kan</v>
      </c>
      <c r="S945" s="50" t="s">
        <v>3837</v>
      </c>
    </row>
    <row r="946" spans="2:19">
      <c r="B946" s="50">
        <v>764</v>
      </c>
      <c r="C946" s="81" t="s">
        <v>1631</v>
      </c>
      <c r="D946" s="81" t="s">
        <v>1631</v>
      </c>
      <c r="E946" s="81" t="s">
        <v>4203</v>
      </c>
      <c r="F946" s="81" t="s">
        <v>4203</v>
      </c>
      <c r="G946" s="90" t="s">
        <v>1631</v>
      </c>
      <c r="H946" s="90" t="s">
        <v>4121</v>
      </c>
      <c r="I946" s="79" t="str" cm="1">
        <f t="array" ref="I9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6" s="90" t="s">
        <v>2727</v>
      </c>
      <c r="K946" s="50">
        <f>MATCH(LEFT(既存ファイル名[[#This Row],[項目（内部）]],1),字音画数表[新字],0)</f>
        <v>130</v>
      </c>
      <c r="L946" s="50" cm="1">
        <f t="array" ref="L9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6" s="50" cm="1">
        <f t="array" ref="M9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6" s="50" cm="1">
        <f t="array" ref="N946">_xlfn.IFS(既存ファイル名[[#This Row],[字２]]=0,1,既存ファイル名[[#This Row],[字３]]=0,2,TRUE,3)</f>
        <v>1</v>
      </c>
      <c r="O946" s="50">
        <f>COUNTIF(既存ファイル名[項目],既存ファイル名[[#This Row],[項目]])</f>
        <v>1</v>
      </c>
      <c r="P946" s="90" t="s">
        <v>3837</v>
      </c>
      <c r="Q946" s="50" t="str" cm="1">
        <f t="array" ref="Q946">_xlfn.IFS(既存ファイル名[[#This Row],[字２]]&gt;0,"",COUNTIF(既存ファイル名[[字１]:[字３]],既存ファイル名[[#This Row],[字１]])&gt;1,"重複",TRUE,"")</f>
        <v/>
      </c>
      <c r="R946" s="50" t="str">
        <f>LEFT(既存ファイル名[[#This Row],[ファイル名]],LEN(既存ファイル名[[#This Row],[ファイル名]])-2)</f>
        <v>kan</v>
      </c>
      <c r="S946" s="50" t="s">
        <v>3837</v>
      </c>
    </row>
    <row r="947" spans="2:19">
      <c r="B947" s="50">
        <v>775</v>
      </c>
      <c r="C947" s="81" t="s">
        <v>317</v>
      </c>
      <c r="D947" s="81" t="s">
        <v>317</v>
      </c>
      <c r="E947" s="81" t="s">
        <v>4203</v>
      </c>
      <c r="F947" s="81" t="s">
        <v>4203</v>
      </c>
      <c r="G947" s="81" t="s">
        <v>317</v>
      </c>
      <c r="H947" s="90" t="s">
        <v>4121</v>
      </c>
      <c r="I947" s="50" t="str" cm="1">
        <f t="array" ref="I9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7" s="90" t="s">
        <v>3454</v>
      </c>
      <c r="K947" s="50">
        <f>MATCH(LEFT(既存ファイル名[[#This Row],[項目（内部）]],1),字音画数表[新字],0)</f>
        <v>129</v>
      </c>
      <c r="L947" s="50" cm="1">
        <f t="array" ref="L9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7" s="50" cm="1">
        <f t="array" ref="M9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7" s="50" cm="1">
        <f t="array" ref="N947">_xlfn.IFS(既存ファイル名[[#This Row],[字２]]=0,1,既存ファイル名[[#This Row],[字３]]=0,2,TRUE,3)</f>
        <v>1</v>
      </c>
      <c r="O947" s="50">
        <f>COUNTIF(既存ファイル名[項目],既存ファイル名[[#This Row],[項目]])</f>
        <v>1</v>
      </c>
      <c r="P947" s="90" t="s">
        <v>3837</v>
      </c>
      <c r="Q947" s="50"/>
      <c r="R947" s="50" t="str">
        <f>LEFT(既存ファイル名[[#This Row],[ファイル名]],LEN(既存ファイル名[[#This Row],[ファイル名]])-2)</f>
        <v>katsu</v>
      </c>
      <c r="S947" s="50" t="s">
        <v>3837</v>
      </c>
    </row>
    <row r="948" spans="2:19">
      <c r="B948" s="50">
        <v>760</v>
      </c>
      <c r="C948" s="81" t="s">
        <v>1841</v>
      </c>
      <c r="D948" s="81" t="s">
        <v>1841</v>
      </c>
      <c r="E948" s="81" t="s">
        <v>4203</v>
      </c>
      <c r="F948" s="81" t="s">
        <v>4203</v>
      </c>
      <c r="G948" s="90" t="s">
        <v>1841</v>
      </c>
      <c r="H948" s="90" t="s">
        <v>4121</v>
      </c>
      <c r="I948" s="79" t="str" cm="1">
        <f t="array" ref="I9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8" s="90" t="s">
        <v>2718</v>
      </c>
      <c r="K948" s="50">
        <f>MATCH(LEFT(既存ファイル名[[#This Row],[項目（内部）]],1),字音画数表[新字],0)</f>
        <v>124</v>
      </c>
      <c r="L948" s="50" cm="1">
        <f t="array" ref="L9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8" s="50" cm="1">
        <f t="array" ref="M9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8" s="50" cm="1">
        <f t="array" ref="N948">_xlfn.IFS(既存ファイル名[[#This Row],[字２]]=0,1,既存ファイル名[[#This Row],[字３]]=0,2,TRUE,3)</f>
        <v>1</v>
      </c>
      <c r="O948" s="79">
        <f>COUNTIF(既存ファイル名[項目],既存ファイル名[[#This Row],[項目]])</f>
        <v>1</v>
      </c>
      <c r="P948" s="90" t="s">
        <v>3837</v>
      </c>
      <c r="Q948" s="50" t="str" cm="1">
        <f t="array" ref="Q948">_xlfn.IFS(既存ファイル名[[#This Row],[字２]]&gt;0,"",COUNTIF(既存ファイル名[[字１]:[字３]],既存ファイル名[[#This Row],[字１]])&gt;1,"重複",TRUE,"")</f>
        <v/>
      </c>
      <c r="R948" s="50" t="str">
        <f>LEFT(既存ファイル名[[#This Row],[ファイル名]],LEN(既存ファイル名[[#This Row],[ファイル名]])-2)</f>
        <v>kaku</v>
      </c>
      <c r="S948" s="50" t="s">
        <v>3837</v>
      </c>
    </row>
    <row r="949" spans="2:19">
      <c r="B949" s="50">
        <v>762</v>
      </c>
      <c r="C949" s="81" t="s">
        <v>307</v>
      </c>
      <c r="D949" s="81" t="s">
        <v>307</v>
      </c>
      <c r="E949" s="81" t="s">
        <v>4203</v>
      </c>
      <c r="F949" s="81" t="s">
        <v>4203</v>
      </c>
      <c r="G949" s="90" t="s">
        <v>307</v>
      </c>
      <c r="H949" s="90" t="s">
        <v>4121</v>
      </c>
      <c r="I949" s="79" t="str" cm="1">
        <f t="array" ref="I9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49" s="90" t="s">
        <v>2720</v>
      </c>
      <c r="K949" s="50">
        <f>MATCH(LEFT(既存ファイル名[[#This Row],[項目（内部）]],1),字音画数表[新字],0)</f>
        <v>121</v>
      </c>
      <c r="L949" s="50" cm="1">
        <f t="array" ref="L9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49" s="50" cm="1">
        <f t="array" ref="M9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49" s="50" cm="1">
        <f t="array" ref="N949">_xlfn.IFS(既存ファイル名[[#This Row],[字２]]=0,1,既存ファイル名[[#This Row],[字３]]=0,2,TRUE,3)</f>
        <v>1</v>
      </c>
      <c r="O949" s="50">
        <f>COUNTIF(既存ファイル名[項目],既存ファイル名[[#This Row],[項目]])</f>
        <v>1</v>
      </c>
      <c r="P949" s="90" t="s">
        <v>3837</v>
      </c>
      <c r="Q949" s="50" t="str" cm="1">
        <f t="array" ref="Q949">_xlfn.IFS(既存ファイル名[[#This Row],[字２]]&gt;0,"",COUNTIF(既存ファイル名[[字１]:[字３]],既存ファイル名[[#This Row],[字１]])&gt;1,"重複",TRUE,"")</f>
        <v/>
      </c>
      <c r="R949" s="50" t="str">
        <f>LEFT(既存ファイル名[[#This Row],[ファイル名]],LEN(既存ファイル名[[#This Row],[ファイル名]])-2)</f>
        <v>kaku</v>
      </c>
      <c r="S949" s="50" t="s">
        <v>3837</v>
      </c>
    </row>
    <row r="950" spans="2:19">
      <c r="B950" s="50">
        <v>763</v>
      </c>
      <c r="C950" s="81" t="s">
        <v>304</v>
      </c>
      <c r="D950" s="81" t="s">
        <v>304</v>
      </c>
      <c r="E950" s="81" t="s">
        <v>4203</v>
      </c>
      <c r="F950" s="81" t="s">
        <v>4203</v>
      </c>
      <c r="G950" s="91" t="s">
        <v>304</v>
      </c>
      <c r="H950" s="90" t="s">
        <v>4121</v>
      </c>
      <c r="I950" s="50" t="str" cm="1">
        <f t="array" ref="I9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0" s="90" t="s">
        <v>2722</v>
      </c>
      <c r="K950" s="50">
        <f>MATCH(LEFT(既存ファイル名[[#This Row],[項目（内部）]],1),字音画数表[新字],0)</f>
        <v>118</v>
      </c>
      <c r="L950" s="50" cm="1">
        <f t="array" ref="L95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0" s="50" cm="1">
        <f t="array" ref="M9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0" s="50" cm="1">
        <f t="array" ref="N950">_xlfn.IFS(既存ファイル名[[#This Row],[字２]]=0,1,既存ファイル名[[#This Row],[字３]]=0,2,TRUE,3)</f>
        <v>1</v>
      </c>
      <c r="O950" s="50">
        <f>COUNTIF(既存ファイル名[項目],既存ファイル名[[#This Row],[項目]])</f>
        <v>1</v>
      </c>
      <c r="P950" s="90" t="s">
        <v>3837</v>
      </c>
      <c r="Q950" s="50"/>
      <c r="R950" s="50" t="str">
        <f>LEFT(既存ファイル名[[#This Row],[ファイル名]],LEN(既存ファイル名[[#This Row],[ファイル名]])-2)</f>
        <v>kaku</v>
      </c>
      <c r="S950" s="50" t="s">
        <v>3837</v>
      </c>
    </row>
    <row r="951" spans="2:19">
      <c r="B951" s="50">
        <v>761</v>
      </c>
      <c r="C951" s="81" t="s">
        <v>301</v>
      </c>
      <c r="D951" s="81" t="s">
        <v>301</v>
      </c>
      <c r="E951" s="81" t="s">
        <v>4203</v>
      </c>
      <c r="F951" s="81" t="s">
        <v>4203</v>
      </c>
      <c r="G951" s="90" t="s">
        <v>301</v>
      </c>
      <c r="H951" s="90" t="s">
        <v>4121</v>
      </c>
      <c r="I951" s="79" t="str" cm="1">
        <f t="array" ref="I9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1" s="90" t="s">
        <v>2719</v>
      </c>
      <c r="K951" s="50">
        <f>MATCH(LEFT(既存ファイル名[[#This Row],[項目（内部）]],1),字音画数表[新字],0)</f>
        <v>117</v>
      </c>
      <c r="L951" s="50" cm="1">
        <f t="array" ref="L95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1" s="50" cm="1">
        <f t="array" ref="M9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1" s="50" cm="1">
        <f t="array" ref="N951">_xlfn.IFS(既存ファイル名[[#This Row],[字２]]=0,1,既存ファイル名[[#This Row],[字３]]=0,2,TRUE,3)</f>
        <v>1</v>
      </c>
      <c r="O951" s="79">
        <f>COUNTIF(既存ファイル名[項目],既存ファイル名[[#This Row],[項目]])</f>
        <v>1</v>
      </c>
      <c r="P951" s="90" t="s">
        <v>3837</v>
      </c>
      <c r="Q951" s="50"/>
      <c r="R951" s="50" t="str">
        <f>LEFT(既存ファイル名[[#This Row],[ファイル名]],LEN(既存ファイル名[[#This Row],[ファイル名]])-2)</f>
        <v>kaku</v>
      </c>
      <c r="S951" s="50" t="s">
        <v>3837</v>
      </c>
    </row>
    <row r="952" spans="2:19">
      <c r="B952" s="50">
        <v>756</v>
      </c>
      <c r="C952" s="81" t="s">
        <v>289</v>
      </c>
      <c r="D952" s="81" t="s">
        <v>289</v>
      </c>
      <c r="E952" s="81" t="s">
        <v>4203</v>
      </c>
      <c r="F952" s="81" t="s">
        <v>4203</v>
      </c>
      <c r="G952" s="81" t="s">
        <v>289</v>
      </c>
      <c r="H952" s="90" t="s">
        <v>4121</v>
      </c>
      <c r="I952" s="50" t="str" cm="1">
        <f t="array" ref="I9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2" s="90" t="s">
        <v>2713</v>
      </c>
      <c r="K952" s="50">
        <f>MATCH(LEFT(既存ファイル名[[#This Row],[項目（内部）]],1),字音画数表[新字],0)</f>
        <v>112</v>
      </c>
      <c r="L952" s="50" cm="1">
        <f t="array" ref="L95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2" s="50" cm="1">
        <f t="array" ref="M9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2" s="50" cm="1">
        <f t="array" ref="N952">_xlfn.IFS(既存ファイル名[[#This Row],[字２]]=0,1,既存ファイル名[[#This Row],[字３]]=0,2,TRUE,3)</f>
        <v>1</v>
      </c>
      <c r="O952" s="50">
        <f>COUNTIF(既存ファイル名[項目],既存ファイル名[[#This Row],[項目]])</f>
        <v>1</v>
      </c>
      <c r="P952" s="90" t="s">
        <v>3837</v>
      </c>
      <c r="Q952" s="50" t="str" cm="1">
        <f t="array" ref="Q952">_xlfn.IFS(既存ファイル名[[#This Row],[字２]]&gt;0,"",COUNTIF(既存ファイル名[[字１]:[字３]],既存ファイル名[[#This Row],[字１]])&gt;1,"重複",TRUE,"")</f>
        <v/>
      </c>
      <c r="R952" s="50" t="str">
        <f>LEFT(既存ファイル名[[#This Row],[ファイル名]],LEN(既存ファイル名[[#This Row],[ファイル名]])-2)</f>
        <v>kai</v>
      </c>
      <c r="S952" s="50" t="s">
        <v>3837</v>
      </c>
    </row>
    <row r="953" spans="2:19">
      <c r="B953" s="50">
        <v>755</v>
      </c>
      <c r="C953" s="81" t="s">
        <v>294</v>
      </c>
      <c r="D953" s="81" t="s">
        <v>294</v>
      </c>
      <c r="E953" s="81" t="s">
        <v>4203</v>
      </c>
      <c r="F953" s="81" t="s">
        <v>4203</v>
      </c>
      <c r="G953" s="90" t="s">
        <v>294</v>
      </c>
      <c r="H953" s="90" t="s">
        <v>4121</v>
      </c>
      <c r="I953" s="79" t="str" cm="1">
        <f t="array" ref="I9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3" s="90" t="s">
        <v>2712</v>
      </c>
      <c r="K953" s="50">
        <f>MATCH(LEFT(既存ファイル名[[#This Row],[項目（内部）]],1),字音画数表[新字],0)</f>
        <v>111</v>
      </c>
      <c r="L953" s="50" cm="1">
        <f t="array" ref="L95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3" s="50" cm="1">
        <f t="array" ref="M9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3" s="50" cm="1">
        <f t="array" ref="N953">_xlfn.IFS(既存ファイル名[[#This Row],[字２]]=0,1,既存ファイル名[[#This Row],[字３]]=0,2,TRUE,3)</f>
        <v>1</v>
      </c>
      <c r="O953" s="79">
        <f>COUNTIF(既存ファイル名[項目],既存ファイル名[[#This Row],[項目]])</f>
        <v>1</v>
      </c>
      <c r="P953" s="90" t="s">
        <v>3837</v>
      </c>
      <c r="Q953" s="50" t="str" cm="1">
        <f t="array" ref="Q953">_xlfn.IFS(既存ファイル名[[#This Row],[字２]]&gt;0,"",COUNTIF(既存ファイル名[[字１]:[字３]],既存ファイル名[[#This Row],[字１]])&gt;1,"重複",TRUE,"")</f>
        <v/>
      </c>
      <c r="R953" s="50" t="str">
        <f>LEFT(既存ファイル名[[#This Row],[ファイル名]],LEN(既存ファイル名[[#This Row],[ファイル名]])-2)</f>
        <v>kai</v>
      </c>
      <c r="S953" s="50" t="s">
        <v>3837</v>
      </c>
    </row>
    <row r="954" spans="2:19">
      <c r="B954" s="50">
        <v>754</v>
      </c>
      <c r="C954" s="81" t="s">
        <v>288</v>
      </c>
      <c r="D954" s="81" t="s">
        <v>288</v>
      </c>
      <c r="E954" s="81" t="s">
        <v>4203</v>
      </c>
      <c r="F954" s="81" t="s">
        <v>4203</v>
      </c>
      <c r="G954" s="81" t="s">
        <v>288</v>
      </c>
      <c r="H954" s="90" t="s">
        <v>4121</v>
      </c>
      <c r="I954" s="50" t="str" cm="1">
        <f t="array" ref="I9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4" s="90" t="s">
        <v>2711</v>
      </c>
      <c r="K954" s="50">
        <f>MATCH(LEFT(既存ファイル名[[#This Row],[項目（内部）]],1),字音画数表[新字],0)</f>
        <v>110</v>
      </c>
      <c r="L954" s="50" cm="1">
        <f t="array" ref="L9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4" s="50" cm="1">
        <f t="array" ref="M9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4" s="50" cm="1">
        <f t="array" ref="N954">_xlfn.IFS(既存ファイル名[[#This Row],[字２]]=0,1,既存ファイル名[[#This Row],[字３]]=0,2,TRUE,3)</f>
        <v>1</v>
      </c>
      <c r="O954" s="79">
        <f>COUNTIF(既存ファイル名[項目],既存ファイル名[[#This Row],[項目]])</f>
        <v>1</v>
      </c>
      <c r="P954" s="90" t="s">
        <v>3837</v>
      </c>
      <c r="Q954" s="50" t="str" cm="1">
        <f t="array" ref="Q954">_xlfn.IFS(既存ファイル名[[#This Row],[字２]]&gt;0,"",COUNTIF(既存ファイル名[[字１]:[字３]],既存ファイル名[[#This Row],[字１]])&gt;1,"重複",TRUE,"")</f>
        <v/>
      </c>
      <c r="R954" s="50" t="str">
        <f>LEFT(既存ファイル名[[#This Row],[ファイル名]],LEN(既存ファイル名[[#This Row],[ファイル名]])-2)</f>
        <v>kai</v>
      </c>
      <c r="S954" s="50" t="s">
        <v>3837</v>
      </c>
    </row>
    <row r="955" spans="2:19">
      <c r="B955" s="50">
        <v>758</v>
      </c>
      <c r="C955" s="81" t="s">
        <v>286</v>
      </c>
      <c r="D955" s="81" t="s">
        <v>286</v>
      </c>
      <c r="E955" s="81" t="s">
        <v>4203</v>
      </c>
      <c r="F955" s="81" t="s">
        <v>4203</v>
      </c>
      <c r="G955" s="90" t="s">
        <v>286</v>
      </c>
      <c r="H955" s="90" t="s">
        <v>4123</v>
      </c>
      <c r="I955" s="79" t="str" cm="1">
        <f t="array" ref="I9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55" s="90" t="s">
        <v>2715</v>
      </c>
      <c r="K955" s="50">
        <f>MATCH(LEFT(既存ファイル名[[#This Row],[項目（内部）]],1),字音画数表[新字],0)</f>
        <v>109</v>
      </c>
      <c r="L955" s="50" cm="1">
        <f t="array" ref="L9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5" s="50" cm="1">
        <f t="array" ref="M9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5" s="50" cm="1">
        <f t="array" ref="N955">_xlfn.IFS(既存ファイル名[[#This Row],[字２]]=0,1,既存ファイル名[[#This Row],[字３]]=0,2,TRUE,3)</f>
        <v>1</v>
      </c>
      <c r="O955" s="50">
        <f>COUNTIF(既存ファイル名[項目],既存ファイル名[[#This Row],[項目]])</f>
        <v>1</v>
      </c>
      <c r="P955" s="90" t="s">
        <v>3837</v>
      </c>
      <c r="Q955" s="50"/>
      <c r="R955" s="50" t="str">
        <f>LEFT(既存ファイル名[[#This Row],[ファイル名]],LEN(既存ファイル名[[#This Row],[ファイル名]])-2)</f>
        <v>kai</v>
      </c>
      <c r="S955" s="50" t="s">
        <v>3837</v>
      </c>
    </row>
    <row r="956" spans="2:19">
      <c r="B956" s="50">
        <v>751</v>
      </c>
      <c r="C956" s="81" t="s">
        <v>285</v>
      </c>
      <c r="D956" s="81" t="s">
        <v>285</v>
      </c>
      <c r="E956" s="81" t="s">
        <v>4203</v>
      </c>
      <c r="F956" s="81" t="s">
        <v>4203</v>
      </c>
      <c r="G956" s="90" t="s">
        <v>285</v>
      </c>
      <c r="H956" s="90" t="s">
        <v>4121</v>
      </c>
      <c r="I956" s="79" t="str" cm="1">
        <f t="array" ref="I9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6" s="90" t="s">
        <v>2708</v>
      </c>
      <c r="K956" s="50">
        <f>MATCH(LEFT(既存ファイル名[[#This Row],[項目（内部）]],1),字音画数表[新字],0)</f>
        <v>108</v>
      </c>
      <c r="L956" s="50" cm="1">
        <f t="array" ref="L9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6" s="50" cm="1">
        <f t="array" ref="M9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6" s="50" cm="1">
        <f t="array" ref="N956">_xlfn.IFS(既存ファイル名[[#This Row],[字２]]=0,1,既存ファイル名[[#This Row],[字３]]=0,2,TRUE,3)</f>
        <v>1</v>
      </c>
      <c r="O956" s="79">
        <f>COUNTIF(既存ファイル名[項目],既存ファイル名[[#This Row],[項目]])</f>
        <v>1</v>
      </c>
      <c r="P956" s="90" t="s">
        <v>3837</v>
      </c>
      <c r="Q956" s="50"/>
      <c r="R956" s="50" t="str">
        <f>LEFT(既存ファイル名[[#This Row],[ファイル名]],LEN(既存ファイル名[[#This Row],[ファイル名]])-2)</f>
        <v>kai</v>
      </c>
      <c r="S956" s="50" t="s">
        <v>3837</v>
      </c>
    </row>
    <row r="957" spans="2:19">
      <c r="B957" s="50">
        <v>759</v>
      </c>
      <c r="C957" s="81" t="s">
        <v>282</v>
      </c>
      <c r="D957" s="81" t="s">
        <v>282</v>
      </c>
      <c r="E957" s="81" t="s">
        <v>4203</v>
      </c>
      <c r="F957" s="81" t="s">
        <v>4203</v>
      </c>
      <c r="G957" s="90" t="s">
        <v>282</v>
      </c>
      <c r="H957" s="90" t="s">
        <v>4207</v>
      </c>
      <c r="I957" s="79" t="str" cm="1">
        <f t="array" ref="I9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957" s="90" t="s">
        <v>2716</v>
      </c>
      <c r="K957" s="50">
        <f>MATCH(LEFT(既存ファイル名[[#This Row],[項目（内部）]],1),字音画数表[新字],0)</f>
        <v>104</v>
      </c>
      <c r="L957" s="50" cm="1">
        <f t="array" ref="L9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7" s="50" cm="1">
        <f t="array" ref="M9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7" s="50" cm="1">
        <f t="array" ref="N957">_xlfn.IFS(既存ファイル名[[#This Row],[字２]]=0,1,既存ファイル名[[#This Row],[字３]]=0,2,TRUE,3)</f>
        <v>1</v>
      </c>
      <c r="O957" s="50">
        <f>COUNTIF(既存ファイル名[項目],既存ファイル名[[#This Row],[項目]])</f>
        <v>1</v>
      </c>
      <c r="P957" s="90" t="s">
        <v>3837</v>
      </c>
      <c r="Q957" s="50" t="str" cm="1">
        <f t="array" ref="Q957">_xlfn.IFS(既存ファイル名[[#This Row],[字２]]&gt;0,"",COUNTIF(既存ファイル名[[字１]:[字３]],既存ファイル名[[#This Row],[字１]])&gt;1,"重複",TRUE,"")</f>
        <v/>
      </c>
      <c r="R957" s="50" t="str">
        <f>LEFT(既存ファイル名[[#This Row],[ファイル名]],LEN(既存ファイル名[[#This Row],[ファイル名]])-2)</f>
        <v>kai</v>
      </c>
      <c r="S957" s="50" t="s">
        <v>3837</v>
      </c>
    </row>
    <row r="958" spans="2:19">
      <c r="B958" s="50">
        <v>753</v>
      </c>
      <c r="C958" s="81" t="s">
        <v>280</v>
      </c>
      <c r="D958" s="81" t="s">
        <v>280</v>
      </c>
      <c r="E958" s="81" t="s">
        <v>4203</v>
      </c>
      <c r="F958" s="81" t="s">
        <v>4203</v>
      </c>
      <c r="G958" s="81" t="s">
        <v>280</v>
      </c>
      <c r="H958" s="90" t="s">
        <v>4121</v>
      </c>
      <c r="I958" s="50" t="str" cm="1">
        <f t="array" ref="I9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8" s="90" t="s">
        <v>2710</v>
      </c>
      <c r="K958" s="50">
        <f>MATCH(LEFT(既存ファイル名[[#This Row],[項目（内部）]],1),字音画数表[新字],0)</f>
        <v>103</v>
      </c>
      <c r="L958" s="50" cm="1">
        <f t="array" ref="L9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8" s="50" cm="1">
        <f t="array" ref="M9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8" s="50" cm="1">
        <f t="array" ref="N958">_xlfn.IFS(既存ファイル名[[#This Row],[字２]]=0,1,既存ファイル名[[#This Row],[字３]]=0,2,TRUE,3)</f>
        <v>1</v>
      </c>
      <c r="O958" s="79">
        <f>COUNTIF(既存ファイル名[項目],既存ファイル名[[#This Row],[項目]])</f>
        <v>1</v>
      </c>
      <c r="P958" s="90" t="s">
        <v>3837</v>
      </c>
      <c r="Q958" s="50" t="str" cm="1">
        <f t="array" ref="Q958">_xlfn.IFS(既存ファイル名[[#This Row],[字２]]&gt;0,"",COUNTIF(既存ファイル名[[字１]:[字３]],既存ファイル名[[#This Row],[字１]])&gt;1,"重複",TRUE,"")</f>
        <v>重複</v>
      </c>
      <c r="R958" s="50" t="str">
        <f>LEFT(既存ファイル名[[#This Row],[ファイル名]],LEN(既存ファイル名[[#This Row],[ファイル名]])-2)</f>
        <v>kai</v>
      </c>
      <c r="S958" s="50" t="s">
        <v>3837</v>
      </c>
    </row>
    <row r="959" spans="2:19">
      <c r="B959" s="50">
        <v>757</v>
      </c>
      <c r="C959" s="81" t="s">
        <v>272</v>
      </c>
      <c r="D959" s="81" t="s">
        <v>272</v>
      </c>
      <c r="E959" s="81" t="s">
        <v>4203</v>
      </c>
      <c r="F959" s="81" t="s">
        <v>4203</v>
      </c>
      <c r="G959" s="90" t="s">
        <v>272</v>
      </c>
      <c r="H959" s="90" t="s">
        <v>4121</v>
      </c>
      <c r="I959" s="79" t="str" cm="1">
        <f t="array" ref="I9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59" s="90" t="s">
        <v>2714</v>
      </c>
      <c r="K959" s="50">
        <f>MATCH(LEFT(既存ファイル名[[#This Row],[項目（内部）]],1),字音画数表[新字],0)</f>
        <v>99</v>
      </c>
      <c r="L959" s="50" cm="1">
        <f t="array" ref="L9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59" s="50" cm="1">
        <f t="array" ref="M9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59" s="50" cm="1">
        <f t="array" ref="N959">_xlfn.IFS(既存ファイル名[[#This Row],[字２]]=0,1,既存ファイル名[[#This Row],[字３]]=0,2,TRUE,3)</f>
        <v>1</v>
      </c>
      <c r="O959" s="79">
        <f>COUNTIF(既存ファイル名[項目],既存ファイル名[[#This Row],[項目]])</f>
        <v>1</v>
      </c>
      <c r="P959" s="90" t="s">
        <v>3837</v>
      </c>
      <c r="Q959" s="50" t="str" cm="1">
        <f t="array" ref="Q959">_xlfn.IFS(既存ファイル名[[#This Row],[字２]]&gt;0,"",COUNTIF(既存ファイル名[[字１]:[字３]],既存ファイル名[[#This Row],[字１]])&gt;1,"重複",TRUE,"")</f>
        <v/>
      </c>
      <c r="R959" s="50" t="str">
        <f>LEFT(既存ファイル名[[#This Row],[ファイル名]],LEN(既存ファイル名[[#This Row],[ファイル名]])-2)</f>
        <v>kai</v>
      </c>
      <c r="S959" s="50" t="s">
        <v>3837</v>
      </c>
    </row>
    <row r="960" spans="2:19">
      <c r="B960" s="50">
        <v>750</v>
      </c>
      <c r="C960" s="81" t="s">
        <v>271</v>
      </c>
      <c r="D960" s="81" t="s">
        <v>271</v>
      </c>
      <c r="E960" s="81" t="s">
        <v>4203</v>
      </c>
      <c r="F960" s="81" t="s">
        <v>4203</v>
      </c>
      <c r="G960" s="81" t="s">
        <v>271</v>
      </c>
      <c r="H960" s="90" t="s">
        <v>4121</v>
      </c>
      <c r="I960" s="50" t="str" cm="1">
        <f t="array" ref="I9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0" s="90" t="s">
        <v>2706</v>
      </c>
      <c r="K960" s="50">
        <f>MATCH(LEFT(既存ファイル名[[#This Row],[項目（内部）]],1),字音画数表[新字],0)</f>
        <v>98</v>
      </c>
      <c r="L960" s="50" cm="1">
        <f t="array" ref="L9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0" s="50" cm="1">
        <f t="array" ref="M9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0" s="50" cm="1">
        <f t="array" ref="N960">_xlfn.IFS(既存ファイル名[[#This Row],[字２]]=0,1,既存ファイル名[[#This Row],[字３]]=0,2,TRUE,3)</f>
        <v>1</v>
      </c>
      <c r="O960" s="79">
        <f>COUNTIF(既存ファイル名[項目],既存ファイル名[[#This Row],[項目]])</f>
        <v>1</v>
      </c>
      <c r="P960" s="90" t="s">
        <v>3837</v>
      </c>
      <c r="Q960" s="50" t="str" cm="1">
        <f t="array" ref="Q960">_xlfn.IFS(既存ファイル名[[#This Row],[字２]]&gt;0,"",COUNTIF(既存ファイル名[[字１]:[字３]],既存ファイル名[[#This Row],[字１]])&gt;1,"重複",TRUE,"")</f>
        <v/>
      </c>
      <c r="R960" s="50" t="str">
        <f>LEFT(既存ファイル名[[#This Row],[ファイル名]],LEN(既存ファイル名[[#This Row],[ファイル名]])-2)</f>
        <v>kai</v>
      </c>
      <c r="S960" s="50" t="s">
        <v>3837</v>
      </c>
    </row>
    <row r="961" spans="2:19">
      <c r="B961" s="50">
        <v>752</v>
      </c>
      <c r="C961" s="91" t="s">
        <v>268</v>
      </c>
      <c r="D961" s="91" t="s">
        <v>268</v>
      </c>
      <c r="E961" s="81" t="s">
        <v>4203</v>
      </c>
      <c r="F961" s="81" t="s">
        <v>4203</v>
      </c>
      <c r="G961" s="92" t="s">
        <v>268</v>
      </c>
      <c r="H961" s="90" t="s">
        <v>4121</v>
      </c>
      <c r="I961" s="79" t="str" cm="1">
        <f t="array" ref="I9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1" s="90" t="s">
        <v>2709</v>
      </c>
      <c r="K961" s="50">
        <f>MATCH(LEFT(既存ファイル名[[#This Row],[項目（内部）]],1),字音画数表[新字],0)</f>
        <v>96</v>
      </c>
      <c r="L961" s="50" cm="1">
        <f t="array" ref="L9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1" s="50" cm="1">
        <f t="array" ref="M9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1" s="50" cm="1">
        <f t="array" ref="N961">_xlfn.IFS(既存ファイル名[[#This Row],[字２]]=0,1,既存ファイル名[[#This Row],[字３]]=0,2,TRUE,3)</f>
        <v>1</v>
      </c>
      <c r="O961" s="79">
        <f>COUNTIF(既存ファイル名[項目],既存ファイル名[[#This Row],[項目]])</f>
        <v>1</v>
      </c>
      <c r="P961" s="90" t="s">
        <v>3837</v>
      </c>
      <c r="Q961" s="50" t="str" cm="1">
        <f t="array" ref="Q961">_xlfn.IFS(既存ファイル名[[#This Row],[字２]]&gt;0,"",COUNTIF(既存ファイル名[[字１]:[字３]],既存ファイル名[[#This Row],[字１]])&gt;1,"重複",TRUE,"")</f>
        <v/>
      </c>
      <c r="R961" s="50" t="str">
        <f>LEFT(既存ファイル名[[#This Row],[ファイル名]],LEN(既存ファイル名[[#This Row],[ファイル名]])-2)</f>
        <v>kai</v>
      </c>
      <c r="S961" s="50" t="s">
        <v>3837</v>
      </c>
    </row>
    <row r="962" spans="2:19">
      <c r="B962" s="50">
        <v>744</v>
      </c>
      <c r="C962" s="81" t="s">
        <v>263</v>
      </c>
      <c r="D962" s="81" t="s">
        <v>263</v>
      </c>
      <c r="E962" s="81" t="s">
        <v>4203</v>
      </c>
      <c r="F962" s="81" t="s">
        <v>4203</v>
      </c>
      <c r="G962" s="81" t="s">
        <v>263</v>
      </c>
      <c r="H962" s="90" t="s">
        <v>4121</v>
      </c>
      <c r="I962" s="50" t="str" cm="1">
        <f t="array" ref="I9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2" s="90" t="s">
        <v>2696</v>
      </c>
      <c r="K962" s="50">
        <f>MATCH(LEFT(既存ファイル名[[#This Row],[項目（内部）]],1),字音画数表[新字],0)</f>
        <v>94</v>
      </c>
      <c r="L962" s="50" cm="1">
        <f t="array" ref="L9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2" s="50" cm="1">
        <f t="array" ref="M9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2" s="50" cm="1">
        <f t="array" ref="N962">_xlfn.IFS(既存ファイル名[[#This Row],[字２]]=0,1,既存ファイル名[[#This Row],[字３]]=0,2,TRUE,3)</f>
        <v>1</v>
      </c>
      <c r="O962" s="79">
        <f>COUNTIF(既存ファイル名[項目],既存ファイル名[[#This Row],[項目]])</f>
        <v>1</v>
      </c>
      <c r="P962" s="90" t="s">
        <v>3837</v>
      </c>
      <c r="Q962" s="50" t="str" cm="1">
        <f t="array" ref="Q962">_xlfn.IFS(既存ファイル名[[#This Row],[字２]]&gt;0,"",COUNTIF(既存ファイル名[[字１]:[字３]],既存ファイル名[[#This Row],[字１]])&gt;1,"重複",TRUE,"")</f>
        <v/>
      </c>
      <c r="R962" s="50" t="str">
        <f>LEFT(既存ファイル名[[#This Row],[ファイル名]],LEN(既存ファイル名[[#This Row],[ファイル名]])-2)</f>
        <v>ka</v>
      </c>
      <c r="S962" s="50" t="s">
        <v>3837</v>
      </c>
    </row>
    <row r="963" spans="2:19">
      <c r="B963" s="50">
        <v>745</v>
      </c>
      <c r="C963" s="81" t="s">
        <v>259</v>
      </c>
      <c r="D963" s="81" t="s">
        <v>259</v>
      </c>
      <c r="E963" s="81" t="s">
        <v>4203</v>
      </c>
      <c r="F963" s="81" t="s">
        <v>4203</v>
      </c>
      <c r="G963" s="90" t="s">
        <v>259</v>
      </c>
      <c r="H963" s="90" t="s">
        <v>4121</v>
      </c>
      <c r="I963" s="79" t="str" cm="1">
        <f t="array" ref="I9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3" s="90" t="s">
        <v>2697</v>
      </c>
      <c r="K963" s="50">
        <f>MATCH(LEFT(既存ファイル名[[#This Row],[項目（内部）]],1),字音画数表[新字],0)</f>
        <v>92</v>
      </c>
      <c r="L963" s="50" cm="1">
        <f t="array" ref="L9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3" s="50" cm="1">
        <f t="array" ref="M9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3" s="50" cm="1">
        <f t="array" ref="N963">_xlfn.IFS(既存ファイル名[[#This Row],[字２]]=0,1,既存ファイル名[[#This Row],[字３]]=0,2,TRUE,3)</f>
        <v>1</v>
      </c>
      <c r="O963" s="79">
        <f>COUNTIF(既存ファイル名[項目],既存ファイル名[[#This Row],[項目]])</f>
        <v>1</v>
      </c>
      <c r="P963" s="90" t="s">
        <v>3837</v>
      </c>
      <c r="Q963" s="50" t="str" cm="1">
        <f t="array" ref="Q963">_xlfn.IFS(既存ファイル名[[#This Row],[字２]]&gt;0,"",COUNTIF(既存ファイル名[[字１]:[字３]],既存ファイル名[[#This Row],[字１]])&gt;1,"重複",TRUE,"")</f>
        <v/>
      </c>
      <c r="R963" s="50" t="str">
        <f>LEFT(既存ファイル名[[#This Row],[ファイル名]],LEN(既存ファイル名[[#This Row],[ファイル名]])-2)</f>
        <v>ka</v>
      </c>
      <c r="S963" s="50" t="s">
        <v>3837</v>
      </c>
    </row>
    <row r="964" spans="2:19">
      <c r="B964" s="50">
        <v>749</v>
      </c>
      <c r="C964" s="81" t="s">
        <v>258</v>
      </c>
      <c r="D964" s="81" t="s">
        <v>258</v>
      </c>
      <c r="E964" s="81" t="s">
        <v>4203</v>
      </c>
      <c r="F964" s="81" t="s">
        <v>4203</v>
      </c>
      <c r="G964" s="90" t="s">
        <v>258</v>
      </c>
      <c r="H964" s="90" t="s">
        <v>4211</v>
      </c>
      <c r="I964" s="79" t="str" cm="1">
        <f t="array" ref="I9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964" s="90" t="s">
        <v>2702</v>
      </c>
      <c r="K964" s="50">
        <f>MATCH(LEFT(既存ファイル名[[#This Row],[項目（内部）]],1),字音画数表[新字],0)</f>
        <v>91</v>
      </c>
      <c r="L964" s="50" cm="1">
        <f t="array" ref="L9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4" s="50" cm="1">
        <f t="array" ref="M9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4" s="50" cm="1">
        <f t="array" ref="N964">_xlfn.IFS(既存ファイル名[[#This Row],[字２]]=0,1,既存ファイル名[[#This Row],[字３]]=0,2,TRUE,3)</f>
        <v>1</v>
      </c>
      <c r="O964" s="50">
        <f>COUNTIF(既存ファイル名[項目],既存ファイル名[[#This Row],[項目]])</f>
        <v>1</v>
      </c>
      <c r="P964" s="90" t="s">
        <v>3837</v>
      </c>
      <c r="Q964" s="50"/>
      <c r="R964" s="50" t="str">
        <f>LEFT(既存ファイル名[[#This Row],[ファイル名]],LEN(既存ファイル名[[#This Row],[ファイル名]])-2)</f>
        <v>ka</v>
      </c>
      <c r="S964" s="50" t="s">
        <v>3837</v>
      </c>
    </row>
    <row r="965" spans="2:19">
      <c r="B965" s="50">
        <v>741</v>
      </c>
      <c r="C965" s="81" t="s">
        <v>257</v>
      </c>
      <c r="D965" s="81" t="s">
        <v>257</v>
      </c>
      <c r="E965" s="81" t="s">
        <v>4203</v>
      </c>
      <c r="F965" s="81" t="s">
        <v>4203</v>
      </c>
      <c r="G965" s="90" t="s">
        <v>257</v>
      </c>
      <c r="H965" s="90" t="s">
        <v>4121</v>
      </c>
      <c r="I965" s="79" t="str" cm="1">
        <f t="array" ref="I9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5" s="90" t="s">
        <v>2692</v>
      </c>
      <c r="K965" s="50">
        <f>MATCH(LEFT(既存ファイル名[[#This Row],[項目（内部）]],1),字音画数表[新字],0)</f>
        <v>90</v>
      </c>
      <c r="L965" s="50" cm="1">
        <f t="array" ref="L9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5" s="50" cm="1">
        <f t="array" ref="M9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5" s="50" cm="1">
        <f t="array" ref="N965">_xlfn.IFS(既存ファイル名[[#This Row],[字２]]=0,1,既存ファイル名[[#This Row],[字３]]=0,2,TRUE,3)</f>
        <v>1</v>
      </c>
      <c r="O965" s="79">
        <f>COUNTIF(既存ファイル名[項目],既存ファイル名[[#This Row],[項目]])</f>
        <v>1</v>
      </c>
      <c r="P965" s="90" t="s">
        <v>3837</v>
      </c>
      <c r="Q965" s="50" t="str" cm="1">
        <f t="array" ref="Q965">_xlfn.IFS(既存ファイル名[[#This Row],[字２]]&gt;0,"",COUNTIF(既存ファイル名[[字１]:[字３]],既存ファイル名[[#This Row],[字１]])&gt;1,"重複",TRUE,"")</f>
        <v/>
      </c>
      <c r="R965" s="50" t="str">
        <f>LEFT(既存ファイル名[[#This Row],[ファイル名]],LEN(既存ファイル名[[#This Row],[ファイル名]])-2)</f>
        <v>ka</v>
      </c>
      <c r="S965" s="50" t="s">
        <v>3837</v>
      </c>
    </row>
    <row r="966" spans="2:19">
      <c r="B966" s="50">
        <v>743</v>
      </c>
      <c r="C966" s="81" t="s">
        <v>255</v>
      </c>
      <c r="D966" s="81" t="s">
        <v>255</v>
      </c>
      <c r="E966" s="81" t="s">
        <v>4203</v>
      </c>
      <c r="F966" s="81" t="s">
        <v>4203</v>
      </c>
      <c r="G966" s="90" t="s">
        <v>255</v>
      </c>
      <c r="H966" s="90" t="s">
        <v>4121</v>
      </c>
      <c r="I966" s="79" t="str" cm="1">
        <f t="array" ref="I9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6" s="90" t="s">
        <v>2695</v>
      </c>
      <c r="K966" s="50">
        <f>MATCH(LEFT(既存ファイル名[[#This Row],[項目（内部）]],1),字音画数表[新字],0)</f>
        <v>88</v>
      </c>
      <c r="L966" s="50" cm="1">
        <f t="array" ref="L9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6" s="50" cm="1">
        <f t="array" ref="M9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6" s="50" cm="1">
        <f t="array" ref="N966">_xlfn.IFS(既存ファイル名[[#This Row],[字２]]=0,1,既存ファイル名[[#This Row],[字３]]=0,2,TRUE,3)</f>
        <v>1</v>
      </c>
      <c r="O966" s="50">
        <f>COUNTIF(既存ファイル名[項目],既存ファイル名[[#This Row],[項目]])</f>
        <v>1</v>
      </c>
      <c r="P966" s="90" t="s">
        <v>3837</v>
      </c>
      <c r="Q966" s="50" t="str" cm="1">
        <f t="array" ref="Q966">_xlfn.IFS(既存ファイル名[[#This Row],[字２]]&gt;0,"",COUNTIF(既存ファイル名[[字１]:[字３]],既存ファイル名[[#This Row],[字１]])&gt;1,"重複",TRUE,"")</f>
        <v/>
      </c>
      <c r="R966" s="50" t="str">
        <f>LEFT(既存ファイル名[[#This Row],[ファイル名]],LEN(既存ファイル名[[#This Row],[ファイル名]])-2)</f>
        <v>ka</v>
      </c>
      <c r="S966" s="50" t="s">
        <v>3837</v>
      </c>
    </row>
    <row r="967" spans="2:19">
      <c r="B967" s="50">
        <v>742</v>
      </c>
      <c r="C967" s="81" t="s">
        <v>254</v>
      </c>
      <c r="D967" s="81" t="s">
        <v>254</v>
      </c>
      <c r="E967" s="81" t="s">
        <v>4203</v>
      </c>
      <c r="F967" s="81" t="s">
        <v>4203</v>
      </c>
      <c r="G967" s="90" t="s">
        <v>254</v>
      </c>
      <c r="H967" s="90" t="s">
        <v>4121</v>
      </c>
      <c r="I967" s="79" t="str" cm="1">
        <f t="array" ref="I9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7" s="90" t="s">
        <v>2693</v>
      </c>
      <c r="K967" s="50">
        <f>MATCH(LEFT(既存ファイル名[[#This Row],[項目（内部）]],1),字音画数表[新字],0)</f>
        <v>86</v>
      </c>
      <c r="L967" s="50" cm="1">
        <f t="array" ref="L9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7" s="50" cm="1">
        <f t="array" ref="M9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7" s="50" cm="1">
        <f t="array" ref="N967">_xlfn.IFS(既存ファイル名[[#This Row],[字２]]=0,1,既存ファイル名[[#This Row],[字３]]=0,2,TRUE,3)</f>
        <v>1</v>
      </c>
      <c r="O967" s="50">
        <f>COUNTIF(既存ファイル名[項目],既存ファイル名[[#This Row],[項目]])</f>
        <v>1</v>
      </c>
      <c r="P967" s="90" t="s">
        <v>3837</v>
      </c>
      <c r="Q967" s="50"/>
      <c r="R967" s="50" t="str">
        <f>LEFT(既存ファイル名[[#This Row],[ファイル名]],LEN(既存ファイル名[[#This Row],[ファイル名]])-2)</f>
        <v>ka</v>
      </c>
      <c r="S967" s="50" t="s">
        <v>3837</v>
      </c>
    </row>
    <row r="968" spans="2:19">
      <c r="B968" s="50">
        <v>748</v>
      </c>
      <c r="C968" s="81" t="s">
        <v>252</v>
      </c>
      <c r="D968" s="81" t="s">
        <v>252</v>
      </c>
      <c r="E968" s="81" t="s">
        <v>4203</v>
      </c>
      <c r="F968" s="81" t="s">
        <v>4203</v>
      </c>
      <c r="G968" s="81" t="s">
        <v>252</v>
      </c>
      <c r="H968" s="90" t="s">
        <v>4121</v>
      </c>
      <c r="I968" s="50" t="str" cm="1">
        <f t="array" ref="I9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8" s="90" t="s">
        <v>2701</v>
      </c>
      <c r="K968" s="50">
        <f>MATCH(LEFT(既存ファイル名[[#This Row],[項目（内部）]],1),字音画数表[新字],0)</f>
        <v>84</v>
      </c>
      <c r="L968" s="50" cm="1">
        <f t="array" ref="L9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8" s="50" cm="1">
        <f t="array" ref="M9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8" s="50" cm="1">
        <f t="array" ref="N968">_xlfn.IFS(既存ファイル名[[#This Row],[字２]]=0,1,既存ファイル名[[#This Row],[字３]]=0,2,TRUE,3)</f>
        <v>1</v>
      </c>
      <c r="O968" s="50">
        <f>COUNTIF(既存ファイル名[項目],既存ファイル名[[#This Row],[項目]])</f>
        <v>1</v>
      </c>
      <c r="P968" s="90" t="s">
        <v>3837</v>
      </c>
      <c r="Q968" s="50" t="str" cm="1">
        <f t="array" ref="Q968">_xlfn.IFS(既存ファイル名[[#This Row],[字２]]&gt;0,"",COUNTIF(既存ファイル名[[字１]:[字３]],既存ファイル名[[#This Row],[字１]])&gt;1,"重複",TRUE,"")</f>
        <v/>
      </c>
      <c r="R968" s="50" t="str">
        <f>LEFT(既存ファイル名[[#This Row],[ファイル名]],LEN(既存ファイル名[[#This Row],[ファイル名]])-2)</f>
        <v>ka</v>
      </c>
      <c r="S968" s="50" t="s">
        <v>3837</v>
      </c>
    </row>
    <row r="969" spans="2:19">
      <c r="B969" s="50">
        <v>746</v>
      </c>
      <c r="C969" s="81" t="s">
        <v>248</v>
      </c>
      <c r="D969" s="81" t="s">
        <v>248</v>
      </c>
      <c r="E969" s="81" t="s">
        <v>4203</v>
      </c>
      <c r="F969" s="81" t="s">
        <v>4203</v>
      </c>
      <c r="G969" s="81" t="s">
        <v>248</v>
      </c>
      <c r="H969" s="90" t="s">
        <v>4121</v>
      </c>
      <c r="I969" s="50" t="str" cm="1">
        <f t="array" ref="I9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69" s="90" t="s">
        <v>2698</v>
      </c>
      <c r="K969" s="50">
        <f>MATCH(LEFT(既存ファイル名[[#This Row],[項目（内部）]],1),字音画数表[新字],0)</f>
        <v>81</v>
      </c>
      <c r="L969" s="50" cm="1">
        <f t="array" ref="L9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69" s="50" cm="1">
        <f t="array" ref="M9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69" s="50" cm="1">
        <f t="array" ref="N969">_xlfn.IFS(既存ファイル名[[#This Row],[字２]]=0,1,既存ファイル名[[#This Row],[字３]]=0,2,TRUE,3)</f>
        <v>1</v>
      </c>
      <c r="O969" s="79">
        <f>COUNTIF(既存ファイル名[項目],既存ファイル名[[#This Row],[項目]])</f>
        <v>1</v>
      </c>
      <c r="P969" s="90" t="s">
        <v>3837</v>
      </c>
      <c r="Q969" s="50" t="str" cm="1">
        <f t="array" ref="Q969">_xlfn.IFS(既存ファイル名[[#This Row],[字２]]&gt;0,"",COUNTIF(既存ファイル名[[字１]:[字３]],既存ファイル名[[#This Row],[字１]])&gt;1,"重複",TRUE,"")</f>
        <v/>
      </c>
      <c r="R969" s="50" t="str">
        <f>LEFT(既存ファイル名[[#This Row],[ファイル名]],LEN(既存ファイル名[[#This Row],[ファイル名]])-2)</f>
        <v>ka</v>
      </c>
      <c r="S969" s="50" t="s">
        <v>3837</v>
      </c>
    </row>
    <row r="970" spans="2:19">
      <c r="B970" s="50">
        <v>747</v>
      </c>
      <c r="C970" s="81" t="s">
        <v>246</v>
      </c>
      <c r="D970" s="81" t="s">
        <v>246</v>
      </c>
      <c r="E970" s="81" t="s">
        <v>4203</v>
      </c>
      <c r="F970" s="81" t="s">
        <v>4203</v>
      </c>
      <c r="G970" s="81" t="s">
        <v>246</v>
      </c>
      <c r="H970" s="90" t="s">
        <v>4121</v>
      </c>
      <c r="I970" s="50" t="str" cm="1">
        <f t="array" ref="I9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0" s="90" t="s">
        <v>2699</v>
      </c>
      <c r="K970" s="50">
        <f>MATCH(LEFT(既存ファイル名[[#This Row],[項目（内部）]],1),字音画数表[新字],0)</f>
        <v>79</v>
      </c>
      <c r="L970" s="50" cm="1">
        <f t="array" ref="L9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0" s="50" cm="1">
        <f t="array" ref="M9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0" s="50" cm="1">
        <f t="array" ref="N970">_xlfn.IFS(既存ファイル名[[#This Row],[字２]]=0,1,既存ファイル名[[#This Row],[字３]]=0,2,TRUE,3)</f>
        <v>1</v>
      </c>
      <c r="O970" s="79">
        <f>COUNTIF(既存ファイル名[項目],既存ファイル名[[#This Row],[項目]])</f>
        <v>1</v>
      </c>
      <c r="P970" s="90" t="s">
        <v>3837</v>
      </c>
      <c r="Q970" s="50" t="str" cm="1">
        <f t="array" ref="Q970">_xlfn.IFS(既存ファイル名[[#This Row],[字２]]&gt;0,"",COUNTIF(既存ファイル名[[字１]:[字３]],既存ファイル名[[#This Row],[字１]])&gt;1,"重複",TRUE,"")</f>
        <v/>
      </c>
      <c r="R970" s="50" t="str">
        <f>LEFT(既存ファイル名[[#This Row],[ファイル名]],LEN(既存ファイル名[[#This Row],[ファイル名]])-2)</f>
        <v>ka</v>
      </c>
      <c r="S970" s="50" t="s">
        <v>3837</v>
      </c>
    </row>
    <row r="971" spans="2:19">
      <c r="B971" s="50">
        <v>844</v>
      </c>
      <c r="C971" s="81" t="s">
        <v>1791</v>
      </c>
      <c r="D971" s="90" t="s">
        <v>1791</v>
      </c>
      <c r="E971" s="81" t="s">
        <v>4203</v>
      </c>
      <c r="F971" s="81" t="s">
        <v>4203</v>
      </c>
      <c r="G971" s="90" t="s">
        <v>1791</v>
      </c>
      <c r="H971" s="90" t="s">
        <v>4121</v>
      </c>
      <c r="I971" s="50" t="str" cm="1">
        <f t="array" ref="I9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1" s="90" t="s">
        <v>3552</v>
      </c>
      <c r="K971" s="50">
        <f>MATCH(LEFT(既存ファイル名[[#This Row],[項目（内部）]],1),字音画数表[新字],0)</f>
        <v>74</v>
      </c>
      <c r="L971" s="50" cm="1">
        <f t="array" ref="L9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1" s="50" cm="1">
        <f t="array" ref="M9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1" s="50" cm="1">
        <f t="array" ref="N971">_xlfn.IFS(既存ファイル名[[#This Row],[字２]]=0,1,既存ファイル名[[#This Row],[字３]]=0,2,TRUE,3)</f>
        <v>1</v>
      </c>
      <c r="O971" s="50">
        <f>COUNTIF(既存ファイル名[項目],既存ファイル名[[#This Row],[項目]])</f>
        <v>1</v>
      </c>
      <c r="P971" s="90" t="s">
        <v>3837</v>
      </c>
      <c r="Q971" s="50" t="str" cm="1">
        <f t="array" ref="Q971">_xlfn.IFS(既存ファイル名[[#This Row],[字２]]&gt;0,"",COUNTIF(既存ファイル名[[字１]:[字３]],既存ファイル名[[#This Row],[字１]])&gt;1,"重複",TRUE,"")</f>
        <v/>
      </c>
      <c r="R971" s="50" t="str">
        <f>LEFT(既存ファイル名[[#This Row],[ファイル名]],LEN(既存ファイル名[[#This Row],[ファイル名]])-2)</f>
        <v>on</v>
      </c>
      <c r="S971" s="50" t="s">
        <v>3837</v>
      </c>
    </row>
    <row r="972" spans="2:19">
      <c r="B972" s="50">
        <v>843</v>
      </c>
      <c r="C972" s="81" t="s">
        <v>2440</v>
      </c>
      <c r="D972" s="90" t="s">
        <v>2440</v>
      </c>
      <c r="E972" s="81" t="s">
        <v>4203</v>
      </c>
      <c r="F972" s="81" t="s">
        <v>4203</v>
      </c>
      <c r="G972" s="90" t="s">
        <v>1836</v>
      </c>
      <c r="H972" s="90" t="s">
        <v>4121</v>
      </c>
      <c r="I972" s="50" t="str" cm="1">
        <f t="array" ref="I9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2" s="90" t="s">
        <v>2870</v>
      </c>
      <c r="K972" s="50">
        <f>MATCH(LEFT(既存ファイル名[[#This Row],[項目（内部）]],1),字音画数表[新字],0)</f>
        <v>73</v>
      </c>
      <c r="L972" s="50" cm="1">
        <f t="array" ref="L9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2" s="50" cm="1">
        <f t="array" ref="M9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2" s="50" cm="1">
        <f t="array" ref="N972">_xlfn.IFS(既存ファイル名[[#This Row],[字２]]=0,1,既存ファイル名[[#This Row],[字３]]=0,2,TRUE,3)</f>
        <v>1</v>
      </c>
      <c r="O972" s="50">
        <f>COUNTIF(既存ファイル名[項目],既存ファイル名[[#This Row],[項目]])</f>
        <v>1</v>
      </c>
      <c r="P972" s="90" t="s">
        <v>3837</v>
      </c>
      <c r="Q972" s="50" t="str" cm="1">
        <f t="array" ref="Q972">_xlfn.IFS(既存ファイル名[[#This Row],[字２]]&gt;0,"",COUNTIF(既存ファイル名[[字１]:[字３]],既存ファイル名[[#This Row],[字１]])&gt;1,"重複",TRUE,"")</f>
        <v/>
      </c>
      <c r="R972" s="50" t="str">
        <f>LEFT(既存ファイル名[[#This Row],[ファイル名]],LEN(既存ファイル名[[#This Row],[ファイル名]])-2)</f>
        <v>oku</v>
      </c>
      <c r="S972" s="50" t="s">
        <v>3837</v>
      </c>
    </row>
    <row r="973" spans="2:19">
      <c r="B973" s="50">
        <v>845</v>
      </c>
      <c r="C973" s="81" t="s">
        <v>3986</v>
      </c>
      <c r="D973" s="90" t="s">
        <v>3986</v>
      </c>
      <c r="E973" s="81" t="s">
        <v>4203</v>
      </c>
      <c r="F973" s="81" t="s">
        <v>4203</v>
      </c>
      <c r="G973" s="90" t="s">
        <v>3986</v>
      </c>
      <c r="H973" s="90" t="s">
        <v>4121</v>
      </c>
      <c r="I973" s="50" t="str" cm="1">
        <f t="array" ref="I9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3" s="90" t="s">
        <v>2871</v>
      </c>
      <c r="K973" s="50">
        <f>MATCH(LEFT(既存ファイル名[[#This Row],[項目（内部）]],1),字音画数表[新字],0)</f>
        <v>72</v>
      </c>
      <c r="L973" s="50" cm="1">
        <f t="array" ref="L9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3" s="50" cm="1">
        <f t="array" ref="M9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3" s="50" cm="1">
        <f t="array" ref="N973">_xlfn.IFS(既存ファイル名[[#This Row],[字２]]=0,1,既存ファイル名[[#This Row],[字３]]=0,2,TRUE,3)</f>
        <v>1</v>
      </c>
      <c r="O973" s="50">
        <f>COUNTIF(既存ファイル名[項目],既存ファイル名[[#This Row],[項目]])</f>
        <v>1</v>
      </c>
      <c r="P973" s="90" t="s">
        <v>3837</v>
      </c>
      <c r="Q973" s="50"/>
      <c r="R973" s="50" t="str">
        <f>LEFT(既存ファイル名[[#This Row],[ファイル名]],LEN(既存ファイル名[[#This Row],[ファイル名]])-2)</f>
        <v>ou</v>
      </c>
      <c r="S973" s="50" t="s">
        <v>3837</v>
      </c>
    </row>
    <row r="974" spans="2:19">
      <c r="B974" s="50">
        <v>846</v>
      </c>
      <c r="C974" s="81" t="s">
        <v>226</v>
      </c>
      <c r="D974" s="90" t="s">
        <v>226</v>
      </c>
      <c r="E974" s="81" t="s">
        <v>4203</v>
      </c>
      <c r="F974" s="81" t="s">
        <v>4203</v>
      </c>
      <c r="G974" s="90" t="s">
        <v>226</v>
      </c>
      <c r="H974" s="90" t="s">
        <v>4123</v>
      </c>
      <c r="I974" s="50" t="str" cm="1">
        <f t="array" ref="I9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74" s="90" t="s">
        <v>2872</v>
      </c>
      <c r="K974" s="50">
        <f>MATCH(LEFT(既存ファイル名[[#This Row],[項目（内部）]],1),字音画数表[新字],0)</f>
        <v>70</v>
      </c>
      <c r="L974" s="50" cm="1">
        <f t="array" ref="L9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4" s="50" cm="1">
        <f t="array" ref="M9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4" s="50" cm="1">
        <f t="array" ref="N974">_xlfn.IFS(既存ファイル名[[#This Row],[字２]]=0,1,既存ファイル名[[#This Row],[字３]]=0,2,TRUE,3)</f>
        <v>1</v>
      </c>
      <c r="O974" s="50">
        <f>COUNTIF(既存ファイル名[項目],既存ファイル名[[#This Row],[項目]])</f>
        <v>1</v>
      </c>
      <c r="P974" s="90" t="s">
        <v>3837</v>
      </c>
      <c r="Q974" s="50"/>
      <c r="R974" s="50" t="str">
        <f>LEFT(既存ファイル名[[#This Row],[ファイル名]],LEN(既存ファイル名[[#This Row],[ファイル名]])-2)</f>
        <v>ou</v>
      </c>
      <c r="S974" s="50" t="s">
        <v>3837</v>
      </c>
    </row>
    <row r="975" spans="2:19">
      <c r="B975" s="50">
        <v>684</v>
      </c>
      <c r="C975" s="81" t="s">
        <v>3985</v>
      </c>
      <c r="D975" s="81" t="s">
        <v>3985</v>
      </c>
      <c r="E975" s="81" t="s">
        <v>4203</v>
      </c>
      <c r="F975" s="81" t="s">
        <v>4203</v>
      </c>
      <c r="G975" s="81" t="s">
        <v>3985</v>
      </c>
      <c r="H975" s="90" t="s">
        <v>4121</v>
      </c>
      <c r="I975" s="50" t="str" cm="1">
        <f t="array" ref="I9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5" s="90" t="s">
        <v>2587</v>
      </c>
      <c r="K975" s="50">
        <f>MATCH(LEFT(既存ファイル名[[#This Row],[項目（内部）]],1),字音画数表[新字],0)</f>
        <v>67</v>
      </c>
      <c r="L975" s="50" cm="1">
        <f t="array" ref="L9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5" s="50" cm="1">
        <f t="array" ref="M9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5" s="50" cm="1">
        <f t="array" ref="N975">_xlfn.IFS(既存ファイル名[[#This Row],[字２]]=0,1,既存ファイル名[[#This Row],[字３]]=0,2,TRUE,3)</f>
        <v>1</v>
      </c>
      <c r="O975" s="79">
        <f>COUNTIF(既存ファイル名[項目],既存ファイル名[[#This Row],[項目]])</f>
        <v>1</v>
      </c>
      <c r="P975" s="90" t="s">
        <v>3837</v>
      </c>
      <c r="Q975" s="50" t="str" cm="1">
        <f t="array" ref="Q975">_xlfn.IFS(既存ファイル名[[#This Row],[字２]]&gt;0,"",COUNTIF(既存ファイル名[[字１]:[字３]],既存ファイル名[[#This Row],[字１]])&gt;1,"重複",TRUE,"")</f>
        <v/>
      </c>
      <c r="R975" s="50" t="str">
        <f>LEFT(既存ファイル名[[#This Row],[ファイル名]],LEN(既存ファイル名[[#This Row],[ファイル名]])-2)</f>
        <v>en</v>
      </c>
      <c r="S975" s="50" t="s">
        <v>3837</v>
      </c>
    </row>
    <row r="976" spans="2:19">
      <c r="B976" s="50">
        <v>685</v>
      </c>
      <c r="C976" s="81" t="s">
        <v>4250</v>
      </c>
      <c r="D976" s="81" t="s">
        <v>5</v>
      </c>
      <c r="E976" s="81" t="s">
        <v>4203</v>
      </c>
      <c r="F976" s="81" t="s">
        <v>4203</v>
      </c>
      <c r="G976" s="90" t="s">
        <v>5</v>
      </c>
      <c r="H976" s="90" t="s">
        <v>4122</v>
      </c>
      <c r="I976" s="79" t="str" cm="1">
        <f t="array" ref="I9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976" s="90" t="s">
        <v>2588</v>
      </c>
      <c r="K976" s="50">
        <f>MATCH(LEFT(既存ファイル名[[#This Row],[項目（内部）]],1),字音画数表[新字],0)</f>
        <v>66</v>
      </c>
      <c r="L976" s="50" cm="1">
        <f t="array" ref="L9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6" s="50" cm="1">
        <f t="array" ref="M9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6" s="50" cm="1">
        <f t="array" ref="N976">_xlfn.IFS(既存ファイル名[[#This Row],[字２]]=0,1,既存ファイル名[[#This Row],[字３]]=0,2,TRUE,3)</f>
        <v>1</v>
      </c>
      <c r="O976" s="50">
        <f>COUNTIF(既存ファイル名[項目],既存ファイル名[[#This Row],[項目]])</f>
        <v>1</v>
      </c>
      <c r="P976" s="90" t="s">
        <v>3837</v>
      </c>
      <c r="Q976" s="50" t="str" cm="1">
        <f t="array" ref="Q976">_xlfn.IFS(既存ファイル名[[#This Row],[字２]]&gt;0,"",COUNTIF(既存ファイル名[[字１]:[字３]],既存ファイル名[[#This Row],[字１]])&gt;1,"重複",TRUE,"")</f>
        <v/>
      </c>
      <c r="R976" s="50" t="str">
        <f>LEFT(既存ファイル名[[#This Row],[ファイル名]],LEN(既存ファイル名[[#This Row],[ファイル名]])-2)</f>
        <v>en</v>
      </c>
      <c r="S976" s="50" t="s">
        <v>3837</v>
      </c>
    </row>
    <row r="977" spans="2:19">
      <c r="B977" s="50">
        <v>686</v>
      </c>
      <c r="C977" s="81" t="s">
        <v>220</v>
      </c>
      <c r="D977" s="81" t="s">
        <v>220</v>
      </c>
      <c r="E977" s="81" t="s">
        <v>4203</v>
      </c>
      <c r="F977" s="81" t="s">
        <v>4203</v>
      </c>
      <c r="G977" s="90" t="s">
        <v>220</v>
      </c>
      <c r="H977" s="90" t="s">
        <v>4123</v>
      </c>
      <c r="I977" s="79" t="str" cm="1">
        <f t="array" ref="I9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77" s="90" t="s">
        <v>2589</v>
      </c>
      <c r="K977" s="50">
        <f>MATCH(LEFT(既存ファイル名[[#This Row],[項目（内部）]],1),字音画数表[新字],0)</f>
        <v>65</v>
      </c>
      <c r="L977" s="50" cm="1">
        <f t="array" ref="L9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7" s="50" cm="1">
        <f t="array" ref="M9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7" s="50" cm="1">
        <f t="array" ref="N977">_xlfn.IFS(既存ファイル名[[#This Row],[字２]]=0,1,既存ファイル名[[#This Row],[字３]]=0,2,TRUE,3)</f>
        <v>1</v>
      </c>
      <c r="O977" s="50">
        <f>COUNTIF(既存ファイル名[項目],既存ファイル名[[#This Row],[項目]])</f>
        <v>1</v>
      </c>
      <c r="P977" s="90" t="s">
        <v>3837</v>
      </c>
      <c r="Q977" s="50"/>
      <c r="R977" s="50" t="str">
        <f>LEFT(既存ファイル名[[#This Row],[ファイル名]],LEN(既存ファイル名[[#This Row],[ファイル名]])-2)</f>
        <v>en</v>
      </c>
      <c r="S977" s="50" t="s">
        <v>3837</v>
      </c>
    </row>
    <row r="978" spans="2:19">
      <c r="B978" s="50">
        <v>687</v>
      </c>
      <c r="C978" s="93" t="s">
        <v>4251</v>
      </c>
      <c r="D978" s="93" t="s">
        <v>219</v>
      </c>
      <c r="E978" s="81" t="s">
        <v>4203</v>
      </c>
      <c r="F978" s="81" t="s">
        <v>4203</v>
      </c>
      <c r="G978" s="93" t="s">
        <v>219</v>
      </c>
      <c r="H978" s="90" t="s">
        <v>4123</v>
      </c>
      <c r="I978" s="50" t="str" cm="1">
        <f t="array" ref="I9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78" s="90" t="s">
        <v>2590</v>
      </c>
      <c r="K978" s="50">
        <f>MATCH(LEFT(既存ファイル名[[#This Row],[項目（内部）]],1),字音画数表[新字],0)</f>
        <v>64</v>
      </c>
      <c r="L978" s="50" cm="1">
        <f t="array" ref="L9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8" s="50" cm="1">
        <f t="array" ref="M9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8" s="50" cm="1">
        <f t="array" ref="N978">_xlfn.IFS(既存ファイル名[[#This Row],[字２]]=0,1,既存ファイル名[[#This Row],[字３]]=0,2,TRUE,3)</f>
        <v>1</v>
      </c>
      <c r="O978" s="50">
        <f>COUNTIF(既存ファイル名[項目],既存ファイル名[[#This Row],[項目]])</f>
        <v>1</v>
      </c>
      <c r="P978" s="90" t="s">
        <v>3837</v>
      </c>
      <c r="Q978" s="50" t="str" cm="1">
        <f t="array" ref="Q978">_xlfn.IFS(既存ファイル名[[#This Row],[字２]]&gt;0,"",COUNTIF(既存ファイル名[[字１]:[字３]],既存ファイル名[[#This Row],[字１]])&gt;1,"重複",TRUE,"")</f>
        <v/>
      </c>
      <c r="R978" s="50" t="str">
        <f>LEFT(既存ファイル名[[#This Row],[ファイル名]],LEN(既存ファイル名[[#This Row],[ファイル名]])-2)</f>
        <v>en</v>
      </c>
      <c r="S978" s="50" t="s">
        <v>3837</v>
      </c>
    </row>
    <row r="979" spans="2:19">
      <c r="B979" s="50">
        <v>683</v>
      </c>
      <c r="C979" s="81" t="s">
        <v>1835</v>
      </c>
      <c r="D979" s="81" t="s">
        <v>1835</v>
      </c>
      <c r="E979" s="81" t="s">
        <v>4203</v>
      </c>
      <c r="F979" s="81" t="s">
        <v>4203</v>
      </c>
      <c r="G979" s="90" t="s">
        <v>1835</v>
      </c>
      <c r="H979" s="90" t="s">
        <v>4121</v>
      </c>
      <c r="I979" s="79" t="str" cm="1">
        <f t="array" ref="I9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79" s="90" t="s">
        <v>2586</v>
      </c>
      <c r="K979" s="50">
        <f>MATCH(LEFT(既存ファイル名[[#This Row],[項目（内部）]],1),字音画数表[新字],0)</f>
        <v>61</v>
      </c>
      <c r="L979" s="50" cm="1">
        <f t="array" ref="L9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79" s="50" cm="1">
        <f t="array" ref="M9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79" s="50" cm="1">
        <f t="array" ref="N979">_xlfn.IFS(既存ファイル名[[#This Row],[字２]]=0,1,既存ファイル名[[#This Row],[字３]]=0,2,TRUE,3)</f>
        <v>1</v>
      </c>
      <c r="O979" s="79">
        <f>COUNTIF(既存ファイル名[項目],既存ファイル名[[#This Row],[項目]])</f>
        <v>1</v>
      </c>
      <c r="P979" s="90" t="s">
        <v>3837</v>
      </c>
      <c r="Q979" s="50" t="str" cm="1">
        <f t="array" ref="Q979">_xlfn.IFS(既存ファイル名[[#This Row],[字２]]&gt;0,"",COUNTIF(既存ファイル名[[字１]:[字３]],既存ファイル名[[#This Row],[字１]])&gt;1,"重複",TRUE,"")</f>
        <v/>
      </c>
      <c r="R979" s="50" t="str">
        <f>LEFT(既存ファイル名[[#This Row],[ファイル名]],LEN(既存ファイル名[[#This Row],[ファイル名]])-2)</f>
        <v>en</v>
      </c>
      <c r="S979" s="50" t="s">
        <v>3837</v>
      </c>
    </row>
    <row r="980" spans="2:19">
      <c r="B980" s="50">
        <v>682</v>
      </c>
      <c r="C980" s="81" t="s">
        <v>1834</v>
      </c>
      <c r="D980" s="81" t="s">
        <v>1834</v>
      </c>
      <c r="E980" s="81" t="s">
        <v>4203</v>
      </c>
      <c r="F980" s="81" t="s">
        <v>4203</v>
      </c>
      <c r="G980" s="81" t="s">
        <v>1834</v>
      </c>
      <c r="H980" s="90" t="s">
        <v>4121</v>
      </c>
      <c r="I980" s="50" t="str" cm="1">
        <f t="array" ref="I9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0" s="90" t="s">
        <v>2585</v>
      </c>
      <c r="K980" s="50">
        <f>MATCH(LEFT(既存ファイル名[[#This Row],[項目（内部）]],1),字音画数表[新字],0)</f>
        <v>60</v>
      </c>
      <c r="L980" s="50" cm="1">
        <f t="array" ref="L9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0" s="50" cm="1">
        <f t="array" ref="M9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0" s="50" cm="1">
        <f t="array" ref="N980">_xlfn.IFS(既存ファイル名[[#This Row],[字２]]=0,1,既存ファイル名[[#This Row],[字３]]=0,2,TRUE,3)</f>
        <v>1</v>
      </c>
      <c r="O980" s="50">
        <f>COUNTIF(既存ファイル名[項目],既存ファイル名[[#This Row],[項目]])</f>
        <v>1</v>
      </c>
      <c r="P980" s="90" t="s">
        <v>3837</v>
      </c>
      <c r="Q980" s="50" t="str" cm="1">
        <f t="array" ref="Q980">_xlfn.IFS(既存ファイル名[[#This Row],[字２]]&gt;0,"",COUNTIF(既存ファイル名[[字１]:[字３]],既存ファイル名[[#This Row],[字１]])&gt;1,"重複",TRUE,"")</f>
        <v/>
      </c>
      <c r="R980" s="50" t="str">
        <f>LEFT(既存ファイル名[[#This Row],[ファイル名]],LEN(既存ファイル名[[#This Row],[ファイル名]])-2)</f>
        <v>en</v>
      </c>
      <c r="S980" s="50" t="s">
        <v>3837</v>
      </c>
    </row>
    <row r="981" spans="2:19">
      <c r="B981" s="50">
        <v>688</v>
      </c>
      <c r="C981" s="81" t="s">
        <v>213</v>
      </c>
      <c r="D981" s="81" t="s">
        <v>213</v>
      </c>
      <c r="E981" s="81" t="s">
        <v>4203</v>
      </c>
      <c r="F981" s="81" t="s">
        <v>4203</v>
      </c>
      <c r="G981" s="81" t="s">
        <v>213</v>
      </c>
      <c r="H981" s="90" t="s">
        <v>4123</v>
      </c>
      <c r="I981" s="50" t="str" cm="1">
        <f t="array" ref="I9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81" s="90" t="s">
        <v>2591</v>
      </c>
      <c r="K981" s="50">
        <f>MATCH(LEFT(既存ファイル名[[#This Row],[項目（内部）]],1),字音画数表[新字],0)</f>
        <v>58</v>
      </c>
      <c r="L981" s="50" cm="1">
        <f t="array" ref="L9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1" s="50" cm="1">
        <f t="array" ref="M9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1" s="50" cm="1">
        <f t="array" ref="N981">_xlfn.IFS(既存ファイル名[[#This Row],[字２]]=0,1,既存ファイル名[[#This Row],[字３]]=0,2,TRUE,3)</f>
        <v>1</v>
      </c>
      <c r="O981" s="79">
        <f>COUNTIF(既存ファイル名[項目],既存ファイル名[[#This Row],[項目]])</f>
        <v>1</v>
      </c>
      <c r="P981" s="90" t="s">
        <v>3837</v>
      </c>
      <c r="Q981" s="50" t="str" cm="1">
        <f t="array" ref="Q981">_xlfn.IFS(既存ファイル名[[#This Row],[字２]]&gt;0,"",COUNTIF(既存ファイル名[[字１]:[字３]],既存ファイル名[[#This Row],[字１]])&gt;1,"重複",TRUE,"")</f>
        <v/>
      </c>
      <c r="R981" s="50" t="str">
        <f>LEFT(既存ファイル名[[#This Row],[ファイル名]],LEN(既存ファイル名[[#This Row],[ファイル名]])-2)</f>
        <v>en</v>
      </c>
      <c r="S981" s="50" t="s">
        <v>3837</v>
      </c>
    </row>
    <row r="982" spans="2:19">
      <c r="B982" s="50">
        <v>681</v>
      </c>
      <c r="C982" s="95" t="s">
        <v>210</v>
      </c>
      <c r="D982" s="95" t="s">
        <v>210</v>
      </c>
      <c r="E982" s="81" t="s">
        <v>4203</v>
      </c>
      <c r="F982" s="81" t="s">
        <v>4203</v>
      </c>
      <c r="G982" s="96" t="s">
        <v>210</v>
      </c>
      <c r="H982" s="90" t="s">
        <v>4121</v>
      </c>
      <c r="I982" s="79" t="str" cm="1">
        <f t="array" ref="I9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2" s="90" t="s">
        <v>2582</v>
      </c>
      <c r="K982" s="50">
        <f>MATCH(LEFT(既存ファイル名[[#This Row],[項目（内部）]],1),字音画数表[新字],0)</f>
        <v>55</v>
      </c>
      <c r="L982" s="50" cm="1">
        <f t="array" ref="L9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2" s="50" cm="1">
        <f t="array" ref="M9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2" s="50" cm="1">
        <f t="array" ref="N982">_xlfn.IFS(既存ファイル名[[#This Row],[字２]]=0,1,既存ファイル名[[#This Row],[字３]]=0,2,TRUE,3)</f>
        <v>1</v>
      </c>
      <c r="O982" s="79">
        <f>COUNTIF(既存ファイル名[項目],既存ファイル名[[#This Row],[項目]])</f>
        <v>1</v>
      </c>
      <c r="P982" s="90" t="s">
        <v>3837</v>
      </c>
      <c r="Q982" s="50" t="str" cm="1">
        <f t="array" ref="Q982">_xlfn.IFS(既存ファイル名[[#This Row],[字２]]&gt;0,"",COUNTIF(既存ファイル名[[字１]:[字３]],既存ファイル名[[#This Row],[字１]])&gt;1,"重複",TRUE,"")</f>
        <v/>
      </c>
      <c r="R982" s="50" t="str">
        <f>LEFT(既存ファイル名[[#This Row],[ファイル名]],LEN(既存ファイル名[[#This Row],[ファイル名]])-2)</f>
        <v>en</v>
      </c>
      <c r="S982" s="50" t="s">
        <v>3837</v>
      </c>
    </row>
    <row r="983" spans="2:19">
      <c r="B983" s="50">
        <v>689</v>
      </c>
      <c r="C983" s="81" t="s">
        <v>958</v>
      </c>
      <c r="D983" s="81" t="s">
        <v>958</v>
      </c>
      <c r="E983" s="81" t="s">
        <v>4203</v>
      </c>
      <c r="F983" s="81" t="s">
        <v>4203</v>
      </c>
      <c r="G983" s="81" t="s">
        <v>958</v>
      </c>
      <c r="H983" s="90" t="s">
        <v>4121</v>
      </c>
      <c r="I983" s="50" t="str" cm="1">
        <f t="array" ref="I9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3" s="90" t="s">
        <v>2592</v>
      </c>
      <c r="K983" s="50">
        <f>MATCH(LEFT(既存ファイル名[[#This Row],[項目（内部）]],1),字音画数表[新字],0)</f>
        <v>53</v>
      </c>
      <c r="L983" s="50" cm="1">
        <f t="array" ref="L9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3" s="50" cm="1">
        <f t="array" ref="M9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3" s="50" cm="1">
        <f t="array" ref="N983">_xlfn.IFS(既存ファイル名[[#This Row],[字２]]=0,1,既存ファイル名[[#This Row],[字３]]=0,2,TRUE,3)</f>
        <v>1</v>
      </c>
      <c r="O983" s="50">
        <f>COUNTIF(既存ファイル名[項目],既存ファイル名[[#This Row],[項目]])</f>
        <v>1</v>
      </c>
      <c r="P983" s="90" t="s">
        <v>3837</v>
      </c>
      <c r="Q983" s="50" t="str" cm="1">
        <f t="array" ref="Q983">_xlfn.IFS(既存ファイル名[[#This Row],[字２]]&gt;0,"",COUNTIF(既存ファイル名[[字１]:[字３]],既存ファイル名[[#This Row],[字１]])&gt;1,"重複",TRUE,"")</f>
        <v/>
      </c>
      <c r="R983" s="50" t="str">
        <f>LEFT(既存ファイル名[[#This Row],[ファイル名]],LEN(既存ファイル名[[#This Row],[ファイル名]])-2)</f>
        <v>etsu</v>
      </c>
      <c r="S983" s="50" t="s">
        <v>3837</v>
      </c>
    </row>
    <row r="984" spans="2:19">
      <c r="B984" s="50">
        <v>679</v>
      </c>
      <c r="C984" s="81" t="s">
        <v>205</v>
      </c>
      <c r="D984" s="81" t="s">
        <v>205</v>
      </c>
      <c r="E984" s="81" t="s">
        <v>4203</v>
      </c>
      <c r="F984" s="81" t="s">
        <v>4203</v>
      </c>
      <c r="G984" s="90" t="s">
        <v>205</v>
      </c>
      <c r="H984" s="90" t="s">
        <v>4121</v>
      </c>
      <c r="I984" s="79" t="str" cm="1">
        <f t="array" ref="I9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4" s="90" t="s">
        <v>2580</v>
      </c>
      <c r="K984" s="50">
        <f>MATCH(LEFT(既存ファイル名[[#This Row],[項目（内部）]],1),字音画数表[新字],0)</f>
        <v>51</v>
      </c>
      <c r="L984" s="50" cm="1">
        <f t="array" ref="L9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4" s="50" cm="1">
        <f t="array" ref="M9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4" s="50" cm="1">
        <f t="array" ref="N984">_xlfn.IFS(既存ファイル名[[#This Row],[字２]]=0,1,既存ファイル名[[#This Row],[字３]]=0,2,TRUE,3)</f>
        <v>1</v>
      </c>
      <c r="O984" s="79">
        <f>COUNTIF(既存ファイル名[項目],既存ファイル名[[#This Row],[項目]])</f>
        <v>1</v>
      </c>
      <c r="P984" s="90" t="s">
        <v>3837</v>
      </c>
      <c r="Q984" s="50" t="str" cm="1">
        <f t="array" ref="Q984">_xlfn.IFS(既存ファイル名[[#This Row],[字２]]&gt;0,"",COUNTIF(既存ファイル名[[字１]:[字３]],既存ファイル名[[#This Row],[字１]])&gt;1,"重複",TRUE,"")</f>
        <v/>
      </c>
      <c r="R984" s="50" t="str">
        <f>LEFT(既存ファイル名[[#This Row],[ファイル名]],LEN(既存ファイル名[[#This Row],[ファイル名]])-2)</f>
        <v>eki</v>
      </c>
      <c r="S984" s="50" t="s">
        <v>3837</v>
      </c>
    </row>
    <row r="985" spans="2:19">
      <c r="B985" s="50">
        <v>680</v>
      </c>
      <c r="C985" s="81" t="s">
        <v>203</v>
      </c>
      <c r="D985" s="81" t="s">
        <v>203</v>
      </c>
      <c r="E985" s="81" t="s">
        <v>4203</v>
      </c>
      <c r="F985" s="81" t="s">
        <v>4203</v>
      </c>
      <c r="G985" s="81" t="s">
        <v>203</v>
      </c>
      <c r="H985" s="90" t="s">
        <v>4121</v>
      </c>
      <c r="I985" s="50" t="str" cm="1">
        <f t="array" ref="I9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5" s="90" t="s">
        <v>3222</v>
      </c>
      <c r="K985" s="50">
        <f>MATCH(LEFT(既存ファイル名[[#This Row],[項目（内部）]],1),字音画数表[新字],0)</f>
        <v>49</v>
      </c>
      <c r="L985" s="50" cm="1">
        <f t="array" ref="L9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5" s="50" cm="1">
        <f t="array" ref="M9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5" s="50" cm="1">
        <f t="array" ref="N985">_xlfn.IFS(既存ファイル名[[#This Row],[字２]]=0,1,既存ファイル名[[#This Row],[字３]]=0,2,TRUE,3)</f>
        <v>1</v>
      </c>
      <c r="O985" s="79">
        <f>COUNTIF(既存ファイル名[項目],既存ファイル名[[#This Row],[項目]])</f>
        <v>1</v>
      </c>
      <c r="P985" s="90" t="s">
        <v>3837</v>
      </c>
      <c r="Q985" s="50" t="str" cm="1">
        <f t="array" ref="Q985">_xlfn.IFS(既存ファイル名[[#This Row],[字２]]&gt;0,"",COUNTIF(既存ファイル名[[字１]:[字３]],既存ファイル名[[#This Row],[字１]])&gt;1,"重複",TRUE,"")</f>
        <v/>
      </c>
      <c r="R985" s="50" t="str">
        <f>LEFT(既存ファイル名[[#This Row],[ファイル名]],LEN(既存ファイル名[[#This Row],[ファイル名]])-2)</f>
        <v>eki</v>
      </c>
      <c r="S985" s="50" t="s">
        <v>3837</v>
      </c>
    </row>
    <row r="986" spans="2:19">
      <c r="B986" s="50">
        <v>677</v>
      </c>
      <c r="C986" s="81" t="s">
        <v>198</v>
      </c>
      <c r="D986" s="81" t="s">
        <v>198</v>
      </c>
      <c r="E986" s="81" t="s">
        <v>4203</v>
      </c>
      <c r="F986" s="81" t="s">
        <v>4203</v>
      </c>
      <c r="G986" s="90" t="s">
        <v>198</v>
      </c>
      <c r="H986" s="90" t="s">
        <v>4121</v>
      </c>
      <c r="I986" s="79" t="str" cm="1">
        <f t="array" ref="I9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6" s="90" t="s">
        <v>2577</v>
      </c>
      <c r="K986" s="50">
        <f>MATCH(LEFT(既存ファイル名[[#This Row],[項目（内部）]],1),字音画数表[新字],0)</f>
        <v>46</v>
      </c>
      <c r="L986" s="50" cm="1">
        <f t="array" ref="L9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6" s="50" cm="1">
        <f t="array" ref="M9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6" s="50" cm="1">
        <f t="array" ref="N986">_xlfn.IFS(既存ファイル名[[#This Row],[字２]]=0,1,既存ファイル名[[#This Row],[字３]]=0,2,TRUE,3)</f>
        <v>1</v>
      </c>
      <c r="O986" s="79">
        <f>COUNTIF(既存ファイル名[項目],既存ファイル名[[#This Row],[項目]])</f>
        <v>1</v>
      </c>
      <c r="P986" s="90" t="s">
        <v>3837</v>
      </c>
      <c r="Q986" s="50" t="str" cm="1">
        <f t="array" ref="Q986">_xlfn.IFS(既存ファイル名[[#This Row],[字２]]&gt;0,"",COUNTIF(既存ファイル名[[字１]:[字３]],既存ファイル名[[#This Row],[字１]])&gt;1,"重複",TRUE,"")</f>
        <v/>
      </c>
      <c r="R986" s="50" t="str">
        <f>LEFT(既存ファイル名[[#This Row],[ファイル名]],LEN(既存ファイル名[[#This Row],[ファイル名]])-2)</f>
        <v>ei</v>
      </c>
      <c r="S986" s="50" t="s">
        <v>3837</v>
      </c>
    </row>
    <row r="987" spans="2:19">
      <c r="B987" s="50">
        <v>678</v>
      </c>
      <c r="C987" s="93" t="s">
        <v>192</v>
      </c>
      <c r="D987" s="93" t="s">
        <v>192</v>
      </c>
      <c r="E987" s="81" t="s">
        <v>4203</v>
      </c>
      <c r="F987" s="81" t="s">
        <v>4203</v>
      </c>
      <c r="G987" s="94" t="s">
        <v>192</v>
      </c>
      <c r="H987" s="90" t="s">
        <v>4121</v>
      </c>
      <c r="I987" s="79" t="str" cm="1">
        <f t="array" ref="I9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7" s="90" t="s">
        <v>2578</v>
      </c>
      <c r="K987" s="50">
        <f>MATCH(LEFT(既存ファイル名[[#This Row],[項目（内部）]],1),字音画数表[新字],0)</f>
        <v>42</v>
      </c>
      <c r="L987" s="50" cm="1">
        <f t="array" ref="L9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7" s="50" cm="1">
        <f t="array" ref="M9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7" s="50" cm="1">
        <f t="array" ref="N987">_xlfn.IFS(既存ファイル名[[#This Row],[字２]]=0,1,既存ファイル名[[#This Row],[字３]]=0,2,TRUE,3)</f>
        <v>1</v>
      </c>
      <c r="O987" s="50">
        <f>COUNTIF(既存ファイル名[項目],既存ファイル名[[#This Row],[項目]])</f>
        <v>1</v>
      </c>
      <c r="P987" s="90" t="s">
        <v>3837</v>
      </c>
      <c r="Q987" s="50" t="str" cm="1">
        <f t="array" ref="Q987">_xlfn.IFS(既存ファイル名[[#This Row],[字２]]&gt;0,"",COUNTIF(既存ファイル名[[字１]:[字３]],既存ファイル名[[#This Row],[字１]])&gt;1,"重複",TRUE,"")</f>
        <v/>
      </c>
      <c r="R987" s="50" t="str">
        <f>LEFT(既存ファイル名[[#This Row],[ファイル名]],LEN(既存ファイル名[[#This Row],[ファイル名]])-2)</f>
        <v>ei</v>
      </c>
      <c r="S987" s="50" t="s">
        <v>3837</v>
      </c>
    </row>
    <row r="988" spans="2:19">
      <c r="B988" s="50">
        <v>983</v>
      </c>
      <c r="C988" s="81" t="s">
        <v>182</v>
      </c>
      <c r="D988" s="90" t="s">
        <v>182</v>
      </c>
      <c r="E988" s="81" t="s">
        <v>4203</v>
      </c>
      <c r="F988" s="81" t="s">
        <v>4203</v>
      </c>
      <c r="G988" s="90" t="s">
        <v>182</v>
      </c>
      <c r="H988" s="90" t="s">
        <v>4121</v>
      </c>
      <c r="I988" s="50" t="str" cm="1">
        <f t="array" ref="I9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8" s="90" t="s">
        <v>3182</v>
      </c>
      <c r="K988" s="50">
        <f>MATCH(LEFT(既存ファイル名[[#This Row],[項目（内部）]],1),字音画数表[新字],0)</f>
        <v>36</v>
      </c>
      <c r="L988" s="50" cm="1">
        <f t="array" ref="L9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8" s="50" cm="1">
        <f t="array" ref="M9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8" s="50" cm="1">
        <f t="array" ref="N988">_xlfn.IFS(既存ファイル名[[#This Row],[字２]]=0,1,既存ファイル名[[#This Row],[字３]]=0,2,TRUE,3)</f>
        <v>1</v>
      </c>
      <c r="O988" s="79">
        <f>COUNTIF(既存ファイル名[項目],既存ファイル名[[#This Row],[項目]])</f>
        <v>1</v>
      </c>
      <c r="P988" s="90" t="s">
        <v>3837</v>
      </c>
      <c r="Q988" s="50" t="str" cm="1">
        <f t="array" ref="Q988">_xlfn.IFS(既存ファイル名[[#This Row],[字２]]&gt;0,"",COUNTIF(既存ファイル名[[字１]:[字３]],既存ファイル名[[#This Row],[字１]])&gt;1,"重複",TRUE,"")</f>
        <v/>
      </c>
      <c r="R988" s="50" t="str">
        <f>LEFT(既存ファイル名[[#This Row],[ファイル名]],LEN(既存ファイル名[[#This Row],[ファイル名]])-2)</f>
        <v>u</v>
      </c>
      <c r="S988" s="50" t="s">
        <v>3837</v>
      </c>
    </row>
    <row r="989" spans="2:19">
      <c r="B989" s="50">
        <v>731</v>
      </c>
      <c r="C989" s="81" t="s">
        <v>155</v>
      </c>
      <c r="D989" s="81" t="s">
        <v>155</v>
      </c>
      <c r="E989" s="81" t="s">
        <v>4203</v>
      </c>
      <c r="F989" s="81" t="s">
        <v>4203</v>
      </c>
      <c r="G989" s="81" t="s">
        <v>155</v>
      </c>
      <c r="H989" s="90" t="s">
        <v>4121</v>
      </c>
      <c r="I989" s="50" t="str" cm="1">
        <f t="array" ref="I9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89" s="90" t="s">
        <v>2671</v>
      </c>
      <c r="K989" s="50">
        <f>MATCH(LEFT(既存ファイル名[[#This Row],[項目（内部）]],1),字音画数表[新字],0)</f>
        <v>22</v>
      </c>
      <c r="L989" s="50" cm="1">
        <f t="array" ref="L9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89" s="50" cm="1">
        <f t="array" ref="M9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89" s="50" cm="1">
        <f t="array" ref="N989">_xlfn.IFS(既存ファイル名[[#This Row],[字２]]=0,1,既存ファイル名[[#This Row],[字３]]=0,2,TRUE,3)</f>
        <v>1</v>
      </c>
      <c r="O989" s="79">
        <f>COUNTIF(既存ファイル名[項目],既存ファイル名[[#This Row],[項目]])</f>
        <v>1</v>
      </c>
      <c r="P989" s="90" t="s">
        <v>3837</v>
      </c>
      <c r="Q989" s="50" t="str" cm="1">
        <f t="array" ref="Q989">_xlfn.IFS(既存ファイル名[[#This Row],[字２]]&gt;0,"",COUNTIF(既存ファイル名[[字１]:[字３]],既存ファイル名[[#This Row],[字１]])&gt;1,"重複",TRUE,"")</f>
        <v/>
      </c>
      <c r="R989" s="50" t="str">
        <f>LEFT(既存ファイル名[[#This Row],[ファイル名]],LEN(既存ファイル名[[#This Row],[ファイル名]])-2)</f>
        <v>i</v>
      </c>
      <c r="S989" s="50" t="s">
        <v>3837</v>
      </c>
    </row>
    <row r="990" spans="2:19">
      <c r="B990" s="50">
        <v>734</v>
      </c>
      <c r="C990" s="81" t="s">
        <v>146</v>
      </c>
      <c r="D990" s="81" t="s">
        <v>146</v>
      </c>
      <c r="E990" s="81" t="s">
        <v>4203</v>
      </c>
      <c r="F990" s="81" t="s">
        <v>4203</v>
      </c>
      <c r="G990" s="81" t="s">
        <v>146</v>
      </c>
      <c r="H990" s="90" t="s">
        <v>4123</v>
      </c>
      <c r="I990" s="50" t="str" cm="1">
        <f t="array" ref="I9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90" s="90" t="s">
        <v>2675</v>
      </c>
      <c r="K990" s="50">
        <f>MATCH(LEFT(既存ファイル名[[#This Row],[項目（内部）]],1),字音画数表[新字],0)</f>
        <v>19</v>
      </c>
      <c r="L990" s="50" cm="1">
        <f t="array" ref="L9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0" s="50" cm="1">
        <f t="array" ref="M9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0" s="50" cm="1">
        <f t="array" ref="N990">_xlfn.IFS(既存ファイル名[[#This Row],[字２]]=0,1,既存ファイル名[[#This Row],[字３]]=0,2,TRUE,3)</f>
        <v>1</v>
      </c>
      <c r="O990" s="79">
        <f>COUNTIF(既存ファイル名[項目],既存ファイル名[[#This Row],[項目]])</f>
        <v>1</v>
      </c>
      <c r="P990" s="90" t="s">
        <v>3837</v>
      </c>
      <c r="Q990" s="50"/>
      <c r="R990" s="50" t="str">
        <f>LEFT(既存ファイル名[[#This Row],[ファイル名]],LEN(既存ファイル名[[#This Row],[ファイル名]])-2)</f>
        <v>i</v>
      </c>
      <c r="S990" s="50" t="s">
        <v>3837</v>
      </c>
    </row>
    <row r="991" spans="2:19">
      <c r="B991" s="50">
        <v>733</v>
      </c>
      <c r="C991" s="93" t="s">
        <v>143</v>
      </c>
      <c r="D991" s="93" t="s">
        <v>143</v>
      </c>
      <c r="E991" s="81" t="s">
        <v>4203</v>
      </c>
      <c r="F991" s="81" t="s">
        <v>4203</v>
      </c>
      <c r="G991" s="94" t="s">
        <v>143</v>
      </c>
      <c r="H991" s="90" t="s">
        <v>4121</v>
      </c>
      <c r="I991" s="79" t="str" cm="1">
        <f t="array" ref="I9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91" s="90" t="s">
        <v>2674</v>
      </c>
      <c r="K991" s="50">
        <f>MATCH(LEFT(既存ファイル名[[#This Row],[項目（内部）]],1),字音画数表[新字],0)</f>
        <v>16</v>
      </c>
      <c r="L991" s="50" cm="1">
        <f t="array" ref="L9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1" s="50" cm="1">
        <f t="array" ref="M9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1" s="50" cm="1">
        <f t="array" ref="N991">_xlfn.IFS(既存ファイル名[[#This Row],[字２]]=0,1,既存ファイル名[[#This Row],[字３]]=0,2,TRUE,3)</f>
        <v>1</v>
      </c>
      <c r="O991" s="50">
        <f>COUNTIF(既存ファイル名[項目],既存ファイル名[[#This Row],[項目]])</f>
        <v>1</v>
      </c>
      <c r="P991" s="90" t="s">
        <v>3837</v>
      </c>
      <c r="Q991" s="50" t="str" cm="1">
        <f t="array" ref="Q991">_xlfn.IFS(既存ファイル名[[#This Row],[字２]]&gt;0,"",COUNTIF(既存ファイル名[[字１]:[字３]],既存ファイル名[[#This Row],[字１]])&gt;1,"重複",TRUE,"")</f>
        <v/>
      </c>
      <c r="R991" s="50" t="str">
        <f>LEFT(既存ファイル名[[#This Row],[ファイル名]],LEN(既存ファイル名[[#This Row],[ファイル名]])-2)</f>
        <v>i</v>
      </c>
      <c r="S991" s="50" t="s">
        <v>3837</v>
      </c>
    </row>
    <row r="992" spans="2:19">
      <c r="B992" s="50">
        <v>732</v>
      </c>
      <c r="C992" s="93" t="s">
        <v>1058</v>
      </c>
      <c r="D992" s="93" t="s">
        <v>1058</v>
      </c>
      <c r="E992" s="81" t="s">
        <v>4203</v>
      </c>
      <c r="F992" s="81" t="s">
        <v>4203</v>
      </c>
      <c r="G992" s="93" t="s">
        <v>1058</v>
      </c>
      <c r="H992" s="90" t="s">
        <v>4121</v>
      </c>
      <c r="I992" s="50" t="str" cm="1">
        <f t="array" ref="I9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92" s="90" t="s">
        <v>2673</v>
      </c>
      <c r="K992" s="50">
        <f>MATCH(LEFT(既存ファイル名[[#This Row],[項目（内部）]],1),字音画数表[新字],0)</f>
        <v>13</v>
      </c>
      <c r="L992" s="50" cm="1">
        <f t="array" ref="L9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2" s="50" cm="1">
        <f t="array" ref="M9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2" s="50" cm="1">
        <f t="array" ref="N992">_xlfn.IFS(既存ファイル名[[#This Row],[字２]]=0,1,既存ファイル名[[#This Row],[字３]]=0,2,TRUE,3)</f>
        <v>1</v>
      </c>
      <c r="O992" s="79">
        <f>COUNTIF(既存ファイル名[項目],既存ファイル名[[#This Row],[項目]])</f>
        <v>1</v>
      </c>
      <c r="P992" s="90" t="s">
        <v>3837</v>
      </c>
      <c r="Q992" s="50" t="str" cm="1">
        <f t="array" ref="Q992">_xlfn.IFS(既存ファイル名[[#This Row],[字２]]&gt;0,"",COUNTIF(既存ファイル名[[字１]:[字３]],既存ファイル名[[#This Row],[字１]])&gt;1,"重複",TRUE,"")</f>
        <v/>
      </c>
      <c r="R992" s="50" t="str">
        <f>LEFT(既存ファイル名[[#This Row],[ファイル名]],LEN(既存ファイル名[[#This Row],[ファイル名]])-2)</f>
        <v>i</v>
      </c>
      <c r="S992" s="50" t="s">
        <v>3837</v>
      </c>
    </row>
    <row r="993" spans="2:19">
      <c r="B993" s="50">
        <v>652</v>
      </c>
      <c r="C993" s="81" t="s">
        <v>113</v>
      </c>
      <c r="D993" s="81" t="s">
        <v>113</v>
      </c>
      <c r="E993" s="81" t="s">
        <v>4203</v>
      </c>
      <c r="F993" s="81" t="s">
        <v>4203</v>
      </c>
      <c r="G993" s="90" t="s">
        <v>113</v>
      </c>
      <c r="H993" s="90" t="s">
        <v>4121</v>
      </c>
      <c r="I993" s="79" t="str" cm="1">
        <f t="array" ref="I9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93" s="90" t="s">
        <v>3210</v>
      </c>
      <c r="K993" s="50">
        <f>MATCH(LEFT(既存ファイル名[[#This Row],[項目（内部）]],1),字音画数表[新字],0)</f>
        <v>3</v>
      </c>
      <c r="L993" s="50" cm="1">
        <f t="array" ref="L9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3" s="50" cm="1">
        <f t="array" ref="M9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3" s="50" cm="1">
        <f t="array" ref="N993">_xlfn.IFS(既存ファイル名[[#This Row],[字２]]=0,1,既存ファイル名[[#This Row],[字３]]=0,2,TRUE,3)</f>
        <v>1</v>
      </c>
      <c r="O993" s="50">
        <f>COUNTIF(既存ファイル名[項目],既存ファイル名[[#This Row],[項目]])</f>
        <v>1</v>
      </c>
      <c r="P993" s="90" t="s">
        <v>3837</v>
      </c>
      <c r="Q993" s="50" t="str" cm="1">
        <f t="array" ref="Q993">_xlfn.IFS(既存ファイル名[[#This Row],[字２]]&gt;0,"",COUNTIF(既存ファイル名[[字１]:[字３]],既存ファイル名[[#This Row],[字１]])&gt;1,"重複",TRUE,"")</f>
        <v/>
      </c>
      <c r="R993" s="50" t="str">
        <f>LEFT(既存ファイル名[[#This Row],[ファイル名]],LEN(既存ファイル名[[#This Row],[ファイル名]])-2)</f>
        <v>ai</v>
      </c>
      <c r="S993" s="50" t="s">
        <v>3837</v>
      </c>
    </row>
    <row r="994" spans="2:19">
      <c r="B994" s="50">
        <v>653</v>
      </c>
      <c r="C994" s="81" t="s">
        <v>108</v>
      </c>
      <c r="D994" s="81" t="s">
        <v>108</v>
      </c>
      <c r="E994" s="81" t="s">
        <v>4203</v>
      </c>
      <c r="F994" s="81" t="s">
        <v>4203</v>
      </c>
      <c r="G994" s="90" t="s">
        <v>108</v>
      </c>
      <c r="H994" s="90" t="s">
        <v>4121</v>
      </c>
      <c r="I994" s="79" t="str" cm="1">
        <f t="array" ref="I9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94" s="90" t="s">
        <v>3211</v>
      </c>
      <c r="K994" s="50">
        <f>MATCH(LEFT(既存ファイル名[[#This Row],[項目（内部）]],1),字音画数表[新字],0)</f>
        <v>2</v>
      </c>
      <c r="L994" s="50" cm="1">
        <f t="array" ref="L9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4" s="50" cm="1">
        <f t="array" ref="M9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4" s="50" cm="1">
        <f t="array" ref="N994">_xlfn.IFS(既存ファイル名[[#This Row],[字２]]=0,1,既存ファイル名[[#This Row],[字３]]=0,2,TRUE,3)</f>
        <v>1</v>
      </c>
      <c r="O994" s="50">
        <f>COUNTIF(既存ファイル名[項目],既存ファイル名[[#This Row],[項目]])</f>
        <v>1</v>
      </c>
      <c r="P994" s="90" t="s">
        <v>3837</v>
      </c>
      <c r="Q994" s="50" t="str" cm="1">
        <f t="array" ref="Q994">_xlfn.IFS(既存ファイル名[[#This Row],[字２]]&gt;0,"",COUNTIF(既存ファイル名[[字１]:[字３]],既存ファイル名[[#This Row],[字１]])&gt;1,"重複",TRUE,"")</f>
        <v/>
      </c>
      <c r="R994" s="50" t="str">
        <f>LEFT(既存ファイル名[[#This Row],[ファイル名]],LEN(既存ファイル名[[#This Row],[ファイル名]])-2)</f>
        <v>ai</v>
      </c>
      <c r="S994" s="50" t="s">
        <v>3837</v>
      </c>
    </row>
    <row r="995" spans="2:19">
      <c r="B995" s="50">
        <v>997</v>
      </c>
      <c r="C995" s="81" t="s">
        <v>1955</v>
      </c>
      <c r="D995" s="90" t="s">
        <v>1955</v>
      </c>
      <c r="E995" s="81" t="s">
        <v>4203</v>
      </c>
      <c r="F995" s="81" t="s">
        <v>4203</v>
      </c>
      <c r="G995" s="90" t="s">
        <v>1955</v>
      </c>
      <c r="H995" s="90" t="s">
        <v>4123</v>
      </c>
      <c r="I995" s="50" t="str" cm="1">
        <f t="array" ref="I9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95" s="90" t="s">
        <v>3564</v>
      </c>
      <c r="K995" s="50">
        <f>MATCH(LEFT(既存ファイル名[[#This Row],[項目（内部）]],1),字音画数表[新字],0)</f>
        <v>1072</v>
      </c>
      <c r="L995" s="50" cm="1">
        <f t="array" ref="L995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995" s="50" cm="1">
        <f t="array" ref="M9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5" s="50" cm="1">
        <f t="array" ref="N995">_xlfn.IFS(既存ファイル名[[#This Row],[字２]]=0,1,既存ファイル名[[#This Row],[字３]]=0,2,TRUE,3)</f>
        <v>2</v>
      </c>
      <c r="O995" s="50">
        <f>COUNTIF(既存ファイル名[項目],既存ファイル名[[#This Row],[項目]])</f>
        <v>2</v>
      </c>
      <c r="P995" s="90" t="s">
        <v>4581</v>
      </c>
      <c r="Q995" s="50" t="str" cm="1">
        <f t="array" ref="Q995">_xlfn.IFS(既存ファイル名[[#This Row],[字２]]&gt;0,"",COUNTIF(既存ファイル名[[字１]:[字３]],既存ファイル名[[#This Row],[字１]])&gt;1,"重複",TRUE,"")</f>
        <v/>
      </c>
      <c r="R995" s="50" t="str">
        <f>LEFT(既存ファイル名[[#This Row],[ファイル名]],LEN(既存ファイル名[[#This Row],[ファイル名]])-2)</f>
        <v>reishi</v>
      </c>
      <c r="S995" s="50" t="s">
        <v>3837</v>
      </c>
    </row>
    <row r="996" spans="2:19">
      <c r="B996" s="50">
        <v>998</v>
      </c>
      <c r="C996" s="81" t="s">
        <v>4357</v>
      </c>
      <c r="D996" s="90" t="s">
        <v>569</v>
      </c>
      <c r="E996" s="81" t="s">
        <v>4203</v>
      </c>
      <c r="F996" s="81" t="s">
        <v>4203</v>
      </c>
      <c r="G996" s="90" t="s">
        <v>569</v>
      </c>
      <c r="H996" s="90" t="s">
        <v>4123</v>
      </c>
      <c r="I996" s="50" t="str" cm="1">
        <f t="array" ref="I9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96" s="90" t="s">
        <v>2824</v>
      </c>
      <c r="K996" s="50">
        <f>MATCH(LEFT(既存ファイル名[[#This Row],[項目（内部）]],1),字音画数表[新字],0)</f>
        <v>331</v>
      </c>
      <c r="L996" s="50" cm="1">
        <f t="array" ref="L9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6" s="50" cm="1">
        <f t="array" ref="M9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6" s="50" cm="1">
        <f t="array" ref="N996">_xlfn.IFS(既存ファイル名[[#This Row],[字２]]=0,1,既存ファイル名[[#This Row],[字３]]=0,2,TRUE,3)</f>
        <v>1</v>
      </c>
      <c r="O996" s="50">
        <f>COUNTIF(既存ファイル名[項目],既存ファイル名[[#This Row],[項目]])</f>
        <v>2</v>
      </c>
      <c r="P996" s="90" t="s">
        <v>4581</v>
      </c>
      <c r="Q996" s="50" t="str" cm="1">
        <f t="array" ref="Q996">_xlfn.IFS(既存ファイル名[[#This Row],[字２]]&gt;0,"",COUNTIF(既存ファイル名[[字１]:[字３]],既存ファイル名[[#This Row],[字１]])&gt;1,"重複",TRUE,"")</f>
        <v>重複</v>
      </c>
      <c r="R996" s="50" t="str">
        <f>LEFT(既存ファイル名[[#This Row],[ファイル名]],LEN(既存ファイル名[[#This Row],[ファイル名]])-2)</f>
        <v>kou</v>
      </c>
      <c r="S996" s="50" t="s">
        <v>3837</v>
      </c>
    </row>
    <row r="997" spans="2:19">
      <c r="B997" s="50">
        <v>1005</v>
      </c>
      <c r="C997" s="81" t="s">
        <v>1368</v>
      </c>
      <c r="D997" s="90" t="s">
        <v>1368</v>
      </c>
      <c r="E997" s="81" t="s">
        <v>4203</v>
      </c>
      <c r="F997" s="81" t="s">
        <v>4203</v>
      </c>
      <c r="G997" s="90" t="s">
        <v>1368</v>
      </c>
      <c r="H997" s="90" t="s">
        <v>4123</v>
      </c>
      <c r="I997" s="50" t="str" cm="1">
        <f t="array" ref="I9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97" s="90" t="s">
        <v>3203</v>
      </c>
      <c r="K997" s="50">
        <f>MATCH(LEFT(既存ファイル名[[#This Row],[項目（内部）]],1),字音画数表[新字],0)</f>
        <v>1003</v>
      </c>
      <c r="L997" s="50" cm="1">
        <f t="array" ref="L9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7" s="50" cm="1">
        <f t="array" ref="M9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7" s="50" cm="1">
        <f t="array" ref="N997">_xlfn.IFS(既存ファイル名[[#This Row],[字２]]=0,1,既存ファイル名[[#This Row],[字３]]=0,2,TRUE,3)</f>
        <v>1</v>
      </c>
      <c r="O997" s="50">
        <f>COUNTIF(既存ファイル名[項目],既存ファイル名[[#This Row],[項目]])</f>
        <v>1</v>
      </c>
      <c r="P997" s="90" t="s">
        <v>4580</v>
      </c>
      <c r="Q997" s="50" t="str" cm="1">
        <f t="array" ref="Q997">_xlfn.IFS(既存ファイル名[[#This Row],[字２]]&gt;0,"",COUNTIF(既存ファイル名[[字１]:[字３]],既存ファイル名[[#This Row],[字１]])&gt;1,"重複",TRUE,"")</f>
        <v>重複</v>
      </c>
      <c r="R997" s="50" t="str">
        <f>LEFT(既存ファイル名[[#This Row],[ファイル名]],LEN(既存ファイル名[[#This Row],[ファイル名]])-2)</f>
        <v>yuu</v>
      </c>
      <c r="S997" s="50" t="s">
        <v>3837</v>
      </c>
    </row>
    <row r="998" spans="2:19">
      <c r="B998" s="50">
        <v>999</v>
      </c>
      <c r="C998" s="81" t="s">
        <v>1265</v>
      </c>
      <c r="D998" s="81" t="s">
        <v>1265</v>
      </c>
      <c r="E998" s="81" t="s">
        <v>4203</v>
      </c>
      <c r="F998" s="81" t="s">
        <v>4203</v>
      </c>
      <c r="G998" s="90" t="s">
        <v>1265</v>
      </c>
      <c r="H998" s="90" t="s">
        <v>4121</v>
      </c>
      <c r="I998" s="79" t="str" cm="1">
        <f t="array" ref="I9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998" s="90" t="s">
        <v>2541</v>
      </c>
      <c r="K998" s="50">
        <f>MATCH(LEFT(既存ファイル名[[#This Row],[項目（内部）]],1),字音画数表[新字],0)</f>
        <v>917</v>
      </c>
      <c r="L998" s="50" cm="1">
        <f t="array" ref="L9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8" s="50" cm="1">
        <f t="array" ref="M9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8" s="50" cm="1">
        <f t="array" ref="N998">_xlfn.IFS(既存ファイル名[[#This Row],[字２]]=0,1,既存ファイル名[[#This Row],[字３]]=0,2,TRUE,3)</f>
        <v>1</v>
      </c>
      <c r="O998" s="50">
        <f>COUNTIF(既存ファイル名[項目],既存ファイル名[[#This Row],[項目]])</f>
        <v>1</v>
      </c>
      <c r="P998" s="90" t="s">
        <v>4580</v>
      </c>
      <c r="Q998" s="50" t="str" cm="1">
        <f t="array" ref="Q998">_xlfn.IFS(既存ファイル名[[#This Row],[字２]]&gt;0,"",COUNTIF(既存ファイル名[[字１]:[字３]],既存ファイル名[[#This Row],[字１]])&gt;1,"重複",TRUE,"")</f>
        <v>重複</v>
      </c>
      <c r="R998" s="50" t="str">
        <f>LEFT(既存ファイル名[[#This Row],[ファイル名]],LEN(既存ファイル名[[#This Row],[ファイル名]])-2)</f>
        <v>bu</v>
      </c>
      <c r="S998" s="50" t="s">
        <v>3837</v>
      </c>
    </row>
    <row r="999" spans="2:19">
      <c r="B999" s="50">
        <v>1000</v>
      </c>
      <c r="C999" s="81" t="s">
        <v>1255</v>
      </c>
      <c r="D999" s="81" t="s">
        <v>1255</v>
      </c>
      <c r="E999" s="81" t="s">
        <v>4203</v>
      </c>
      <c r="F999" s="81" t="s">
        <v>4203</v>
      </c>
      <c r="G999" s="81" t="s">
        <v>1255</v>
      </c>
      <c r="H999" s="90" t="s">
        <v>4123</v>
      </c>
      <c r="I999" s="50" t="str" cm="1">
        <f t="array" ref="I9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999" s="90" t="s">
        <v>2597</v>
      </c>
      <c r="K999" s="50">
        <f>MATCH(LEFT(既存ファイル名[[#This Row],[項目（内部）]],1),字音画数表[新字],0)</f>
        <v>907</v>
      </c>
      <c r="L999" s="50" cm="1">
        <f t="array" ref="L9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999" s="50" cm="1">
        <f t="array" ref="M9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999" s="50" cm="1">
        <f t="array" ref="N999">_xlfn.IFS(既存ファイル名[[#This Row],[字２]]=0,1,既存ファイル名[[#This Row],[字３]]=0,2,TRUE,3)</f>
        <v>1</v>
      </c>
      <c r="O999" s="79">
        <f>COUNTIF(既存ファイル名[項目],既存ファイル名[[#This Row],[項目]])</f>
        <v>1</v>
      </c>
      <c r="P999" s="90" t="s">
        <v>4580</v>
      </c>
      <c r="Q999" s="50" t="str" cm="1">
        <f t="array" ref="Q999">_xlfn.IFS(既存ファイル名[[#This Row],[字２]]&gt;0,"",COUNTIF(既存ファイル名[[字１]:[字３]],既存ファイル名[[#This Row],[字１]])&gt;1,"重複",TRUE,"")</f>
        <v>重複</v>
      </c>
      <c r="R999" s="50" t="str">
        <f>LEFT(既存ファイル名[[#This Row],[ファイル名]],LEN(既存ファイル名[[#This Row],[ファイル名]])-2)</f>
        <v>fu</v>
      </c>
      <c r="S999" s="50" t="s">
        <v>3837</v>
      </c>
    </row>
    <row r="1000" spans="2:19">
      <c r="B1000" s="50">
        <v>1004</v>
      </c>
      <c r="C1000" s="81" t="s">
        <v>4168</v>
      </c>
      <c r="D1000" s="90" t="s">
        <v>4168</v>
      </c>
      <c r="E1000" s="81" t="s">
        <v>4203</v>
      </c>
      <c r="F1000" s="81" t="s">
        <v>4203</v>
      </c>
      <c r="G1000" s="90" t="s">
        <v>4168</v>
      </c>
      <c r="H1000" s="90" t="s">
        <v>4121</v>
      </c>
      <c r="I1000" s="50" t="str" cm="1">
        <f t="array" ref="I10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0" s="90" t="s">
        <v>3152</v>
      </c>
      <c r="K1000" s="50">
        <f>MATCH(LEFT(既存ファイル名[[#This Row],[項目（内部）]],1),字音画数表[新字],0)</f>
        <v>808</v>
      </c>
      <c r="L1000" s="50" cm="1">
        <f t="array" ref="L10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0" s="50" cm="1">
        <f t="array" ref="M10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0" s="50" cm="1">
        <f t="array" ref="N1000">_xlfn.IFS(既存ファイル名[[#This Row],[字２]]=0,1,既存ファイル名[[#This Row],[字３]]=0,2,TRUE,3)</f>
        <v>1</v>
      </c>
      <c r="O1000" s="50">
        <f>COUNTIF(既存ファイル名[項目],既存ファイル名[[#This Row],[項目]])</f>
        <v>1</v>
      </c>
      <c r="P1000" s="90" t="s">
        <v>4580</v>
      </c>
      <c r="Q1000" s="50" t="str" cm="1">
        <f t="array" ref="Q1000">_xlfn.IFS(既存ファイル名[[#This Row],[字２]]&gt;0,"",COUNTIF(既存ファイル名[[字１]:[字３]],既存ファイル名[[#This Row],[字１]])&gt;1,"重複",TRUE,"")</f>
        <v>重複</v>
      </c>
      <c r="R1000" s="50" t="str">
        <f>LEFT(既存ファイル名[[#This Row],[ファイル名]],LEN(既存ファイル名[[#This Row],[ファイル名]])-2)</f>
        <v>to</v>
      </c>
      <c r="S1000" s="50" t="s">
        <v>3837</v>
      </c>
    </row>
    <row r="1001" spans="2:19">
      <c r="B1001" s="50">
        <v>1003</v>
      </c>
      <c r="C1001" s="81" t="s">
        <v>772</v>
      </c>
      <c r="D1001" s="90" t="s">
        <v>772</v>
      </c>
      <c r="E1001" s="81" t="s">
        <v>4203</v>
      </c>
      <c r="F1001" s="81" t="s">
        <v>4203</v>
      </c>
      <c r="G1001" s="90" t="s">
        <v>772</v>
      </c>
      <c r="H1001" s="90" t="s">
        <v>4121</v>
      </c>
      <c r="I1001" s="50" t="str" cm="1">
        <f t="array" ref="I10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1" s="90" t="s">
        <v>3076</v>
      </c>
      <c r="K1001" s="50">
        <f>MATCH(LEFT(既存ファイル名[[#This Row],[項目（内部）]],1),字音画数表[新字],0)</f>
        <v>500</v>
      </c>
      <c r="L1001" s="50" cm="1">
        <f t="array" ref="L10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1" s="50" cm="1">
        <f t="array" ref="M10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1" s="50" cm="1">
        <f t="array" ref="N1001">_xlfn.IFS(既存ファイル名[[#This Row],[字２]]=0,1,既存ファイル名[[#This Row],[字３]]=0,2,TRUE,3)</f>
        <v>1</v>
      </c>
      <c r="O1001" s="50">
        <f>COUNTIF(既存ファイル名[項目],既存ファイル名[[#This Row],[項目]])</f>
        <v>1</v>
      </c>
      <c r="P1001" s="90" t="s">
        <v>4580</v>
      </c>
      <c r="Q1001" s="50" t="str" cm="1">
        <f t="array" ref="Q1001">_xlfn.IFS(既存ファイル名[[#This Row],[字２]]&gt;0,"",COUNTIF(既存ファイル名[[字１]:[字３]],既存ファイル名[[#This Row],[字１]])&gt;1,"重複",TRUE,"")</f>
        <v>重複</v>
      </c>
      <c r="R1001" s="50" t="str">
        <f>LEFT(既存ファイル名[[#This Row],[ファイル名]],LEN(既存ファイル名[[#This Row],[ファイル名]])-2)</f>
        <v>shuu</v>
      </c>
      <c r="S1001" s="50" t="s">
        <v>3837</v>
      </c>
    </row>
    <row r="1002" spans="2:19">
      <c r="B1002" s="50">
        <v>1002</v>
      </c>
      <c r="C1002" s="81" t="s">
        <v>671</v>
      </c>
      <c r="D1002" s="90" t="s">
        <v>671</v>
      </c>
      <c r="E1002" s="81" t="s">
        <v>4203</v>
      </c>
      <c r="F1002" s="81" t="s">
        <v>4203</v>
      </c>
      <c r="G1002" s="90" t="s">
        <v>671</v>
      </c>
      <c r="H1002" s="90" t="s">
        <v>4123</v>
      </c>
      <c r="I1002" s="50" t="str" cm="1">
        <f t="array" ref="I10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002" s="90" t="s">
        <v>2978</v>
      </c>
      <c r="K1002" s="50">
        <f>MATCH(LEFT(既存ファイル名[[#This Row],[項目（内部）]],1),字音画数表[新字],0)</f>
        <v>415</v>
      </c>
      <c r="L1002" s="50" cm="1">
        <f t="array" ref="L10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2" s="50" cm="1">
        <f t="array" ref="M10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2" s="50" cm="1">
        <f t="array" ref="N1002">_xlfn.IFS(既存ファイル名[[#This Row],[字２]]=0,1,既存ファイル名[[#This Row],[字３]]=0,2,TRUE,3)</f>
        <v>1</v>
      </c>
      <c r="O1002" s="50">
        <f>COUNTIF(既存ファイル名[項目],既存ファイル名[[#This Row],[項目]])</f>
        <v>1</v>
      </c>
      <c r="P1002" s="90" t="s">
        <v>4580</v>
      </c>
      <c r="Q1002" s="50" t="str" cm="1">
        <f t="array" ref="Q1002">_xlfn.IFS(既存ファイル名[[#This Row],[字２]]&gt;0,"",COUNTIF(既存ファイル名[[字１]:[字３]],既存ファイル名[[#This Row],[字１]])&gt;1,"重複",TRUE,"")</f>
        <v>重複</v>
      </c>
      <c r="R1002" s="50" t="str">
        <f>LEFT(既存ファイル名[[#This Row],[ファイル名]],LEN(既存ファイル名[[#This Row],[ファイル名]])-2)</f>
        <v>shi</v>
      </c>
      <c r="S1002" s="50" t="s">
        <v>3837</v>
      </c>
    </row>
    <row r="1003" spans="2:19">
      <c r="B1003" s="50">
        <v>1001</v>
      </c>
      <c r="C1003" s="81" t="s">
        <v>4140</v>
      </c>
      <c r="D1003" s="90" t="s">
        <v>4140</v>
      </c>
      <c r="E1003" s="81" t="s">
        <v>4203</v>
      </c>
      <c r="F1003" s="81" t="s">
        <v>4203</v>
      </c>
      <c r="G1003" s="90" t="s">
        <v>4140</v>
      </c>
      <c r="H1003" s="90" t="s">
        <v>4123</v>
      </c>
      <c r="I1003" s="50" t="str" cm="1">
        <f t="array" ref="I10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003" s="90" t="s">
        <v>2859</v>
      </c>
      <c r="K1003" s="50">
        <f>MATCH(LEFT(既存ファイル名[[#This Row],[項目（内部）]],1),字音画数表[新字],0)</f>
        <v>226</v>
      </c>
      <c r="L1003" s="50" cm="1">
        <f t="array" ref="L10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3" s="50" cm="1">
        <f t="array" ref="M10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3" s="50" cm="1">
        <f t="array" ref="N1003">_xlfn.IFS(既存ファイル名[[#This Row],[字２]]=0,1,既存ファイル名[[#This Row],[字３]]=0,2,TRUE,3)</f>
        <v>1</v>
      </c>
      <c r="O1003" s="50">
        <f>COUNTIF(既存ファイル名[項目],既存ファイル名[[#This Row],[項目]])</f>
        <v>1</v>
      </c>
      <c r="P1003" s="90" t="s">
        <v>4580</v>
      </c>
      <c r="Q1003" s="50" t="str" cm="1">
        <f t="array" ref="Q1003">_xlfn.IFS(既存ファイル名[[#This Row],[字２]]&gt;0,"",COUNTIF(既存ファイル名[[字１]:[字３]],既存ファイル名[[#This Row],[字１]])&gt;1,"重複",TRUE,"")</f>
        <v>重複</v>
      </c>
      <c r="R1003" s="50" t="str">
        <f>LEFT(既存ファイル名[[#This Row],[ファイル名]],LEN(既存ファイル名[[#This Row],[ファイル名]])-2)</f>
        <v>kyou</v>
      </c>
      <c r="S1003" s="50" t="s">
        <v>3837</v>
      </c>
    </row>
    <row r="1004" spans="2:19">
      <c r="B1004" s="50">
        <v>1006</v>
      </c>
      <c r="C1004" s="90" t="s">
        <v>4805</v>
      </c>
      <c r="D1004" s="90" t="s">
        <v>4805</v>
      </c>
      <c r="E1004" s="90" t="s">
        <v>3843</v>
      </c>
      <c r="F1004" s="90" t="s">
        <v>3843</v>
      </c>
      <c r="G1004" s="90" t="s">
        <v>4548</v>
      </c>
      <c r="H1004" s="90" t="s">
        <v>3846</v>
      </c>
      <c r="I1004" s="50" t="str" cm="1">
        <f t="array" ref="I10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004" s="90" t="s">
        <v>4566</v>
      </c>
      <c r="K1004" s="50">
        <f>MATCH(LEFT(既存ファイル名[[#This Row],[項目（内部）]],1),字音画数表[新字],0)</f>
        <v>1006</v>
      </c>
      <c r="L1004" s="50" cm="1">
        <f t="array" ref="L10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4" s="50" cm="1">
        <f t="array" ref="M10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4" s="50" cm="1">
        <f t="array" ref="N1004">_xlfn.IFS(既存ファイル名[[#This Row],[字２]]=0,1,既存ファイル名[[#This Row],[字３]]=0,2,TRUE,3)</f>
        <v>1</v>
      </c>
      <c r="O1004" s="50">
        <f>COUNTIF(既存ファイル名[項目],既存ファイル名[[#This Row],[項目]])</f>
        <v>1</v>
      </c>
      <c r="P1004" s="90" t="s">
        <v>4578</v>
      </c>
      <c r="Q1004" s="50" t="str" cm="1">
        <f t="array" ref="Q1004">_xlfn.IFS(既存ファイル名[[#This Row],[字２]]&gt;0,"",COUNTIF(既存ファイル名[[字１]:[字３]],既存ファイル名[[#This Row],[字１]])&gt;1,"重複",TRUE,"")</f>
        <v/>
      </c>
      <c r="R1004" s="50" t="str">
        <f>LEFT(既存ファイル名[[#This Row],[ファイル名]],LEN(既存ファイル名[[#This Row],[ファイル名]])-2)</f>
        <v>yuu</v>
      </c>
      <c r="S1004" s="50"/>
    </row>
    <row r="1005" spans="2:19">
      <c r="B1005" s="50">
        <v>1007</v>
      </c>
      <c r="C1005" s="81" t="s">
        <v>4410</v>
      </c>
      <c r="D1005" s="90" t="s">
        <v>26</v>
      </c>
      <c r="E1005" s="81" t="s">
        <v>4203</v>
      </c>
      <c r="F1005" s="81" t="s">
        <v>4203</v>
      </c>
      <c r="G1005" s="90" t="s">
        <v>26</v>
      </c>
      <c r="H1005" s="90" t="s">
        <v>4122</v>
      </c>
      <c r="I1005" s="50" t="str" cm="1">
        <f t="array" ref="I10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05" s="90" t="s">
        <v>2921</v>
      </c>
      <c r="K1005" s="50">
        <f>MATCH(LEFT(既存ファイル名[[#This Row],[項目（内部）]],1),字音画数表[新字],0)</f>
        <v>629</v>
      </c>
      <c r="L1005" s="50" cm="1">
        <f t="array" ref="L10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5" s="50" cm="1">
        <f t="array" ref="M10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5" s="50" cm="1">
        <f t="array" ref="N1005">_xlfn.IFS(既存ファイル名[[#This Row],[字２]]=0,1,既存ファイル名[[#This Row],[字３]]=0,2,TRUE,3)</f>
        <v>1</v>
      </c>
      <c r="O1005" s="50">
        <f>COUNTIF(既存ファイル名[項目],既存ファイル名[[#This Row],[項目]])</f>
        <v>1</v>
      </c>
      <c r="P1005" s="90" t="s">
        <v>4582</v>
      </c>
      <c r="Q1005" s="50" t="str" cm="1">
        <f t="array" ref="Q1005">_xlfn.IFS(既存ファイル名[[#This Row],[字２]]&gt;0,"",COUNTIF(既存ファイル名[[字１]:[字３]],既存ファイル名[[#This Row],[字１]])&gt;1,"重複",TRUE,"")</f>
        <v>重複</v>
      </c>
      <c r="R1005" s="50" t="str">
        <f>LEFT(既存ファイル名[[#This Row],[ファイル名]],LEN(既存ファイル名[[#This Row],[ファイル名]])-2)</f>
        <v>sei</v>
      </c>
      <c r="S1005" s="50" t="s">
        <v>3837</v>
      </c>
    </row>
    <row r="1006" spans="2:19">
      <c r="B1006" s="50">
        <v>1138</v>
      </c>
      <c r="C1006" s="93" t="s">
        <v>4753</v>
      </c>
      <c r="D1006" s="93" t="s">
        <v>4753</v>
      </c>
      <c r="E1006" s="81" t="s">
        <v>4203</v>
      </c>
      <c r="F1006" s="81" t="s">
        <v>4203</v>
      </c>
      <c r="G1006" s="93" t="s">
        <v>4753</v>
      </c>
      <c r="H1006" s="90" t="s">
        <v>4121</v>
      </c>
      <c r="I1006" s="50" t="str" cm="1">
        <f t="array" ref="I10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6" s="90" t="s">
        <v>2908</v>
      </c>
      <c r="K1006" s="50" t="e">
        <f>MATCH(LEFT(既存ファイル名[[#This Row],[項目（内部）]],1),字音画数表[新字],0)</f>
        <v>#N/A</v>
      </c>
      <c r="L1006" s="50" cm="1">
        <f t="array" ref="L10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6" s="50" cm="1">
        <f t="array" ref="M10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6" s="50" cm="1">
        <f t="array" ref="N1006">_xlfn.IFS(既存ファイル名[[#This Row],[字２]]=0,1,既存ファイル名[[#This Row],[字３]]=0,2,TRUE,3)</f>
        <v>1</v>
      </c>
      <c r="O1006" s="50">
        <f>COUNTIF(既存ファイル名[項目],既存ファイル名[[#This Row],[項目]])</f>
        <v>1</v>
      </c>
      <c r="P1006" s="90" t="s">
        <v>3839</v>
      </c>
      <c r="Q1006" s="50" t="str" cm="1">
        <f t="array" ref="Q1006">_xlfn.IFS(既存ファイル名[[#This Row],[字２]]&gt;0,"",COUNTIF(既存ファイル名[[字１]:[字３]],既存ファイル名[[#This Row],[字１]])&gt;1,"重複",TRUE,"")</f>
        <v>重複</v>
      </c>
      <c r="R1006" s="50" t="str">
        <f>LEFT(既存ファイル名[[#This Row],[ファイル名]],LEN(既存ファイル名[[#This Row],[ファイル名]])-2)</f>
        <v>san</v>
      </c>
      <c r="S1006" s="50" t="s">
        <v>3837</v>
      </c>
    </row>
    <row r="1007" spans="2:19">
      <c r="B1007" s="50">
        <v>1127</v>
      </c>
      <c r="C1007" s="81" t="s">
        <v>1802</v>
      </c>
      <c r="D1007" s="90" t="s">
        <v>1802</v>
      </c>
      <c r="E1007" s="81" t="s">
        <v>4203</v>
      </c>
      <c r="F1007" s="81" t="s">
        <v>4203</v>
      </c>
      <c r="G1007" s="90" t="s">
        <v>1802</v>
      </c>
      <c r="H1007" s="90" t="s">
        <v>4121</v>
      </c>
      <c r="I1007" s="50" t="str" cm="1">
        <f t="array" ref="I10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7" s="90" t="s">
        <v>2885</v>
      </c>
      <c r="K1007" s="50">
        <f>MATCH(LEFT(既存ファイル名[[#This Row],[項目（内部）]],1),字音画数表[新字],0)</f>
        <v>1083</v>
      </c>
      <c r="L1007" s="50" cm="1">
        <f t="array" ref="L10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7" s="50" cm="1">
        <f t="array" ref="M10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7" s="50" cm="1">
        <f t="array" ref="N1007">_xlfn.IFS(既存ファイル名[[#This Row],[字２]]=0,1,既存ファイル名[[#This Row],[字３]]=0,2,TRUE,3)</f>
        <v>1</v>
      </c>
      <c r="O1007" s="50">
        <f>COUNTIF(既存ファイル名[項目],既存ファイル名[[#This Row],[項目]])</f>
        <v>1</v>
      </c>
      <c r="P1007" s="90" t="s">
        <v>3839</v>
      </c>
      <c r="Q1007" s="50" t="str" cm="1">
        <f t="array" ref="Q1007">_xlfn.IFS(既存ファイル名[[#This Row],[字２]]&gt;0,"",COUNTIF(既存ファイル名[[字１]:[字３]],既存ファイル名[[#This Row],[字１]])&gt;1,"重複",TRUE,"")</f>
        <v/>
      </c>
      <c r="R1007" s="50" t="str">
        <f>LEFT(既存ファイル名[[#This Row],[ファイル名]],LEN(既存ファイル名[[#This Row],[ファイル名]])-2)</f>
        <v>ren</v>
      </c>
      <c r="S1007" s="50" t="s">
        <v>3837</v>
      </c>
    </row>
    <row r="1008" spans="2:19">
      <c r="B1008" s="50">
        <v>1125</v>
      </c>
      <c r="C1008" s="81" t="s">
        <v>1455</v>
      </c>
      <c r="D1008" s="90" t="s">
        <v>1455</v>
      </c>
      <c r="E1008" s="81" t="s">
        <v>4203</v>
      </c>
      <c r="F1008" s="81" t="s">
        <v>4203</v>
      </c>
      <c r="G1008" s="90" t="s">
        <v>1455</v>
      </c>
      <c r="H1008" s="90" t="s">
        <v>4121</v>
      </c>
      <c r="I1008" s="50" t="str" cm="1">
        <f t="array" ref="I10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8" s="90" t="s">
        <v>2883</v>
      </c>
      <c r="K1008" s="50">
        <f>MATCH(LEFT(既存ファイル名[[#This Row],[項目（内部）]],1),字音画数表[新字],0)</f>
        <v>1082</v>
      </c>
      <c r="L1008" s="50" cm="1">
        <f t="array" ref="L10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8" s="50" cm="1">
        <f t="array" ref="M10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8" s="50" cm="1">
        <f t="array" ref="N1008">_xlfn.IFS(既存ファイル名[[#This Row],[字２]]=0,1,既存ファイル名[[#This Row],[字３]]=0,2,TRUE,3)</f>
        <v>1</v>
      </c>
      <c r="O1008" s="50">
        <f>COUNTIF(既存ファイル名[項目],既存ファイル名[[#This Row],[項目]])</f>
        <v>1</v>
      </c>
      <c r="P1008" s="90" t="s">
        <v>3839</v>
      </c>
      <c r="Q1008" s="50" t="str" cm="1">
        <f t="array" ref="Q1008">_xlfn.IFS(既存ファイル名[[#This Row],[字２]]&gt;0,"",COUNTIF(既存ファイル名[[字１]:[字３]],既存ファイル名[[#This Row],[字１]])&gt;1,"重複",TRUE,"")</f>
        <v/>
      </c>
      <c r="R1008" s="50" t="str">
        <f>LEFT(既存ファイル名[[#This Row],[ファイル名]],LEN(既存ファイル名[[#This Row],[ファイル名]])-2)</f>
        <v>ren</v>
      </c>
      <c r="S1008" s="50" t="s">
        <v>3837</v>
      </c>
    </row>
    <row r="1009" spans="2:19">
      <c r="B1009" s="50">
        <v>1126</v>
      </c>
      <c r="C1009" s="81" t="s">
        <v>1453</v>
      </c>
      <c r="D1009" s="90" t="s">
        <v>1453</v>
      </c>
      <c r="E1009" s="81" t="s">
        <v>4203</v>
      </c>
      <c r="F1009" s="81" t="s">
        <v>4203</v>
      </c>
      <c r="G1009" s="90" t="s">
        <v>1453</v>
      </c>
      <c r="H1009" s="90" t="s">
        <v>4121</v>
      </c>
      <c r="I1009" s="50" t="str" cm="1">
        <f t="array" ref="I10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09" s="90" t="s">
        <v>2884</v>
      </c>
      <c r="K1009" s="50">
        <f>MATCH(LEFT(既存ファイル名[[#This Row],[項目（内部）]],1),字音画数表[新字],0)</f>
        <v>1081</v>
      </c>
      <c r="L1009" s="50" cm="1">
        <f t="array" ref="L10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09" s="50" cm="1">
        <f t="array" ref="M10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09" s="50" cm="1">
        <f t="array" ref="N1009">_xlfn.IFS(既存ファイル名[[#This Row],[字２]]=0,1,既存ファイル名[[#This Row],[字３]]=0,2,TRUE,3)</f>
        <v>1</v>
      </c>
      <c r="O1009" s="50">
        <f>COUNTIF(既存ファイル名[項目],既存ファイル名[[#This Row],[項目]])</f>
        <v>1</v>
      </c>
      <c r="P1009" s="90" t="s">
        <v>3839</v>
      </c>
      <c r="Q1009" s="50" t="str" cm="1">
        <f t="array" ref="Q1009">_xlfn.IFS(既存ファイル名[[#This Row],[字２]]&gt;0,"",COUNTIF(既存ファイル名[[字１]:[字３]],既存ファイル名[[#This Row],[字１]])&gt;1,"重複",TRUE,"")</f>
        <v>重複</v>
      </c>
      <c r="R1009" s="50" t="str">
        <f>LEFT(既存ファイル名[[#This Row],[ファイル名]],LEN(既存ファイル名[[#This Row],[ファイル名]])-2)</f>
        <v>ren</v>
      </c>
      <c r="S1009" s="50" t="s">
        <v>3837</v>
      </c>
    </row>
    <row r="1010" spans="2:19">
      <c r="B1010" s="50">
        <v>1128</v>
      </c>
      <c r="C1010" s="81" t="s">
        <v>1451</v>
      </c>
      <c r="D1010" s="90" t="s">
        <v>1451</v>
      </c>
      <c r="E1010" s="81" t="s">
        <v>4203</v>
      </c>
      <c r="F1010" s="81" t="s">
        <v>4203</v>
      </c>
      <c r="G1010" s="90" t="s">
        <v>1451</v>
      </c>
      <c r="H1010" s="90" t="s">
        <v>4121</v>
      </c>
      <c r="I1010" s="50" t="str" cm="1">
        <f t="array" ref="I10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0" s="90" t="s">
        <v>3570</v>
      </c>
      <c r="K1010" s="50">
        <f>MATCH(LEFT(既存ファイル名[[#This Row],[項目（内部）]],1),字音画数表[新字],0)</f>
        <v>1080</v>
      </c>
      <c r="L1010" s="50" cm="1">
        <f t="array" ref="L10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0" s="50" cm="1">
        <f t="array" ref="M10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0" s="50" cm="1">
        <f t="array" ref="N1010">_xlfn.IFS(既存ファイル名[[#This Row],[字２]]=0,1,既存ファイル名[[#This Row],[字３]]=0,2,TRUE,3)</f>
        <v>1</v>
      </c>
      <c r="O1010" s="50">
        <f>COUNTIF(既存ファイル名[項目],既存ファイル名[[#This Row],[項目]])</f>
        <v>1</v>
      </c>
      <c r="P1010" s="90" t="s">
        <v>3839</v>
      </c>
      <c r="Q1010" s="50" t="str" cm="1">
        <f t="array" ref="Q1010">_xlfn.IFS(既存ファイル名[[#This Row],[字２]]&gt;0,"",COUNTIF(既存ファイル名[[字１]:[字３]],既存ファイル名[[#This Row],[字１]])&gt;1,"重複",TRUE,"")</f>
        <v>重複</v>
      </c>
      <c r="R1010" s="50" t="str">
        <f>LEFT(既存ファイル名[[#This Row],[ファイル名]],LEN(既存ファイル名[[#This Row],[ファイル名]])-2)</f>
        <v>retsu</v>
      </c>
      <c r="S1010" s="50" t="s">
        <v>3837</v>
      </c>
    </row>
    <row r="1011" spans="2:19">
      <c r="B1011" s="50">
        <v>1133</v>
      </c>
      <c r="C1011" s="81" t="s">
        <v>1946</v>
      </c>
      <c r="D1011" s="90" t="s">
        <v>1946</v>
      </c>
      <c r="E1011" s="81" t="s">
        <v>4203</v>
      </c>
      <c r="F1011" s="81" t="s">
        <v>4203</v>
      </c>
      <c r="G1011" s="90" t="s">
        <v>1946</v>
      </c>
      <c r="H1011" s="90" t="s">
        <v>4121</v>
      </c>
      <c r="I1011" s="50" t="str" cm="1">
        <f t="array" ref="I10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1" s="90" t="s">
        <v>3594</v>
      </c>
      <c r="K1011" s="50">
        <f>MATCH(LEFT(既存ファイル名[[#This Row],[項目（内部）]],1),字音画数表[新字],0)</f>
        <v>1071</v>
      </c>
      <c r="L1011" s="50" cm="1">
        <f t="array" ref="L10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1" s="50" cm="1">
        <f t="array" ref="M10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1" s="50" cm="1">
        <f t="array" ref="N1011">_xlfn.IFS(既存ファイル名[[#This Row],[字２]]=0,1,既存ファイル名[[#This Row],[字３]]=0,2,TRUE,3)</f>
        <v>1</v>
      </c>
      <c r="O1011" s="50">
        <f>COUNTIF(既存ファイル名[項目],既存ファイル名[[#This Row],[項目]])</f>
        <v>1</v>
      </c>
      <c r="P1011" s="90" t="s">
        <v>3839</v>
      </c>
      <c r="Q1011" s="50" t="str" cm="1">
        <f t="array" ref="Q1011">_xlfn.IFS(既存ファイル名[[#This Row],[字２]]&gt;0,"",COUNTIF(既存ファイル名[[字１]:[字３]],既存ファイル名[[#This Row],[字１]])&gt;1,"重複",TRUE,"")</f>
        <v>重複</v>
      </c>
      <c r="R1011" s="50" t="str">
        <f>LEFT(既存ファイル名[[#This Row],[ファイル名]],LEN(既存ファイル名[[#This Row],[ファイル名]])-2)</f>
        <v>rui</v>
      </c>
      <c r="S1011" s="50" t="s">
        <v>3837</v>
      </c>
    </row>
    <row r="1012" spans="2:19">
      <c r="B1012" s="50">
        <v>1131</v>
      </c>
      <c r="C1012" s="81" t="s">
        <v>1433</v>
      </c>
      <c r="D1012" s="90" t="s">
        <v>1433</v>
      </c>
      <c r="E1012" s="81" t="s">
        <v>4203</v>
      </c>
      <c r="F1012" s="81" t="s">
        <v>4203</v>
      </c>
      <c r="G1012" s="90" t="s">
        <v>1433</v>
      </c>
      <c r="H1012" s="90" t="s">
        <v>4121</v>
      </c>
      <c r="I1012" s="50" t="str" cm="1">
        <f t="array" ref="I10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2" s="90" t="s">
        <v>2890</v>
      </c>
      <c r="K1012" s="50">
        <f>MATCH(LEFT(既存ファイル名[[#This Row],[項目（内部）]],1),字音画数表[新字],0)</f>
        <v>1064</v>
      </c>
      <c r="L1012" s="50" cm="1">
        <f t="array" ref="L10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2" s="50" cm="1">
        <f t="array" ref="M10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2" s="50" cm="1">
        <f t="array" ref="N1012">_xlfn.IFS(既存ファイル名[[#This Row],[字２]]=0,1,既存ファイル名[[#This Row],[字３]]=0,2,TRUE,3)</f>
        <v>1</v>
      </c>
      <c r="O1012" s="50">
        <f>COUNTIF(既存ファイル名[項目],既存ファイル名[[#This Row],[項目]])</f>
        <v>1</v>
      </c>
      <c r="P1012" s="90" t="s">
        <v>3839</v>
      </c>
      <c r="Q1012" s="50" t="str" cm="1">
        <f t="array" ref="Q1012">_xlfn.IFS(既存ファイル名[[#This Row],[字２]]&gt;0,"",COUNTIF(既存ファイル名[[字１]:[字３]],既存ファイル名[[#This Row],[字１]])&gt;1,"重複",TRUE,"")</f>
        <v/>
      </c>
      <c r="R1012" s="50" t="str">
        <f>LEFT(既存ファイル名[[#This Row],[ファイル名]],LEN(既存ファイル名[[#This Row],[ファイル名]])-2)</f>
        <v>rin</v>
      </c>
      <c r="S1012" s="50" t="s">
        <v>3837</v>
      </c>
    </row>
    <row r="1013" spans="2:19">
      <c r="B1013" s="50">
        <v>1135</v>
      </c>
      <c r="C1013" s="81" t="s">
        <v>1430</v>
      </c>
      <c r="D1013" s="90" t="s">
        <v>1430</v>
      </c>
      <c r="E1013" s="81" t="s">
        <v>4203</v>
      </c>
      <c r="F1013" s="81" t="s">
        <v>4203</v>
      </c>
      <c r="G1013" s="90" t="s">
        <v>1430</v>
      </c>
      <c r="H1013" s="90" t="s">
        <v>4121</v>
      </c>
      <c r="I1013" s="50" t="str" cm="1">
        <f t="array" ref="I10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3" s="90" t="s">
        <v>2896</v>
      </c>
      <c r="K1013" s="50">
        <f>MATCH(LEFT(既存ファイル名[[#This Row],[項目（内部）]],1),字音画数表[新字],0)</f>
        <v>1060</v>
      </c>
      <c r="L1013" s="50" cm="1">
        <f t="array" ref="L101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3" s="50" cm="1">
        <f t="array" ref="M10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3" s="50" cm="1">
        <f t="array" ref="N1013">_xlfn.IFS(既存ファイル名[[#This Row],[字２]]=0,1,既存ファイル名[[#This Row],[字３]]=0,2,TRUE,3)</f>
        <v>1</v>
      </c>
      <c r="O1013" s="50">
        <f>COUNTIF(既存ファイル名[項目],既存ファイル名[[#This Row],[項目]])</f>
        <v>1</v>
      </c>
      <c r="P1013" s="90" t="s">
        <v>3839</v>
      </c>
      <c r="Q1013" s="50" t="str" cm="1">
        <f t="array" ref="Q1013">_xlfn.IFS(既存ファイル名[[#This Row],[字２]]&gt;0,"",COUNTIF(既存ファイル名[[字１]:[字３]],既存ファイル名[[#This Row],[字１]])&gt;1,"重複",TRUE,"")</f>
        <v>重複</v>
      </c>
      <c r="R1013" s="50" t="str">
        <f>LEFT(既存ファイル名[[#This Row],[ファイル名]],LEN(既存ファイル名[[#This Row],[ファイル名]])-2)</f>
        <v>ryou</v>
      </c>
      <c r="S1013" s="50" t="s">
        <v>3837</v>
      </c>
    </row>
    <row r="1014" spans="2:19">
      <c r="B1014" s="50">
        <v>1134</v>
      </c>
      <c r="C1014" s="81" t="s">
        <v>1427</v>
      </c>
      <c r="D1014" s="90" t="s">
        <v>1427</v>
      </c>
      <c r="E1014" s="81" t="s">
        <v>4203</v>
      </c>
      <c r="F1014" s="81" t="s">
        <v>4203</v>
      </c>
      <c r="G1014" s="90" t="s">
        <v>1427</v>
      </c>
      <c r="H1014" s="90" t="s">
        <v>4121</v>
      </c>
      <c r="I1014" s="50" t="str" cm="1">
        <f t="array" ref="I10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4" s="90" t="s">
        <v>2895</v>
      </c>
      <c r="K1014" s="50">
        <f>MATCH(LEFT(既存ファイル名[[#This Row],[項目（内部）]],1),字音画数表[新字],0)</f>
        <v>1059</v>
      </c>
      <c r="L1014" s="50" cm="1">
        <f t="array" ref="L101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4" s="50" cm="1">
        <f t="array" ref="M10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4" s="50" cm="1">
        <f t="array" ref="N1014">_xlfn.IFS(既存ファイル名[[#This Row],[字２]]=0,1,既存ファイル名[[#This Row],[字３]]=0,2,TRUE,3)</f>
        <v>1</v>
      </c>
      <c r="O1014" s="50">
        <f>COUNTIF(既存ファイル名[項目],既存ファイル名[[#This Row],[項目]])</f>
        <v>1</v>
      </c>
      <c r="P1014" s="90" t="s">
        <v>3839</v>
      </c>
      <c r="Q1014" s="50" t="str" cm="1">
        <f t="array" ref="Q1014">_xlfn.IFS(既存ファイル名[[#This Row],[字２]]&gt;0,"",COUNTIF(既存ファイル名[[字１]:[字３]],既存ファイル名[[#This Row],[字１]])&gt;1,"重複",TRUE,"")</f>
        <v>重複</v>
      </c>
      <c r="R1014" s="50" t="str">
        <f>LEFT(既存ファイル名[[#This Row],[ファイル名]],LEN(既存ファイル名[[#This Row],[ファイル名]])-2)</f>
        <v>ryou</v>
      </c>
      <c r="S1014" s="50" t="s">
        <v>3837</v>
      </c>
    </row>
    <row r="1015" spans="2:19">
      <c r="B1015" s="50">
        <v>1132</v>
      </c>
      <c r="C1015" s="81" t="s">
        <v>1418</v>
      </c>
      <c r="D1015" s="90" t="s">
        <v>1418</v>
      </c>
      <c r="E1015" s="81" t="s">
        <v>4203</v>
      </c>
      <c r="F1015" s="81" t="s">
        <v>4203</v>
      </c>
      <c r="G1015" s="90" t="s">
        <v>1418</v>
      </c>
      <c r="H1015" s="90" t="s">
        <v>4121</v>
      </c>
      <c r="I1015" s="50" t="str" cm="1">
        <f t="array" ref="I10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5" s="90" t="s">
        <v>3581</v>
      </c>
      <c r="K1015" s="50">
        <f>MATCH(LEFT(既存ファイル名[[#This Row],[項目（内部）]],1),字音画数表[新字],0)</f>
        <v>1053</v>
      </c>
      <c r="L1015" s="50" cm="1">
        <f t="array" ref="L101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5" s="50" cm="1">
        <f t="array" ref="M10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5" s="50" cm="1">
        <f t="array" ref="N1015">_xlfn.IFS(既存ファイル名[[#This Row],[字２]]=0,1,既存ファイル名[[#This Row],[字３]]=0,2,TRUE,3)</f>
        <v>1</v>
      </c>
      <c r="O1015" s="50">
        <f>COUNTIF(既存ファイル名[項目],既存ファイル名[[#This Row],[項目]])</f>
        <v>1</v>
      </c>
      <c r="P1015" s="90" t="s">
        <v>3839</v>
      </c>
      <c r="Q1015" s="50" t="str" cm="1">
        <f t="array" ref="Q1015">_xlfn.IFS(既存ファイル名[[#This Row],[字２]]&gt;0,"",COUNTIF(既存ファイル名[[字１]:[字３]],既存ファイル名[[#This Row],[字１]])&gt;1,"重複",TRUE,"")</f>
        <v/>
      </c>
      <c r="R1015" s="50" t="str">
        <f>LEFT(既存ファイル名[[#This Row],[ファイル名]],LEN(既存ファイル名[[#This Row],[ファイル名]])-2)</f>
        <v>ritsu</v>
      </c>
      <c r="S1015" s="50" t="s">
        <v>3837</v>
      </c>
    </row>
    <row r="1016" spans="2:19">
      <c r="B1016" s="50">
        <v>1130</v>
      </c>
      <c r="C1016" s="81" t="s">
        <v>1411</v>
      </c>
      <c r="D1016" s="90" t="s">
        <v>1411</v>
      </c>
      <c r="E1016" s="81" t="s">
        <v>4203</v>
      </c>
      <c r="F1016" s="81" t="s">
        <v>4203</v>
      </c>
      <c r="G1016" s="90" t="s">
        <v>1411</v>
      </c>
      <c r="H1016" s="90" t="s">
        <v>4121</v>
      </c>
      <c r="I1016" s="50" t="str" cm="1">
        <f t="array" ref="I10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6" s="90" t="s">
        <v>2887</v>
      </c>
      <c r="K1016" s="50">
        <f>MATCH(LEFT(既存ファイル名[[#This Row],[項目（内部）]],1),字音画数表[新字],0)</f>
        <v>1049</v>
      </c>
      <c r="L1016" s="50" cm="1">
        <f t="array" ref="L101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6" s="50" cm="1">
        <f t="array" ref="M10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6" s="50" cm="1">
        <f t="array" ref="N1016">_xlfn.IFS(既存ファイル名[[#This Row],[字２]]=0,1,既存ファイル名[[#This Row],[字３]]=0,2,TRUE,3)</f>
        <v>1</v>
      </c>
      <c r="O1016" s="50">
        <f>COUNTIF(既存ファイル名[項目],既存ファイル名[[#This Row],[項目]])</f>
        <v>1</v>
      </c>
      <c r="P1016" s="90" t="s">
        <v>3839</v>
      </c>
      <c r="Q1016" s="50" t="str" cm="1">
        <f t="array" ref="Q1016">_xlfn.IFS(既存ファイル名[[#This Row],[字２]]&gt;0,"",COUNTIF(既存ファイル名[[字１]:[字３]],既存ファイル名[[#This Row],[字１]])&gt;1,"重複",TRUE,"")</f>
        <v/>
      </c>
      <c r="R1016" s="50" t="str">
        <f>LEFT(既存ファイル名[[#This Row],[ファイル名]],LEN(既存ファイル名[[#This Row],[ファイル名]])-2)</f>
        <v>ri</v>
      </c>
      <c r="S1016" s="50" t="s">
        <v>3837</v>
      </c>
    </row>
    <row r="1017" spans="2:19">
      <c r="B1017" s="50">
        <v>1129</v>
      </c>
      <c r="C1017" s="81" t="s">
        <v>1408</v>
      </c>
      <c r="D1017" s="90" t="s">
        <v>1408</v>
      </c>
      <c r="E1017" s="81" t="s">
        <v>4203</v>
      </c>
      <c r="F1017" s="81" t="s">
        <v>4203</v>
      </c>
      <c r="G1017" s="90" t="s">
        <v>1408</v>
      </c>
      <c r="H1017" s="90" t="s">
        <v>4121</v>
      </c>
      <c r="I1017" s="50" t="str" cm="1">
        <f t="array" ref="I10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7" s="90" t="s">
        <v>2886</v>
      </c>
      <c r="K1017" s="50">
        <f>MATCH(LEFT(既存ファイル名[[#This Row],[項目（内部）]],1),字音画数表[新字],0)</f>
        <v>1045</v>
      </c>
      <c r="L1017" s="50" cm="1">
        <f t="array" ref="L101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7" s="50" cm="1">
        <f t="array" ref="M10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7" s="50" cm="1">
        <f t="array" ref="N1017">_xlfn.IFS(既存ファイル名[[#This Row],[字２]]=0,1,既存ファイル名[[#This Row],[字３]]=0,2,TRUE,3)</f>
        <v>1</v>
      </c>
      <c r="O1017" s="50">
        <f>COUNTIF(既存ファイル名[項目],既存ファイル名[[#This Row],[項目]])</f>
        <v>1</v>
      </c>
      <c r="P1017" s="90" t="s">
        <v>3839</v>
      </c>
      <c r="Q1017" s="50" t="str" cm="1">
        <f t="array" ref="Q1017">_xlfn.IFS(既存ファイル名[[#This Row],[字２]]&gt;0,"",COUNTIF(既存ファイル名[[字１]:[字３]],既存ファイル名[[#This Row],[字１]])&gt;1,"重複",TRUE,"")</f>
        <v>重複</v>
      </c>
      <c r="R1017" s="50" t="str">
        <f>LEFT(既存ファイル名[[#This Row],[ファイル名]],LEN(既存ファイル名[[#This Row],[ファイル名]])-2)</f>
        <v>ri</v>
      </c>
      <c r="S1017" s="50" t="s">
        <v>3837</v>
      </c>
    </row>
    <row r="1018" spans="2:19">
      <c r="B1018" s="50">
        <v>1124</v>
      </c>
      <c r="C1018" s="81" t="s">
        <v>1403</v>
      </c>
      <c r="D1018" s="90" t="s">
        <v>1403</v>
      </c>
      <c r="E1018" s="81" t="s">
        <v>4203</v>
      </c>
      <c r="F1018" s="81" t="s">
        <v>4203</v>
      </c>
      <c r="G1018" s="90" t="s">
        <v>1403</v>
      </c>
      <c r="H1018" s="90" t="s">
        <v>4121</v>
      </c>
      <c r="I1018" s="50" t="str" cm="1">
        <f t="array" ref="I10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8" s="90" t="s">
        <v>2876</v>
      </c>
      <c r="K1018" s="50">
        <f>MATCH(LEFT(既存ファイル名[[#This Row],[項目（内部）]],1),字音画数表[新字],0)</f>
        <v>1043</v>
      </c>
      <c r="L1018" s="50" cm="1">
        <f t="array" ref="L101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8" s="50" cm="1">
        <f t="array" ref="M10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8" s="50" cm="1">
        <f t="array" ref="N1018">_xlfn.IFS(既存ファイル名[[#This Row],[字２]]=0,1,既存ファイル名[[#This Row],[字３]]=0,2,TRUE,3)</f>
        <v>1</v>
      </c>
      <c r="O1018" s="50">
        <f>COUNTIF(既存ファイル名[項目],既存ファイル名[[#This Row],[項目]])</f>
        <v>1</v>
      </c>
      <c r="P1018" s="90" t="s">
        <v>3839</v>
      </c>
      <c r="Q1018" s="50" t="str" cm="1">
        <f t="array" ref="Q1018">_xlfn.IFS(既存ファイル名[[#This Row],[字２]]&gt;0,"",COUNTIF(既存ファイル名[[字１]:[字３]],既存ファイル名[[#This Row],[字１]])&gt;1,"重複",TRUE,"")</f>
        <v>重複</v>
      </c>
      <c r="R1018" s="50" t="str">
        <f>LEFT(既存ファイル名[[#This Row],[ファイル名]],LEN(既存ファイル名[[#This Row],[ファイル名]])-2)</f>
        <v>ran</v>
      </c>
      <c r="S1018" s="50" t="s">
        <v>3837</v>
      </c>
    </row>
    <row r="1019" spans="2:19">
      <c r="B1019" s="50">
        <v>1205</v>
      </c>
      <c r="C1019" s="81" t="s">
        <v>2437</v>
      </c>
      <c r="D1019" s="90" t="s">
        <v>2437</v>
      </c>
      <c r="E1019" s="81" t="s">
        <v>4203</v>
      </c>
      <c r="F1019" s="81" t="s">
        <v>4203</v>
      </c>
      <c r="G1019" s="90" t="s">
        <v>2437</v>
      </c>
      <c r="H1019" s="90" t="s">
        <v>4121</v>
      </c>
      <c r="I1019" s="50" t="str" cm="1">
        <f t="array" ref="I10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19" s="90" t="s">
        <v>3183</v>
      </c>
      <c r="K1019" s="50">
        <f>MATCH(LEFT(既存ファイル名[[#This Row],[項目（内部）]],1),字音画数表[新字],0)</f>
        <v>1028</v>
      </c>
      <c r="L1019" s="50" cm="1">
        <f t="array" ref="L101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19" s="50" cm="1">
        <f t="array" ref="M10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19" s="50" cm="1">
        <f t="array" ref="N1019">_xlfn.IFS(既存ファイル名[[#This Row],[字２]]=0,1,既存ファイル名[[#This Row],[字３]]=0,2,TRUE,3)</f>
        <v>1</v>
      </c>
      <c r="O1019" s="50">
        <f>COUNTIF(既存ファイル名[項目],既存ファイル名[[#This Row],[項目]])</f>
        <v>1</v>
      </c>
      <c r="P1019" s="90" t="s">
        <v>3839</v>
      </c>
      <c r="Q1019" s="50" t="str" cm="1">
        <f t="array" ref="Q1019">_xlfn.IFS(既存ファイル名[[#This Row],[字２]]&gt;0,"",COUNTIF(既存ファイル名[[字１]:[字３]],既存ファイル名[[#This Row],[字１]])&gt;1,"重複",TRUE,"")</f>
        <v/>
      </c>
      <c r="R1019" s="50" t="str">
        <f>LEFT(既存ファイル名[[#This Row],[ファイル名]],LEN(既存ファイル名[[#This Row],[ファイル名]])-2)</f>
        <v>you</v>
      </c>
      <c r="S1019" s="50" t="s">
        <v>3837</v>
      </c>
    </row>
    <row r="1020" spans="2:19">
      <c r="B1020" s="50">
        <v>1209</v>
      </c>
      <c r="C1020" s="81" t="s">
        <v>1387</v>
      </c>
      <c r="D1020" s="90" t="s">
        <v>1387</v>
      </c>
      <c r="E1020" s="81" t="s">
        <v>4203</v>
      </c>
      <c r="F1020" s="81" t="s">
        <v>4203</v>
      </c>
      <c r="G1020" s="90" t="s">
        <v>1387</v>
      </c>
      <c r="H1020" s="90" t="s">
        <v>4121</v>
      </c>
      <c r="I1020" s="50" t="str" cm="1">
        <f t="array" ref="I10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0" s="90" t="s">
        <v>3188</v>
      </c>
      <c r="K1020" s="50">
        <f>MATCH(LEFT(既存ファイル名[[#This Row],[項目（内部）]],1),字音画数表[新字],0)</f>
        <v>1024</v>
      </c>
      <c r="L1020" s="50" cm="1">
        <f t="array" ref="L102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0" s="50" cm="1">
        <f t="array" ref="M10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0" s="50" cm="1">
        <f t="array" ref="N1020">_xlfn.IFS(既存ファイル名[[#This Row],[字２]]=0,1,既存ファイル名[[#This Row],[字３]]=0,2,TRUE,3)</f>
        <v>1</v>
      </c>
      <c r="O1020" s="50">
        <f>COUNTIF(既存ファイル名[項目],既存ファイル名[[#This Row],[項目]])</f>
        <v>1</v>
      </c>
      <c r="P1020" s="90" t="s">
        <v>3839</v>
      </c>
      <c r="Q1020" s="50" t="str" cm="1">
        <f t="array" ref="Q1020">_xlfn.IFS(既存ファイル名[[#This Row],[字２]]&gt;0,"",COUNTIF(既存ファイル名[[字１]:[字３]],既存ファイル名[[#This Row],[字１]])&gt;1,"重複",TRUE,"")</f>
        <v>重複</v>
      </c>
      <c r="R1020" s="50" t="str">
        <f>LEFT(既存ファイル名[[#This Row],[ファイル名]],LEN(既存ファイル名[[#This Row],[ファイル名]])-2)</f>
        <v>you</v>
      </c>
      <c r="S1020" s="50" t="s">
        <v>3837</v>
      </c>
    </row>
    <row r="1021" spans="2:19">
      <c r="B1021" s="50">
        <v>1207</v>
      </c>
      <c r="C1021" s="81" t="s">
        <v>1384</v>
      </c>
      <c r="D1021" s="90" t="s">
        <v>1384</v>
      </c>
      <c r="E1021" s="81" t="s">
        <v>4203</v>
      </c>
      <c r="F1021" s="81" t="s">
        <v>4203</v>
      </c>
      <c r="G1021" s="90" t="s">
        <v>1384</v>
      </c>
      <c r="H1021" s="90" t="s">
        <v>4121</v>
      </c>
      <c r="I1021" s="50" t="str" cm="1">
        <f t="array" ref="I10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1" s="90" t="s">
        <v>3185</v>
      </c>
      <c r="K1021" s="50">
        <f>MATCH(LEFT(既存ファイル名[[#This Row],[項目（内部）]],1),字音画数表[新字],0)</f>
        <v>1019</v>
      </c>
      <c r="L1021" s="50" cm="1">
        <f t="array" ref="L102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1" s="50" cm="1">
        <f t="array" ref="M10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1" s="50" cm="1">
        <f t="array" ref="N1021">_xlfn.IFS(既存ファイル名[[#This Row],[字２]]=0,1,既存ファイル名[[#This Row],[字３]]=0,2,TRUE,3)</f>
        <v>1</v>
      </c>
      <c r="O1021" s="50">
        <f>COUNTIF(既存ファイル名[項目],既存ファイル名[[#This Row],[項目]])</f>
        <v>1</v>
      </c>
      <c r="P1021" s="90" t="s">
        <v>3839</v>
      </c>
      <c r="Q1021" s="50" t="str" cm="1">
        <f t="array" ref="Q1021">_xlfn.IFS(既存ファイル名[[#This Row],[字２]]&gt;0,"",COUNTIF(既存ファイル名[[字１]:[字３]],既存ファイル名[[#This Row],[字１]])&gt;1,"重複",TRUE,"")</f>
        <v>重複</v>
      </c>
      <c r="R1021" s="50" t="str">
        <f>LEFT(既存ファイル名[[#This Row],[ファイル名]],LEN(既存ファイル名[[#This Row],[ファイル名]])-2)</f>
        <v>you</v>
      </c>
      <c r="S1021" s="50" t="s">
        <v>3837</v>
      </c>
    </row>
    <row r="1022" spans="2:19">
      <c r="B1022" s="50">
        <v>1208</v>
      </c>
      <c r="C1022" s="81" t="s">
        <v>1917</v>
      </c>
      <c r="D1022" s="90" t="s">
        <v>1917</v>
      </c>
      <c r="E1022" s="81" t="s">
        <v>4203</v>
      </c>
      <c r="F1022" s="81" t="s">
        <v>4203</v>
      </c>
      <c r="G1022" s="90" t="s">
        <v>1917</v>
      </c>
      <c r="H1022" s="90" t="s">
        <v>4121</v>
      </c>
      <c r="I1022" s="50" t="str" cm="1">
        <f t="array" ref="I10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2" s="90" t="s">
        <v>3187</v>
      </c>
      <c r="K1022" s="50">
        <f>MATCH(LEFT(既存ファイル名[[#This Row],[項目（内部）]],1),字音画数表[新字],0)</f>
        <v>1017</v>
      </c>
      <c r="L1022" s="50" cm="1">
        <f t="array" ref="L102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2" s="50" cm="1">
        <f t="array" ref="M10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2" s="50" cm="1">
        <f t="array" ref="N1022">_xlfn.IFS(既存ファイル名[[#This Row],[字２]]=0,1,既存ファイル名[[#This Row],[字３]]=0,2,TRUE,3)</f>
        <v>1</v>
      </c>
      <c r="O1022" s="50">
        <f>COUNTIF(既存ファイル名[項目],既存ファイル名[[#This Row],[項目]])</f>
        <v>1</v>
      </c>
      <c r="P1022" s="90" t="s">
        <v>3839</v>
      </c>
      <c r="Q1022" s="50" t="str" cm="1">
        <f t="array" ref="Q1022">_xlfn.IFS(既存ファイル名[[#This Row],[字２]]&gt;0,"",COUNTIF(既存ファイル名[[字１]:[字３]],既存ファイル名[[#This Row],[字１]])&gt;1,"重複",TRUE,"")</f>
        <v/>
      </c>
      <c r="R1022" s="50" t="str">
        <f>LEFT(既存ファイル名[[#This Row],[ファイル名]],LEN(既存ファイル名[[#This Row],[ファイル名]])-2)</f>
        <v>you</v>
      </c>
      <c r="S1022" s="50" t="s">
        <v>3837</v>
      </c>
    </row>
    <row r="1023" spans="2:19">
      <c r="B1023" s="50">
        <v>1206</v>
      </c>
      <c r="C1023" s="81" t="s">
        <v>186</v>
      </c>
      <c r="D1023" s="90" t="s">
        <v>186</v>
      </c>
      <c r="E1023" s="81" t="s">
        <v>4203</v>
      </c>
      <c r="F1023" s="81" t="s">
        <v>4203</v>
      </c>
      <c r="G1023" s="90" t="s">
        <v>186</v>
      </c>
      <c r="H1023" s="90" t="s">
        <v>4121</v>
      </c>
      <c r="I1023" s="50" t="str" cm="1">
        <f t="array" ref="I10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3" s="90" t="s">
        <v>3184</v>
      </c>
      <c r="K1023" s="50">
        <f>MATCH(LEFT(既存ファイル名[[#This Row],[項目（内部）]],1),字音画数表[新字],0)</f>
        <v>1013</v>
      </c>
      <c r="L1023" s="50" cm="1">
        <f t="array" ref="L102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3" s="50" cm="1">
        <f t="array" ref="M10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3" s="50" cm="1">
        <f t="array" ref="N1023">_xlfn.IFS(既存ファイル名[[#This Row],[字２]]=0,1,既存ファイル名[[#This Row],[字３]]=0,2,TRUE,3)</f>
        <v>1</v>
      </c>
      <c r="O1023" s="50">
        <f>COUNTIF(既存ファイル名[項目],既存ファイル名[[#This Row],[項目]])</f>
        <v>1</v>
      </c>
      <c r="P1023" s="90" t="s">
        <v>3839</v>
      </c>
      <c r="Q1023" s="50" t="str" cm="1">
        <f t="array" ref="Q1023">_xlfn.IFS(既存ファイル名[[#This Row],[字２]]&gt;0,"",COUNTIF(既存ファイル名[[字１]:[字３]],既存ファイル名[[#This Row],[字１]])&gt;1,"重複",TRUE,"")</f>
        <v>重複</v>
      </c>
      <c r="R1023" s="50" t="str">
        <f>LEFT(既存ファイル名[[#This Row],[ファイル名]],LEN(既存ファイル名[[#This Row],[ファイル名]])-2)</f>
        <v>you</v>
      </c>
      <c r="S1023" s="50" t="s">
        <v>3837</v>
      </c>
    </row>
    <row r="1024" spans="2:19">
      <c r="B1024" s="50">
        <v>1210</v>
      </c>
      <c r="C1024" s="81" t="s">
        <v>1369</v>
      </c>
      <c r="D1024" s="90" t="s">
        <v>1369</v>
      </c>
      <c r="E1024" s="81" t="s">
        <v>4203</v>
      </c>
      <c r="F1024" s="81" t="s">
        <v>4203</v>
      </c>
      <c r="G1024" s="90" t="s">
        <v>1369</v>
      </c>
      <c r="H1024" s="90" t="s">
        <v>4121</v>
      </c>
      <c r="I1024" s="50" t="str" cm="1">
        <f t="array" ref="I10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4" s="90" t="s">
        <v>3197</v>
      </c>
      <c r="K1024" s="50">
        <f>MATCH(LEFT(既存ファイル名[[#This Row],[項目（内部）]],1),字音画数表[新字],0)</f>
        <v>1004</v>
      </c>
      <c r="L1024" s="50" cm="1">
        <f t="array" ref="L102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4" s="50" cm="1">
        <f t="array" ref="M10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4" s="50" cm="1">
        <f t="array" ref="N1024">_xlfn.IFS(既存ファイル名[[#This Row],[字２]]=0,1,既存ファイル名[[#This Row],[字３]]=0,2,TRUE,3)</f>
        <v>1</v>
      </c>
      <c r="O1024" s="50">
        <f>COUNTIF(既存ファイル名[項目],既存ファイル名[[#This Row],[項目]])</f>
        <v>1</v>
      </c>
      <c r="P1024" s="90" t="s">
        <v>3839</v>
      </c>
      <c r="Q1024" s="50" t="str" cm="1">
        <f t="array" ref="Q1024">_xlfn.IFS(既存ファイル名[[#This Row],[字２]]&gt;0,"",COUNTIF(既存ファイル名[[字１]:[字３]],既存ファイル名[[#This Row],[字１]])&gt;1,"重複",TRUE,"")</f>
        <v>重複</v>
      </c>
      <c r="R1024" s="50" t="str">
        <f>LEFT(既存ファイル名[[#This Row],[ファイル名]],LEN(既存ファイル名[[#This Row],[ファイル名]])-2)</f>
        <v>yuu</v>
      </c>
      <c r="S1024" s="50" t="s">
        <v>3837</v>
      </c>
    </row>
    <row r="1025" spans="2:19">
      <c r="B1025" s="50">
        <v>1213</v>
      </c>
      <c r="C1025" s="81" t="s">
        <v>1367</v>
      </c>
      <c r="D1025" s="90" t="s">
        <v>1367</v>
      </c>
      <c r="E1025" s="81" t="s">
        <v>4203</v>
      </c>
      <c r="F1025" s="81" t="s">
        <v>4203</v>
      </c>
      <c r="G1025" s="90" t="s">
        <v>1367</v>
      </c>
      <c r="H1025" s="90" t="s">
        <v>4121</v>
      </c>
      <c r="I1025" s="50" t="str" cm="1">
        <f t="array" ref="I10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5" s="90" t="s">
        <v>3200</v>
      </c>
      <c r="K1025" s="50">
        <f>MATCH(LEFT(既存ファイル名[[#This Row],[項目（内部）]],1),字音画数表[新字],0)</f>
        <v>1002</v>
      </c>
      <c r="L1025" s="50" cm="1">
        <f t="array" ref="L102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5" s="50" cm="1">
        <f t="array" ref="M10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5" s="50" cm="1">
        <f t="array" ref="N1025">_xlfn.IFS(既存ファイル名[[#This Row],[字２]]=0,1,既存ファイル名[[#This Row],[字３]]=0,2,TRUE,3)</f>
        <v>1</v>
      </c>
      <c r="O1025" s="50">
        <f>COUNTIF(既存ファイル名[項目],既存ファイル名[[#This Row],[項目]])</f>
        <v>1</v>
      </c>
      <c r="P1025" s="90" t="s">
        <v>3839</v>
      </c>
      <c r="Q1025" s="50" t="str" cm="1">
        <f t="array" ref="Q1025">_xlfn.IFS(既存ファイル名[[#This Row],[字２]]&gt;0,"",COUNTIF(既存ファイル名[[字１]:[字３]],既存ファイル名[[#This Row],[字１]])&gt;1,"重複",TRUE,"")</f>
        <v>重複</v>
      </c>
      <c r="R1025" s="50" t="str">
        <f>LEFT(既存ファイル名[[#This Row],[ファイル名]],LEN(既存ファイル名[[#This Row],[ファイル名]])-2)</f>
        <v>yuu</v>
      </c>
      <c r="S1025" s="50" t="s">
        <v>3837</v>
      </c>
    </row>
    <row r="1026" spans="2:19">
      <c r="B1026" s="50">
        <v>1212</v>
      </c>
      <c r="C1026" s="81" t="s">
        <v>1365</v>
      </c>
      <c r="D1026" s="90" t="s">
        <v>1365</v>
      </c>
      <c r="E1026" s="81" t="s">
        <v>4203</v>
      </c>
      <c r="F1026" s="81" t="s">
        <v>4203</v>
      </c>
      <c r="G1026" s="90" t="s">
        <v>1365</v>
      </c>
      <c r="H1026" s="90" t="s">
        <v>4121</v>
      </c>
      <c r="I1026" s="50" t="str" cm="1">
        <f t="array" ref="I10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6" s="90" t="s">
        <v>3199</v>
      </c>
      <c r="K1026" s="50">
        <f>MATCH(LEFT(既存ファイル名[[#This Row],[項目（内部）]],1),字音画数表[新字],0)</f>
        <v>1000</v>
      </c>
      <c r="L1026" s="50" cm="1">
        <f t="array" ref="L102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6" s="50" cm="1">
        <f t="array" ref="M10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6" s="50" cm="1">
        <f t="array" ref="N1026">_xlfn.IFS(既存ファイル名[[#This Row],[字２]]=0,1,既存ファイル名[[#This Row],[字３]]=0,2,TRUE,3)</f>
        <v>1</v>
      </c>
      <c r="O1026" s="50">
        <f>COUNTIF(既存ファイル名[項目],既存ファイル名[[#This Row],[項目]])</f>
        <v>1</v>
      </c>
      <c r="P1026" s="90" t="s">
        <v>3839</v>
      </c>
      <c r="Q1026" s="50" t="str" cm="1">
        <f t="array" ref="Q1026">_xlfn.IFS(既存ファイル名[[#This Row],[字２]]&gt;0,"",COUNTIF(既存ファイル名[[字１]:[字３]],既存ファイル名[[#This Row],[字１]])&gt;1,"重複",TRUE,"")</f>
        <v/>
      </c>
      <c r="R1026" s="50" t="str">
        <f>LEFT(既存ファイル名[[#This Row],[ファイル名]],LEN(既存ファイル名[[#This Row],[ファイル名]])-2)</f>
        <v>yuu</v>
      </c>
      <c r="S1026" s="50" t="s">
        <v>3837</v>
      </c>
    </row>
    <row r="1027" spans="2:19">
      <c r="B1027" s="50">
        <v>1211</v>
      </c>
      <c r="C1027" s="81" t="s">
        <v>408</v>
      </c>
      <c r="D1027" s="90" t="s">
        <v>408</v>
      </c>
      <c r="E1027" s="81" t="s">
        <v>4203</v>
      </c>
      <c r="F1027" s="81" t="s">
        <v>4203</v>
      </c>
      <c r="G1027" s="90" t="s">
        <v>408</v>
      </c>
      <c r="H1027" s="90" t="s">
        <v>4121</v>
      </c>
      <c r="I1027" s="50" t="str" cm="1">
        <f t="array" ref="I10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7" s="90" t="s">
        <v>3198</v>
      </c>
      <c r="K1027" s="50">
        <f>MATCH(LEFT(既存ファイル名[[#This Row],[項目（内部）]],1),字音画数表[新字],0)</f>
        <v>999</v>
      </c>
      <c r="L1027" s="50" cm="1">
        <f t="array" ref="L102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7" s="50" cm="1">
        <f t="array" ref="M10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7" s="50" cm="1">
        <f t="array" ref="N1027">_xlfn.IFS(既存ファイル名[[#This Row],[字２]]=0,1,既存ファイル名[[#This Row],[字３]]=0,2,TRUE,3)</f>
        <v>1</v>
      </c>
      <c r="O1027" s="50">
        <f>COUNTIF(既存ファイル名[項目],既存ファイル名[[#This Row],[項目]])</f>
        <v>1</v>
      </c>
      <c r="P1027" s="90" t="s">
        <v>3839</v>
      </c>
      <c r="Q1027" s="50" t="str" cm="1">
        <f t="array" ref="Q1027">_xlfn.IFS(既存ファイル名[[#This Row],[字２]]&gt;0,"",COUNTIF(既存ファイル名[[字１]:[字３]],既存ファイル名[[#This Row],[字１]])&gt;1,"重複",TRUE,"")</f>
        <v/>
      </c>
      <c r="R1027" s="50" t="str">
        <f>LEFT(既存ファイル名[[#This Row],[ファイル名]],LEN(既存ファイル名[[#This Row],[ファイル名]])-2)</f>
        <v>yuu</v>
      </c>
      <c r="S1027" s="50" t="s">
        <v>3837</v>
      </c>
    </row>
    <row r="1028" spans="2:19">
      <c r="B1028" s="50">
        <v>1204</v>
      </c>
      <c r="C1028" s="81" t="s">
        <v>1359</v>
      </c>
      <c r="D1028" s="90" t="s">
        <v>1359</v>
      </c>
      <c r="E1028" s="81" t="s">
        <v>4203</v>
      </c>
      <c r="F1028" s="81" t="s">
        <v>4203</v>
      </c>
      <c r="G1028" s="90" t="s">
        <v>1359</v>
      </c>
      <c r="H1028" s="90" t="s">
        <v>4121</v>
      </c>
      <c r="I1028" s="50" t="str" cm="1">
        <f t="array" ref="I10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8" s="90" t="s">
        <v>3806</v>
      </c>
      <c r="K1028" s="50">
        <f>MATCH(LEFT(既存ファイル名[[#This Row],[項目（内部）]],1),字音画数表[新字],0)</f>
        <v>996</v>
      </c>
      <c r="L1028" s="50" cm="1">
        <f t="array" ref="L102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8" s="50" cm="1">
        <f t="array" ref="M10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8" s="50" cm="1">
        <f t="array" ref="N1028">_xlfn.IFS(既存ファイル名[[#This Row],[字２]]=0,1,既存ファイル名[[#This Row],[字３]]=0,2,TRUE,3)</f>
        <v>1</v>
      </c>
      <c r="O1028" s="50">
        <f>COUNTIF(既存ファイル名[項目],既存ファイル名[[#This Row],[項目]])</f>
        <v>1</v>
      </c>
      <c r="P1028" s="90" t="s">
        <v>3839</v>
      </c>
      <c r="Q1028" s="50" t="str" cm="1">
        <f t="array" ref="Q1028">_xlfn.IFS(既存ファイル名[[#This Row],[字２]]&gt;0,"",COUNTIF(既存ファイル名[[字１]:[字３]],既存ファイル名[[#This Row],[字１]])&gt;1,"重複",TRUE,"")</f>
        <v/>
      </c>
      <c r="R1028" s="50" t="str">
        <f>LEFT(既存ファイル名[[#This Row],[ファイル名]],LEN(既存ファイル名[[#This Row],[ファイル名]])-2)</f>
        <v>ya</v>
      </c>
      <c r="S1028" s="50" t="s">
        <v>3837</v>
      </c>
    </row>
    <row r="1029" spans="2:19">
      <c r="B1029" s="50">
        <v>1014</v>
      </c>
      <c r="C1029" s="81" t="s">
        <v>1345</v>
      </c>
      <c r="D1029" s="81" t="s">
        <v>1345</v>
      </c>
      <c r="E1029" s="81" t="s">
        <v>4203</v>
      </c>
      <c r="F1029" s="81" t="s">
        <v>4203</v>
      </c>
      <c r="G1029" s="90" t="s">
        <v>1345</v>
      </c>
      <c r="H1029" s="90" t="s">
        <v>4121</v>
      </c>
      <c r="I1029" s="79" t="str" cm="1">
        <f t="array" ref="I10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29" s="90" t="s">
        <v>3217</v>
      </c>
      <c r="K1029" s="50">
        <f>MATCH(LEFT(既存ファイル名[[#This Row],[項目（内部）]],1),字音画数表[新字],0)</f>
        <v>986</v>
      </c>
      <c r="L1029" s="50" cm="1">
        <f t="array" ref="L102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29" s="50" cm="1">
        <f t="array" ref="M10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29" s="50" cm="1">
        <f t="array" ref="N1029">_xlfn.IFS(既存ファイル名[[#This Row],[字２]]=0,1,既存ファイル名[[#This Row],[字３]]=0,2,TRUE,3)</f>
        <v>1</v>
      </c>
      <c r="O1029" s="79">
        <f>COUNTIF(既存ファイル名[項目],既存ファイル名[[#This Row],[項目]])</f>
        <v>1</v>
      </c>
      <c r="P1029" s="90" t="s">
        <v>3839</v>
      </c>
      <c r="Q1029" s="50" t="str" cm="1">
        <f t="array" ref="Q1029">_xlfn.IFS(既存ファイル名[[#This Row],[字２]]&gt;0,"",COUNTIF(既存ファイル名[[字１]:[字３]],既存ファイル名[[#This Row],[字１]])&gt;1,"重複",TRUE,"")</f>
        <v>重複</v>
      </c>
      <c r="R1029" s="50" t="str">
        <f>LEFT(既存ファイル名[[#This Row],[ファイル名]],LEN(既存ファイル名[[#This Row],[ファイル名]])-2)</f>
        <v>boku</v>
      </c>
      <c r="S1029" s="50" t="s">
        <v>3837</v>
      </c>
    </row>
    <row r="1030" spans="2:19">
      <c r="B1030" s="50">
        <v>1015</v>
      </c>
      <c r="C1030" s="81" t="s">
        <v>1344</v>
      </c>
      <c r="D1030" s="81" t="s">
        <v>1344</v>
      </c>
      <c r="E1030" s="81" t="s">
        <v>4203</v>
      </c>
      <c r="F1030" s="81" t="s">
        <v>4203</v>
      </c>
      <c r="G1030" s="90" t="s">
        <v>1344</v>
      </c>
      <c r="H1030" s="90" t="s">
        <v>4121</v>
      </c>
      <c r="I1030" s="79" t="str" cm="1">
        <f t="array" ref="I10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0" s="90" t="s">
        <v>3218</v>
      </c>
      <c r="K1030" s="50">
        <f>MATCH(LEFT(既存ファイル名[[#This Row],[項目（内部）]],1),字音画数表[新字],0)</f>
        <v>985</v>
      </c>
      <c r="L1030" s="50" cm="1">
        <f t="array" ref="L103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0" s="50" cm="1">
        <f t="array" ref="M10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0" s="50" cm="1">
        <f t="array" ref="N1030">_xlfn.IFS(既存ファイル名[[#This Row],[字２]]=0,1,既存ファイル名[[#This Row],[字３]]=0,2,TRUE,3)</f>
        <v>1</v>
      </c>
      <c r="O1030" s="50">
        <f>COUNTIF(既存ファイル名[項目],既存ファイル名[[#This Row],[項目]])</f>
        <v>1</v>
      </c>
      <c r="P1030" s="90" t="s">
        <v>3839</v>
      </c>
      <c r="Q1030" s="50" t="str" cm="1">
        <f t="array" ref="Q1030">_xlfn.IFS(既存ファイル名[[#This Row],[字２]]&gt;0,"",COUNTIF(既存ファイル名[[字１]:[字３]],既存ファイル名[[#This Row],[字１]])&gt;1,"重複",TRUE,"")</f>
        <v/>
      </c>
      <c r="R1030" s="50" t="str">
        <f>LEFT(既存ファイル名[[#This Row],[ファイル名]],LEN(既存ファイル名[[#This Row],[ファイル名]])-2)</f>
        <v>boku</v>
      </c>
      <c r="S1030" s="50" t="s">
        <v>3837</v>
      </c>
    </row>
    <row r="1031" spans="2:19">
      <c r="B1031" s="50">
        <v>1019</v>
      </c>
      <c r="C1031" s="81" t="s">
        <v>1912</v>
      </c>
      <c r="D1031" s="81" t="s">
        <v>1912</v>
      </c>
      <c r="E1031" s="81" t="s">
        <v>4203</v>
      </c>
      <c r="F1031" s="81" t="s">
        <v>4203</v>
      </c>
      <c r="G1031" s="90" t="s">
        <v>1912</v>
      </c>
      <c r="H1031" s="90" t="s">
        <v>4121</v>
      </c>
      <c r="I1031" s="79" t="str" cm="1">
        <f t="array" ref="I10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1" s="90" t="s">
        <v>2535</v>
      </c>
      <c r="K1031" s="50">
        <f>MATCH(LEFT(既存ファイル名[[#This Row],[項目（内部）]],1),字音画数表[新字],0)</f>
        <v>982</v>
      </c>
      <c r="L1031" s="50" cm="1">
        <f t="array" ref="L10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1" s="50" cm="1">
        <f t="array" ref="M10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1" s="50" cm="1">
        <f t="array" ref="N1031">_xlfn.IFS(既存ファイル名[[#This Row],[字２]]=0,1,既存ファイル名[[#This Row],[字３]]=0,2,TRUE,3)</f>
        <v>1</v>
      </c>
      <c r="O1031" s="50">
        <f>COUNTIF(既存ファイル名[項目],既存ファイル名[[#This Row],[項目]])</f>
        <v>1</v>
      </c>
      <c r="P1031" s="90" t="s">
        <v>3839</v>
      </c>
      <c r="Q1031" s="50" t="str" cm="1">
        <f t="array" ref="Q1031">_xlfn.IFS(既存ファイル名[[#This Row],[字２]]&gt;0,"",COUNTIF(既存ファイル名[[字１]:[字３]],既存ファイル名[[#This Row],[字１]])&gt;1,"重複",TRUE,"")</f>
        <v/>
      </c>
      <c r="R1031" s="50" t="str">
        <f>LEFT(既存ファイル名[[#This Row],[ファイル名]],LEN(既存ファイル名[[#This Row],[ファイル名]])-2)</f>
        <v>bou</v>
      </c>
      <c r="S1031" s="50" t="s">
        <v>3837</v>
      </c>
    </row>
    <row r="1032" spans="2:19">
      <c r="B1032" s="50">
        <v>1018</v>
      </c>
      <c r="C1032" s="81" t="s">
        <v>1336</v>
      </c>
      <c r="D1032" s="81" t="s">
        <v>1336</v>
      </c>
      <c r="E1032" s="81" t="s">
        <v>4203</v>
      </c>
      <c r="F1032" s="81" t="s">
        <v>4203</v>
      </c>
      <c r="G1032" s="90" t="s">
        <v>1336</v>
      </c>
      <c r="H1032" s="90" t="s">
        <v>4121</v>
      </c>
      <c r="I1032" s="79" t="str" cm="1">
        <f t="array" ref="I10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2" s="90" t="s">
        <v>2534</v>
      </c>
      <c r="K1032" s="50">
        <f>MATCH(LEFT(既存ファイル名[[#This Row],[項目（内部）]],1),字音画数表[新字],0)</f>
        <v>977</v>
      </c>
      <c r="L1032" s="50" cm="1">
        <f t="array" ref="L10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2" s="50" cm="1">
        <f t="array" ref="M10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2" s="50" cm="1">
        <f t="array" ref="N1032">_xlfn.IFS(既存ファイル名[[#This Row],[字２]]=0,1,既存ファイル名[[#This Row],[字３]]=0,2,TRUE,3)</f>
        <v>1</v>
      </c>
      <c r="O1032" s="50">
        <f>COUNTIF(既存ファイル名[項目],既存ファイル名[[#This Row],[項目]])</f>
        <v>1</v>
      </c>
      <c r="P1032" s="90" t="s">
        <v>3839</v>
      </c>
      <c r="Q1032" s="50" t="str" cm="1">
        <f t="array" ref="Q1032">_xlfn.IFS(既存ファイル名[[#This Row],[字２]]&gt;0,"",COUNTIF(既存ファイル名[[字１]:[字３]],既存ファイル名[[#This Row],[字１]])&gt;1,"重複",TRUE,"")</f>
        <v>重複</v>
      </c>
      <c r="R1032" s="50" t="str">
        <f>LEFT(既存ファイル名[[#This Row],[ファイル名]],LEN(既存ファイル名[[#This Row],[ファイル名]])-2)</f>
        <v>bou</v>
      </c>
      <c r="S1032" s="50" t="s">
        <v>3837</v>
      </c>
    </row>
    <row r="1033" spans="2:19">
      <c r="B1033" s="50">
        <v>1327</v>
      </c>
      <c r="C1033" s="90" t="s">
        <v>1333</v>
      </c>
      <c r="D1033" s="90" t="s">
        <v>1333</v>
      </c>
      <c r="E1033" s="90" t="s">
        <v>4203</v>
      </c>
      <c r="F1033" s="90" t="s">
        <v>4203</v>
      </c>
      <c r="G1033" s="90" t="s">
        <v>1333</v>
      </c>
      <c r="H1033" s="90" t="s">
        <v>4584</v>
      </c>
      <c r="I1033" s="50" t="str" cm="1">
        <f t="array" ref="I10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3" s="90" t="s">
        <v>4762</v>
      </c>
      <c r="K1033" s="50">
        <f>MATCH(LEFT(既存ファイル名[[#This Row],[項目（内部）]],1),字音画数表[新字],0)</f>
        <v>975</v>
      </c>
      <c r="L1033" s="50" cm="1">
        <f t="array" ref="L10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3" s="50" cm="1">
        <f t="array" ref="M10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3" s="50" cm="1">
        <f t="array" ref="N1033">_xlfn.IFS(既存ファイル名[[#This Row],[字２]]=0,1,既存ファイル名[[#This Row],[字３]]=0,2,TRUE,3)</f>
        <v>1</v>
      </c>
      <c r="O1033" s="50">
        <f>COUNTIF(既存ファイル名[項目],既存ファイル名[[#This Row],[項目]])</f>
        <v>1</v>
      </c>
      <c r="P1033" s="90" t="s">
        <v>4763</v>
      </c>
      <c r="Q1033" s="90" t="str" cm="1">
        <f t="array" ref="Q1033">_xlfn.IFS(既存ファイル名[[#This Row],[字２]]&gt;0,"",COUNTIF(既存ファイル名[[字１]:[字３]],既存ファイル名[[#This Row],[字１]])&gt;1,"重複",TRUE,"")</f>
        <v/>
      </c>
      <c r="R1033" s="50" t="str">
        <f>LEFT(既存ファイル名[[#This Row],[ファイル名]],LEN(既存ファイル名[[#This Row],[ファイル名]])-2)</f>
        <v>bou</v>
      </c>
      <c r="S1033" s="50"/>
    </row>
    <row r="1034" spans="2:19">
      <c r="B1034" s="50">
        <v>1016</v>
      </c>
      <c r="C1034" s="81" t="s">
        <v>1329</v>
      </c>
      <c r="D1034" s="81" t="s">
        <v>1329</v>
      </c>
      <c r="E1034" s="81" t="s">
        <v>4203</v>
      </c>
      <c r="F1034" s="81" t="s">
        <v>4203</v>
      </c>
      <c r="G1034" s="90" t="s">
        <v>1329</v>
      </c>
      <c r="H1034" s="90" t="s">
        <v>4121</v>
      </c>
      <c r="I1034" s="79" t="str" cm="1">
        <f t="array" ref="I10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4" s="90" t="s">
        <v>2532</v>
      </c>
      <c r="K1034" s="50">
        <f>MATCH(LEFT(既存ファイル名[[#This Row],[項目（内部）]],1),字音画数表[新字],0)</f>
        <v>970</v>
      </c>
      <c r="L1034" s="50" cm="1">
        <f t="array" ref="L10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4" s="50" cm="1">
        <f t="array" ref="M10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4" s="50" cm="1">
        <f t="array" ref="N1034">_xlfn.IFS(既存ファイル名[[#This Row],[字２]]=0,1,既存ファイル名[[#This Row],[字３]]=0,2,TRUE,3)</f>
        <v>1</v>
      </c>
      <c r="O1034" s="50">
        <f>COUNTIF(既存ファイル名[項目],既存ファイル名[[#This Row],[項目]])</f>
        <v>1</v>
      </c>
      <c r="P1034" s="90" t="s">
        <v>3839</v>
      </c>
      <c r="Q1034" s="50" t="str" cm="1">
        <f t="array" ref="Q1034">_xlfn.IFS(既存ファイル名[[#This Row],[字２]]&gt;0,"",COUNTIF(既存ファイル名[[字１]:[字３]],既存ファイル名[[#This Row],[字１]])&gt;1,"重複",TRUE,"")</f>
        <v/>
      </c>
      <c r="R1034" s="50" t="str">
        <f>LEFT(既存ファイル名[[#This Row],[ファイル名]],LEN(既存ファイル名[[#This Row],[ファイル名]])-2)</f>
        <v>bou</v>
      </c>
      <c r="S1034" s="50" t="s">
        <v>3837</v>
      </c>
    </row>
    <row r="1035" spans="2:19">
      <c r="B1035" s="50">
        <v>1017</v>
      </c>
      <c r="C1035" s="81" t="s">
        <v>1327</v>
      </c>
      <c r="D1035" s="81" t="s">
        <v>1327</v>
      </c>
      <c r="E1035" s="81" t="s">
        <v>4203</v>
      </c>
      <c r="F1035" s="81" t="s">
        <v>4203</v>
      </c>
      <c r="G1035" s="81" t="s">
        <v>1327</v>
      </c>
      <c r="H1035" s="90" t="s">
        <v>4121</v>
      </c>
      <c r="I1035" s="50" t="str" cm="1">
        <f t="array" ref="I10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5" s="90" t="s">
        <v>2533</v>
      </c>
      <c r="K1035" s="50">
        <f>MATCH(LEFT(既存ファイル名[[#This Row],[項目（内部）]],1),字音画数表[新字],0)</f>
        <v>969</v>
      </c>
      <c r="L1035" s="50" cm="1">
        <f t="array" ref="L10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5" s="50" cm="1">
        <f t="array" ref="M10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5" s="50" cm="1">
        <f t="array" ref="N1035">_xlfn.IFS(既存ファイル名[[#This Row],[字２]]=0,1,既存ファイル名[[#This Row],[字３]]=0,2,TRUE,3)</f>
        <v>1</v>
      </c>
      <c r="O1035" s="50">
        <f>COUNTIF(既存ファイル名[項目],既存ファイル名[[#This Row],[項目]])</f>
        <v>1</v>
      </c>
      <c r="P1035" s="90" t="s">
        <v>3839</v>
      </c>
      <c r="Q1035" s="50" t="str" cm="1">
        <f t="array" ref="Q1035">_xlfn.IFS(既存ファイル名[[#This Row],[字２]]&gt;0,"",COUNTIF(既存ファイル名[[字１]:[字３]],既存ファイル名[[#This Row],[字１]])&gt;1,"重複",TRUE,"")</f>
        <v>重複</v>
      </c>
      <c r="R1035" s="50" t="str">
        <f>LEFT(既存ファイル名[[#This Row],[ファイル名]],LEN(既存ファイル名[[#This Row],[ファイル名]])-2)</f>
        <v>bou</v>
      </c>
      <c r="S1035" s="50" t="s">
        <v>3837</v>
      </c>
    </row>
    <row r="1036" spans="2:19">
      <c r="B1036" s="50">
        <v>1057</v>
      </c>
      <c r="C1036" s="81" t="s">
        <v>1324</v>
      </c>
      <c r="D1036" s="81" t="s">
        <v>1324</v>
      </c>
      <c r="E1036" s="81" t="s">
        <v>4203</v>
      </c>
      <c r="F1036" s="81" t="s">
        <v>4203</v>
      </c>
      <c r="G1036" s="81" t="s">
        <v>1324</v>
      </c>
      <c r="H1036" s="90" t="s">
        <v>4121</v>
      </c>
      <c r="I1036" s="50" t="str" cm="1">
        <f t="array" ref="I10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6" s="90" t="s">
        <v>2656</v>
      </c>
      <c r="K1036" s="50">
        <f>MATCH(LEFT(既存ファイル名[[#This Row],[項目（内部）]],1),字音画数表[新字],0)</f>
        <v>965</v>
      </c>
      <c r="L1036" s="50" cm="1">
        <f t="array" ref="L10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6" s="50" cm="1">
        <f t="array" ref="M10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6" s="50" cm="1">
        <f t="array" ref="N1036">_xlfn.IFS(既存ファイル名[[#This Row],[字２]]=0,1,既存ファイル名[[#This Row],[字３]]=0,2,TRUE,3)</f>
        <v>1</v>
      </c>
      <c r="O1036" s="50">
        <f>COUNTIF(既存ファイル名[項目],既存ファイル名[[#This Row],[項目]])</f>
        <v>1</v>
      </c>
      <c r="P1036" s="90" t="s">
        <v>3839</v>
      </c>
      <c r="Q1036" s="50" t="str" cm="1">
        <f t="array" ref="Q1036">_xlfn.IFS(既存ファイル名[[#This Row],[字２]]&gt;0,"",COUNTIF(既存ファイル名[[字１]:[字３]],既存ファイル名[[#This Row],[字１]])&gt;1,"重複",TRUE,"")</f>
        <v/>
      </c>
      <c r="R1036" s="50" t="str">
        <f>LEFT(既存ファイル名[[#This Row],[ファイル名]],LEN(既存ファイル名[[#This Row],[ファイル名]])-2)</f>
        <v>hou</v>
      </c>
      <c r="S1036" s="50" t="s">
        <v>3837</v>
      </c>
    </row>
    <row r="1037" spans="2:19">
      <c r="B1037" s="50">
        <v>1056</v>
      </c>
      <c r="C1037" s="81" t="s">
        <v>1317</v>
      </c>
      <c r="D1037" s="81" t="s">
        <v>1317</v>
      </c>
      <c r="E1037" s="81" t="s">
        <v>4203</v>
      </c>
      <c r="F1037" s="81" t="s">
        <v>4203</v>
      </c>
      <c r="G1037" s="90" t="s">
        <v>1317</v>
      </c>
      <c r="H1037" s="90" t="s">
        <v>4121</v>
      </c>
      <c r="I1037" s="79" t="str" cm="1">
        <f t="array" ref="I10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7" s="90" t="s">
        <v>2655</v>
      </c>
      <c r="K1037" s="50">
        <f>MATCH(LEFT(既存ファイル名[[#This Row],[項目（内部）]],1),字音画数表[新字],0)</f>
        <v>957</v>
      </c>
      <c r="L1037" s="50" cm="1">
        <f t="array" ref="L10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7" s="50" cm="1">
        <f t="array" ref="M10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7" s="50" cm="1">
        <f t="array" ref="N1037">_xlfn.IFS(既存ファイル名[[#This Row],[字２]]=0,1,既存ファイル名[[#This Row],[字３]]=0,2,TRUE,3)</f>
        <v>1</v>
      </c>
      <c r="O1037" s="50">
        <f>COUNTIF(既存ファイル名[項目],既存ファイル名[[#This Row],[項目]])</f>
        <v>1</v>
      </c>
      <c r="P1037" s="90" t="s">
        <v>3839</v>
      </c>
      <c r="Q1037" s="50" t="str" cm="1">
        <f t="array" ref="Q1037">_xlfn.IFS(既存ファイル名[[#This Row],[字２]]&gt;0,"",COUNTIF(既存ファイル名[[字１]:[字３]],既存ファイル名[[#This Row],[字１]])&gt;1,"重複",TRUE,"")</f>
        <v/>
      </c>
      <c r="R1037" s="50" t="str">
        <f>LEFT(既存ファイル名[[#This Row],[ファイル名]],LEN(既存ファイル名[[#This Row],[ファイル名]])-2)</f>
        <v>hou</v>
      </c>
      <c r="S1037" s="50" t="s">
        <v>3837</v>
      </c>
    </row>
    <row r="1038" spans="2:19">
      <c r="B1038" s="50">
        <v>1012</v>
      </c>
      <c r="C1038" s="81" t="s">
        <v>1944</v>
      </c>
      <c r="D1038" s="81" t="s">
        <v>1944</v>
      </c>
      <c r="E1038" s="81" t="s">
        <v>4203</v>
      </c>
      <c r="F1038" s="81" t="s">
        <v>4203</v>
      </c>
      <c r="G1038" s="90" t="s">
        <v>1944</v>
      </c>
      <c r="H1038" s="90" t="s">
        <v>4121</v>
      </c>
      <c r="I1038" s="79" t="str" cm="1">
        <f t="array" ref="I10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8" s="90" t="s">
        <v>3215</v>
      </c>
      <c r="K1038" s="50">
        <f>MATCH(LEFT(既存ファイル名[[#This Row],[項目（内部）]],1),字音画数表[新字],0)</f>
        <v>945</v>
      </c>
      <c r="L1038" s="50" cm="1">
        <f t="array" ref="L10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8" s="50" cm="1">
        <f t="array" ref="M10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8" s="50" cm="1">
        <f t="array" ref="N1038">_xlfn.IFS(既存ファイル名[[#This Row],[字２]]=0,1,既存ファイル名[[#This Row],[字３]]=0,2,TRUE,3)</f>
        <v>1</v>
      </c>
      <c r="O1038" s="50">
        <f>COUNTIF(既存ファイル名[項目],既存ファイル名[[#This Row],[項目]])</f>
        <v>1</v>
      </c>
      <c r="P1038" s="90" t="s">
        <v>3839</v>
      </c>
      <c r="Q1038" s="50" t="str" cm="1">
        <f t="array" ref="Q1038">_xlfn.IFS(既存ファイル名[[#This Row],[字２]]&gt;0,"",COUNTIF(既存ファイル名[[字１]:[字３]],既存ファイル名[[#This Row],[字１]])&gt;1,"重複",TRUE,"")</f>
        <v>重複</v>
      </c>
      <c r="R1038" s="50" t="str">
        <f>LEFT(既存ファイル名[[#This Row],[ファイル名]],LEN(既存ファイル名[[#This Row],[ファイル名]])-2)</f>
        <v>ben</v>
      </c>
      <c r="S1038" s="50" t="s">
        <v>3837</v>
      </c>
    </row>
    <row r="1039" spans="2:19">
      <c r="B1039" s="50">
        <v>1053</v>
      </c>
      <c r="C1039" s="81" t="s">
        <v>4038</v>
      </c>
      <c r="D1039" s="81" t="s">
        <v>4038</v>
      </c>
      <c r="E1039" s="81" t="s">
        <v>4203</v>
      </c>
      <c r="F1039" s="81" t="s">
        <v>4203</v>
      </c>
      <c r="G1039" s="81" t="s">
        <v>4038</v>
      </c>
      <c r="H1039" s="90" t="s">
        <v>4121</v>
      </c>
      <c r="I1039" s="50" t="str" cm="1">
        <f t="array" ref="I10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39" s="90" t="s">
        <v>2644</v>
      </c>
      <c r="K1039" s="50">
        <f>MATCH(LEFT(既存ファイル名[[#This Row],[項目（内部）]],1),字音画数表[新字],0)</f>
        <v>943</v>
      </c>
      <c r="L1039" s="50" cm="1">
        <f t="array" ref="L10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39" s="50" cm="1">
        <f t="array" ref="M10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39" s="50" cm="1">
        <f t="array" ref="N1039">_xlfn.IFS(既存ファイル名[[#This Row],[字２]]=0,1,既存ファイル名[[#This Row],[字３]]=0,2,TRUE,3)</f>
        <v>1</v>
      </c>
      <c r="O1039" s="50">
        <f>COUNTIF(既存ファイル名[項目],既存ファイル名[[#This Row],[項目]])</f>
        <v>1</v>
      </c>
      <c r="P1039" s="90" t="s">
        <v>3839</v>
      </c>
      <c r="Q1039" s="50" t="str" cm="1">
        <f t="array" ref="Q1039">_xlfn.IFS(既存ファイル名[[#This Row],[字２]]&gt;0,"",COUNTIF(既存ファイル名[[字１]:[字３]],既存ファイル名[[#This Row],[字１]])&gt;1,"重複",TRUE,"")</f>
        <v/>
      </c>
      <c r="R1039" s="50" t="str">
        <f>LEFT(既存ファイル名[[#This Row],[ファイル名]],LEN(既存ファイル名[[#This Row],[ファイル名]])-2)</f>
        <v>hen</v>
      </c>
      <c r="S1039" s="50" t="s">
        <v>3837</v>
      </c>
    </row>
    <row r="1040" spans="2:19">
      <c r="B1040" s="50">
        <v>1052</v>
      </c>
      <c r="C1040" s="81" t="s">
        <v>2517</v>
      </c>
      <c r="D1040" s="81" t="s">
        <v>2517</v>
      </c>
      <c r="E1040" s="81" t="s">
        <v>4203</v>
      </c>
      <c r="F1040" s="81" t="s">
        <v>4203</v>
      </c>
      <c r="G1040" s="81" t="s">
        <v>2517</v>
      </c>
      <c r="H1040" s="90" t="s">
        <v>4121</v>
      </c>
      <c r="I1040" s="50" t="str" cm="1">
        <f t="array" ref="I10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0" s="90" t="s">
        <v>2642</v>
      </c>
      <c r="K1040" s="50">
        <f>MATCH(LEFT(既存ファイル名[[#This Row],[項目（内部）]],1),字音画数表[新字],0)</f>
        <v>941</v>
      </c>
      <c r="L1040" s="50" cm="1">
        <f t="array" ref="L10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0" s="50" cm="1">
        <f t="array" ref="M10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0" s="50" cm="1">
        <f t="array" ref="N1040">_xlfn.IFS(既存ファイル名[[#This Row],[字２]]=0,1,既存ファイル名[[#This Row],[字３]]=0,2,TRUE,3)</f>
        <v>1</v>
      </c>
      <c r="O1040" s="50">
        <f>COUNTIF(既存ファイル名[項目],既存ファイル名[[#This Row],[項目]])</f>
        <v>1</v>
      </c>
      <c r="P1040" s="90" t="s">
        <v>3839</v>
      </c>
      <c r="Q1040" s="50" t="str" cm="1">
        <f t="array" ref="Q1040">_xlfn.IFS(既存ファイル名[[#This Row],[字２]]&gt;0,"",COUNTIF(既存ファイル名[[字１]:[字３]],既存ファイル名[[#This Row],[字１]])&gt;1,"重複",TRUE,"")</f>
        <v>重複</v>
      </c>
      <c r="R1040" s="50" t="str">
        <f>LEFT(既存ファイル名[[#This Row],[ファイル名]],LEN(既存ファイル名[[#This Row],[ファイル名]])-2)</f>
        <v>hen</v>
      </c>
      <c r="S1040" s="50" t="s">
        <v>3837</v>
      </c>
    </row>
    <row r="1041" spans="2:19">
      <c r="B1041" s="50">
        <v>1051</v>
      </c>
      <c r="C1041" s="81" t="s">
        <v>1294</v>
      </c>
      <c r="D1041" s="81" t="s">
        <v>1294</v>
      </c>
      <c r="E1041" s="81" t="s">
        <v>4203</v>
      </c>
      <c r="F1041" s="81" t="s">
        <v>4203</v>
      </c>
      <c r="G1041" s="90" t="s">
        <v>1294</v>
      </c>
      <c r="H1041" s="90" t="s">
        <v>4121</v>
      </c>
      <c r="I1041" s="79" t="str" cm="1">
        <f t="array" ref="I10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1" s="90" t="s">
        <v>3370</v>
      </c>
      <c r="K1041" s="50">
        <f>MATCH(LEFT(既存ファイル名[[#This Row],[項目（内部）]],1),字音画数表[新字],0)</f>
        <v>938</v>
      </c>
      <c r="L1041" s="50" cm="1">
        <f t="array" ref="L10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1" s="50" cm="1">
        <f t="array" ref="M10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1" s="50" cm="1">
        <f t="array" ref="N1041">_xlfn.IFS(既存ファイル名[[#This Row],[字２]]=0,1,既存ファイル名[[#This Row],[字３]]=0,2,TRUE,3)</f>
        <v>1</v>
      </c>
      <c r="O1041" s="79">
        <f>COUNTIF(既存ファイル名[項目],既存ファイル名[[#This Row],[項目]])</f>
        <v>1</v>
      </c>
      <c r="P1041" s="90" t="s">
        <v>3839</v>
      </c>
      <c r="Q1041" s="50" t="str" cm="1">
        <f t="array" ref="Q1041">_xlfn.IFS(既存ファイル名[[#This Row],[字２]]&gt;0,"",COUNTIF(既存ファイル名[[字１]:[字３]],既存ファイル名[[#This Row],[字１]])&gt;1,"重複",TRUE,"")</f>
        <v>重複</v>
      </c>
      <c r="R1041" s="50" t="str">
        <f>LEFT(既存ファイル名[[#This Row],[ファイル名]],LEN(既存ファイル名[[#This Row],[ファイル名]])-2)</f>
        <v>heki</v>
      </c>
      <c r="S1041" s="50" t="s">
        <v>3837</v>
      </c>
    </row>
    <row r="1042" spans="2:19">
      <c r="B1042" s="50">
        <v>1049</v>
      </c>
      <c r="C1042" s="81" t="s">
        <v>1943</v>
      </c>
      <c r="D1042" s="81" t="s">
        <v>1943</v>
      </c>
      <c r="E1042" s="81" t="s">
        <v>4203</v>
      </c>
      <c r="F1042" s="81" t="s">
        <v>4203</v>
      </c>
      <c r="G1042" s="90" t="s">
        <v>1943</v>
      </c>
      <c r="H1042" s="90" t="s">
        <v>4121</v>
      </c>
      <c r="I1042" s="79" t="str" cm="1">
        <f t="array" ref="I10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2" s="90" t="s">
        <v>2638</v>
      </c>
      <c r="K1042" s="50">
        <f>MATCH(LEFT(既存ファイル名[[#This Row],[項目（内部）]],1),字音画数表[新字],0)</f>
        <v>936</v>
      </c>
      <c r="L1042" s="50" cm="1">
        <f t="array" ref="L10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2" s="50" cm="1">
        <f t="array" ref="M10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2" s="50" cm="1">
        <f t="array" ref="N1042">_xlfn.IFS(既存ファイル名[[#This Row],[字２]]=0,1,既存ファイル名[[#This Row],[字３]]=0,2,TRUE,3)</f>
        <v>1</v>
      </c>
      <c r="O1042" s="79">
        <f>COUNTIF(既存ファイル名[項目],既存ファイル名[[#This Row],[項目]])</f>
        <v>1</v>
      </c>
      <c r="P1042" s="90" t="s">
        <v>3839</v>
      </c>
      <c r="Q1042" s="50" t="str" cm="1">
        <f t="array" ref="Q1042">_xlfn.IFS(既存ファイル名[[#This Row],[字２]]&gt;0,"",COUNTIF(既存ファイル名[[字１]:[字３]],既存ファイル名[[#This Row],[字１]])&gt;1,"重複",TRUE,"")</f>
        <v>重複</v>
      </c>
      <c r="R1042" s="50" t="str">
        <f>LEFT(既存ファイル名[[#This Row],[ファイル名]],LEN(既存ファイル名[[#This Row],[ファイル名]])-2)</f>
        <v>hei</v>
      </c>
      <c r="S1042" s="50" t="s">
        <v>3837</v>
      </c>
    </row>
    <row r="1043" spans="2:19">
      <c r="B1043" s="50">
        <v>1050</v>
      </c>
      <c r="C1043" s="81" t="s">
        <v>4036</v>
      </c>
      <c r="D1043" s="81" t="s">
        <v>4036</v>
      </c>
      <c r="E1043" s="81" t="s">
        <v>4203</v>
      </c>
      <c r="F1043" s="81" t="s">
        <v>4203</v>
      </c>
      <c r="G1043" s="81" t="s">
        <v>4036</v>
      </c>
      <c r="H1043" s="90" t="s">
        <v>4121</v>
      </c>
      <c r="I1043" s="50" t="str" cm="1">
        <f t="array" ref="I10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3" s="90" t="s">
        <v>2637</v>
      </c>
      <c r="K1043" s="50">
        <f>MATCH(LEFT(既存ファイル名[[#This Row],[項目（内部）]],1),字音画数表[新字],0)</f>
        <v>934</v>
      </c>
      <c r="L1043" s="50" cm="1">
        <f t="array" ref="L10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3" s="50" cm="1">
        <f t="array" ref="M10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3" s="50" cm="1">
        <f t="array" ref="N1043">_xlfn.IFS(既存ファイル名[[#This Row],[字２]]=0,1,既存ファイル名[[#This Row],[字３]]=0,2,TRUE,3)</f>
        <v>1</v>
      </c>
      <c r="O1043" s="50">
        <f>COUNTIF(既存ファイル名[項目],既存ファイル名[[#This Row],[項目]])</f>
        <v>1</v>
      </c>
      <c r="P1043" s="90" t="s">
        <v>3839</v>
      </c>
      <c r="Q1043" s="50" t="str" cm="1">
        <f t="array" ref="Q1043">_xlfn.IFS(既存ファイル名[[#This Row],[字２]]&gt;0,"",COUNTIF(既存ファイル名[[字１]:[字３]],既存ファイル名[[#This Row],[字１]])&gt;1,"重複",TRUE,"")</f>
        <v/>
      </c>
      <c r="R1043" s="50" t="str">
        <f>LEFT(既存ファイル名[[#This Row],[ファイル名]],LEN(既存ファイル名[[#This Row],[ファイル名]])-2)</f>
        <v>hei</v>
      </c>
      <c r="S1043" s="50" t="s">
        <v>3837</v>
      </c>
    </row>
    <row r="1044" spans="2:19">
      <c r="B1044" s="50">
        <v>1047</v>
      </c>
      <c r="C1044" s="81" t="s">
        <v>1289</v>
      </c>
      <c r="D1044" s="81" t="s">
        <v>1289</v>
      </c>
      <c r="E1044" s="81" t="s">
        <v>4203</v>
      </c>
      <c r="F1044" s="81" t="s">
        <v>4203</v>
      </c>
      <c r="G1044" s="90" t="s">
        <v>1289</v>
      </c>
      <c r="H1044" s="90" t="s">
        <v>4121</v>
      </c>
      <c r="I1044" s="79" t="str" cm="1">
        <f t="array" ref="I10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4" s="90" t="s">
        <v>2635</v>
      </c>
      <c r="K1044" s="50">
        <f>MATCH(LEFT(既存ファイル名[[#This Row],[項目（内部）]],1),字音画数表[新字],0)</f>
        <v>933</v>
      </c>
      <c r="L1044" s="50" cm="1">
        <f t="array" ref="L10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4" s="50" cm="1">
        <f t="array" ref="M10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4" s="50" cm="1">
        <f t="array" ref="N1044">_xlfn.IFS(既存ファイル名[[#This Row],[字２]]=0,1,既存ファイル名[[#This Row],[字３]]=0,2,TRUE,3)</f>
        <v>1</v>
      </c>
      <c r="O1044" s="79">
        <f>COUNTIF(既存ファイル名[項目],既存ファイル名[[#This Row],[項目]])</f>
        <v>1</v>
      </c>
      <c r="P1044" s="90" t="s">
        <v>3839</v>
      </c>
      <c r="Q1044" s="50" t="str" cm="1">
        <f t="array" ref="Q1044">_xlfn.IFS(既存ファイル名[[#This Row],[字２]]&gt;0,"",COUNTIF(既存ファイル名[[字１]:[字３]],既存ファイル名[[#This Row],[字１]])&gt;1,"重複",TRUE,"")</f>
        <v>重複</v>
      </c>
      <c r="R1044" s="50" t="str">
        <f>LEFT(既存ファイル名[[#This Row],[ファイル名]],LEN(既存ファイル名[[#This Row],[ファイル名]])-2)</f>
        <v>hei</v>
      </c>
      <c r="S1044" s="50" t="s">
        <v>3837</v>
      </c>
    </row>
    <row r="1045" spans="2:19">
      <c r="B1045" s="50">
        <v>1048</v>
      </c>
      <c r="C1045" s="93" t="s">
        <v>1287</v>
      </c>
      <c r="D1045" s="93" t="s">
        <v>1287</v>
      </c>
      <c r="E1045" s="81" t="s">
        <v>4203</v>
      </c>
      <c r="F1045" s="81" t="s">
        <v>4203</v>
      </c>
      <c r="G1045" s="93" t="s">
        <v>1287</v>
      </c>
      <c r="H1045" s="90" t="s">
        <v>4121</v>
      </c>
      <c r="I1045" s="50" t="str" cm="1">
        <f t="array" ref="I10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5" s="90" t="s">
        <v>2636</v>
      </c>
      <c r="K1045" s="50">
        <f>MATCH(LEFT(既存ファイル名[[#This Row],[項目（内部）]],1),字音画数表[新字],0)</f>
        <v>932</v>
      </c>
      <c r="L1045" s="50" cm="1">
        <f t="array" ref="L10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5" s="50" cm="1">
        <f t="array" ref="M10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5" s="50" cm="1">
        <f t="array" ref="N1045">_xlfn.IFS(既存ファイル名[[#This Row],[字２]]=0,1,既存ファイル名[[#This Row],[字３]]=0,2,TRUE,3)</f>
        <v>1</v>
      </c>
      <c r="O1045" s="79">
        <f>COUNTIF(既存ファイル名[項目],既存ファイル名[[#This Row],[項目]])</f>
        <v>1</v>
      </c>
      <c r="P1045" s="90" t="s">
        <v>3839</v>
      </c>
      <c r="Q1045" s="50" t="str" cm="1">
        <f t="array" ref="Q1045">_xlfn.IFS(既存ファイル名[[#This Row],[字２]]&gt;0,"",COUNTIF(既存ファイル名[[字１]:[字３]],既存ファイル名[[#This Row],[字１]])&gt;1,"重複",TRUE,"")</f>
        <v>重複</v>
      </c>
      <c r="R1045" s="50" t="str">
        <f>LEFT(既存ファイル名[[#This Row],[ファイル名]],LEN(既存ファイル名[[#This Row],[ファイル名]])-2)</f>
        <v>hei</v>
      </c>
      <c r="S1045" s="50" t="s">
        <v>3837</v>
      </c>
    </row>
    <row r="1046" spans="2:19">
      <c r="B1046" s="50">
        <v>1046</v>
      </c>
      <c r="C1046" s="81" t="s">
        <v>1284</v>
      </c>
      <c r="D1046" s="81" t="s">
        <v>1284</v>
      </c>
      <c r="E1046" s="81" t="s">
        <v>4203</v>
      </c>
      <c r="F1046" s="81" t="s">
        <v>4203</v>
      </c>
      <c r="G1046" s="90" t="s">
        <v>1284</v>
      </c>
      <c r="H1046" s="90" t="s">
        <v>4121</v>
      </c>
      <c r="I1046" s="79" t="str" cm="1">
        <f t="array" ref="I10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6" s="90" t="s">
        <v>2634</v>
      </c>
      <c r="K1046" s="50">
        <f>MATCH(LEFT(既存ファイル名[[#This Row],[項目（内部）]],1),字音画数表[新字],0)</f>
        <v>931</v>
      </c>
      <c r="L1046" s="50" cm="1">
        <f t="array" ref="L10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6" s="50" cm="1">
        <f t="array" ref="M10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6" s="50" cm="1">
        <f t="array" ref="N1046">_xlfn.IFS(既存ファイル名[[#This Row],[字２]]=0,1,既存ファイル名[[#This Row],[字３]]=0,2,TRUE,3)</f>
        <v>1</v>
      </c>
      <c r="O1046" s="79">
        <f>COUNTIF(既存ファイル名[項目],既存ファイル名[[#This Row],[項目]])</f>
        <v>1</v>
      </c>
      <c r="P1046" s="90" t="s">
        <v>3839</v>
      </c>
      <c r="Q1046" s="50" t="str" cm="1">
        <f t="array" ref="Q1046">_xlfn.IFS(既存ファイル名[[#This Row],[字２]]&gt;0,"",COUNTIF(既存ファイル名[[字１]:[字３]],既存ファイル名[[#This Row],[字１]])&gt;1,"重複",TRUE,"")</f>
        <v>重複</v>
      </c>
      <c r="R1046" s="50" t="str">
        <f>LEFT(既存ファイル名[[#This Row],[ファイル名]],LEN(既存ファイル名[[#This Row],[ファイル名]])-2)</f>
        <v>hei</v>
      </c>
      <c r="S1046" s="50" t="s">
        <v>3837</v>
      </c>
    </row>
    <row r="1047" spans="2:19">
      <c r="B1047" s="50">
        <v>1021</v>
      </c>
      <c r="C1047" s="81" t="s">
        <v>1282</v>
      </c>
      <c r="D1047" s="81" t="s">
        <v>1282</v>
      </c>
      <c r="E1047" s="81" t="s">
        <v>4203</v>
      </c>
      <c r="F1047" s="81" t="s">
        <v>4203</v>
      </c>
      <c r="G1047" s="90" t="s">
        <v>1282</v>
      </c>
      <c r="H1047" s="90" t="s">
        <v>4121</v>
      </c>
      <c r="I1047" s="79" t="str" cm="1">
        <f t="array" ref="I10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7" s="90" t="s">
        <v>3253</v>
      </c>
      <c r="K1047" s="50">
        <f>MATCH(LEFT(既存ファイル名[[#This Row],[項目（内部）]],1),字音画数表[新字],0)</f>
        <v>929</v>
      </c>
      <c r="L1047" s="50" cm="1">
        <f t="array" ref="L10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7" s="50" cm="1">
        <f t="array" ref="M10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7" s="50" cm="1">
        <f t="array" ref="N1047">_xlfn.IFS(既存ファイル名[[#This Row],[字２]]=0,1,既存ファイル名[[#This Row],[字３]]=0,2,TRUE,3)</f>
        <v>1</v>
      </c>
      <c r="O1047" s="50">
        <f>COUNTIF(既存ファイル名[項目],既存ファイル名[[#This Row],[項目]])</f>
        <v>1</v>
      </c>
      <c r="P1047" s="90" t="s">
        <v>3839</v>
      </c>
      <c r="Q1047" s="50" t="str" cm="1">
        <f t="array" ref="Q1047">_xlfn.IFS(既存ファイル名[[#This Row],[字２]]&gt;0,"",COUNTIF(既存ファイル名[[字１]:[字３]],既存ファイル名[[#This Row],[字１]])&gt;1,"重複",TRUE,"")</f>
        <v>重複</v>
      </c>
      <c r="R1047" s="50" t="str">
        <f>LEFT(既存ファイル名[[#This Row],[ファイル名]],LEN(既存ファイル名[[#This Row],[ファイル名]])-2)</f>
        <v>bun</v>
      </c>
      <c r="S1047" s="50" t="s">
        <v>3837</v>
      </c>
    </row>
    <row r="1048" spans="2:19">
      <c r="B1048" s="50">
        <v>1034</v>
      </c>
      <c r="C1048" s="81" t="s">
        <v>1278</v>
      </c>
      <c r="D1048" s="81" t="s">
        <v>1278</v>
      </c>
      <c r="E1048" s="81" t="s">
        <v>4203</v>
      </c>
      <c r="F1048" s="81" t="s">
        <v>4203</v>
      </c>
      <c r="G1048" s="90" t="s">
        <v>1278</v>
      </c>
      <c r="H1048" s="90" t="s">
        <v>4121</v>
      </c>
      <c r="I1048" s="79" t="str" cm="1">
        <f t="array" ref="I10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8" s="90" t="s">
        <v>2602</v>
      </c>
      <c r="K1048" s="50">
        <f>MATCH(LEFT(既存ファイル名[[#This Row],[項目（内部）]],1),字音画数表[新字],0)</f>
        <v>928</v>
      </c>
      <c r="L1048" s="50" cm="1">
        <f t="array" ref="L10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8" s="50" cm="1">
        <f t="array" ref="M10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8" s="50" cm="1">
        <f t="array" ref="N1048">_xlfn.IFS(既存ファイル名[[#This Row],[字２]]=0,1,既存ファイル名[[#This Row],[字３]]=0,2,TRUE,3)</f>
        <v>1</v>
      </c>
      <c r="O1048" s="50">
        <f>COUNTIF(既存ファイル名[項目],既存ファイル名[[#This Row],[項目]])</f>
        <v>1</v>
      </c>
      <c r="P1048" s="90" t="s">
        <v>3839</v>
      </c>
      <c r="Q1048" s="50" t="str" cm="1">
        <f t="array" ref="Q1048">_xlfn.IFS(既存ファイル名[[#This Row],[字２]]&gt;0,"",COUNTIF(既存ファイル名[[字１]:[字３]],既存ファイル名[[#This Row],[字１]])&gt;1,"重複",TRUE,"")</f>
        <v/>
      </c>
      <c r="R1048" s="50" t="str">
        <f>LEFT(既存ファイル名[[#This Row],[ファイル名]],LEN(既存ファイル名[[#This Row],[ファイル名]])-2)</f>
        <v>fun</v>
      </c>
      <c r="S1048" s="50" t="s">
        <v>3837</v>
      </c>
    </row>
    <row r="1049" spans="2:19">
      <c r="B1049" s="50">
        <v>1033</v>
      </c>
      <c r="C1049" s="81" t="s">
        <v>1280</v>
      </c>
      <c r="D1049" s="81" t="s">
        <v>1280</v>
      </c>
      <c r="E1049" s="81" t="s">
        <v>4203</v>
      </c>
      <c r="F1049" s="81" t="s">
        <v>4203</v>
      </c>
      <c r="G1049" s="81" t="s">
        <v>1280</v>
      </c>
      <c r="H1049" s="90" t="s">
        <v>4121</v>
      </c>
      <c r="I1049" s="50" t="str" cm="1">
        <f t="array" ref="I10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49" s="90" t="s">
        <v>2601</v>
      </c>
      <c r="K1049" s="50">
        <f>MATCH(LEFT(既存ファイル名[[#This Row],[項目（内部）]],1),字音画数表[新字],0)</f>
        <v>927</v>
      </c>
      <c r="L1049" s="50" cm="1">
        <f t="array" ref="L10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49" s="50" cm="1">
        <f t="array" ref="M10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49" s="50" cm="1">
        <f t="array" ref="N1049">_xlfn.IFS(既存ファイル名[[#This Row],[字２]]=0,1,既存ファイル名[[#This Row],[字３]]=0,2,TRUE,3)</f>
        <v>1</v>
      </c>
      <c r="O1049" s="79">
        <f>COUNTIF(既存ファイル名[項目],既存ファイル名[[#This Row],[項目]])</f>
        <v>1</v>
      </c>
      <c r="P1049" s="90" t="s">
        <v>3839</v>
      </c>
      <c r="Q1049" s="50" t="str" cm="1">
        <f t="array" ref="Q1049">_xlfn.IFS(既存ファイル名[[#This Row],[字２]]&gt;0,"",COUNTIF(既存ファイル名[[字１]:[字３]],既存ファイル名[[#This Row],[字１]])&gt;1,"重複",TRUE,"")</f>
        <v/>
      </c>
      <c r="R1049" s="50" t="str">
        <f>LEFT(既存ファイル名[[#This Row],[ファイル名]],LEN(既存ファイル名[[#This Row],[ファイル名]])-2)</f>
        <v>fun</v>
      </c>
      <c r="S1049" s="50" t="s">
        <v>3837</v>
      </c>
    </row>
    <row r="1050" spans="2:19">
      <c r="B1050" s="50">
        <v>1032</v>
      </c>
      <c r="C1050" s="81" t="s">
        <v>1271</v>
      </c>
      <c r="D1050" s="81" t="s">
        <v>1271</v>
      </c>
      <c r="E1050" s="81" t="s">
        <v>4203</v>
      </c>
      <c r="F1050" s="81" t="s">
        <v>4203</v>
      </c>
      <c r="G1050" s="90" t="s">
        <v>1271</v>
      </c>
      <c r="H1050" s="90" t="s">
        <v>4121</v>
      </c>
      <c r="I1050" s="79" t="str" cm="1">
        <f t="array" ref="I10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0" s="90" t="s">
        <v>2598</v>
      </c>
      <c r="K1050" s="50">
        <f>MATCH(LEFT(既存ファイル名[[#This Row],[項目（内部）]],1),字音画数表[新字],0)</f>
        <v>923</v>
      </c>
      <c r="L1050" s="50" cm="1">
        <f t="array" ref="L105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0" s="50" cm="1">
        <f t="array" ref="M10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0" s="50" cm="1">
        <f t="array" ref="N1050">_xlfn.IFS(既存ファイル名[[#This Row],[字２]]=0,1,既存ファイル名[[#This Row],[字３]]=0,2,TRUE,3)</f>
        <v>1</v>
      </c>
      <c r="O1050" s="79">
        <f>COUNTIF(既存ファイル名[項目],既存ファイル名[[#This Row],[項目]])</f>
        <v>1</v>
      </c>
      <c r="P1050" s="90" t="s">
        <v>3839</v>
      </c>
      <c r="Q1050" s="50" t="str" cm="1">
        <f t="array" ref="Q1050">_xlfn.IFS(既存ファイル名[[#This Row],[字２]]&gt;0,"",COUNTIF(既存ファイル名[[字１]:[字３]],既存ファイル名[[#This Row],[字１]])&gt;1,"重複",TRUE,"")</f>
        <v/>
      </c>
      <c r="R1050" s="50" t="str">
        <f>LEFT(既存ファイル名[[#This Row],[ファイル名]],LEN(既存ファイル名[[#This Row],[ファイル名]])-2)</f>
        <v>fuku</v>
      </c>
      <c r="S1050" s="50" t="s">
        <v>3837</v>
      </c>
    </row>
    <row r="1051" spans="2:19">
      <c r="B1051" s="50">
        <v>1020</v>
      </c>
      <c r="C1051" s="81" t="s">
        <v>1266</v>
      </c>
      <c r="D1051" s="81" t="s">
        <v>1266</v>
      </c>
      <c r="E1051" s="81" t="s">
        <v>4203</v>
      </c>
      <c r="F1051" s="81" t="s">
        <v>4203</v>
      </c>
      <c r="G1051" s="90" t="s">
        <v>1266</v>
      </c>
      <c r="H1051" s="90" t="s">
        <v>4121</v>
      </c>
      <c r="I1051" s="79" t="str" cm="1">
        <f t="array" ref="I10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1" s="90" t="s">
        <v>2542</v>
      </c>
      <c r="K1051" s="50">
        <f>MATCH(LEFT(既存ファイル名[[#This Row],[項目（内部）]],1),字音画数表[新字],0)</f>
        <v>918</v>
      </c>
      <c r="L1051" s="50" cm="1">
        <f t="array" ref="L105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1" s="50" cm="1">
        <f t="array" ref="M10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1" s="50" cm="1">
        <f t="array" ref="N1051">_xlfn.IFS(既存ファイル名[[#This Row],[字２]]=0,1,既存ファイル名[[#This Row],[字３]]=0,2,TRUE,3)</f>
        <v>1</v>
      </c>
      <c r="O1051" s="79">
        <f>COUNTIF(既存ファイル名[項目],既存ファイル名[[#This Row],[項目]])</f>
        <v>1</v>
      </c>
      <c r="P1051" s="90" t="s">
        <v>3839</v>
      </c>
      <c r="Q1051" s="50" t="str" cm="1">
        <f t="array" ref="Q1051">_xlfn.IFS(既存ファイル名[[#This Row],[字２]]&gt;0,"",COUNTIF(既存ファイル名[[字１]:[字３]],既存ファイル名[[#This Row],[字１]])&gt;1,"重複",TRUE,"")</f>
        <v>重複</v>
      </c>
      <c r="R1051" s="50" t="str">
        <f>LEFT(既存ファイル名[[#This Row],[ファイル名]],LEN(既存ファイル名[[#This Row],[ファイル名]])-2)</f>
        <v>bu</v>
      </c>
      <c r="S1051" s="50" t="s">
        <v>3837</v>
      </c>
    </row>
    <row r="1052" spans="2:19">
      <c r="B1052" s="50">
        <v>1031</v>
      </c>
      <c r="C1052" s="95" t="s">
        <v>1252</v>
      </c>
      <c r="D1052" s="95" t="s">
        <v>1252</v>
      </c>
      <c r="E1052" s="81" t="s">
        <v>4203</v>
      </c>
      <c r="F1052" s="81" t="s">
        <v>4203</v>
      </c>
      <c r="G1052" s="95" t="s">
        <v>1252</v>
      </c>
      <c r="H1052" s="90" t="s">
        <v>4121</v>
      </c>
      <c r="I1052" s="50" t="str" cm="1">
        <f t="array" ref="I10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2" s="90" t="s">
        <v>2594</v>
      </c>
      <c r="K1052" s="50">
        <f>MATCH(LEFT(既存ファイル名[[#This Row],[項目（内部）]],1),字音画数表[新字],0)</f>
        <v>902</v>
      </c>
      <c r="L1052" s="50" cm="1">
        <f t="array" ref="L105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2" s="50" cm="1">
        <f t="array" ref="M10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2" s="50" cm="1">
        <f t="array" ref="N1052">_xlfn.IFS(既存ファイル名[[#This Row],[字２]]=0,1,既存ファイル名[[#This Row],[字３]]=0,2,TRUE,3)</f>
        <v>1</v>
      </c>
      <c r="O1052" s="79">
        <f>COUNTIF(既存ファイル名[項目],既存ファイル名[[#This Row],[項目]])</f>
        <v>1</v>
      </c>
      <c r="P1052" s="90" t="s">
        <v>3839</v>
      </c>
      <c r="Q1052" s="50" t="str" cm="1">
        <f t="array" ref="Q1052">_xlfn.IFS(既存ファイル名[[#This Row],[字２]]&gt;0,"",COUNTIF(既存ファイル名[[字１]:[字３]],既存ファイル名[[#This Row],[字１]])&gt;1,"重複",TRUE,"")</f>
        <v>重複</v>
      </c>
      <c r="R1052" s="50" t="str">
        <f>LEFT(既存ファイル名[[#This Row],[ファイル名]],LEN(既存ファイル名[[#This Row],[ファイル名]])-2)</f>
        <v>fu</v>
      </c>
      <c r="S1052" s="50" t="s">
        <v>3837</v>
      </c>
    </row>
    <row r="1053" spans="2:19">
      <c r="B1053" s="50">
        <v>1013</v>
      </c>
      <c r="C1053" s="81" t="s">
        <v>1237</v>
      </c>
      <c r="D1053" s="81" t="s">
        <v>1237</v>
      </c>
      <c r="E1053" s="81" t="s">
        <v>4203</v>
      </c>
      <c r="F1053" s="81" t="s">
        <v>4203</v>
      </c>
      <c r="G1053" s="90" t="s">
        <v>1237</v>
      </c>
      <c r="H1053" s="90" t="s">
        <v>4121</v>
      </c>
      <c r="I1053" s="79" t="str" cm="1">
        <f t="array" ref="I10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3" s="90" t="s">
        <v>3235</v>
      </c>
      <c r="K1053" s="50">
        <f>MATCH(LEFT(既存ファイル名[[#This Row],[項目（内部）]],1),字音画数表[新字],0)</f>
        <v>892</v>
      </c>
      <c r="L1053" s="50" cm="1">
        <f t="array" ref="L105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3" s="50" cm="1">
        <f t="array" ref="M10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3" s="50" cm="1">
        <f t="array" ref="N1053">_xlfn.IFS(既存ファイル名[[#This Row],[字２]]=0,1,既存ファイル名[[#This Row],[字３]]=0,2,TRUE,3)</f>
        <v>1</v>
      </c>
      <c r="O1053" s="50">
        <f>COUNTIF(既存ファイル名[項目],既存ファイル名[[#This Row],[項目]])</f>
        <v>1</v>
      </c>
      <c r="P1053" s="90" t="s">
        <v>3839</v>
      </c>
      <c r="Q1053" s="50" t="str" cm="1">
        <f t="array" ref="Q1053">_xlfn.IFS(既存ファイル名[[#This Row],[字２]]&gt;0,"",COUNTIF(既存ファイル名[[字１]:[字３]],既存ファイル名[[#This Row],[字１]])&gt;1,"重複",TRUE,"")</f>
        <v>重複</v>
      </c>
      <c r="R1053" s="50" t="str">
        <f>LEFT(既存ファイル名[[#This Row],[ファイル名]],LEN(既存ファイル名[[#This Row],[ファイル名]])-2)</f>
        <v>bi</v>
      </c>
      <c r="S1053" s="50" t="s">
        <v>3837</v>
      </c>
    </row>
    <row r="1054" spans="2:19">
      <c r="B1054" s="50">
        <v>1054</v>
      </c>
      <c r="C1054" s="81" t="s">
        <v>1235</v>
      </c>
      <c r="D1054" s="81" t="s">
        <v>1235</v>
      </c>
      <c r="E1054" s="81" t="s">
        <v>4203</v>
      </c>
      <c r="F1054" s="81" t="s">
        <v>4203</v>
      </c>
      <c r="G1054" s="81" t="s">
        <v>1235</v>
      </c>
      <c r="H1054" s="90" t="s">
        <v>4121</v>
      </c>
      <c r="I1054" s="50" t="str" cm="1">
        <f t="array" ref="I10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4" s="90" t="s">
        <v>2646</v>
      </c>
      <c r="K1054" s="50">
        <f>MATCH(LEFT(既存ファイル名[[#This Row],[項目（内部）]],1),字音画数表[新字],0)</f>
        <v>890</v>
      </c>
      <c r="L1054" s="50" cm="1">
        <f t="array" ref="L10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4" s="50" cm="1">
        <f t="array" ref="M10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4" s="50" cm="1">
        <f t="array" ref="N1054">_xlfn.IFS(既存ファイル名[[#This Row],[字２]]=0,1,既存ファイル名[[#This Row],[字３]]=0,2,TRUE,3)</f>
        <v>1</v>
      </c>
      <c r="O1054" s="50">
        <f>COUNTIF(既存ファイル名[項目],既存ファイル名[[#This Row],[項目]])</f>
        <v>1</v>
      </c>
      <c r="P1054" s="90" t="s">
        <v>3839</v>
      </c>
      <c r="Q1054" s="50" t="str" cm="1">
        <f t="array" ref="Q1054">_xlfn.IFS(既存ファイル名[[#This Row],[字２]]&gt;0,"",COUNTIF(既存ファイル名[[字１]:[字３]],既存ファイル名[[#This Row],[字１]])&gt;1,"重複",TRUE,"")</f>
        <v>重複</v>
      </c>
      <c r="R1054" s="50" t="str">
        <f>LEFT(既存ファイル名[[#This Row],[ファイル名]],LEN(既存ファイル名[[#This Row],[ファイル名]])-2)</f>
        <v>hi</v>
      </c>
      <c r="S1054" s="50" t="s">
        <v>3837</v>
      </c>
    </row>
    <row r="1055" spans="2:19">
      <c r="B1055" s="50">
        <v>1055</v>
      </c>
      <c r="C1055" s="81" t="s">
        <v>1800</v>
      </c>
      <c r="D1055" s="81" t="s">
        <v>1800</v>
      </c>
      <c r="E1055" s="81" t="s">
        <v>4203</v>
      </c>
      <c r="F1055" s="81" t="s">
        <v>4203</v>
      </c>
      <c r="G1055" s="81" t="s">
        <v>1800</v>
      </c>
      <c r="H1055" s="90" t="s">
        <v>4121</v>
      </c>
      <c r="I1055" s="50" t="str" cm="1">
        <f t="array" ref="I10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5" s="90" t="s">
        <v>2648</v>
      </c>
      <c r="K1055" s="50">
        <f>MATCH(LEFT(既存ファイル名[[#This Row],[項目（内部）]],1),字音画数表[新字],0)</f>
        <v>882</v>
      </c>
      <c r="L1055" s="50" cm="1">
        <f t="array" ref="L10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5" s="50" cm="1">
        <f t="array" ref="M10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5" s="50" cm="1">
        <f t="array" ref="N1055">_xlfn.IFS(既存ファイル名[[#This Row],[字２]]=0,1,既存ファイル名[[#This Row],[字３]]=0,2,TRUE,3)</f>
        <v>1</v>
      </c>
      <c r="O1055" s="79">
        <f>COUNTIF(既存ファイル名[項目],既存ファイル名[[#This Row],[項目]])</f>
        <v>1</v>
      </c>
      <c r="P1055" s="90" t="s">
        <v>3839</v>
      </c>
      <c r="Q1055" s="50" t="str" cm="1">
        <f t="array" ref="Q1055">_xlfn.IFS(既存ファイル名[[#This Row],[字２]]&gt;0,"",COUNTIF(既存ファイル名[[字１]:[字３]],既存ファイル名[[#This Row],[字１]])&gt;1,"重複",TRUE,"")</f>
        <v/>
      </c>
      <c r="R1055" s="50" t="str">
        <f>LEFT(既存ファイル名[[#This Row],[ファイル名]],LEN(既存ファイル名[[#This Row],[ファイル名]])-2)</f>
        <v>hi</v>
      </c>
      <c r="S1055" s="50" t="s">
        <v>3837</v>
      </c>
    </row>
    <row r="1056" spans="2:19">
      <c r="B1056" s="50">
        <v>1044</v>
      </c>
      <c r="C1056" s="81" t="s">
        <v>1900</v>
      </c>
      <c r="D1056" s="81" t="s">
        <v>1900</v>
      </c>
      <c r="E1056" s="81" t="s">
        <v>4203</v>
      </c>
      <c r="F1056" s="81" t="s">
        <v>4203</v>
      </c>
      <c r="G1056" s="81" t="s">
        <v>1900</v>
      </c>
      <c r="H1056" s="90" t="s">
        <v>4121</v>
      </c>
      <c r="I1056" s="50" t="str" cm="1">
        <f t="array" ref="I10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6" s="90" t="s">
        <v>2630</v>
      </c>
      <c r="K1056" s="50">
        <f>MATCH(LEFT(既存ファイル名[[#This Row],[項目（内部）]],1),字音画数表[新字],0)</f>
        <v>873</v>
      </c>
      <c r="L1056" s="50" cm="1">
        <f t="array" ref="L10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6" s="50" cm="1">
        <f t="array" ref="M10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6" s="50" cm="1">
        <f t="array" ref="N1056">_xlfn.IFS(既存ファイル名[[#This Row],[字２]]=0,1,既存ファイル名[[#This Row],[字３]]=0,2,TRUE,3)</f>
        <v>1</v>
      </c>
      <c r="O1056" s="50">
        <f>COUNTIF(既存ファイル名[項目],既存ファイル名[[#This Row],[項目]])</f>
        <v>1</v>
      </c>
      <c r="P1056" s="90" t="s">
        <v>3839</v>
      </c>
      <c r="Q1056" s="50" t="str" cm="1">
        <f t="array" ref="Q1056">_xlfn.IFS(既存ファイル名[[#This Row],[字２]]&gt;0,"",COUNTIF(既存ファイル名[[字１]:[字３]],既存ファイル名[[#This Row],[字１]])&gt;1,"重複",TRUE,"")</f>
        <v/>
      </c>
      <c r="R1056" s="50" t="str">
        <f>LEFT(既存ファイル名[[#This Row],[ファイル名]],LEN(既存ファイル名[[#This Row],[ファイル名]])-2)</f>
        <v>han</v>
      </c>
      <c r="S1056" s="50" t="s">
        <v>3837</v>
      </c>
    </row>
    <row r="1057" spans="2:19">
      <c r="B1057" s="50">
        <v>1043</v>
      </c>
      <c r="C1057" s="81" t="s">
        <v>1218</v>
      </c>
      <c r="D1057" s="81" t="s">
        <v>1218</v>
      </c>
      <c r="E1057" s="81" t="s">
        <v>4203</v>
      </c>
      <c r="F1057" s="81" t="s">
        <v>4203</v>
      </c>
      <c r="G1057" s="81" t="s">
        <v>1218</v>
      </c>
      <c r="H1057" s="90" t="s">
        <v>4121</v>
      </c>
      <c r="I1057" s="50" t="str" cm="1">
        <f t="array" ref="I10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7" s="90" t="s">
        <v>2629</v>
      </c>
      <c r="K1057" s="50">
        <f>MATCH(LEFT(既存ファイル名[[#This Row],[項目（内部）]],1),字音画数表[新字],0)</f>
        <v>872</v>
      </c>
      <c r="L1057" s="50" cm="1">
        <f t="array" ref="L10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7" s="50" cm="1">
        <f t="array" ref="M10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7" s="50" cm="1">
        <f t="array" ref="N1057">_xlfn.IFS(既存ファイル名[[#This Row],[字２]]=0,1,既存ファイル名[[#This Row],[字３]]=0,2,TRUE,3)</f>
        <v>1</v>
      </c>
      <c r="O1057" s="50">
        <f>COUNTIF(既存ファイル名[項目],既存ファイル名[[#This Row],[項目]])</f>
        <v>1</v>
      </c>
      <c r="P1057" s="90" t="s">
        <v>3839</v>
      </c>
      <c r="Q1057" s="50" t="str" cm="1">
        <f t="array" ref="Q1057">_xlfn.IFS(既存ファイル名[[#This Row],[字２]]&gt;0,"",COUNTIF(既存ファイル名[[字１]:[字３]],既存ファイル名[[#This Row],[字１]])&gt;1,"重複",TRUE,"")</f>
        <v>重複</v>
      </c>
      <c r="R1057" s="50" t="str">
        <f>LEFT(既存ファイル名[[#This Row],[ファイル名]],LEN(既存ファイル名[[#This Row],[ファイル名]])-2)</f>
        <v>han</v>
      </c>
      <c r="S1057" s="50" t="s">
        <v>3837</v>
      </c>
    </row>
    <row r="1058" spans="2:19">
      <c r="B1058" s="50">
        <v>1042</v>
      </c>
      <c r="C1058" s="81" t="s">
        <v>1216</v>
      </c>
      <c r="D1058" s="81" t="s">
        <v>1216</v>
      </c>
      <c r="E1058" s="81" t="s">
        <v>4203</v>
      </c>
      <c r="F1058" s="81" t="s">
        <v>4203</v>
      </c>
      <c r="G1058" s="81" t="s">
        <v>1216</v>
      </c>
      <c r="H1058" s="90" t="s">
        <v>4121</v>
      </c>
      <c r="I1058" s="50" t="str" cm="1">
        <f t="array" ref="I10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8" s="90" t="s">
        <v>2627</v>
      </c>
      <c r="K1058" s="50">
        <f>MATCH(LEFT(既存ファイル名[[#This Row],[項目（内部）]],1),字音画数表[新字],0)</f>
        <v>870</v>
      </c>
      <c r="L1058" s="50" cm="1">
        <f t="array" ref="L10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8" s="50" cm="1">
        <f t="array" ref="M10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8" s="50" cm="1">
        <f t="array" ref="N1058">_xlfn.IFS(既存ファイル名[[#This Row],[字２]]=0,1,既存ファイル名[[#This Row],[字３]]=0,2,TRUE,3)</f>
        <v>1</v>
      </c>
      <c r="O1058" s="79">
        <f>COUNTIF(既存ファイル名[項目],既存ファイル名[[#This Row],[項目]])</f>
        <v>1</v>
      </c>
      <c r="P1058" s="90" t="s">
        <v>3839</v>
      </c>
      <c r="Q1058" s="50" t="str" cm="1">
        <f t="array" ref="Q1058">_xlfn.IFS(既存ファイル名[[#This Row],[字２]]&gt;0,"",COUNTIF(既存ファイル名[[字１]:[字３]],既存ファイル名[[#This Row],[字１]])&gt;1,"重複",TRUE,"")</f>
        <v/>
      </c>
      <c r="R1058" s="50" t="str">
        <f>LEFT(既存ファイル名[[#This Row],[ファイル名]],LEN(既存ファイル名[[#This Row],[ファイル名]])-2)</f>
        <v>han</v>
      </c>
      <c r="S1058" s="50" t="s">
        <v>3837</v>
      </c>
    </row>
    <row r="1059" spans="2:19">
      <c r="B1059" s="50">
        <v>1045</v>
      </c>
      <c r="C1059" s="81" t="s">
        <v>1799</v>
      </c>
      <c r="D1059" s="81" t="s">
        <v>1799</v>
      </c>
      <c r="E1059" s="81" t="s">
        <v>4203</v>
      </c>
      <c r="F1059" s="81" t="s">
        <v>4203</v>
      </c>
      <c r="G1059" s="90" t="s">
        <v>1799</v>
      </c>
      <c r="H1059" s="90" t="s">
        <v>4121</v>
      </c>
      <c r="I1059" s="79" t="str" cm="1">
        <f t="array" ref="I10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59" s="90" t="s">
        <v>3359</v>
      </c>
      <c r="K1059" s="50">
        <f>MATCH(LEFT(既存ファイル名[[#This Row],[項目（内部）]],1),字音画数表[新字],0)</f>
        <v>866</v>
      </c>
      <c r="L1059" s="50" cm="1">
        <f t="array" ref="L10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59" s="50" cm="1">
        <f t="array" ref="M10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59" s="50" cm="1">
        <f t="array" ref="N1059">_xlfn.IFS(既存ファイル名[[#This Row],[字２]]=0,1,既存ファイル名[[#This Row],[字３]]=0,2,TRUE,3)</f>
        <v>1</v>
      </c>
      <c r="O1059" s="79">
        <f>COUNTIF(既存ファイル名[項目],既存ファイル名[[#This Row],[項目]])</f>
        <v>1</v>
      </c>
      <c r="P1059" s="90" t="s">
        <v>3839</v>
      </c>
      <c r="Q1059" s="50" t="str" cm="1">
        <f t="array" ref="Q1059">_xlfn.IFS(既存ファイル名[[#This Row],[字２]]&gt;0,"",COUNTIF(既存ファイル名[[字１]:[字３]],既存ファイル名[[#This Row],[字１]])&gt;1,"重複",TRUE,"")</f>
        <v/>
      </c>
      <c r="R1059" s="50" t="str">
        <f>LEFT(既存ファイル名[[#This Row],[ファイル名]],LEN(既存ファイル名[[#This Row],[ファイル名]])-2)</f>
        <v>hatsu</v>
      </c>
      <c r="S1059" s="50" t="s">
        <v>3837</v>
      </c>
    </row>
    <row r="1060" spans="2:19">
      <c r="B1060" s="50">
        <v>1011</v>
      </c>
      <c r="C1060" s="81" t="s">
        <v>1193</v>
      </c>
      <c r="D1060" s="81" t="s">
        <v>1193</v>
      </c>
      <c r="E1060" s="81" t="s">
        <v>4203</v>
      </c>
      <c r="F1060" s="81" t="s">
        <v>4203</v>
      </c>
      <c r="G1060" s="90" t="s">
        <v>1193</v>
      </c>
      <c r="H1060" s="90" t="s">
        <v>4121</v>
      </c>
      <c r="I1060" s="79" t="str" cm="1">
        <f t="array" ref="I10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0" s="90" t="s">
        <v>3229</v>
      </c>
      <c r="K1060" s="50">
        <f>MATCH(LEFT(既存ファイル名[[#This Row],[項目（内部）]],1),字音画数表[新字],0)</f>
        <v>853</v>
      </c>
      <c r="L1060" s="50" cm="1">
        <f t="array" ref="L10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0" s="50" cm="1">
        <f t="array" ref="M10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0" s="50" cm="1">
        <f t="array" ref="N1060">_xlfn.IFS(既存ファイル名[[#This Row],[字２]]=0,1,既存ファイル名[[#This Row],[字３]]=0,2,TRUE,3)</f>
        <v>1</v>
      </c>
      <c r="O1060" s="50">
        <f>COUNTIF(既存ファイル名[項目],既存ファイル名[[#This Row],[項目]])</f>
        <v>1</v>
      </c>
      <c r="P1060" s="90" t="s">
        <v>3839</v>
      </c>
      <c r="Q1060" s="50" t="str" cm="1">
        <f t="array" ref="Q1060">_xlfn.IFS(既存ファイル名[[#This Row],[字２]]&gt;0,"",COUNTIF(既存ファイル名[[字１]:[字３]],既存ファイル名[[#This Row],[字１]])&gt;1,"重複",TRUE,"")</f>
        <v>重複</v>
      </c>
      <c r="R1060" s="50" t="str">
        <f>LEFT(既存ファイル名[[#This Row],[ファイル名]],LEN(既存ファイル名[[#This Row],[ファイル名]])-2)</f>
        <v>bai</v>
      </c>
      <c r="S1060" s="50" t="s">
        <v>3837</v>
      </c>
    </row>
    <row r="1061" spans="2:19">
      <c r="B1061" s="50">
        <v>1123</v>
      </c>
      <c r="C1061" s="81" t="s">
        <v>1178</v>
      </c>
      <c r="D1061" s="90" t="s">
        <v>1178</v>
      </c>
      <c r="E1061" s="81" t="s">
        <v>4203</v>
      </c>
      <c r="F1061" s="81" t="s">
        <v>4203</v>
      </c>
      <c r="G1061" s="90" t="s">
        <v>1178</v>
      </c>
      <c r="H1061" s="90" t="s">
        <v>4121</v>
      </c>
      <c r="I1061" s="50" t="str" cm="1">
        <f t="array" ref="I10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1" s="90" t="s">
        <v>3545</v>
      </c>
      <c r="K1061" s="50">
        <f>MATCH(LEFT(既存ファイル名[[#This Row],[項目（内部）]],1),字音画数表[新字],0)</f>
        <v>843</v>
      </c>
      <c r="L1061" s="50" cm="1">
        <f t="array" ref="L10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1" s="50" cm="1">
        <f t="array" ref="M10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1" s="50" cm="1">
        <f t="array" ref="N1061">_xlfn.IFS(既存ファイル名[[#This Row],[字２]]=0,1,既存ファイル名[[#This Row],[字３]]=0,2,TRUE,3)</f>
        <v>1</v>
      </c>
      <c r="O1061" s="50">
        <f>COUNTIF(既存ファイル名[項目],既存ファイル名[[#This Row],[項目]])</f>
        <v>1</v>
      </c>
      <c r="P1061" s="90" t="s">
        <v>3839</v>
      </c>
      <c r="Q1061" s="50" t="str" cm="1">
        <f t="array" ref="Q1061">_xlfn.IFS(既存ファイル名[[#This Row],[字２]]&gt;0,"",COUNTIF(既存ファイル名[[字１]:[字３]],既存ファイル名[[#This Row],[字１]])&gt;1,"重複",TRUE,"")</f>
        <v>重複</v>
      </c>
      <c r="R1061" s="50" t="str">
        <f>LEFT(既存ファイル名[[#This Row],[ファイル名]],LEN(既存ファイル名[[#This Row],[ファイル名]])-2)</f>
        <v>nan</v>
      </c>
      <c r="S1061" s="50" t="s">
        <v>3837</v>
      </c>
    </row>
    <row r="1062" spans="2:19">
      <c r="B1062" s="50">
        <v>1198</v>
      </c>
      <c r="C1062" s="81" t="s">
        <v>1171</v>
      </c>
      <c r="D1062" s="90" t="s">
        <v>1171</v>
      </c>
      <c r="E1062" s="81" t="s">
        <v>4203</v>
      </c>
      <c r="F1062" s="81" t="s">
        <v>4203</v>
      </c>
      <c r="G1062" s="90" t="s">
        <v>1171</v>
      </c>
      <c r="H1062" s="90" t="s">
        <v>4121</v>
      </c>
      <c r="I1062" s="50" t="str" cm="1">
        <f t="array" ref="I10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2" s="90" t="s">
        <v>3154</v>
      </c>
      <c r="K1062" s="50">
        <f>MATCH(LEFT(既存ファイル名[[#This Row],[項目（内部）]],1),字音画数表[新字],0)</f>
        <v>838</v>
      </c>
      <c r="L1062" s="50" cm="1">
        <f t="array" ref="L10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2" s="50" cm="1">
        <f t="array" ref="M10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2" s="50" cm="1">
        <f t="array" ref="N1062">_xlfn.IFS(既存ファイル名[[#This Row],[字２]]=0,1,既存ファイル名[[#This Row],[字３]]=0,2,TRUE,3)</f>
        <v>1</v>
      </c>
      <c r="O1062" s="79">
        <f>COUNTIF(既存ファイル名[項目],既存ファイル名[[#This Row],[項目]])</f>
        <v>1</v>
      </c>
      <c r="P1062" s="90" t="s">
        <v>3839</v>
      </c>
      <c r="Q1062" s="50" t="str" cm="1">
        <f t="array" ref="Q1062">_xlfn.IFS(既存ファイル名[[#This Row],[字２]]&gt;0,"",COUNTIF(既存ファイル名[[字１]:[字３]],既存ファイル名[[#This Row],[字１]])&gt;1,"重複",TRUE,"")</f>
        <v>重複</v>
      </c>
      <c r="R1062" s="50" t="str">
        <f>LEFT(既存ファイル名[[#This Row],[ファイル名]],LEN(既存ファイル名[[#This Row],[ファイル名]])-2)</f>
        <v>toku</v>
      </c>
      <c r="S1062" s="50" t="s">
        <v>3837</v>
      </c>
    </row>
    <row r="1063" spans="2:19">
      <c r="B1063" s="50">
        <v>1026</v>
      </c>
      <c r="C1063" s="81" t="s">
        <v>1165</v>
      </c>
      <c r="D1063" s="81" t="s">
        <v>1165</v>
      </c>
      <c r="E1063" s="81" t="s">
        <v>4203</v>
      </c>
      <c r="F1063" s="81" t="s">
        <v>4203</v>
      </c>
      <c r="G1063" s="81" t="s">
        <v>1165</v>
      </c>
      <c r="H1063" s="90" t="s">
        <v>4121</v>
      </c>
      <c r="I1063" s="50" t="str" cm="1">
        <f t="array" ref="I10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3" s="90" t="s">
        <v>2572</v>
      </c>
      <c r="K1063" s="50">
        <f>MATCH(LEFT(既存ファイル名[[#This Row],[項目（内部）]],1),字音画数表[新字],0)</f>
        <v>831</v>
      </c>
      <c r="L1063" s="50" cm="1">
        <f t="array" ref="L10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3" s="50" cm="1">
        <f t="array" ref="M10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3" s="50" cm="1">
        <f t="array" ref="N1063">_xlfn.IFS(既存ファイル名[[#This Row],[字２]]=0,1,既存ファイル名[[#This Row],[字３]]=0,2,TRUE,3)</f>
        <v>1</v>
      </c>
      <c r="O1063" s="79">
        <f>COUNTIF(既存ファイル名[項目],既存ファイル名[[#This Row],[項目]])</f>
        <v>1</v>
      </c>
      <c r="P1063" s="90" t="s">
        <v>3839</v>
      </c>
      <c r="Q1063" s="50" t="str" cm="1">
        <f t="array" ref="Q1063">_xlfn.IFS(既存ファイル名[[#This Row],[字２]]&gt;0,"",COUNTIF(既存ファイル名[[字１]:[字３]],既存ファイル名[[#This Row],[字１]])&gt;1,"重複",TRUE,"")</f>
        <v/>
      </c>
      <c r="R1063" s="50" t="str">
        <f>LEFT(既存ファイル名[[#This Row],[ファイル名]],LEN(既存ファイル名[[#This Row],[ファイル名]])-2)</f>
        <v>dou</v>
      </c>
      <c r="S1063" s="50" t="s">
        <v>3837</v>
      </c>
    </row>
    <row r="1064" spans="2:19">
      <c r="B1064" s="50">
        <v>1025</v>
      </c>
      <c r="C1064" s="81" t="s">
        <v>1158</v>
      </c>
      <c r="D1064" s="81" t="s">
        <v>1158</v>
      </c>
      <c r="E1064" s="81" t="s">
        <v>4203</v>
      </c>
      <c r="F1064" s="81" t="s">
        <v>4203</v>
      </c>
      <c r="G1064" s="90" t="s">
        <v>1158</v>
      </c>
      <c r="H1064" s="90" t="s">
        <v>4121</v>
      </c>
      <c r="I1064" s="79" t="str" cm="1">
        <f t="array" ref="I10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4" s="90" t="s">
        <v>2571</v>
      </c>
      <c r="K1064" s="50">
        <f>MATCH(LEFT(既存ファイル名[[#This Row],[項目（内部）]],1),字音画数表[新字],0)</f>
        <v>828</v>
      </c>
      <c r="L1064" s="50" cm="1">
        <f t="array" ref="L10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4" s="50" cm="1">
        <f t="array" ref="M10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4" s="50" cm="1">
        <f t="array" ref="N1064">_xlfn.IFS(既存ファイル名[[#This Row],[字２]]=0,1,既存ファイル名[[#This Row],[字３]]=0,2,TRUE,3)</f>
        <v>1</v>
      </c>
      <c r="O1064" s="50">
        <f>COUNTIF(既存ファイル名[項目],既存ファイル名[[#This Row],[項目]])</f>
        <v>1</v>
      </c>
      <c r="P1064" s="90" t="s">
        <v>3839</v>
      </c>
      <c r="Q1064" s="50" t="str" cm="1">
        <f t="array" ref="Q1064">_xlfn.IFS(既存ファイル名[[#This Row],[字２]]&gt;0,"",COUNTIF(既存ファイル名[[字１]:[字３]],既存ファイル名[[#This Row],[字１]])&gt;1,"重複",TRUE,"")</f>
        <v>重複</v>
      </c>
      <c r="R1064" s="50" t="str">
        <f>LEFT(既存ファイル名[[#This Row],[ファイル名]],LEN(既存ファイル名[[#This Row],[ファイル名]])-2)</f>
        <v>dou</v>
      </c>
      <c r="S1064" s="50" t="s">
        <v>3837</v>
      </c>
    </row>
    <row r="1065" spans="2:19">
      <c r="B1065" s="50">
        <v>1201</v>
      </c>
      <c r="C1065" s="81" t="s">
        <v>1141</v>
      </c>
      <c r="D1065" s="90" t="s">
        <v>1141</v>
      </c>
      <c r="E1065" s="81" t="s">
        <v>4203</v>
      </c>
      <c r="F1065" s="81" t="s">
        <v>4203</v>
      </c>
      <c r="G1065" s="90" t="s">
        <v>1141</v>
      </c>
      <c r="H1065" s="90" t="s">
        <v>4121</v>
      </c>
      <c r="I1065" s="50" t="str" cm="1">
        <f t="array" ref="I10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5" s="90" t="s">
        <v>3167</v>
      </c>
      <c r="K1065" s="50">
        <f>MATCH(LEFT(既存ファイル名[[#This Row],[項目（内部）]],1),字音画数表[新字],0)</f>
        <v>813</v>
      </c>
      <c r="L1065" s="50" cm="1">
        <f t="array" ref="L10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5" s="50" cm="1">
        <f t="array" ref="M10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5" s="50" cm="1">
        <f t="array" ref="N1065">_xlfn.IFS(既存ファイル名[[#This Row],[字２]]=0,1,既存ファイル名[[#This Row],[字３]]=0,2,TRUE,3)</f>
        <v>1</v>
      </c>
      <c r="O1065" s="50">
        <f>COUNTIF(既存ファイル名[項目],既存ファイル名[[#This Row],[項目]])</f>
        <v>1</v>
      </c>
      <c r="P1065" s="90" t="s">
        <v>3839</v>
      </c>
      <c r="Q1065" s="50" t="str" cm="1">
        <f t="array" ref="Q1065">_xlfn.IFS(既存ファイル名[[#This Row],[字２]]&gt;0,"",COUNTIF(既存ファイル名[[字１]:[字３]],既存ファイル名[[#This Row],[字１]])&gt;1,"重複",TRUE,"")</f>
        <v>重複</v>
      </c>
      <c r="R1065" s="50" t="str">
        <f>LEFT(既存ファイル名[[#This Row],[ファイル名]],LEN(既存ファイル名[[#This Row],[ファイル名]])-2)</f>
        <v>tou</v>
      </c>
      <c r="S1065" s="50" t="s">
        <v>3837</v>
      </c>
    </row>
    <row r="1066" spans="2:19">
      <c r="B1066" s="50">
        <v>1199</v>
      </c>
      <c r="C1066" s="81" t="s">
        <v>1140</v>
      </c>
      <c r="D1066" s="90" t="s">
        <v>1140</v>
      </c>
      <c r="E1066" s="81" t="s">
        <v>4203</v>
      </c>
      <c r="F1066" s="81" t="s">
        <v>4203</v>
      </c>
      <c r="G1066" s="90" t="s">
        <v>1140</v>
      </c>
      <c r="H1066" s="90" t="s">
        <v>4121</v>
      </c>
      <c r="I1066" s="50" t="str" cm="1">
        <f t="array" ref="I10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6" s="90" t="s">
        <v>3163</v>
      </c>
      <c r="K1066" s="50">
        <f>MATCH(LEFT(既存ファイル名[[#This Row],[項目（内部）]],1),字音画数表[新字],0)</f>
        <v>812</v>
      </c>
      <c r="L1066" s="50" cm="1">
        <f t="array" ref="L10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6" s="50" cm="1">
        <f t="array" ref="M10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6" s="50" cm="1">
        <f t="array" ref="N1066">_xlfn.IFS(既存ファイル名[[#This Row],[字２]]=0,1,既存ファイル名[[#This Row],[字３]]=0,2,TRUE,3)</f>
        <v>1</v>
      </c>
      <c r="O1066" s="50">
        <f>COUNTIF(既存ファイル名[項目],既存ファイル名[[#This Row],[項目]])</f>
        <v>1</v>
      </c>
      <c r="P1066" s="90" t="s">
        <v>3839</v>
      </c>
      <c r="Q1066" s="50" t="str" cm="1">
        <f t="array" ref="Q1066">_xlfn.IFS(既存ファイル名[[#This Row],[字２]]&gt;0,"",COUNTIF(既存ファイル名[[字１]:[字３]],既存ファイル名[[#This Row],[字１]])&gt;1,"重複",TRUE,"")</f>
        <v/>
      </c>
      <c r="R1066" s="50" t="str">
        <f>LEFT(既存ファイル名[[#This Row],[ファイル名]],LEN(既存ファイル名[[#This Row],[ファイル名]])-2)</f>
        <v>tou</v>
      </c>
      <c r="S1066" s="50" t="s">
        <v>3837</v>
      </c>
    </row>
    <row r="1067" spans="2:19">
      <c r="B1067" s="50">
        <v>1200</v>
      </c>
      <c r="C1067" s="81" t="s">
        <v>739</v>
      </c>
      <c r="D1067" s="90" t="s">
        <v>739</v>
      </c>
      <c r="E1067" s="81" t="s">
        <v>4203</v>
      </c>
      <c r="F1067" s="81" t="s">
        <v>4203</v>
      </c>
      <c r="G1067" s="90" t="s">
        <v>739</v>
      </c>
      <c r="H1067" s="90" t="s">
        <v>4121</v>
      </c>
      <c r="I1067" s="50" t="str" cm="1">
        <f t="array" ref="I10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7" s="90" t="s">
        <v>3165</v>
      </c>
      <c r="K1067" s="50">
        <f>MATCH(LEFT(既存ファイル名[[#This Row],[項目（内部）]],1),字音画数表[新字],0)</f>
        <v>811</v>
      </c>
      <c r="L1067" s="50" cm="1">
        <f t="array" ref="L10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7" s="50" cm="1">
        <f t="array" ref="M10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7" s="50" cm="1">
        <f t="array" ref="N1067">_xlfn.IFS(既存ファイル名[[#This Row],[字２]]=0,1,既存ファイル名[[#This Row],[字３]]=0,2,TRUE,3)</f>
        <v>1</v>
      </c>
      <c r="O1067" s="50">
        <f>COUNTIF(既存ファイル名[項目],既存ファイル名[[#This Row],[項目]])</f>
        <v>1</v>
      </c>
      <c r="P1067" s="90" t="s">
        <v>3839</v>
      </c>
      <c r="Q1067" s="50" t="str" cm="1">
        <f t="array" ref="Q1067">_xlfn.IFS(既存ファイル名[[#This Row],[字２]]&gt;0,"",COUNTIF(既存ファイル名[[字１]:[字３]],既存ファイル名[[#This Row],[字１]])&gt;1,"重複",TRUE,"")</f>
        <v/>
      </c>
      <c r="R1067" s="50" t="str">
        <f>LEFT(既存ファイル名[[#This Row],[ファイル名]],LEN(既存ファイル名[[#This Row],[ファイル名]])-2)</f>
        <v>tou</v>
      </c>
      <c r="S1067" s="50" t="s">
        <v>3837</v>
      </c>
    </row>
    <row r="1068" spans="2:19">
      <c r="B1068" s="50">
        <v>1197</v>
      </c>
      <c r="C1068" s="81" t="s">
        <v>1109</v>
      </c>
      <c r="D1068" s="90" t="s">
        <v>1109</v>
      </c>
      <c r="E1068" s="81" t="s">
        <v>4203</v>
      </c>
      <c r="F1068" s="81" t="s">
        <v>4203</v>
      </c>
      <c r="G1068" s="90" t="s">
        <v>1109</v>
      </c>
      <c r="H1068" s="90" t="s">
        <v>4121</v>
      </c>
      <c r="I1068" s="50" t="str" cm="1">
        <f t="array" ref="I10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8" s="90" t="s">
        <v>3139</v>
      </c>
      <c r="K1068" s="50">
        <f>MATCH(LEFT(既存ファイル名[[#This Row],[項目（内部）]],1),字音画数表[新字],0)</f>
        <v>785</v>
      </c>
      <c r="L1068" s="50" cm="1">
        <f t="array" ref="L10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8" s="50" cm="1">
        <f t="array" ref="M10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8" s="50" cm="1">
        <f t="array" ref="N1068">_xlfn.IFS(既存ファイル名[[#This Row],[字２]]=0,1,既存ファイル名[[#This Row],[字３]]=0,2,TRUE,3)</f>
        <v>1</v>
      </c>
      <c r="O1068" s="50">
        <f>COUNTIF(既存ファイル名[項目],既存ファイル名[[#This Row],[項目]])</f>
        <v>1</v>
      </c>
      <c r="P1068" s="90" t="s">
        <v>3839</v>
      </c>
      <c r="Q1068" s="50" t="str" cm="1">
        <f t="array" ref="Q1068">_xlfn.IFS(既存ファイル名[[#This Row],[字２]]&gt;0,"",COUNTIF(既存ファイル名[[字１]:[字３]],既存ファイル名[[#This Row],[字１]])&gt;1,"重複",TRUE,"")</f>
        <v/>
      </c>
      <c r="R1068" s="50" t="str">
        <f>LEFT(既存ファイル名[[#This Row],[ファイル名]],LEN(既存ファイル名[[#This Row],[ファイル名]])-2)</f>
        <v>tei</v>
      </c>
      <c r="S1068" s="50" t="s">
        <v>3837</v>
      </c>
    </row>
    <row r="1069" spans="2:19">
      <c r="B1069" s="50">
        <v>1196</v>
      </c>
      <c r="C1069" s="81" t="s">
        <v>1102</v>
      </c>
      <c r="D1069" s="90" t="s">
        <v>1102</v>
      </c>
      <c r="E1069" s="81" t="s">
        <v>4203</v>
      </c>
      <c r="F1069" s="81" t="s">
        <v>4203</v>
      </c>
      <c r="G1069" s="90" t="s">
        <v>1102</v>
      </c>
      <c r="H1069" s="90" t="s">
        <v>4121</v>
      </c>
      <c r="I1069" s="50" t="str" cm="1">
        <f t="array" ref="I10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69" s="90" t="s">
        <v>3137</v>
      </c>
      <c r="K1069" s="50">
        <f>MATCH(LEFT(既存ファイル名[[#This Row],[項目（内部）]],1),字音画数表[新字],0)</f>
        <v>780</v>
      </c>
      <c r="L1069" s="50" cm="1">
        <f t="array" ref="L10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69" s="50" cm="1">
        <f t="array" ref="M10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69" s="50" cm="1">
        <f t="array" ref="N1069">_xlfn.IFS(既存ファイル名[[#This Row],[字２]]=0,1,既存ファイル名[[#This Row],[字３]]=0,2,TRUE,3)</f>
        <v>1</v>
      </c>
      <c r="O1069" s="50">
        <f>COUNTIF(既存ファイル名[項目],既存ファイル名[[#This Row],[項目]])</f>
        <v>1</v>
      </c>
      <c r="P1069" s="90" t="s">
        <v>3839</v>
      </c>
      <c r="Q1069" s="50" t="str" cm="1">
        <f t="array" ref="Q1069">_xlfn.IFS(既存ファイル名[[#This Row],[字２]]&gt;0,"",COUNTIF(既存ファイル名[[字１]:[字３]],既存ファイル名[[#This Row],[字１]])&gt;1,"重複",TRUE,"")</f>
        <v>重複</v>
      </c>
      <c r="R1069" s="50" t="str">
        <f>LEFT(既存ファイル名[[#This Row],[ファイル名]],LEN(既存ファイル名[[#This Row],[ファイル名]])-2)</f>
        <v>tei</v>
      </c>
      <c r="S1069" s="50" t="s">
        <v>3837</v>
      </c>
    </row>
    <row r="1070" spans="2:19">
      <c r="B1070" s="50">
        <v>1023</v>
      </c>
      <c r="C1070" s="81" t="s">
        <v>1066</v>
      </c>
      <c r="D1070" s="81" t="s">
        <v>1066</v>
      </c>
      <c r="E1070" s="81" t="s">
        <v>4203</v>
      </c>
      <c r="F1070" s="81" t="s">
        <v>4203</v>
      </c>
      <c r="G1070" s="90" t="s">
        <v>1066</v>
      </c>
      <c r="H1070" s="90" t="s">
        <v>4121</v>
      </c>
      <c r="I1070" s="79" t="str" cm="1">
        <f t="array" ref="I10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0" s="90" t="s">
        <v>2549</v>
      </c>
      <c r="K1070" s="50">
        <f>MATCH(LEFT(既存ファイル名[[#This Row],[項目（内部）]],1),字音画数表[新字],0)</f>
        <v>756</v>
      </c>
      <c r="L1070" s="50" cm="1">
        <f t="array" ref="L10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0" s="50" cm="1">
        <f t="array" ref="M10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0" s="50" cm="1">
        <f t="array" ref="N1070">_xlfn.IFS(既存ファイル名[[#This Row],[字２]]=0,1,既存ファイル名[[#This Row],[字３]]=0,2,TRUE,3)</f>
        <v>1</v>
      </c>
      <c r="O1070" s="50">
        <f>COUNTIF(既存ファイル名[項目],既存ファイル名[[#This Row],[項目]])</f>
        <v>1</v>
      </c>
      <c r="P1070" s="90" t="s">
        <v>3839</v>
      </c>
      <c r="Q1070" s="50" t="str" cm="1">
        <f t="array" ref="Q1070">_xlfn.IFS(既存ファイル名[[#This Row],[字２]]&gt;0,"",COUNTIF(既存ファイル名[[字１]:[字３]],既存ファイル名[[#This Row],[字１]])&gt;1,"重複",TRUE,"")</f>
        <v/>
      </c>
      <c r="R1070" s="50" t="str">
        <f>LEFT(既存ファイル名[[#This Row],[ファイル名]],LEN(既存ファイル名[[#This Row],[ファイル名]])-2)</f>
        <v>chiku</v>
      </c>
      <c r="S1070" s="50" t="s">
        <v>3837</v>
      </c>
    </row>
    <row r="1071" spans="2:19">
      <c r="B1071" s="50">
        <v>1022</v>
      </c>
      <c r="C1071" s="81" t="s">
        <v>1065</v>
      </c>
      <c r="D1071" s="81" t="s">
        <v>1065</v>
      </c>
      <c r="E1071" s="81" t="s">
        <v>4203</v>
      </c>
      <c r="F1071" s="81" t="s">
        <v>4203</v>
      </c>
      <c r="G1071" s="90" t="s">
        <v>1065</v>
      </c>
      <c r="H1071" s="90" t="s">
        <v>4121</v>
      </c>
      <c r="I1071" s="79" t="str" cm="1">
        <f t="array" ref="I10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1" s="90" t="s">
        <v>2548</v>
      </c>
      <c r="K1071" s="50">
        <f>MATCH(LEFT(既存ファイル名[[#This Row],[項目（内部）]],1),字音画数表[新字],0)</f>
        <v>755</v>
      </c>
      <c r="L1071" s="50" cm="1">
        <f t="array" ref="L10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1" s="50" cm="1">
        <f t="array" ref="M10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1" s="50" cm="1">
        <f t="array" ref="N1071">_xlfn.IFS(既存ファイル名[[#This Row],[字２]]=0,1,既存ファイル名[[#This Row],[字３]]=0,2,TRUE,3)</f>
        <v>1</v>
      </c>
      <c r="O1071" s="50">
        <f>COUNTIF(既存ファイル名[項目],既存ファイル名[[#This Row],[項目]])</f>
        <v>1</v>
      </c>
      <c r="P1071" s="90" t="s">
        <v>3839</v>
      </c>
      <c r="Q1071" s="50" t="str" cm="1">
        <f t="array" ref="Q1071">_xlfn.IFS(既存ファイル名[[#This Row],[字２]]&gt;0,"",COUNTIF(既存ファイル名[[字１]:[字３]],既存ファイル名[[#This Row],[字１]])&gt;1,"重複",TRUE,"")</f>
        <v>重複</v>
      </c>
      <c r="R1071" s="50" t="str">
        <f>LEFT(既存ファイル名[[#This Row],[ファイル名]],LEN(既存ファイル名[[#This Row],[ファイル名]])-2)</f>
        <v>chiku</v>
      </c>
      <c r="S1071" s="50" t="s">
        <v>3837</v>
      </c>
    </row>
    <row r="1072" spans="2:19">
      <c r="B1072" s="50">
        <v>1024</v>
      </c>
      <c r="C1072" s="81" t="s">
        <v>1942</v>
      </c>
      <c r="D1072" s="81" t="s">
        <v>1942</v>
      </c>
      <c r="E1072" s="81" t="s">
        <v>4203</v>
      </c>
      <c r="F1072" s="81" t="s">
        <v>4203</v>
      </c>
      <c r="G1072" s="81" t="s">
        <v>1942</v>
      </c>
      <c r="H1072" s="90" t="s">
        <v>4121</v>
      </c>
      <c r="I1072" s="50" t="str" cm="1">
        <f t="array" ref="I10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2" s="90" t="s">
        <v>2566</v>
      </c>
      <c r="K1072" s="50">
        <f>MATCH(LEFT(既存ファイル名[[#This Row],[項目（内部）]],1),字音画数表[新字],0)</f>
        <v>748</v>
      </c>
      <c r="L1072" s="50" cm="1">
        <f t="array" ref="L10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2" s="50" cm="1">
        <f t="array" ref="M10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2" s="50" cm="1">
        <f t="array" ref="N1072">_xlfn.IFS(既存ファイル名[[#This Row],[字２]]=0,1,既存ファイル名[[#This Row],[字３]]=0,2,TRUE,3)</f>
        <v>1</v>
      </c>
      <c r="O1072" s="50">
        <f>COUNTIF(既存ファイル名[項目],既存ファイル名[[#This Row],[項目]])</f>
        <v>1</v>
      </c>
      <c r="P1072" s="90" t="s">
        <v>3839</v>
      </c>
      <c r="Q1072" s="50" t="str" cm="1">
        <f t="array" ref="Q1072">_xlfn.IFS(既存ファイル名[[#This Row],[字２]]&gt;0,"",COUNTIF(既存ファイル名[[字１]:[字３]],既存ファイル名[[#This Row],[字１]])&gt;1,"重複",TRUE,"")</f>
        <v/>
      </c>
      <c r="R1072" s="50" t="str">
        <f>LEFT(既存ファイル名[[#This Row],[ファイル名]],LEN(既存ファイル名[[#This Row],[ファイル名]])-2)</f>
        <v>dan</v>
      </c>
      <c r="S1072" s="50" t="s">
        <v>3837</v>
      </c>
    </row>
    <row r="1073" spans="2:19">
      <c r="B1073" s="50">
        <v>1195</v>
      </c>
      <c r="C1073" s="81" t="s">
        <v>4025</v>
      </c>
      <c r="D1073" s="90" t="s">
        <v>4025</v>
      </c>
      <c r="E1073" s="81" t="s">
        <v>4203</v>
      </c>
      <c r="F1073" s="81" t="s">
        <v>4203</v>
      </c>
      <c r="G1073" s="90" t="s">
        <v>4025</v>
      </c>
      <c r="H1073" s="90" t="s">
        <v>4121</v>
      </c>
      <c r="I1073" s="50" t="str" cm="1">
        <f t="array" ref="I10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3" s="90" t="s">
        <v>3128</v>
      </c>
      <c r="K1073" s="50">
        <f>MATCH(LEFT(既存ファイル名[[#This Row],[項目（内部）]],1),字音画数表[新字],0)</f>
        <v>729</v>
      </c>
      <c r="L1073" s="50" cm="1">
        <f t="array" ref="L10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3" s="50" cm="1">
        <f t="array" ref="M10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3" s="50" cm="1">
        <f t="array" ref="N1073">_xlfn.IFS(既存ファイル名[[#This Row],[字２]]=0,1,既存ファイル名[[#This Row],[字３]]=0,2,TRUE,3)</f>
        <v>1</v>
      </c>
      <c r="O1073" s="50">
        <f>COUNTIF(既存ファイル名[項目],既存ファイル名[[#This Row],[項目]])</f>
        <v>1</v>
      </c>
      <c r="P1073" s="90" t="s">
        <v>3839</v>
      </c>
      <c r="Q1073" s="50" t="str" cm="1">
        <f t="array" ref="Q1073">_xlfn.IFS(既存ファイル名[[#This Row],[字２]]&gt;0,"",COUNTIF(既存ファイル名[[字１]:[字３]],既存ファイル名[[#This Row],[字１]])&gt;1,"重複",TRUE,"")</f>
        <v/>
      </c>
      <c r="R1073" s="50" t="str">
        <f>LEFT(既存ファイル名[[#This Row],[ファイル名]],LEN(既存ファイル名[[#This Row],[ファイル名]])-2)</f>
        <v>taku</v>
      </c>
      <c r="S1073" s="50" t="s">
        <v>3837</v>
      </c>
    </row>
    <row r="1074" spans="2:19">
      <c r="B1074" s="50">
        <v>1194</v>
      </c>
      <c r="C1074" s="90" t="s">
        <v>4535</v>
      </c>
      <c r="D1074" s="90" t="s">
        <v>4537</v>
      </c>
      <c r="E1074" s="90" t="s">
        <v>3843</v>
      </c>
      <c r="F1074" s="90" t="s">
        <v>3843</v>
      </c>
      <c r="G1074" s="90" t="s">
        <v>4537</v>
      </c>
      <c r="H1074" s="90" t="s">
        <v>4538</v>
      </c>
      <c r="I1074" s="50" t="str" cm="1">
        <f t="array" ref="I10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074" s="90" t="s">
        <v>4563</v>
      </c>
      <c r="K1074" s="50">
        <f>MATCH(LEFT(既存ファイル名[[#This Row],[項目（内部）]],1),字音画数表[新字],0)</f>
        <v>724</v>
      </c>
      <c r="L1074" s="50" cm="1">
        <f t="array" ref="L10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4" s="50" cm="1">
        <f t="array" ref="M10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4" s="50" cm="1">
        <f t="array" ref="N1074">_xlfn.IFS(既存ファイル名[[#This Row],[字２]]=0,1,既存ファイル名[[#This Row],[字３]]=0,2,TRUE,3)</f>
        <v>1</v>
      </c>
      <c r="O1074" s="50">
        <f>COUNTIF(既存ファイル名[項目],既存ファイル名[[#This Row],[項目]])</f>
        <v>1</v>
      </c>
      <c r="P1074" s="90" t="s">
        <v>3839</v>
      </c>
      <c r="Q1074" s="50" t="str" cm="1">
        <f t="array" ref="Q1074">_xlfn.IFS(既存ファイル名[[#This Row],[字２]]&gt;0,"",COUNTIF(既存ファイル名[[字１]:[字３]],既存ファイル名[[#This Row],[字１]])&gt;1,"重複",TRUE,"")</f>
        <v/>
      </c>
      <c r="R1074" s="50" t="str">
        <f>LEFT(既存ファイル名[[#This Row],[ファイル名]],LEN(既存ファイル名[[#This Row],[ファイル名]])-2)</f>
        <v>tai</v>
      </c>
      <c r="S1074" s="50"/>
    </row>
    <row r="1075" spans="2:19">
      <c r="B1075" s="50">
        <v>1192</v>
      </c>
      <c r="C1075" s="81" t="s">
        <v>1017</v>
      </c>
      <c r="D1075" s="90" t="s">
        <v>1017</v>
      </c>
      <c r="E1075" s="81" t="s">
        <v>4203</v>
      </c>
      <c r="F1075" s="81" t="s">
        <v>4203</v>
      </c>
      <c r="G1075" s="90" t="s">
        <v>1017</v>
      </c>
      <c r="H1075" s="90" t="s">
        <v>4121</v>
      </c>
      <c r="I1075" s="50" t="str" cm="1">
        <f t="array" ref="I10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5" s="90" t="s">
        <v>3113</v>
      </c>
      <c r="K1075" s="50">
        <f>MATCH(LEFT(既存ファイル名[[#This Row],[項目（内部）]],1),字音画数表[新字],0)</f>
        <v>710</v>
      </c>
      <c r="L1075" s="50" cm="1">
        <f t="array" ref="L10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5" s="50" cm="1">
        <f t="array" ref="M10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5" s="50" cm="1">
        <f t="array" ref="N1075">_xlfn.IFS(既存ファイル名[[#This Row],[字２]]=0,1,既存ファイル名[[#This Row],[字３]]=0,2,TRUE,3)</f>
        <v>1</v>
      </c>
      <c r="O1075" s="50">
        <f>COUNTIF(既存ファイル名[項目],既存ファイル名[[#This Row],[項目]])</f>
        <v>1</v>
      </c>
      <c r="P1075" s="90" t="s">
        <v>3839</v>
      </c>
      <c r="Q1075" s="50" t="str" cm="1">
        <f t="array" ref="Q1075">_xlfn.IFS(既存ファイル名[[#This Row],[字２]]&gt;0,"",COUNTIF(既存ファイル名[[字１]:[字３]],既存ファイル名[[#This Row],[字１]])&gt;1,"重複",TRUE,"")</f>
        <v>重複</v>
      </c>
      <c r="R1075" s="50" t="str">
        <f>LEFT(既存ファイル名[[#This Row],[ファイル名]],LEN(既存ファイル名[[#This Row],[ファイル名]])-2)</f>
        <v>ta</v>
      </c>
      <c r="S1075" s="50" t="s">
        <v>3837</v>
      </c>
    </row>
    <row r="1076" spans="2:19">
      <c r="B1076" s="50">
        <v>1193</v>
      </c>
      <c r="C1076" s="81" t="s">
        <v>1015</v>
      </c>
      <c r="D1076" s="90" t="s">
        <v>1015</v>
      </c>
      <c r="E1076" s="81" t="s">
        <v>4203</v>
      </c>
      <c r="F1076" s="81" t="s">
        <v>4203</v>
      </c>
      <c r="G1076" s="90" t="s">
        <v>1015</v>
      </c>
      <c r="H1076" s="90" t="s">
        <v>4121</v>
      </c>
      <c r="I1076" s="50" t="str" cm="1">
        <f t="array" ref="I10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6" s="90" t="s">
        <v>3115</v>
      </c>
      <c r="K1076" s="50">
        <f>MATCH(LEFT(既存ファイル名[[#This Row],[項目（内部）]],1),字音画数表[新字],0)</f>
        <v>709</v>
      </c>
      <c r="L1076" s="50" cm="1">
        <f t="array" ref="L10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6" s="50" cm="1">
        <f t="array" ref="M10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6" s="50" cm="1">
        <f t="array" ref="N1076">_xlfn.IFS(既存ファイル名[[#This Row],[字２]]=0,1,既存ファイル名[[#This Row],[字３]]=0,2,TRUE,3)</f>
        <v>1</v>
      </c>
      <c r="O1076" s="50">
        <f>COUNTIF(既存ファイル名[項目],既存ファイル名[[#This Row],[項目]])</f>
        <v>1</v>
      </c>
      <c r="P1076" s="90" t="s">
        <v>3839</v>
      </c>
      <c r="Q1076" s="50" t="str" cm="1">
        <f t="array" ref="Q1076">_xlfn.IFS(既存ファイル名[[#This Row],[字２]]&gt;0,"",COUNTIF(既存ファイル名[[字１]:[字３]],既存ファイル名[[#This Row],[字１]])&gt;1,"重複",TRUE,"")</f>
        <v>重複</v>
      </c>
      <c r="R1076" s="50" t="str">
        <f>LEFT(既存ファイル名[[#This Row],[ファイル名]],LEN(既存ファイル名[[#This Row],[ファイル名]])-2)</f>
        <v>ta</v>
      </c>
      <c r="S1076" s="50" t="s">
        <v>3837</v>
      </c>
    </row>
    <row r="1077" spans="2:19">
      <c r="B1077" s="50">
        <v>1187</v>
      </c>
      <c r="C1077" s="81" t="s">
        <v>1013</v>
      </c>
      <c r="D1077" s="90" t="s">
        <v>1013</v>
      </c>
      <c r="E1077" s="81" t="s">
        <v>4203</v>
      </c>
      <c r="F1077" s="81" t="s">
        <v>4203</v>
      </c>
      <c r="G1077" s="90" t="s">
        <v>1013</v>
      </c>
      <c r="H1077" s="90" t="s">
        <v>4121</v>
      </c>
      <c r="I1077" s="50" t="str" cm="1">
        <f t="array" ref="I10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7" s="90" t="s">
        <v>3730</v>
      </c>
      <c r="K1077" s="50">
        <f>MATCH(LEFT(既存ファイル名[[#This Row],[項目（内部）]],1),字音画数表[新字],0)</f>
        <v>708</v>
      </c>
      <c r="L1077" s="50" cm="1">
        <f t="array" ref="L10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7" s="50" cm="1">
        <f t="array" ref="M10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7" s="50" cm="1">
        <f t="array" ref="N1077">_xlfn.IFS(既存ファイル名[[#This Row],[字２]]=0,1,既存ファイル名[[#This Row],[字３]]=0,2,TRUE,3)</f>
        <v>1</v>
      </c>
      <c r="O1077" s="50">
        <f>COUNTIF(既存ファイル名[項目],既存ファイル名[[#This Row],[項目]])</f>
        <v>1</v>
      </c>
      <c r="P1077" s="90" t="s">
        <v>3839</v>
      </c>
      <c r="Q1077" s="50" t="str" cm="1">
        <f t="array" ref="Q1077">_xlfn.IFS(既存ファイル名[[#This Row],[字２]]&gt;0,"",COUNTIF(既存ファイル名[[字１]:[字３]],既存ファイル名[[#This Row],[字１]])&gt;1,"重複",TRUE,"")</f>
        <v>重複</v>
      </c>
      <c r="R1077" s="50" t="str">
        <f>LEFT(既存ファイル名[[#This Row],[ファイル名]],LEN(既存ファイル名[[#This Row],[ファイル名]])-2)</f>
        <v>son</v>
      </c>
      <c r="S1077" s="50" t="s">
        <v>3837</v>
      </c>
    </row>
    <row r="1078" spans="2:19">
      <c r="B1078" s="50">
        <v>1188</v>
      </c>
      <c r="C1078" s="81" t="s">
        <v>1004</v>
      </c>
      <c r="D1078" s="90" t="s">
        <v>1004</v>
      </c>
      <c r="E1078" s="81" t="s">
        <v>4203</v>
      </c>
      <c r="F1078" s="81" t="s">
        <v>4203</v>
      </c>
      <c r="G1078" s="90" t="s">
        <v>1004</v>
      </c>
      <c r="H1078" s="90" t="s">
        <v>4121</v>
      </c>
      <c r="I1078" s="50" t="str" cm="1">
        <f t="array" ref="I10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8" s="90" t="s">
        <v>3099</v>
      </c>
      <c r="K1078" s="50">
        <f>MATCH(LEFT(既存ファイル名[[#This Row],[項目（内部）]],1),字音画数表[新字],0)</f>
        <v>701</v>
      </c>
      <c r="L1078" s="50" cm="1">
        <f t="array" ref="L10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8" s="50" cm="1">
        <f t="array" ref="M10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8" s="50" cm="1">
        <f t="array" ref="N1078">_xlfn.IFS(既存ファイル名[[#This Row],[字２]]=0,1,既存ファイル名[[#This Row],[字３]]=0,2,TRUE,3)</f>
        <v>1</v>
      </c>
      <c r="O1078" s="50">
        <f>COUNTIF(既存ファイル名[項目],既存ファイル名[[#This Row],[項目]])</f>
        <v>1</v>
      </c>
      <c r="P1078" s="90" t="s">
        <v>3839</v>
      </c>
      <c r="Q1078" s="50" t="str" cm="1">
        <f t="array" ref="Q1078">_xlfn.IFS(既存ファイル名[[#This Row],[字２]]&gt;0,"",COUNTIF(既存ファイル名[[字１]:[字３]],既存ファイル名[[#This Row],[字１]])&gt;1,"重複",TRUE,"")</f>
        <v/>
      </c>
      <c r="R1078" s="50" t="str">
        <f>LEFT(既存ファイル名[[#This Row],[ファイル名]],LEN(既存ファイル名[[#This Row],[ファイル名]])-2)</f>
        <v>sou</v>
      </c>
      <c r="S1078" s="50" t="s">
        <v>3837</v>
      </c>
    </row>
    <row r="1079" spans="2:19">
      <c r="B1079" s="50">
        <v>1189</v>
      </c>
      <c r="C1079" s="81" t="s">
        <v>1002</v>
      </c>
      <c r="D1079" s="90" t="s">
        <v>1002</v>
      </c>
      <c r="E1079" s="81" t="s">
        <v>4203</v>
      </c>
      <c r="F1079" s="81" t="s">
        <v>4203</v>
      </c>
      <c r="G1079" s="90" t="s">
        <v>1002</v>
      </c>
      <c r="H1079" s="90" t="s">
        <v>4121</v>
      </c>
      <c r="I1079" s="50" t="str" cm="1">
        <f t="array" ref="I10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79" s="90" t="s">
        <v>3102</v>
      </c>
      <c r="K1079" s="50">
        <f>MATCH(LEFT(既存ファイル名[[#This Row],[項目（内部）]],1),字音画数表[新字],0)</f>
        <v>699</v>
      </c>
      <c r="L1079" s="50" cm="1">
        <f t="array" ref="L10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79" s="50" cm="1">
        <f t="array" ref="M10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79" s="50" cm="1">
        <f t="array" ref="N1079">_xlfn.IFS(既存ファイル名[[#This Row],[字２]]=0,1,既存ファイル名[[#This Row],[字３]]=0,2,TRUE,3)</f>
        <v>1</v>
      </c>
      <c r="O1079" s="50">
        <f>COUNTIF(既存ファイル名[項目],既存ファイル名[[#This Row],[項目]])</f>
        <v>1</v>
      </c>
      <c r="P1079" s="90" t="s">
        <v>3839</v>
      </c>
      <c r="Q1079" s="50" t="str" cm="1">
        <f t="array" ref="Q1079">_xlfn.IFS(既存ファイル名[[#This Row],[字２]]&gt;0,"",COUNTIF(既存ファイル名[[字１]:[字３]],既存ファイル名[[#This Row],[字１]])&gt;1,"重複",TRUE,"")</f>
        <v/>
      </c>
      <c r="R1079" s="50" t="str">
        <f>LEFT(既存ファイル名[[#This Row],[ファイル名]],LEN(既存ファイル名[[#This Row],[ファイル名]])-2)</f>
        <v>sou</v>
      </c>
      <c r="S1079" s="50" t="s">
        <v>3837</v>
      </c>
    </row>
    <row r="1080" spans="2:19">
      <c r="B1080" s="50">
        <v>1190</v>
      </c>
      <c r="C1080" s="81" t="s">
        <v>4020</v>
      </c>
      <c r="D1080" s="90" t="s">
        <v>4020</v>
      </c>
      <c r="E1080" s="81" t="s">
        <v>4203</v>
      </c>
      <c r="F1080" s="81" t="s">
        <v>4203</v>
      </c>
      <c r="G1080" s="90" t="s">
        <v>4020</v>
      </c>
      <c r="H1080" s="90" t="s">
        <v>4121</v>
      </c>
      <c r="I1080" s="50" t="str" cm="1">
        <f t="array" ref="I10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0" s="90" t="s">
        <v>3104</v>
      </c>
      <c r="K1080" s="50">
        <f>MATCH(LEFT(既存ファイル名[[#This Row],[項目（内部）]],1),字音画数表[新字],0)</f>
        <v>697</v>
      </c>
      <c r="L1080" s="50" cm="1">
        <f t="array" ref="L10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0" s="50" cm="1">
        <f t="array" ref="M10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0" s="50" cm="1">
        <f t="array" ref="N1080">_xlfn.IFS(既存ファイル名[[#This Row],[字２]]=0,1,既存ファイル名[[#This Row],[字３]]=0,2,TRUE,3)</f>
        <v>1</v>
      </c>
      <c r="O1080" s="50">
        <f>COUNTIF(既存ファイル名[項目],既存ファイル名[[#This Row],[項目]])</f>
        <v>1</v>
      </c>
      <c r="P1080" s="90" t="s">
        <v>3839</v>
      </c>
      <c r="Q1080" s="50" t="str" cm="1">
        <f t="array" ref="Q1080">_xlfn.IFS(既存ファイル名[[#This Row],[字２]]&gt;0,"",COUNTIF(既存ファイル名[[字１]:[字３]],既存ファイル名[[#This Row],[字１]])&gt;1,"重複",TRUE,"")</f>
        <v/>
      </c>
      <c r="R1080" s="50" t="str">
        <f>LEFT(既存ファイル名[[#This Row],[ファイル名]],LEN(既存ファイル名[[#This Row],[ファイル名]])-2)</f>
        <v>sou</v>
      </c>
      <c r="S1080" s="50" t="s">
        <v>3837</v>
      </c>
    </row>
    <row r="1081" spans="2:19">
      <c r="B1081" s="50">
        <v>1150</v>
      </c>
      <c r="C1081" s="81" t="s">
        <v>973</v>
      </c>
      <c r="D1081" s="90" t="s">
        <v>973</v>
      </c>
      <c r="E1081" s="81" t="s">
        <v>4203</v>
      </c>
      <c r="F1081" s="81" t="s">
        <v>4203</v>
      </c>
      <c r="G1081" s="90" t="s">
        <v>973</v>
      </c>
      <c r="H1081" s="90" t="s">
        <v>4121</v>
      </c>
      <c r="I1081" s="50" t="str" cm="1">
        <f t="array" ref="I10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1" s="90" t="s">
        <v>2942</v>
      </c>
      <c r="K1081" s="50">
        <f>MATCH(LEFT(既存ファイル名[[#This Row],[項目（内部）]],1),字音画数表[新字],0)</f>
        <v>672</v>
      </c>
      <c r="L1081" s="50" cm="1">
        <f t="array" ref="L10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1" s="50" cm="1">
        <f t="array" ref="M10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1" s="50" cm="1">
        <f t="array" ref="N1081">_xlfn.IFS(既存ファイル名[[#This Row],[字２]]=0,1,既存ファイル名[[#This Row],[字３]]=0,2,TRUE,3)</f>
        <v>1</v>
      </c>
      <c r="O1081" s="50">
        <f>COUNTIF(既存ファイル名[項目],既存ファイル名[[#This Row],[項目]])</f>
        <v>1</v>
      </c>
      <c r="P1081" s="90" t="s">
        <v>3839</v>
      </c>
      <c r="Q1081" s="50" t="str" cm="1">
        <f t="array" ref="Q1081">_xlfn.IFS(既存ファイル名[[#This Row],[字２]]&gt;0,"",COUNTIF(既存ファイル名[[字１]:[字３]],既存ファイル名[[#This Row],[字１]])&gt;1,"重複",TRUE,"")</f>
        <v>重複</v>
      </c>
      <c r="R1081" s="50" t="str">
        <f>LEFT(既存ファイル名[[#This Row],[ファイル名]],LEN(既存ファイル名[[#This Row],[ファイル名]])-2)</f>
        <v>sen</v>
      </c>
      <c r="S1081" s="50" t="s">
        <v>3837</v>
      </c>
    </row>
    <row r="1082" spans="2:19">
      <c r="B1082" s="50">
        <v>1149</v>
      </c>
      <c r="C1082" s="81" t="s">
        <v>969</v>
      </c>
      <c r="D1082" s="90" t="s">
        <v>969</v>
      </c>
      <c r="E1082" s="81" t="s">
        <v>4203</v>
      </c>
      <c r="F1082" s="81" t="s">
        <v>4203</v>
      </c>
      <c r="G1082" s="90" t="s">
        <v>969</v>
      </c>
      <c r="H1082" s="90" t="s">
        <v>4121</v>
      </c>
      <c r="I1082" s="50" t="str" cm="1">
        <f t="array" ref="I10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2" s="90" t="s">
        <v>2941</v>
      </c>
      <c r="K1082" s="50">
        <f>MATCH(LEFT(既存ファイル名[[#This Row],[項目（内部）]],1),字音画数表[新字],0)</f>
        <v>665</v>
      </c>
      <c r="L1082" s="50" cm="1">
        <f t="array" ref="L10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2" s="50" cm="1">
        <f t="array" ref="M10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2" s="50" cm="1">
        <f t="array" ref="N1082">_xlfn.IFS(既存ファイル名[[#This Row],[字２]]=0,1,既存ファイル名[[#This Row],[字３]]=0,2,TRUE,3)</f>
        <v>1</v>
      </c>
      <c r="O1082" s="50">
        <f>COUNTIF(既存ファイル名[項目],既存ファイル名[[#This Row],[項目]])</f>
        <v>1</v>
      </c>
      <c r="P1082" s="90" t="s">
        <v>3839</v>
      </c>
      <c r="Q1082" s="50" t="str" cm="1">
        <f t="array" ref="Q1082">_xlfn.IFS(既存ファイル名[[#This Row],[字２]]&gt;0,"",COUNTIF(既存ファイル名[[字１]:[字３]],既存ファイル名[[#This Row],[字１]])&gt;1,"重複",TRUE,"")</f>
        <v>重複</v>
      </c>
      <c r="R1082" s="50" t="str">
        <f>LEFT(既存ファイル名[[#This Row],[ファイル名]],LEN(既存ファイル名[[#This Row],[ファイル名]])-2)</f>
        <v>sen</v>
      </c>
      <c r="S1082" s="50" t="s">
        <v>3837</v>
      </c>
    </row>
    <row r="1083" spans="2:19">
      <c r="B1083" s="50">
        <v>1148</v>
      </c>
      <c r="C1083" s="81" t="s">
        <v>967</v>
      </c>
      <c r="D1083" s="90" t="s">
        <v>967</v>
      </c>
      <c r="E1083" s="81" t="s">
        <v>4203</v>
      </c>
      <c r="F1083" s="81" t="s">
        <v>4203</v>
      </c>
      <c r="G1083" s="90" t="s">
        <v>967</v>
      </c>
      <c r="H1083" s="90" t="s">
        <v>4121</v>
      </c>
      <c r="I1083" s="50" t="str" cm="1">
        <f t="array" ref="I10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3" s="90" t="s">
        <v>2940</v>
      </c>
      <c r="K1083" s="50">
        <f>MATCH(LEFT(既存ファイル名[[#This Row],[項目（内部）]],1),字音画数表[新字],0)</f>
        <v>663</v>
      </c>
      <c r="L1083" s="50" cm="1">
        <f t="array" ref="L10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3" s="50" cm="1">
        <f t="array" ref="M10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3" s="50" cm="1">
        <f t="array" ref="N1083">_xlfn.IFS(既存ファイル名[[#This Row],[字２]]=0,1,既存ファイル名[[#This Row],[字３]]=0,2,TRUE,3)</f>
        <v>1</v>
      </c>
      <c r="O1083" s="50">
        <f>COUNTIF(既存ファイル名[項目],既存ファイル名[[#This Row],[項目]])</f>
        <v>1</v>
      </c>
      <c r="P1083" s="90" t="s">
        <v>3839</v>
      </c>
      <c r="Q1083" s="50" t="str" cm="1">
        <f t="array" ref="Q1083">_xlfn.IFS(既存ファイル名[[#This Row],[字２]]&gt;0,"",COUNTIF(既存ファイル名[[字１]:[字３]],既存ファイル名[[#This Row],[字１]])&gt;1,"重複",TRUE,"")</f>
        <v/>
      </c>
      <c r="R1083" s="50" t="str">
        <f>LEFT(既存ファイル名[[#This Row],[ファイル名]],LEN(既存ファイル名[[#This Row],[ファイル名]])-2)</f>
        <v>sen</v>
      </c>
      <c r="S1083" s="50" t="s">
        <v>3837</v>
      </c>
    </row>
    <row r="1084" spans="2:19">
      <c r="B1084" s="50">
        <v>1151</v>
      </c>
      <c r="C1084" s="81" t="s">
        <v>4017</v>
      </c>
      <c r="D1084" s="90" t="s">
        <v>4017</v>
      </c>
      <c r="E1084" s="81" t="s">
        <v>4203</v>
      </c>
      <c r="F1084" s="81" t="s">
        <v>4203</v>
      </c>
      <c r="G1084" s="90" t="s">
        <v>4017</v>
      </c>
      <c r="H1084" s="90" t="s">
        <v>4121</v>
      </c>
      <c r="I1084" s="50" t="str" cm="1">
        <f t="array" ref="I10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4" s="90" t="s">
        <v>3631</v>
      </c>
      <c r="K1084" s="50">
        <f>MATCH(LEFT(既存ファイル名[[#This Row],[項目（内部）]],1),字音画数表[新字],0)</f>
        <v>659</v>
      </c>
      <c r="L1084" s="50" cm="1">
        <f t="array" ref="L10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4" s="50" cm="1">
        <f t="array" ref="M10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4" s="50" cm="1">
        <f t="array" ref="N1084">_xlfn.IFS(既存ファイル名[[#This Row],[字２]]=0,1,既存ファイル名[[#This Row],[字３]]=0,2,TRUE,3)</f>
        <v>1</v>
      </c>
      <c r="O1084" s="50">
        <f>COUNTIF(既存ファイル名[項目],既存ファイル名[[#This Row],[項目]])</f>
        <v>1</v>
      </c>
      <c r="P1084" s="90" t="s">
        <v>3839</v>
      </c>
      <c r="Q1084" s="50" t="str" cm="1">
        <f t="array" ref="Q1084">_xlfn.IFS(既存ファイル名[[#This Row],[字２]]&gt;0,"",COUNTIF(既存ファイル名[[字１]:[字３]],既存ファイル名[[#This Row],[字１]])&gt;1,"重複",TRUE,"")</f>
        <v/>
      </c>
      <c r="R1084" s="50" t="str">
        <f>LEFT(既存ファイル名[[#This Row],[ファイル名]],LEN(既存ファイル名[[#This Row],[ファイル名]])-2)</f>
        <v>setsu</v>
      </c>
      <c r="S1084" s="50" t="s">
        <v>3837</v>
      </c>
    </row>
    <row r="1085" spans="2:19">
      <c r="B1085" s="50">
        <v>1146</v>
      </c>
      <c r="C1085" s="81" t="s">
        <v>1119</v>
      </c>
      <c r="D1085" s="90" t="s">
        <v>1119</v>
      </c>
      <c r="E1085" s="81" t="s">
        <v>4203</v>
      </c>
      <c r="F1085" s="81" t="s">
        <v>4203</v>
      </c>
      <c r="G1085" s="90" t="s">
        <v>1119</v>
      </c>
      <c r="H1085" s="90" t="s">
        <v>4121</v>
      </c>
      <c r="I1085" s="50" t="str" cm="1">
        <f t="array" ref="I10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5" s="90" t="s">
        <v>2938</v>
      </c>
      <c r="K1085" s="50">
        <f>MATCH(LEFT(既存ファイル名[[#This Row],[項目（内部）]],1),字音画数表[新字],0)</f>
        <v>656</v>
      </c>
      <c r="L1085" s="50" cm="1">
        <f t="array" ref="L10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5" s="50" cm="1">
        <f t="array" ref="M10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5" s="50" cm="1">
        <f t="array" ref="N1085">_xlfn.IFS(既存ファイル名[[#This Row],[字２]]=0,1,既存ファイル名[[#This Row],[字３]]=0,2,TRUE,3)</f>
        <v>1</v>
      </c>
      <c r="O1085" s="50">
        <f>COUNTIF(既存ファイル名[項目],既存ファイル名[[#This Row],[項目]])</f>
        <v>1</v>
      </c>
      <c r="P1085" s="90" t="s">
        <v>3839</v>
      </c>
      <c r="Q1085" s="50" t="str" cm="1">
        <f t="array" ref="Q1085">_xlfn.IFS(既存ファイル名[[#This Row],[字２]]&gt;0,"",COUNTIF(既存ファイル名[[字１]:[字３]],既存ファイル名[[#This Row],[字１]])&gt;1,"重複",TRUE,"")</f>
        <v>重複</v>
      </c>
      <c r="R1085" s="50" t="str">
        <f>LEFT(既存ファイル名[[#This Row],[ファイル名]],LEN(既存ファイル名[[#This Row],[ファイル名]])-2)</f>
        <v>seki</v>
      </c>
      <c r="S1085" s="50" t="s">
        <v>3837</v>
      </c>
    </row>
    <row r="1086" spans="2:19">
      <c r="B1086" s="50">
        <v>1145</v>
      </c>
      <c r="C1086" s="81" t="s">
        <v>949</v>
      </c>
      <c r="D1086" s="90" t="s">
        <v>949</v>
      </c>
      <c r="E1086" s="81" t="s">
        <v>4203</v>
      </c>
      <c r="F1086" s="81" t="s">
        <v>4203</v>
      </c>
      <c r="G1086" s="90" t="s">
        <v>949</v>
      </c>
      <c r="H1086" s="90" t="s">
        <v>4121</v>
      </c>
      <c r="I1086" s="50" t="str" cm="1">
        <f t="array" ref="I10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6" s="90" t="s">
        <v>2937</v>
      </c>
      <c r="K1086" s="50">
        <f>MATCH(LEFT(既存ファイル名[[#This Row],[項目（内部）]],1),字音画数表[新字],0)</f>
        <v>652</v>
      </c>
      <c r="L1086" s="50" cm="1">
        <f t="array" ref="L10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6" s="50" cm="1">
        <f t="array" ref="M10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6" s="50" cm="1">
        <f t="array" ref="N1086">_xlfn.IFS(既存ファイル名[[#This Row],[字２]]=0,1,既存ファイル名[[#This Row],[字３]]=0,2,TRUE,3)</f>
        <v>1</v>
      </c>
      <c r="O1086" s="50">
        <f>COUNTIF(既存ファイル名[項目],既存ファイル名[[#This Row],[項目]])</f>
        <v>1</v>
      </c>
      <c r="P1086" s="90" t="s">
        <v>3839</v>
      </c>
      <c r="Q1086" s="50" t="str" cm="1">
        <f t="array" ref="Q1086">_xlfn.IFS(既存ファイル名[[#This Row],[字２]]&gt;0,"",COUNTIF(既存ファイル名[[字１]:[字３]],既存ファイル名[[#This Row],[字１]])&gt;1,"重複",TRUE,"")</f>
        <v/>
      </c>
      <c r="R1086" s="50" t="str">
        <f>LEFT(既存ファイル名[[#This Row],[ファイル名]],LEN(既存ファイル名[[#This Row],[ファイル名]])-2)</f>
        <v>seki</v>
      </c>
      <c r="S1086" s="50" t="s">
        <v>3837</v>
      </c>
    </row>
    <row r="1087" spans="2:19">
      <c r="B1087" s="50">
        <v>1147</v>
      </c>
      <c r="C1087" s="81" t="s">
        <v>945</v>
      </c>
      <c r="D1087" s="90" t="s">
        <v>945</v>
      </c>
      <c r="E1087" s="81" t="s">
        <v>4203</v>
      </c>
      <c r="F1087" s="81" t="s">
        <v>4203</v>
      </c>
      <c r="G1087" s="90" t="s">
        <v>945</v>
      </c>
      <c r="H1087" s="90" t="s">
        <v>4121</v>
      </c>
      <c r="I1087" s="50" t="str" cm="1">
        <f t="array" ref="I10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7" s="90" t="s">
        <v>2939</v>
      </c>
      <c r="K1087" s="50">
        <f>MATCH(LEFT(既存ファイル名[[#This Row],[項目（内部）]],1),字音画数表[新字],0)</f>
        <v>650</v>
      </c>
      <c r="L1087" s="50" cm="1">
        <f t="array" ref="L10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7" s="50" cm="1">
        <f t="array" ref="M10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7" s="50" cm="1">
        <f t="array" ref="N1087">_xlfn.IFS(既存ファイル名[[#This Row],[字２]]=0,1,既存ファイル名[[#This Row],[字３]]=0,2,TRUE,3)</f>
        <v>1</v>
      </c>
      <c r="O1087" s="50">
        <f>COUNTIF(既存ファイル名[項目],既存ファイル名[[#This Row],[項目]])</f>
        <v>1</v>
      </c>
      <c r="P1087" s="90" t="s">
        <v>3839</v>
      </c>
      <c r="Q1087" s="50" t="str" cm="1">
        <f t="array" ref="Q1087">_xlfn.IFS(既存ファイル名[[#This Row],[字２]]&gt;0,"",COUNTIF(既存ファイル名[[字１]:[字３]],既存ファイル名[[#This Row],[字１]])&gt;1,"重複",TRUE,"")</f>
        <v/>
      </c>
      <c r="R1087" s="50" t="str">
        <f>LEFT(既存ファイル名[[#This Row],[ファイル名]],LEN(既存ファイル名[[#This Row],[ファイル名]])-2)</f>
        <v>seki</v>
      </c>
      <c r="S1087" s="50" t="s">
        <v>3837</v>
      </c>
    </row>
    <row r="1088" spans="2:19">
      <c r="B1088" s="50">
        <v>1143</v>
      </c>
      <c r="C1088" s="81" t="s">
        <v>4015</v>
      </c>
      <c r="D1088" s="90" t="s">
        <v>4015</v>
      </c>
      <c r="E1088" s="81" t="s">
        <v>4203</v>
      </c>
      <c r="F1088" s="81" t="s">
        <v>4203</v>
      </c>
      <c r="G1088" s="90" t="s">
        <v>4015</v>
      </c>
      <c r="H1088" s="90" t="s">
        <v>4121</v>
      </c>
      <c r="I1088" s="50" t="str" cm="1">
        <f t="array" ref="I10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8" s="90" t="s">
        <v>2914</v>
      </c>
      <c r="K1088" s="50">
        <f>MATCH(LEFT(既存ファイル名[[#This Row],[項目（内部）]],1),字音画数表[新字],0)</f>
        <v>644</v>
      </c>
      <c r="L1088" s="50" cm="1">
        <f t="array" ref="L10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8" s="50" cm="1">
        <f t="array" ref="M10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8" s="50" cm="1">
        <f t="array" ref="N1088">_xlfn.IFS(既存ファイル名[[#This Row],[字２]]=0,1,既存ファイル名[[#This Row],[字３]]=0,2,TRUE,3)</f>
        <v>1</v>
      </c>
      <c r="O1088" s="50">
        <f>COUNTIF(既存ファイル名[項目],既存ファイル名[[#This Row],[項目]])</f>
        <v>1</v>
      </c>
      <c r="P1088" s="90" t="s">
        <v>3839</v>
      </c>
      <c r="Q1088" s="50" t="str" cm="1">
        <f t="array" ref="Q1088">_xlfn.IFS(既存ファイル名[[#This Row],[字２]]&gt;0,"",COUNTIF(既存ファイル名[[字１]:[字３]],既存ファイル名[[#This Row],[字１]])&gt;1,"重複",TRUE,"")</f>
        <v/>
      </c>
      <c r="R1088" s="50" t="str">
        <f>LEFT(既存ファイル名[[#This Row],[ファイル名]],LEN(既存ファイル名[[#This Row],[ファイル名]])-2)</f>
        <v>sei</v>
      </c>
      <c r="S1088" s="50" t="s">
        <v>3837</v>
      </c>
    </row>
    <row r="1089" spans="2:19">
      <c r="B1089" s="50">
        <v>1141</v>
      </c>
      <c r="C1089" s="81" t="s">
        <v>1882</v>
      </c>
      <c r="D1089" s="90" t="s">
        <v>1882</v>
      </c>
      <c r="E1089" s="81" t="s">
        <v>4203</v>
      </c>
      <c r="F1089" s="81" t="s">
        <v>4203</v>
      </c>
      <c r="G1089" s="90" t="s">
        <v>1882</v>
      </c>
      <c r="H1089" s="90" t="s">
        <v>4121</v>
      </c>
      <c r="I1089" s="50" t="str" cm="1">
        <f t="array" ref="I10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89" s="90" t="s">
        <v>2911</v>
      </c>
      <c r="K1089" s="50">
        <f>MATCH(LEFT(既存ファイル名[[#This Row],[項目（内部）]],1),字音画数表[新字],0)</f>
        <v>643</v>
      </c>
      <c r="L1089" s="50" cm="1">
        <f t="array" ref="L10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89" s="50" cm="1">
        <f t="array" ref="M10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89" s="50" cm="1">
        <f t="array" ref="N1089">_xlfn.IFS(既存ファイル名[[#This Row],[字２]]=0,1,既存ファイル名[[#This Row],[字３]]=0,2,TRUE,3)</f>
        <v>1</v>
      </c>
      <c r="O1089" s="50">
        <f>COUNTIF(既存ファイル名[項目],既存ファイル名[[#This Row],[項目]])</f>
        <v>1</v>
      </c>
      <c r="P1089" s="90" t="s">
        <v>3839</v>
      </c>
      <c r="Q1089" s="50" t="str" cm="1">
        <f t="array" ref="Q1089">_xlfn.IFS(既存ファイル名[[#This Row],[字２]]&gt;0,"",COUNTIF(既存ファイル名[[字１]:[字３]],既存ファイル名[[#This Row],[字１]])&gt;1,"重複",TRUE,"")</f>
        <v/>
      </c>
      <c r="R1089" s="50" t="str">
        <f>LEFT(既存ファイル名[[#This Row],[ファイル名]],LEN(既存ファイル名[[#This Row],[ファイル名]])-2)</f>
        <v>sei</v>
      </c>
      <c r="S1089" s="50" t="s">
        <v>3837</v>
      </c>
    </row>
    <row r="1090" spans="2:19">
      <c r="B1090" s="50">
        <v>1142</v>
      </c>
      <c r="C1090" s="81" t="s">
        <v>935</v>
      </c>
      <c r="D1090" s="90" t="s">
        <v>935</v>
      </c>
      <c r="E1090" s="81" t="s">
        <v>4203</v>
      </c>
      <c r="F1090" s="81" t="s">
        <v>4203</v>
      </c>
      <c r="G1090" s="90" t="s">
        <v>935</v>
      </c>
      <c r="H1090" s="90" t="s">
        <v>4121</v>
      </c>
      <c r="I1090" s="50" t="str" cm="1">
        <f t="array" ref="I10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0" s="90" t="s">
        <v>2912</v>
      </c>
      <c r="K1090" s="50">
        <f>MATCH(LEFT(既存ファイル名[[#This Row],[項目（内部）]],1),字音画数表[新字],0)</f>
        <v>638</v>
      </c>
      <c r="L1090" s="50" cm="1">
        <f t="array" ref="L10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0" s="50" cm="1">
        <f t="array" ref="M10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0" s="50" cm="1">
        <f t="array" ref="N1090">_xlfn.IFS(既存ファイル名[[#This Row],[字２]]=0,1,既存ファイル名[[#This Row],[字３]]=0,2,TRUE,3)</f>
        <v>1</v>
      </c>
      <c r="O1090" s="50">
        <f>COUNTIF(既存ファイル名[項目],既存ファイル名[[#This Row],[項目]])</f>
        <v>1</v>
      </c>
      <c r="P1090" s="90" t="s">
        <v>3839</v>
      </c>
      <c r="Q1090" s="50" t="str" cm="1">
        <f t="array" ref="Q1090">_xlfn.IFS(既存ファイル名[[#This Row],[字２]]&gt;0,"",COUNTIF(既存ファイル名[[字１]:[字３]],既存ファイル名[[#This Row],[字１]])&gt;1,"重複",TRUE,"")</f>
        <v/>
      </c>
      <c r="R1090" s="50" t="str">
        <f>LEFT(既存ファイル名[[#This Row],[ファイル名]],LEN(既存ファイル名[[#This Row],[ファイル名]])-2)</f>
        <v>sei</v>
      </c>
      <c r="S1090" s="50" t="s">
        <v>3837</v>
      </c>
    </row>
    <row r="1091" spans="2:19">
      <c r="B1091" s="50">
        <v>1139</v>
      </c>
      <c r="C1091" s="81" t="s">
        <v>858</v>
      </c>
      <c r="D1091" s="90" t="s">
        <v>858</v>
      </c>
      <c r="E1091" s="81" t="s">
        <v>4203</v>
      </c>
      <c r="F1091" s="81" t="s">
        <v>4203</v>
      </c>
      <c r="G1091" s="90" t="s">
        <v>858</v>
      </c>
      <c r="H1091" s="90" t="s">
        <v>4121</v>
      </c>
      <c r="I1091" s="50" t="str" cm="1">
        <f t="array" ref="I10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1" s="90" t="s">
        <v>2909</v>
      </c>
      <c r="K1091" s="50">
        <f>MATCH(LEFT(既存ファイル名[[#This Row],[項目（内部）]],1),字音画数表[新字],0)</f>
        <v>634</v>
      </c>
      <c r="L1091" s="50" cm="1">
        <f t="array" ref="L10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1" s="50" cm="1">
        <f t="array" ref="M10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1" s="50" cm="1">
        <f t="array" ref="N1091">_xlfn.IFS(既存ファイル名[[#This Row],[字２]]=0,1,既存ファイル名[[#This Row],[字３]]=0,2,TRUE,3)</f>
        <v>1</v>
      </c>
      <c r="O1091" s="50">
        <f>COUNTIF(既存ファイル名[項目],既存ファイル名[[#This Row],[項目]])</f>
        <v>1</v>
      </c>
      <c r="P1091" s="90" t="s">
        <v>3839</v>
      </c>
      <c r="Q1091" s="50" t="str" cm="1">
        <f t="array" ref="Q1091">_xlfn.IFS(既存ファイル名[[#This Row],[字２]]&gt;0,"",COUNTIF(既存ファイル名[[字１]:[字３]],既存ファイル名[[#This Row],[字１]])&gt;1,"重複",TRUE,"")</f>
        <v>重複</v>
      </c>
      <c r="R1091" s="50" t="str">
        <f>LEFT(既存ファイル名[[#This Row],[ファイル名]],LEN(既存ファイル名[[#This Row],[ファイル名]])-2)</f>
        <v>sei</v>
      </c>
      <c r="S1091" s="50" t="s">
        <v>3837</v>
      </c>
    </row>
    <row r="1092" spans="2:19">
      <c r="B1092" s="50">
        <v>1140</v>
      </c>
      <c r="C1092" s="81" t="s">
        <v>928</v>
      </c>
      <c r="D1092" s="90" t="s">
        <v>928</v>
      </c>
      <c r="E1092" s="81" t="s">
        <v>4203</v>
      </c>
      <c r="F1092" s="81" t="s">
        <v>4203</v>
      </c>
      <c r="G1092" s="90" t="s">
        <v>928</v>
      </c>
      <c r="H1092" s="90" t="s">
        <v>4121</v>
      </c>
      <c r="I1092" s="50" t="str" cm="1">
        <f t="array" ref="I10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2" s="90" t="s">
        <v>2910</v>
      </c>
      <c r="K1092" s="50">
        <f>MATCH(LEFT(既存ファイル名[[#This Row],[項目（内部）]],1),字音画数表[新字],0)</f>
        <v>628</v>
      </c>
      <c r="L1092" s="50" cm="1">
        <f t="array" ref="L10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2" s="50" cm="1">
        <f t="array" ref="M10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2" s="50" cm="1">
        <f t="array" ref="N1092">_xlfn.IFS(既存ファイル名[[#This Row],[字２]]=0,1,既存ファイル名[[#This Row],[字３]]=0,2,TRUE,3)</f>
        <v>1</v>
      </c>
      <c r="O1092" s="50">
        <f>COUNTIF(既存ファイル名[項目],既存ファイル名[[#This Row],[項目]])</f>
        <v>1</v>
      </c>
      <c r="P1092" s="90" t="s">
        <v>3839</v>
      </c>
      <c r="Q1092" s="50" t="str" cm="1">
        <f t="array" ref="Q1092">_xlfn.IFS(既存ファイル名[[#This Row],[字２]]&gt;0,"",COUNTIF(既存ファイル名[[字１]:[字３]],既存ファイル名[[#This Row],[字１]])&gt;1,"重複",TRUE,"")</f>
        <v>重複</v>
      </c>
      <c r="R1092" s="50" t="str">
        <f>LEFT(既存ファイル名[[#This Row],[ファイル名]],LEN(既存ファイル名[[#This Row],[ファイル名]])-2)</f>
        <v>sei</v>
      </c>
      <c r="S1092" s="50" t="s">
        <v>3837</v>
      </c>
    </row>
    <row r="1093" spans="2:19">
      <c r="B1093" s="50">
        <v>1144</v>
      </c>
      <c r="C1093" s="81" t="s">
        <v>927</v>
      </c>
      <c r="D1093" s="90" t="s">
        <v>927</v>
      </c>
      <c r="E1093" s="81" t="s">
        <v>4203</v>
      </c>
      <c r="F1093" s="81" t="s">
        <v>4203</v>
      </c>
      <c r="G1093" s="90" t="s">
        <v>927</v>
      </c>
      <c r="H1093" s="90" t="s">
        <v>4123</v>
      </c>
      <c r="I1093" s="50" t="str" cm="1">
        <f t="array" ref="I10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093" s="90" t="s">
        <v>2922</v>
      </c>
      <c r="K1093" s="50">
        <f>MATCH(LEFT(既存ファイル名[[#This Row],[項目（内部）]],1),字音画数表[新字],0)</f>
        <v>627</v>
      </c>
      <c r="L1093" s="50" cm="1">
        <f t="array" ref="L10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3" s="50" cm="1">
        <f t="array" ref="M10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3" s="50" cm="1">
        <f t="array" ref="N1093">_xlfn.IFS(既存ファイル名[[#This Row],[字２]]=0,1,既存ファイル名[[#This Row],[字３]]=0,2,TRUE,3)</f>
        <v>1</v>
      </c>
      <c r="O1093" s="50">
        <f>COUNTIF(既存ファイル名[項目],既存ファイル名[[#This Row],[項目]])</f>
        <v>1</v>
      </c>
      <c r="P1093" s="90" t="s">
        <v>3839</v>
      </c>
      <c r="Q1093" s="50" t="str" cm="1">
        <f t="array" ref="Q1093">_xlfn.IFS(既存ファイル名[[#This Row],[字２]]&gt;0,"",COUNTIF(既存ファイル名[[字１]:[字３]],既存ファイル名[[#This Row],[字１]])&gt;1,"重複",TRUE,"")</f>
        <v/>
      </c>
      <c r="R1093" s="50" t="str">
        <f>LEFT(既存ファイル名[[#This Row],[ファイル名]],LEN(既存ファイル名[[#This Row],[ファイル名]])-2)</f>
        <v>sei</v>
      </c>
      <c r="S1093" s="50" t="s">
        <v>3837</v>
      </c>
    </row>
    <row r="1094" spans="2:19">
      <c r="B1094" s="50">
        <v>1191</v>
      </c>
      <c r="C1094" s="81" t="s">
        <v>919</v>
      </c>
      <c r="D1094" s="90" t="s">
        <v>919</v>
      </c>
      <c r="E1094" s="81" t="s">
        <v>4203</v>
      </c>
      <c r="F1094" s="81" t="s">
        <v>4203</v>
      </c>
      <c r="G1094" s="90" t="s">
        <v>919</v>
      </c>
      <c r="H1094" s="90" t="s">
        <v>4121</v>
      </c>
      <c r="I1094" s="50" t="str" cm="1">
        <f t="array" ref="I10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4" s="90" t="s">
        <v>3112</v>
      </c>
      <c r="K1094" s="50">
        <f>MATCH(LEFT(既存ファイル名[[#This Row],[項目（内部）]],1),字音画数表[新字],0)</f>
        <v>623</v>
      </c>
      <c r="L1094" s="50" cm="1">
        <f t="array" ref="L10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4" s="50" cm="1">
        <f t="array" ref="M10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4" s="50" cm="1">
        <f t="array" ref="N1094">_xlfn.IFS(既存ファイル名[[#This Row],[字２]]=0,1,既存ファイル名[[#This Row],[字３]]=0,2,TRUE,3)</f>
        <v>1</v>
      </c>
      <c r="O1094" s="79">
        <f>COUNTIF(既存ファイル名[項目],既存ファイル名[[#This Row],[項目]])</f>
        <v>1</v>
      </c>
      <c r="P1094" s="90" t="s">
        <v>3839</v>
      </c>
      <c r="Q1094" s="50" t="str" cm="1">
        <f t="array" ref="Q1094">_xlfn.IFS(既存ファイル名[[#This Row],[字２]]&gt;0,"",COUNTIF(既存ファイル名[[字１]:[字３]],既存ファイル名[[#This Row],[字１]])&gt;1,"重複",TRUE,"")</f>
        <v/>
      </c>
      <c r="R1094" s="50" t="str">
        <f>LEFT(既存ファイル名[[#This Row],[ファイル名]],LEN(既存ファイル名[[#This Row],[ファイル名]])-2)</f>
        <v>sui</v>
      </c>
      <c r="S1094" s="50" t="s">
        <v>3837</v>
      </c>
    </row>
    <row r="1095" spans="2:19">
      <c r="B1095" s="50">
        <v>1069</v>
      </c>
      <c r="C1095" s="81" t="s">
        <v>913</v>
      </c>
      <c r="D1095" s="81" t="s">
        <v>913</v>
      </c>
      <c r="E1095" s="81" t="s">
        <v>4203</v>
      </c>
      <c r="F1095" s="81" t="s">
        <v>4203</v>
      </c>
      <c r="G1095" s="90" t="s">
        <v>913</v>
      </c>
      <c r="H1095" s="90" t="s">
        <v>4121</v>
      </c>
      <c r="I1095" s="79" t="str" cm="1">
        <f t="array" ref="I10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5" s="90" t="s">
        <v>2677</v>
      </c>
      <c r="K1095" s="50">
        <f>MATCH(LEFT(既存ファイル名[[#This Row],[項目（内部）]],1),字音画数表[新字],0)</f>
        <v>620</v>
      </c>
      <c r="L1095" s="50" cm="1">
        <f t="array" ref="L10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5" s="50" cm="1">
        <f t="array" ref="M10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5" s="50" cm="1">
        <f t="array" ref="N1095">_xlfn.IFS(既存ファイル名[[#This Row],[字２]]=0,1,既存ファイル名[[#This Row],[字３]]=0,2,TRUE,3)</f>
        <v>1</v>
      </c>
      <c r="O1095" s="50">
        <f>COUNTIF(既存ファイル名[項目],既存ファイル名[[#This Row],[項目]])</f>
        <v>1</v>
      </c>
      <c r="P1095" s="90" t="s">
        <v>3839</v>
      </c>
      <c r="Q1095" s="50" t="str" cm="1">
        <f t="array" ref="Q1095">_xlfn.IFS(既存ファイル名[[#This Row],[字２]]&gt;0,"",COUNTIF(既存ファイル名[[字１]:[字３]],既存ファイル名[[#This Row],[字１]])&gt;1,"重複",TRUE,"")</f>
        <v/>
      </c>
      <c r="R1095" s="50" t="str">
        <f>LEFT(既存ファイル名[[#This Row],[ファイル名]],LEN(既存ファイル名[[#This Row],[ファイル名]])-2)</f>
        <v>jin</v>
      </c>
      <c r="S1095" s="50" t="s">
        <v>3837</v>
      </c>
    </row>
    <row r="1096" spans="2:19">
      <c r="B1096" s="50">
        <v>1162</v>
      </c>
      <c r="C1096" s="81" t="s">
        <v>4013</v>
      </c>
      <c r="D1096" s="90" t="s">
        <v>4013</v>
      </c>
      <c r="E1096" s="81" t="s">
        <v>4203</v>
      </c>
      <c r="F1096" s="81" t="s">
        <v>4203</v>
      </c>
      <c r="G1096" s="90" t="s">
        <v>4013</v>
      </c>
      <c r="H1096" s="90" t="s">
        <v>4121</v>
      </c>
      <c r="I1096" s="50" t="str" cm="1">
        <f t="array" ref="I10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6" s="90" t="s">
        <v>2988</v>
      </c>
      <c r="K1096" s="50">
        <f>MATCH(LEFT(既存ファイル名[[#This Row],[項目（内部）]],1),字音画数表[新字],0)</f>
        <v>612</v>
      </c>
      <c r="L1096" s="50" cm="1">
        <f t="array" ref="L10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6" s="50" cm="1">
        <f t="array" ref="M10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6" s="50" cm="1">
        <f t="array" ref="N1096">_xlfn.IFS(既存ファイル名[[#This Row],[字２]]=0,1,既存ファイル名[[#This Row],[字３]]=0,2,TRUE,3)</f>
        <v>1</v>
      </c>
      <c r="O1096" s="50">
        <f>COUNTIF(既存ファイル名[項目],既存ファイル名[[#This Row],[項目]])</f>
        <v>1</v>
      </c>
      <c r="P1096" s="90" t="s">
        <v>3839</v>
      </c>
      <c r="Q1096" s="50" t="str" cm="1">
        <f t="array" ref="Q1096">_xlfn.IFS(既存ファイル名[[#This Row],[字２]]&gt;0,"",COUNTIF(既存ファイル名[[字１]:[字３]],既存ファイル名[[#This Row],[字１]])&gt;1,"重複",TRUE,"")</f>
        <v/>
      </c>
      <c r="R1096" s="50" t="str">
        <f>LEFT(既存ファイル名[[#This Row],[ファイル名]],LEN(既存ファイル名[[#This Row],[ファイル名]])-2)</f>
        <v>shin</v>
      </c>
      <c r="S1096" s="50" t="s">
        <v>3837</v>
      </c>
    </row>
    <row r="1097" spans="2:19">
      <c r="B1097" s="50">
        <v>1161</v>
      </c>
      <c r="C1097" s="81" t="s">
        <v>888</v>
      </c>
      <c r="D1097" s="90" t="s">
        <v>888</v>
      </c>
      <c r="E1097" s="81" t="s">
        <v>4203</v>
      </c>
      <c r="F1097" s="81" t="s">
        <v>4203</v>
      </c>
      <c r="G1097" s="90" t="s">
        <v>888</v>
      </c>
      <c r="H1097" s="90" t="s">
        <v>4121</v>
      </c>
      <c r="I1097" s="50" t="str" cm="1">
        <f t="array" ref="I10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7" s="90" t="s">
        <v>2987</v>
      </c>
      <c r="K1097" s="50">
        <f>MATCH(LEFT(既存ファイル名[[#This Row],[項目（内部）]],1),字音画数表[新字],0)</f>
        <v>601</v>
      </c>
      <c r="L1097" s="50" cm="1">
        <f t="array" ref="L10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7" s="50" cm="1">
        <f t="array" ref="M10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7" s="50" cm="1">
        <f t="array" ref="N1097">_xlfn.IFS(既存ファイル名[[#This Row],[字２]]=0,1,既存ファイル名[[#This Row],[字３]]=0,2,TRUE,3)</f>
        <v>1</v>
      </c>
      <c r="O1097" s="50">
        <f>COUNTIF(既存ファイル名[項目],既存ファイル名[[#This Row],[項目]])</f>
        <v>1</v>
      </c>
      <c r="P1097" s="90" t="s">
        <v>3839</v>
      </c>
      <c r="Q1097" s="50" t="str" cm="1">
        <f t="array" ref="Q1097">_xlfn.IFS(既存ファイル名[[#This Row],[字２]]&gt;0,"",COUNTIF(既存ファイル名[[字１]:[字３]],既存ファイル名[[#This Row],[字１]])&gt;1,"重複",TRUE,"")</f>
        <v>重複</v>
      </c>
      <c r="R1097" s="50" t="str">
        <f>LEFT(既存ファイル名[[#This Row],[ファイル名]],LEN(既存ファイル名[[#This Row],[ファイル名]])-2)</f>
        <v>shin</v>
      </c>
      <c r="S1097" s="50" t="s">
        <v>3837</v>
      </c>
    </row>
    <row r="1098" spans="2:19">
      <c r="B1098" s="50">
        <v>1160</v>
      </c>
      <c r="C1098" s="81" t="s">
        <v>886</v>
      </c>
      <c r="D1098" s="90" t="s">
        <v>886</v>
      </c>
      <c r="E1098" s="81" t="s">
        <v>4203</v>
      </c>
      <c r="F1098" s="81" t="s">
        <v>4203</v>
      </c>
      <c r="G1098" s="90" t="s">
        <v>886</v>
      </c>
      <c r="H1098" s="90" t="s">
        <v>4121</v>
      </c>
      <c r="I1098" s="50" t="str" cm="1">
        <f t="array" ref="I10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8" s="90" t="s">
        <v>2986</v>
      </c>
      <c r="K1098" s="50">
        <f>MATCH(LEFT(既存ファイル名[[#This Row],[項目（内部）]],1),字音画数表[新字],0)</f>
        <v>600</v>
      </c>
      <c r="L1098" s="50" cm="1">
        <f t="array" ref="L10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8" s="50" cm="1">
        <f t="array" ref="M10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8" s="50" cm="1">
        <f t="array" ref="N1098">_xlfn.IFS(既存ファイル名[[#This Row],[字２]]=0,1,既存ファイル名[[#This Row],[字３]]=0,2,TRUE,3)</f>
        <v>1</v>
      </c>
      <c r="O1098" s="50">
        <f>COUNTIF(既存ファイル名[項目],既存ファイル名[[#This Row],[項目]])</f>
        <v>1</v>
      </c>
      <c r="P1098" s="90" t="s">
        <v>3839</v>
      </c>
      <c r="Q1098" s="50" t="str" cm="1">
        <f t="array" ref="Q1098">_xlfn.IFS(既存ファイル名[[#This Row],[字２]]&gt;0,"",COUNTIF(既存ファイル名[[字１]:[字３]],既存ファイル名[[#This Row],[字１]])&gt;1,"重複",TRUE,"")</f>
        <v/>
      </c>
      <c r="R1098" s="50" t="str">
        <f>LEFT(既存ファイル名[[#This Row],[ファイル名]],LEN(既存ファイル名[[#This Row],[ファイル名]])-2)</f>
        <v>shin</v>
      </c>
      <c r="S1098" s="50" t="s">
        <v>3837</v>
      </c>
    </row>
    <row r="1099" spans="2:19">
      <c r="B1099" s="50">
        <v>1159</v>
      </c>
      <c r="C1099" s="81" t="s">
        <v>883</v>
      </c>
      <c r="D1099" s="90" t="s">
        <v>883</v>
      </c>
      <c r="E1099" s="81" t="s">
        <v>4203</v>
      </c>
      <c r="F1099" s="81" t="s">
        <v>4203</v>
      </c>
      <c r="G1099" s="90" t="s">
        <v>883</v>
      </c>
      <c r="H1099" s="90" t="s">
        <v>4121</v>
      </c>
      <c r="I1099" s="50" t="str" cm="1">
        <f t="array" ref="I10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099" s="90" t="s">
        <v>2984</v>
      </c>
      <c r="K1099" s="50">
        <f>MATCH(LEFT(既存ファイル名[[#This Row],[項目（内部）]],1),字音画数表[新字],0)</f>
        <v>598</v>
      </c>
      <c r="L1099" s="50" cm="1">
        <f t="array" ref="L10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099" s="50" cm="1">
        <f t="array" ref="M10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099" s="50" cm="1">
        <f t="array" ref="N1099">_xlfn.IFS(既存ファイル名[[#This Row],[字２]]=0,1,既存ファイル名[[#This Row],[字３]]=0,2,TRUE,3)</f>
        <v>1</v>
      </c>
      <c r="O1099" s="50">
        <f>COUNTIF(既存ファイル名[項目],既存ファイル名[[#This Row],[項目]])</f>
        <v>1</v>
      </c>
      <c r="P1099" s="90" t="s">
        <v>3839</v>
      </c>
      <c r="Q1099" s="50" t="str" cm="1">
        <f t="array" ref="Q1099">_xlfn.IFS(既存ファイル名[[#This Row],[字２]]&gt;0,"",COUNTIF(既存ファイル名[[字１]:[字３]],既存ファイル名[[#This Row],[字１]])&gt;1,"重複",TRUE,"")</f>
        <v/>
      </c>
      <c r="R1099" s="50" t="str">
        <f>LEFT(既存ファイル名[[#This Row],[ファイル名]],LEN(既存ファイル名[[#This Row],[ファイル名]])-2)</f>
        <v>shin</v>
      </c>
      <c r="S1099" s="50" t="s">
        <v>3837</v>
      </c>
    </row>
    <row r="1100" spans="2:19">
      <c r="B1100" s="50">
        <v>1176</v>
      </c>
      <c r="C1100" s="81" t="s">
        <v>4012</v>
      </c>
      <c r="D1100" s="90" t="s">
        <v>4012</v>
      </c>
      <c r="E1100" s="81" t="s">
        <v>4203</v>
      </c>
      <c r="F1100" s="81" t="s">
        <v>4203</v>
      </c>
      <c r="G1100" s="90" t="s">
        <v>4012</v>
      </c>
      <c r="H1100" s="90" t="s">
        <v>4123</v>
      </c>
      <c r="I1100" s="50" t="str" cm="1">
        <f t="array" ref="I11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00" s="90" t="s">
        <v>3022</v>
      </c>
      <c r="K1100" s="50">
        <f>MATCH(LEFT(既存ファイル名[[#This Row],[項目（内部）]],1),字音画数表[新字],0)</f>
        <v>595</v>
      </c>
      <c r="L1100" s="50" cm="1">
        <f t="array" ref="L11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0" s="50" cm="1">
        <f t="array" ref="M11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0" s="50" cm="1">
        <f t="array" ref="N1100">_xlfn.IFS(既存ファイル名[[#This Row],[字２]]=0,1,既存ファイル名[[#This Row],[字３]]=0,2,TRUE,3)</f>
        <v>1</v>
      </c>
      <c r="O1100" s="50">
        <f>COUNTIF(既存ファイル名[項目],既存ファイル名[[#This Row],[項目]])</f>
        <v>1</v>
      </c>
      <c r="P1100" s="90" t="s">
        <v>3839</v>
      </c>
      <c r="Q1100" s="50" t="str" cm="1">
        <f t="array" ref="Q1100">_xlfn.IFS(既存ファイル名[[#This Row],[字２]]&gt;0,"",COUNTIF(既存ファイル名[[字１]:[字３]],既存ファイル名[[#This Row],[字１]])&gt;1,"重複",TRUE,"")</f>
        <v>重複</v>
      </c>
      <c r="R1100" s="50" t="str">
        <f>LEFT(既存ファイル名[[#This Row],[ファイル名]],LEN(既存ファイル名[[#This Row],[ファイル名]])-2)</f>
        <v>shoku</v>
      </c>
      <c r="S1100" s="50" t="s">
        <v>3837</v>
      </c>
    </row>
    <row r="1101" spans="2:19">
      <c r="B1101" s="50">
        <v>1174</v>
      </c>
      <c r="C1101" s="81" t="s">
        <v>4011</v>
      </c>
      <c r="D1101" s="90" t="s">
        <v>4011</v>
      </c>
      <c r="E1101" s="81" t="s">
        <v>4203</v>
      </c>
      <c r="F1101" s="81" t="s">
        <v>4203</v>
      </c>
      <c r="G1101" s="90" t="s">
        <v>4011</v>
      </c>
      <c r="H1101" s="90" t="s">
        <v>4121</v>
      </c>
      <c r="I1101" s="50" t="str" cm="1">
        <f t="array" ref="I11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1" s="90" t="s">
        <v>3019</v>
      </c>
      <c r="K1101" s="50">
        <f>MATCH(LEFT(既存ファイル名[[#This Row],[項目（内部）]],1),字音画数表[新字],0)</f>
        <v>594</v>
      </c>
      <c r="L1101" s="50" cm="1">
        <f t="array" ref="L11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1" s="50" cm="1">
        <f t="array" ref="M11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1" s="50" cm="1">
        <f t="array" ref="N1101">_xlfn.IFS(既存ファイル名[[#This Row],[字２]]=0,1,既存ファイル名[[#This Row],[字３]]=0,2,TRUE,3)</f>
        <v>1</v>
      </c>
      <c r="O1101" s="50">
        <f>COUNTIF(既存ファイル名[項目],既存ファイル名[[#This Row],[項目]])</f>
        <v>1</v>
      </c>
      <c r="P1101" s="90" t="s">
        <v>3839</v>
      </c>
      <c r="Q1101" s="50" t="str" cm="1">
        <f t="array" ref="Q1101">_xlfn.IFS(既存ファイル名[[#This Row],[字２]]&gt;0,"",COUNTIF(既存ファイル名[[字１]:[字３]],既存ファイル名[[#This Row],[字１]])&gt;1,"重複",TRUE,"")</f>
        <v/>
      </c>
      <c r="R1101" s="50" t="str">
        <f>LEFT(既存ファイル名[[#This Row],[ファイル名]],LEN(既存ファイル名[[#This Row],[ファイル名]])-2)</f>
        <v>shoku</v>
      </c>
      <c r="S1101" s="50" t="s">
        <v>3837</v>
      </c>
    </row>
    <row r="1102" spans="2:19">
      <c r="B1102" s="50">
        <v>1173</v>
      </c>
      <c r="C1102" s="81" t="s">
        <v>1797</v>
      </c>
      <c r="D1102" s="90" t="s">
        <v>1797</v>
      </c>
      <c r="E1102" s="81" t="s">
        <v>4203</v>
      </c>
      <c r="F1102" s="81" t="s">
        <v>4203</v>
      </c>
      <c r="G1102" s="90" t="s">
        <v>1797</v>
      </c>
      <c r="H1102" s="90" t="s">
        <v>4121</v>
      </c>
      <c r="I1102" s="50" t="str" cm="1">
        <f t="array" ref="I11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2" s="90" t="s">
        <v>3017</v>
      </c>
      <c r="K1102" s="50">
        <f>MATCH(LEFT(既存ファイル名[[#This Row],[項目（内部）]],1),字音画数表[新字],0)</f>
        <v>593</v>
      </c>
      <c r="L1102" s="50" cm="1">
        <f t="array" ref="L11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2" s="50" cm="1">
        <f t="array" ref="M11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2" s="50" cm="1">
        <f t="array" ref="N1102">_xlfn.IFS(既存ファイル名[[#This Row],[字２]]=0,1,既存ファイル名[[#This Row],[字３]]=0,2,TRUE,3)</f>
        <v>1</v>
      </c>
      <c r="O1102" s="50">
        <f>COUNTIF(既存ファイル名[項目],既存ファイル名[[#This Row],[項目]])</f>
        <v>1</v>
      </c>
      <c r="P1102" s="90" t="s">
        <v>3839</v>
      </c>
      <c r="Q1102" s="50" t="str" cm="1">
        <f t="array" ref="Q1102">_xlfn.IFS(既存ファイル名[[#This Row],[字２]]&gt;0,"",COUNTIF(既存ファイル名[[字１]:[字３]],既存ファイル名[[#This Row],[字１]])&gt;1,"重複",TRUE,"")</f>
        <v/>
      </c>
      <c r="R1102" s="50" t="str">
        <f>LEFT(既存ファイル名[[#This Row],[ファイル名]],LEN(既存ファイル名[[#This Row],[ファイル名]])-2)</f>
        <v>shoku</v>
      </c>
      <c r="S1102" s="50" t="s">
        <v>3837</v>
      </c>
    </row>
    <row r="1103" spans="2:19">
      <c r="B1103" s="50">
        <v>1175</v>
      </c>
      <c r="C1103" s="81" t="s">
        <v>1821</v>
      </c>
      <c r="D1103" s="90" t="s">
        <v>1821</v>
      </c>
      <c r="E1103" s="81" t="s">
        <v>4203</v>
      </c>
      <c r="F1103" s="81" t="s">
        <v>4203</v>
      </c>
      <c r="G1103" s="90" t="s">
        <v>1821</v>
      </c>
      <c r="H1103" s="90" t="s">
        <v>4121</v>
      </c>
      <c r="I1103" s="50" t="str" cm="1">
        <f t="array" ref="I11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3" s="90" t="s">
        <v>3020</v>
      </c>
      <c r="K1103" s="50">
        <f>MATCH(LEFT(既存ファイル名[[#This Row],[項目（内部）]],1),字音画数表[新字],0)</f>
        <v>584</v>
      </c>
      <c r="L1103" s="50" cm="1">
        <f t="array" ref="L11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3" s="50" cm="1">
        <f t="array" ref="M11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3" s="50" cm="1">
        <f t="array" ref="N1103">_xlfn.IFS(既存ファイル名[[#This Row],[字２]]=0,1,既存ファイル名[[#This Row],[字３]]=0,2,TRUE,3)</f>
        <v>1</v>
      </c>
      <c r="O1103" s="50">
        <f>COUNTIF(既存ファイル名[項目],既存ファイル名[[#This Row],[項目]])</f>
        <v>1</v>
      </c>
      <c r="P1103" s="90" t="s">
        <v>3839</v>
      </c>
      <c r="Q1103" s="50" t="str" cm="1">
        <f t="array" ref="Q1103">_xlfn.IFS(既存ファイル名[[#This Row],[字２]]&gt;0,"",COUNTIF(既存ファイル名[[字１]:[字３]],既存ファイル名[[#This Row],[字１]])&gt;1,"重複",TRUE,"")</f>
        <v>重複</v>
      </c>
      <c r="R1103" s="50" t="str">
        <f>LEFT(既存ファイル名[[#This Row],[ファイル名]],LEN(既存ファイル名[[#This Row],[ファイル名]])-2)</f>
        <v>shoku</v>
      </c>
      <c r="S1103" s="50" t="s">
        <v>3837</v>
      </c>
    </row>
    <row r="1104" spans="2:19">
      <c r="B1104" s="50">
        <v>1172</v>
      </c>
      <c r="C1104" s="81" t="s">
        <v>866</v>
      </c>
      <c r="D1104" s="90" t="s">
        <v>866</v>
      </c>
      <c r="E1104" s="81" t="s">
        <v>4203</v>
      </c>
      <c r="F1104" s="81" t="s">
        <v>4203</v>
      </c>
      <c r="G1104" s="90" t="s">
        <v>866</v>
      </c>
      <c r="H1104" s="90" t="s">
        <v>4121</v>
      </c>
      <c r="I1104" s="50" t="str" cm="1">
        <f t="array" ref="I11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4" s="90" t="s">
        <v>3015</v>
      </c>
      <c r="K1104" s="50">
        <f>MATCH(LEFT(既存ファイル名[[#This Row],[項目（内部）]],1),字音画数表[新字],0)</f>
        <v>582</v>
      </c>
      <c r="L1104" s="50" cm="1">
        <f t="array" ref="L11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4" s="50" cm="1">
        <f t="array" ref="M11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4" s="50" cm="1">
        <f t="array" ref="N1104">_xlfn.IFS(既存ファイル名[[#This Row],[字２]]=0,1,既存ファイル名[[#This Row],[字３]]=0,2,TRUE,3)</f>
        <v>1</v>
      </c>
      <c r="O1104" s="50">
        <f>COUNTIF(既存ファイル名[項目],既存ファイル名[[#This Row],[項目]])</f>
        <v>1</v>
      </c>
      <c r="P1104" s="90" t="s">
        <v>3839</v>
      </c>
      <c r="Q1104" s="50" t="str" cm="1">
        <f t="array" ref="Q1104">_xlfn.IFS(既存ファイル名[[#This Row],[字２]]&gt;0,"",COUNTIF(既存ファイル名[[字１]:[字３]],既存ファイル名[[#This Row],[字１]])&gt;1,"重複",TRUE,"")</f>
        <v/>
      </c>
      <c r="R1104" s="50" t="str">
        <f>LEFT(既存ファイル名[[#This Row],[ファイル名]],LEN(既存ファイル名[[#This Row],[ファイル名]])-2)</f>
        <v>shoku</v>
      </c>
      <c r="S1104" s="50" t="s">
        <v>3837</v>
      </c>
    </row>
    <row r="1105" spans="2:19">
      <c r="B1105" s="50">
        <v>1171</v>
      </c>
      <c r="C1105" s="81" t="s">
        <v>1877</v>
      </c>
      <c r="D1105" s="90" t="s">
        <v>1877</v>
      </c>
      <c r="E1105" s="81" t="s">
        <v>4203</v>
      </c>
      <c r="F1105" s="81" t="s">
        <v>4203</v>
      </c>
      <c r="G1105" s="90" t="s">
        <v>1877</v>
      </c>
      <c r="H1105" s="90" t="s">
        <v>4121</v>
      </c>
      <c r="I1105" s="50" t="str" cm="1">
        <f t="array" ref="I11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5" s="90" t="s">
        <v>3014</v>
      </c>
      <c r="K1105" s="50">
        <f>MATCH(LEFT(既存ファイル名[[#This Row],[項目（内部）]],1),字音画数表[新字],0)</f>
        <v>581</v>
      </c>
      <c r="L1105" s="50" cm="1">
        <f t="array" ref="L11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5" s="50" cm="1">
        <f t="array" ref="M11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5" s="50" cm="1">
        <f t="array" ref="N1105">_xlfn.IFS(既存ファイル名[[#This Row],[字２]]=0,1,既存ファイル名[[#This Row],[字３]]=0,2,TRUE,3)</f>
        <v>1</v>
      </c>
      <c r="O1105" s="79">
        <f>COUNTIF(既存ファイル名[項目],既存ファイル名[[#This Row],[項目]])</f>
        <v>1</v>
      </c>
      <c r="P1105" s="90" t="s">
        <v>3839</v>
      </c>
      <c r="Q1105" s="50" t="str" cm="1">
        <f t="array" ref="Q1105">_xlfn.IFS(既存ファイル名[[#This Row],[字２]]&gt;0,"",COUNTIF(既存ファイル名[[字１]:[字３]],既存ファイル名[[#This Row],[字１]])&gt;1,"重複",TRUE,"")</f>
        <v/>
      </c>
      <c r="R1105" s="50" t="str">
        <f>LEFT(既存ファイル名[[#This Row],[ファイル名]],LEN(既存ファイル名[[#This Row],[ファイル名]])-2)</f>
        <v>shoku</v>
      </c>
      <c r="S1105" s="50" t="s">
        <v>3837</v>
      </c>
    </row>
    <row r="1106" spans="2:19">
      <c r="B1106" s="50">
        <v>1071</v>
      </c>
      <c r="C1106" s="81" t="s">
        <v>861</v>
      </c>
      <c r="D1106" s="81" t="s">
        <v>861</v>
      </c>
      <c r="E1106" s="81" t="s">
        <v>4203</v>
      </c>
      <c r="F1106" s="81" t="s">
        <v>4203</v>
      </c>
      <c r="G1106" s="90" t="s">
        <v>861</v>
      </c>
      <c r="H1106" s="90" t="s">
        <v>4121</v>
      </c>
      <c r="I1106" s="79" t="str" cm="1">
        <f t="array" ref="I11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6" s="90" t="s">
        <v>2683</v>
      </c>
      <c r="K1106" s="50">
        <f>MATCH(LEFT(既存ファイル名[[#This Row],[項目（内部）]],1),字音画数表[新字],0)</f>
        <v>577</v>
      </c>
      <c r="L1106" s="50" cm="1">
        <f t="array" ref="L11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6" s="50" cm="1">
        <f t="array" ref="M11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6" s="50" cm="1">
        <f t="array" ref="N1106">_xlfn.IFS(既存ファイル名[[#This Row],[字２]]=0,1,既存ファイル名[[#This Row],[字３]]=0,2,TRUE,3)</f>
        <v>1</v>
      </c>
      <c r="O1106" s="79">
        <f>COUNTIF(既存ファイル名[項目],既存ファイル名[[#This Row],[項目]])</f>
        <v>1</v>
      </c>
      <c r="P1106" s="90" t="s">
        <v>3839</v>
      </c>
      <c r="Q1106" s="50" t="str" cm="1">
        <f t="array" ref="Q1106">_xlfn.IFS(既存ファイル名[[#This Row],[字２]]&gt;0,"",COUNTIF(既存ファイル名[[字１]:[字３]],既存ファイル名[[#This Row],[字１]])&gt;1,"重複",TRUE,"")</f>
        <v/>
      </c>
      <c r="R1106" s="50" t="str">
        <f>LEFT(既存ファイル名[[#This Row],[ファイル名]],LEN(既存ファイル名[[#This Row],[ファイル名]])-2)</f>
        <v>jou</v>
      </c>
      <c r="S1106" s="50" t="s">
        <v>3837</v>
      </c>
    </row>
    <row r="1107" spans="2:19">
      <c r="B1107" s="50">
        <v>1179</v>
      </c>
      <c r="C1107" s="81" t="s">
        <v>838</v>
      </c>
      <c r="D1107" s="90" t="s">
        <v>838</v>
      </c>
      <c r="E1107" s="81" t="s">
        <v>4203</v>
      </c>
      <c r="F1107" s="81" t="s">
        <v>4203</v>
      </c>
      <c r="G1107" s="90" t="s">
        <v>838</v>
      </c>
      <c r="H1107" s="90" t="s">
        <v>4121</v>
      </c>
      <c r="I1107" s="50" t="str" cm="1">
        <f t="array" ref="I11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7" s="90" t="s">
        <v>3036</v>
      </c>
      <c r="K1107" s="50">
        <f>MATCH(LEFT(既存ファイル名[[#This Row],[項目（内部）]],1),字音画数表[新字],0)</f>
        <v>557</v>
      </c>
      <c r="L1107" s="50" cm="1">
        <f t="array" ref="L11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7" s="50" cm="1">
        <f t="array" ref="M11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7" s="50" cm="1">
        <f t="array" ref="N1107">_xlfn.IFS(既存ファイル名[[#This Row],[字２]]=0,1,既存ファイル名[[#This Row],[字３]]=0,2,TRUE,3)</f>
        <v>1</v>
      </c>
      <c r="O1107" s="50">
        <f>COUNTIF(既存ファイル名[項目],既存ファイル名[[#This Row],[項目]])</f>
        <v>1</v>
      </c>
      <c r="P1107" s="90" t="s">
        <v>3839</v>
      </c>
      <c r="Q1107" s="50" t="str" cm="1">
        <f t="array" ref="Q1107">_xlfn.IFS(既存ファイル名[[#This Row],[字２]]&gt;0,"",COUNTIF(既存ファイル名[[字１]:[字３]],既存ファイル名[[#This Row],[字１]])&gt;1,"重複",TRUE,"")</f>
        <v>重複</v>
      </c>
      <c r="R1107" s="50" t="str">
        <f>LEFT(既存ファイル名[[#This Row],[ファイル名]],LEN(既存ファイル名[[#This Row],[ファイル名]])-2)</f>
        <v>shou</v>
      </c>
      <c r="S1107" s="50" t="s">
        <v>3837</v>
      </c>
    </row>
    <row r="1108" spans="2:19">
      <c r="B1108" s="50">
        <v>1180</v>
      </c>
      <c r="C1108" s="81" t="s">
        <v>4009</v>
      </c>
      <c r="D1108" s="90" t="s">
        <v>4009</v>
      </c>
      <c r="E1108" s="81" t="s">
        <v>4203</v>
      </c>
      <c r="F1108" s="81" t="s">
        <v>4203</v>
      </c>
      <c r="G1108" s="90" t="s">
        <v>4009</v>
      </c>
      <c r="H1108" s="90" t="s">
        <v>4121</v>
      </c>
      <c r="I1108" s="50" t="str" cm="1">
        <f t="array" ref="I11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8" s="90" t="s">
        <v>3041</v>
      </c>
      <c r="K1108" s="50">
        <f>MATCH(LEFT(既存ファイル名[[#This Row],[項目（内部）]],1),字音画数表[新字],0)</f>
        <v>554</v>
      </c>
      <c r="L1108" s="50" cm="1">
        <f t="array" ref="L11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8" s="50" cm="1">
        <f t="array" ref="M11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8" s="50" cm="1">
        <f t="array" ref="N1108">_xlfn.IFS(既存ファイル名[[#This Row],[字２]]=0,1,既存ファイル名[[#This Row],[字３]]=0,2,TRUE,3)</f>
        <v>1</v>
      </c>
      <c r="O1108" s="50">
        <f>COUNTIF(既存ファイル名[項目],既存ファイル名[[#This Row],[項目]])</f>
        <v>1</v>
      </c>
      <c r="P1108" s="90" t="s">
        <v>3839</v>
      </c>
      <c r="Q1108" s="50" t="str" cm="1">
        <f t="array" ref="Q1108">_xlfn.IFS(既存ファイル名[[#This Row],[字２]]&gt;0,"",COUNTIF(既存ファイル名[[字１]:[字３]],既存ファイル名[[#This Row],[字１]])&gt;1,"重複",TRUE,"")</f>
        <v/>
      </c>
      <c r="R1108" s="50" t="str">
        <f>LEFT(既存ファイル名[[#This Row],[ファイル名]],LEN(既存ファイル名[[#This Row],[ファイル名]])-2)</f>
        <v>shou</v>
      </c>
      <c r="S1108" s="50" t="s">
        <v>3837</v>
      </c>
    </row>
    <row r="1109" spans="2:19">
      <c r="B1109" s="50">
        <v>1177</v>
      </c>
      <c r="C1109" s="81" t="s">
        <v>832</v>
      </c>
      <c r="D1109" s="90" t="s">
        <v>832</v>
      </c>
      <c r="E1109" s="81" t="s">
        <v>4203</v>
      </c>
      <c r="F1109" s="81" t="s">
        <v>4203</v>
      </c>
      <c r="G1109" s="90" t="s">
        <v>832</v>
      </c>
      <c r="H1109" s="90" t="s">
        <v>4121</v>
      </c>
      <c r="I1109" s="50" t="str" cm="1">
        <f t="array" ref="I11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09" s="90" t="s">
        <v>3029</v>
      </c>
      <c r="K1109" s="50">
        <f>MATCH(LEFT(既存ファイル名[[#This Row],[項目（内部）]],1),字音画数表[新字],0)</f>
        <v>550</v>
      </c>
      <c r="L1109" s="50" cm="1">
        <f t="array" ref="L11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09" s="50" cm="1">
        <f t="array" ref="M11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09" s="50" cm="1">
        <f t="array" ref="N1109">_xlfn.IFS(既存ファイル名[[#This Row],[字２]]=0,1,既存ファイル名[[#This Row],[字３]]=0,2,TRUE,3)</f>
        <v>1</v>
      </c>
      <c r="O1109" s="50">
        <f>COUNTIF(既存ファイル名[項目],既存ファイル名[[#This Row],[項目]])</f>
        <v>1</v>
      </c>
      <c r="P1109" s="90" t="s">
        <v>3839</v>
      </c>
      <c r="Q1109" s="50" t="str" cm="1">
        <f t="array" ref="Q1109">_xlfn.IFS(既存ファイル名[[#This Row],[字２]]&gt;0,"",COUNTIF(既存ファイル名[[字１]:[字３]],既存ファイル名[[#This Row],[字１]])&gt;1,"重複",TRUE,"")</f>
        <v/>
      </c>
      <c r="R1109" s="50" t="str">
        <f>LEFT(既存ファイル名[[#This Row],[ファイル名]],LEN(既存ファイル名[[#This Row],[ファイル名]])-2)</f>
        <v>shou</v>
      </c>
      <c r="S1109" s="50" t="s">
        <v>3837</v>
      </c>
    </row>
    <row r="1110" spans="2:19">
      <c r="B1110" s="50">
        <v>1181</v>
      </c>
      <c r="C1110" s="90" t="s">
        <v>830</v>
      </c>
      <c r="D1110" s="90" t="s">
        <v>830</v>
      </c>
      <c r="E1110" s="90" t="s">
        <v>3843</v>
      </c>
      <c r="F1110" s="90" t="s">
        <v>3843</v>
      </c>
      <c r="G1110" s="90" t="s">
        <v>830</v>
      </c>
      <c r="H1110" s="90" t="s">
        <v>4534</v>
      </c>
      <c r="I1110" s="50" t="str" cm="1">
        <f t="array" ref="I11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10" s="90" t="s">
        <v>4568</v>
      </c>
      <c r="K1110" s="50">
        <f>MATCH(LEFT(既存ファイル名[[#This Row],[項目（内部）]],1),字音画数表[新字],0)</f>
        <v>549</v>
      </c>
      <c r="L1110" s="50" cm="1">
        <f t="array" ref="L11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0" s="50" cm="1">
        <f t="array" ref="M11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0" s="50" cm="1">
        <f t="array" ref="N1110">_xlfn.IFS(既存ファイル名[[#This Row],[字２]]=0,1,既存ファイル名[[#This Row],[字３]]=0,2,TRUE,3)</f>
        <v>1</v>
      </c>
      <c r="O1110" s="50">
        <f>COUNTIF(既存ファイル名[項目],既存ファイル名[[#This Row],[項目]])</f>
        <v>1</v>
      </c>
      <c r="P1110" s="90" t="s">
        <v>3839</v>
      </c>
      <c r="Q1110" s="50" t="str" cm="1">
        <f t="array" ref="Q1110">_xlfn.IFS(既存ファイル名[[#This Row],[字２]]&gt;0,"",COUNTIF(既存ファイル名[[字１]:[字３]],既存ファイル名[[#This Row],[字１]])&gt;1,"重複",TRUE,"")</f>
        <v>重複</v>
      </c>
      <c r="R1110" s="50" t="str">
        <f>LEFT(既存ファイル名[[#This Row],[ファイル名]],LEN(既存ファイル名[[#This Row],[ファイル名]])-2)</f>
        <v>shou</v>
      </c>
      <c r="S1110" s="50"/>
    </row>
    <row r="1111" spans="2:19">
      <c r="B1111" s="50">
        <v>1178</v>
      </c>
      <c r="C1111" s="81" t="s">
        <v>855</v>
      </c>
      <c r="D1111" s="90" t="s">
        <v>855</v>
      </c>
      <c r="E1111" s="81" t="s">
        <v>4203</v>
      </c>
      <c r="F1111" s="81" t="s">
        <v>4203</v>
      </c>
      <c r="G1111" s="90" t="s">
        <v>855</v>
      </c>
      <c r="H1111" s="90" t="s">
        <v>4121</v>
      </c>
      <c r="I1111" s="50" t="str" cm="1">
        <f t="array" ref="I11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1" s="90" t="s">
        <v>3034</v>
      </c>
      <c r="K1111" s="50">
        <f>MATCH(LEFT(既存ファイル名[[#This Row],[項目（内部）]],1),字音画数表[新字],0)</f>
        <v>542</v>
      </c>
      <c r="L1111" s="50" cm="1">
        <f t="array" ref="L11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1" s="50" cm="1">
        <f t="array" ref="M11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1" s="50" cm="1">
        <f t="array" ref="N1111">_xlfn.IFS(既存ファイル名[[#This Row],[字２]]=0,1,既存ファイル名[[#This Row],[字３]]=0,2,TRUE,3)</f>
        <v>1</v>
      </c>
      <c r="O1111" s="79">
        <f>COUNTIF(既存ファイル名[項目],既存ファイル名[[#This Row],[項目]])</f>
        <v>1</v>
      </c>
      <c r="P1111" s="90" t="s">
        <v>3839</v>
      </c>
      <c r="Q1111" s="50" t="str" cm="1">
        <f t="array" ref="Q1111">_xlfn.IFS(既存ファイル名[[#This Row],[字２]]&gt;0,"",COUNTIF(既存ファイル名[[字１]:[字３]],既存ファイル名[[#This Row],[字１]])&gt;1,"重複",TRUE,"")</f>
        <v>重複</v>
      </c>
      <c r="R1111" s="50" t="str">
        <f>LEFT(既存ファイル名[[#This Row],[ファイル名]],LEN(既存ファイル名[[#This Row],[ファイル名]])-2)</f>
        <v>shou</v>
      </c>
      <c r="S1111" s="50" t="s">
        <v>3837</v>
      </c>
    </row>
    <row r="1112" spans="2:19">
      <c r="B1112" s="50">
        <v>1070</v>
      </c>
      <c r="C1112" s="81" t="s">
        <v>820</v>
      </c>
      <c r="D1112" s="81" t="s">
        <v>820</v>
      </c>
      <c r="E1112" s="81" t="s">
        <v>4203</v>
      </c>
      <c r="F1112" s="81" t="s">
        <v>4203</v>
      </c>
      <c r="G1112" s="90" t="s">
        <v>820</v>
      </c>
      <c r="H1112" s="90" t="s">
        <v>4121</v>
      </c>
      <c r="I1112" s="79" t="str" cm="1">
        <f t="array" ref="I11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2" s="90" t="s">
        <v>2679</v>
      </c>
      <c r="K1112" s="50">
        <f>MATCH(LEFT(既存ファイル名[[#This Row],[項目（内部）]],1),字音画数表[新字],0)</f>
        <v>540</v>
      </c>
      <c r="L1112" s="50" cm="1">
        <f t="array" ref="L11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2" s="50" cm="1">
        <f t="array" ref="M11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2" s="50" cm="1">
        <f t="array" ref="N1112">_xlfn.IFS(既存ファイル名[[#This Row],[字２]]=0,1,既存ファイル名[[#This Row],[字３]]=0,2,TRUE,3)</f>
        <v>1</v>
      </c>
      <c r="O1112" s="50">
        <f>COUNTIF(既存ファイル名[項目],既存ファイル名[[#This Row],[項目]])</f>
        <v>1</v>
      </c>
      <c r="P1112" s="90" t="s">
        <v>3839</v>
      </c>
      <c r="Q1112" s="50" t="str" cm="1">
        <f t="array" ref="Q1112">_xlfn.IFS(既存ファイル名[[#This Row],[字２]]&gt;0,"",COUNTIF(既存ファイル名[[字１]:[字３]],既存ファイル名[[#This Row],[字１]])&gt;1,"重複",TRUE,"")</f>
        <v>重複</v>
      </c>
      <c r="R1112" s="50" t="str">
        <f>LEFT(既存ファイル名[[#This Row],[ファイル名]],LEN(既存ファイル名[[#This Row],[ファイル名]])-2)</f>
        <v>jo</v>
      </c>
      <c r="S1112" s="50" t="s">
        <v>3837</v>
      </c>
    </row>
    <row r="1113" spans="2:19">
      <c r="B1113" s="50">
        <v>1169</v>
      </c>
      <c r="C1113" s="81" t="s">
        <v>816</v>
      </c>
      <c r="D1113" s="90" t="s">
        <v>816</v>
      </c>
      <c r="E1113" s="81" t="s">
        <v>4203</v>
      </c>
      <c r="F1113" s="81" t="s">
        <v>4203</v>
      </c>
      <c r="G1113" s="90" t="s">
        <v>816</v>
      </c>
      <c r="H1113" s="90" t="s">
        <v>4121</v>
      </c>
      <c r="I1113" s="50" t="str" cm="1">
        <f t="array" ref="I11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3" s="90" t="s">
        <v>3010</v>
      </c>
      <c r="K1113" s="50">
        <f>MATCH(LEFT(既存ファイル名[[#This Row],[項目（内部）]],1),字音画数表[新字],0)</f>
        <v>538</v>
      </c>
      <c r="L1113" s="50" cm="1">
        <f t="array" ref="L111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3" s="50" cm="1">
        <f t="array" ref="M11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3" s="50" cm="1">
        <f t="array" ref="N1113">_xlfn.IFS(既存ファイル名[[#This Row],[字２]]=0,1,既存ファイル名[[#This Row],[字３]]=0,2,TRUE,3)</f>
        <v>1</v>
      </c>
      <c r="O1113" s="50">
        <f>COUNTIF(既存ファイル名[項目],既存ファイル名[[#This Row],[項目]])</f>
        <v>1</v>
      </c>
      <c r="P1113" s="90" t="s">
        <v>3839</v>
      </c>
      <c r="Q1113" s="50" t="str" cm="1">
        <f t="array" ref="Q1113">_xlfn.IFS(既存ファイル名[[#This Row],[字２]]&gt;0,"",COUNTIF(既存ファイル名[[字１]:[字３]],既存ファイル名[[#This Row],[字１]])&gt;1,"重複",TRUE,"")</f>
        <v/>
      </c>
      <c r="R1113" s="50" t="str">
        <f>LEFT(既存ファイル名[[#This Row],[ファイル名]],LEN(既存ファイル名[[#This Row],[ファイル名]])-2)</f>
        <v>sho</v>
      </c>
      <c r="S1113" s="50" t="s">
        <v>3837</v>
      </c>
    </row>
    <row r="1114" spans="2:19">
      <c r="B1114" s="50">
        <v>1168</v>
      </c>
      <c r="C1114" s="81" t="s">
        <v>4007</v>
      </c>
      <c r="D1114" s="90" t="s">
        <v>4007</v>
      </c>
      <c r="E1114" s="81" t="s">
        <v>4203</v>
      </c>
      <c r="F1114" s="81" t="s">
        <v>4203</v>
      </c>
      <c r="G1114" s="90" t="s">
        <v>4007</v>
      </c>
      <c r="H1114" s="90" t="s">
        <v>4121</v>
      </c>
      <c r="I1114" s="50" t="str" cm="1">
        <f t="array" ref="I11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4" s="90" t="s">
        <v>3008</v>
      </c>
      <c r="K1114" s="50">
        <f>MATCH(LEFT(既存ファイル名[[#This Row],[項目（内部）]],1),字音画数表[新字],0)</f>
        <v>533</v>
      </c>
      <c r="L1114" s="50" cm="1">
        <f t="array" ref="L111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4" s="50" cm="1">
        <f t="array" ref="M11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4" s="50" cm="1">
        <f t="array" ref="N1114">_xlfn.IFS(既存ファイル名[[#This Row],[字２]]=0,1,既存ファイル名[[#This Row],[字３]]=0,2,TRUE,3)</f>
        <v>1</v>
      </c>
      <c r="O1114" s="50">
        <f>COUNTIF(既存ファイル名[項目],既存ファイル名[[#This Row],[項目]])</f>
        <v>1</v>
      </c>
      <c r="P1114" s="90" t="s">
        <v>3839</v>
      </c>
      <c r="Q1114" s="50" t="str" cm="1">
        <f t="array" ref="Q1114">_xlfn.IFS(既存ファイル名[[#This Row],[字２]]&gt;0,"",COUNTIF(既存ファイル名[[字１]:[字３]],既存ファイル名[[#This Row],[字１]])&gt;1,"重複",TRUE,"")</f>
        <v>重複</v>
      </c>
      <c r="R1114" s="50" t="str">
        <f>LEFT(既存ファイル名[[#This Row],[ファイル名]],LEN(既存ファイル名[[#This Row],[ファイル名]])-2)</f>
        <v>sho</v>
      </c>
      <c r="S1114" s="50" t="s">
        <v>3837</v>
      </c>
    </row>
    <row r="1115" spans="2:19">
      <c r="B1115" s="50">
        <v>1167</v>
      </c>
      <c r="C1115" s="81" t="s">
        <v>810</v>
      </c>
      <c r="D1115" s="90" t="s">
        <v>810</v>
      </c>
      <c r="E1115" s="81" t="s">
        <v>4203</v>
      </c>
      <c r="F1115" s="81" t="s">
        <v>4203</v>
      </c>
      <c r="G1115" s="90" t="s">
        <v>810</v>
      </c>
      <c r="H1115" s="90" t="s">
        <v>4121</v>
      </c>
      <c r="I1115" s="50" t="str" cm="1">
        <f t="array" ref="I11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5" s="90" t="s">
        <v>3007</v>
      </c>
      <c r="K1115" s="50">
        <f>MATCH(LEFT(既存ファイル名[[#This Row],[項目（内部）]],1),字音画数表[新字],0)</f>
        <v>531</v>
      </c>
      <c r="L1115" s="50" cm="1">
        <f t="array" ref="L111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5" s="50" cm="1">
        <f t="array" ref="M11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5" s="50" cm="1">
        <f t="array" ref="N1115">_xlfn.IFS(既存ファイル名[[#This Row],[字２]]=0,1,既存ファイル名[[#This Row],[字３]]=0,2,TRUE,3)</f>
        <v>1</v>
      </c>
      <c r="O1115" s="50">
        <f>COUNTIF(既存ファイル名[項目],既存ファイル名[[#This Row],[項目]])</f>
        <v>1</v>
      </c>
      <c r="P1115" s="90" t="s">
        <v>3839</v>
      </c>
      <c r="Q1115" s="50" t="str" cm="1">
        <f t="array" ref="Q1115">_xlfn.IFS(既存ファイル名[[#This Row],[字２]]&gt;0,"",COUNTIF(既存ファイル名[[字１]:[字３]],既存ファイル名[[#This Row],[字１]])&gt;1,"重複",TRUE,"")</f>
        <v>重複</v>
      </c>
      <c r="R1115" s="50" t="str">
        <f>LEFT(既存ファイル名[[#This Row],[ファイル名]],LEN(既存ファイル名[[#This Row],[ファイル名]])-2)</f>
        <v>sho</v>
      </c>
      <c r="S1115" s="50" t="s">
        <v>3837</v>
      </c>
    </row>
    <row r="1116" spans="2:19">
      <c r="B1116" s="50">
        <v>1170</v>
      </c>
      <c r="C1116" s="81" t="s">
        <v>808</v>
      </c>
      <c r="D1116" s="90" t="s">
        <v>808</v>
      </c>
      <c r="E1116" s="81" t="s">
        <v>4203</v>
      </c>
      <c r="F1116" s="81" t="s">
        <v>4203</v>
      </c>
      <c r="G1116" s="90" t="s">
        <v>808</v>
      </c>
      <c r="H1116" s="90" t="s">
        <v>4123</v>
      </c>
      <c r="I1116" s="50" t="str" cm="1">
        <f t="array" ref="I11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16" s="90" t="s">
        <v>3013</v>
      </c>
      <c r="K1116" s="50">
        <f>MATCH(LEFT(既存ファイル名[[#This Row],[項目（内部）]],1),字音画数表[新字],0)</f>
        <v>529</v>
      </c>
      <c r="L1116" s="50" cm="1">
        <f t="array" ref="L111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6" s="50" cm="1">
        <f t="array" ref="M11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6" s="50" cm="1">
        <f t="array" ref="N1116">_xlfn.IFS(既存ファイル名[[#This Row],[字２]]=0,1,既存ファイル名[[#This Row],[字３]]=0,2,TRUE,3)</f>
        <v>1</v>
      </c>
      <c r="O1116" s="50">
        <f>COUNTIF(既存ファイル名[項目],既存ファイル名[[#This Row],[項目]])</f>
        <v>1</v>
      </c>
      <c r="P1116" s="90" t="s">
        <v>3839</v>
      </c>
      <c r="Q1116" s="50" t="str" cm="1">
        <f t="array" ref="Q1116">_xlfn.IFS(既存ファイル名[[#This Row],[字２]]&gt;0,"",COUNTIF(既存ファイル名[[字１]:[字３]],既存ファイル名[[#This Row],[字１]])&gt;1,"重複",TRUE,"")</f>
        <v>重複</v>
      </c>
      <c r="R1116" s="50" t="str">
        <f>LEFT(既存ファイル名[[#This Row],[ファイル名]],LEN(既存ファイル名[[#This Row],[ファイル名]])-2)</f>
        <v>sho</v>
      </c>
      <c r="S1116" s="50" t="s">
        <v>3837</v>
      </c>
    </row>
    <row r="1117" spans="2:19">
      <c r="B1117" s="50">
        <v>1166</v>
      </c>
      <c r="C1117" s="81" t="s">
        <v>984</v>
      </c>
      <c r="D1117" s="90" t="s">
        <v>984</v>
      </c>
      <c r="E1117" s="81" t="s">
        <v>4203</v>
      </c>
      <c r="F1117" s="81" t="s">
        <v>4203</v>
      </c>
      <c r="G1117" s="90" t="s">
        <v>984</v>
      </c>
      <c r="H1117" s="90" t="s">
        <v>4121</v>
      </c>
      <c r="I1117" s="50" t="str" cm="1">
        <f t="array" ref="I11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7" s="90" t="s">
        <v>3006</v>
      </c>
      <c r="K1117" s="50">
        <f>MATCH(LEFT(既存ファイル名[[#This Row],[項目（内部）]],1),字音画数表[新字],0)</f>
        <v>528</v>
      </c>
      <c r="L1117" s="50" cm="1">
        <f t="array" ref="L111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7" s="50" cm="1">
        <f t="array" ref="M11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7" s="50" cm="1">
        <f t="array" ref="N1117">_xlfn.IFS(既存ファイル名[[#This Row],[字２]]=0,1,既存ファイル名[[#This Row],[字３]]=0,2,TRUE,3)</f>
        <v>1</v>
      </c>
      <c r="O1117" s="50">
        <f>COUNTIF(既存ファイル名[項目],既存ファイル名[[#This Row],[項目]])</f>
        <v>1</v>
      </c>
      <c r="P1117" s="90" t="s">
        <v>3839</v>
      </c>
      <c r="Q1117" s="50" t="str" cm="1">
        <f t="array" ref="Q1117">_xlfn.IFS(既存ファイル名[[#This Row],[字２]]&gt;0,"",COUNTIF(既存ファイル名[[字１]:[字３]],既存ファイル名[[#This Row],[字１]])&gt;1,"重複",TRUE,"")</f>
        <v/>
      </c>
      <c r="R1117" s="50" t="str">
        <f>LEFT(既存ファイル名[[#This Row],[ファイル名]],LEN(既存ファイル名[[#This Row],[ファイル名]])-2)</f>
        <v>sho</v>
      </c>
      <c r="S1117" s="50" t="s">
        <v>3837</v>
      </c>
    </row>
    <row r="1118" spans="2:19">
      <c r="B1118" s="50">
        <v>1165</v>
      </c>
      <c r="C1118" s="81" t="s">
        <v>806</v>
      </c>
      <c r="D1118" s="90" t="s">
        <v>806</v>
      </c>
      <c r="E1118" s="81" t="s">
        <v>4203</v>
      </c>
      <c r="F1118" s="81" t="s">
        <v>4203</v>
      </c>
      <c r="G1118" s="90" t="s">
        <v>806</v>
      </c>
      <c r="H1118" s="90" t="s">
        <v>4121</v>
      </c>
      <c r="I1118" s="50" t="str" cm="1">
        <f t="array" ref="I11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8" s="90" t="s">
        <v>3005</v>
      </c>
      <c r="K1118" s="50">
        <f>MATCH(LEFT(既存ファイル名[[#This Row],[項目（内部）]],1),字音画数表[新字],0)</f>
        <v>527</v>
      </c>
      <c r="L1118" s="50" cm="1">
        <f t="array" ref="L111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8" s="50" cm="1">
        <f t="array" ref="M11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8" s="50" cm="1">
        <f t="array" ref="N1118">_xlfn.IFS(既存ファイル名[[#This Row],[字２]]=0,1,既存ファイル名[[#This Row],[字３]]=0,2,TRUE,3)</f>
        <v>1</v>
      </c>
      <c r="O1118" s="50">
        <f>COUNTIF(既存ファイル名[項目],既存ファイル名[[#This Row],[項目]])</f>
        <v>1</v>
      </c>
      <c r="P1118" s="90" t="s">
        <v>3839</v>
      </c>
      <c r="Q1118" s="50" t="str" cm="1">
        <f t="array" ref="Q1118">_xlfn.IFS(既存ファイル名[[#This Row],[字２]]&gt;0,"",COUNTIF(既存ファイル名[[字１]:[字３]],既存ファイル名[[#This Row],[字１]])&gt;1,"重複",TRUE,"")</f>
        <v/>
      </c>
      <c r="R1118" s="50" t="str">
        <f>LEFT(既存ファイル名[[#This Row],[ファイル名]],LEN(既存ファイル名[[#This Row],[ファイル名]])-2)</f>
        <v>sho</v>
      </c>
      <c r="S1118" s="50" t="s">
        <v>3837</v>
      </c>
    </row>
    <row r="1119" spans="2:19">
      <c r="B1119" s="50">
        <v>1183</v>
      </c>
      <c r="C1119" s="81" t="s">
        <v>796</v>
      </c>
      <c r="D1119" s="90" t="s">
        <v>796</v>
      </c>
      <c r="E1119" s="81" t="s">
        <v>4203</v>
      </c>
      <c r="F1119" s="81" t="s">
        <v>4203</v>
      </c>
      <c r="G1119" s="90" t="s">
        <v>796</v>
      </c>
      <c r="H1119" s="90" t="s">
        <v>4121</v>
      </c>
      <c r="I1119" s="50" t="str" cm="1">
        <f t="array" ref="I11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19" s="90" t="s">
        <v>3072</v>
      </c>
      <c r="K1119" s="50">
        <f>MATCH(LEFT(既存ファイル名[[#This Row],[項目（内部）]],1),字音画数表[新字],0)</f>
        <v>517</v>
      </c>
      <c r="L1119" s="50" cm="1">
        <f t="array" ref="L111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19" s="50" cm="1">
        <f t="array" ref="M11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19" s="50" cm="1">
        <f t="array" ref="N1119">_xlfn.IFS(既存ファイル名[[#This Row],[字２]]=0,1,既存ファイル名[[#This Row],[字３]]=0,2,TRUE,3)</f>
        <v>1</v>
      </c>
      <c r="O1119" s="50">
        <f>COUNTIF(既存ファイル名[項目],既存ファイル名[[#This Row],[項目]])</f>
        <v>1</v>
      </c>
      <c r="P1119" s="90" t="s">
        <v>3839</v>
      </c>
      <c r="Q1119" s="50" t="str" cm="1">
        <f t="array" ref="Q1119">_xlfn.IFS(既存ファイル名[[#This Row],[字２]]&gt;0,"",COUNTIF(既存ファイル名[[字１]:[字３]],既存ファイル名[[#This Row],[字１]])&gt;1,"重複",TRUE,"")</f>
        <v/>
      </c>
      <c r="R1119" s="50" t="str">
        <f>LEFT(既存ファイル名[[#This Row],[ファイル名]],LEN(既存ファイル名[[#This Row],[ファイル名]])-2)</f>
        <v>shutsu</v>
      </c>
      <c r="S1119" s="50" t="s">
        <v>3837</v>
      </c>
    </row>
    <row r="1120" spans="2:19">
      <c r="B1120" s="50">
        <v>1072</v>
      </c>
      <c r="C1120" s="81" t="s">
        <v>4006</v>
      </c>
      <c r="D1120" s="81" t="s">
        <v>4006</v>
      </c>
      <c r="E1120" s="81" t="s">
        <v>4203</v>
      </c>
      <c r="F1120" s="81" t="s">
        <v>4203</v>
      </c>
      <c r="G1120" s="81" t="s">
        <v>4006</v>
      </c>
      <c r="H1120" s="90" t="s">
        <v>4211</v>
      </c>
      <c r="I1120" s="50" t="str" cm="1">
        <f t="array" ref="I11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20" s="90" t="s">
        <v>3432</v>
      </c>
      <c r="K1120" s="50">
        <f>MATCH(LEFT(既存ファイル名[[#This Row],[項目（内部）]],1),字音画数表[新字],0)</f>
        <v>512</v>
      </c>
      <c r="L1120" s="50" cm="1">
        <f t="array" ref="L112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0" s="50" cm="1">
        <f t="array" ref="M11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0" s="50" cm="1">
        <f t="array" ref="N1120">_xlfn.IFS(既存ファイル名[[#This Row],[字２]]=0,1,既存ファイル名[[#This Row],[字３]]=0,2,TRUE,3)</f>
        <v>1</v>
      </c>
      <c r="O1120" s="50">
        <f>COUNTIF(既存ファイル名[項目],既存ファイル名[[#This Row],[項目]])</f>
        <v>1</v>
      </c>
      <c r="P1120" s="90" t="s">
        <v>3839</v>
      </c>
      <c r="Q1120" s="50" t="str" cm="1">
        <f t="array" ref="Q1120">_xlfn.IFS(既存ファイル名[[#This Row],[字２]]&gt;0,"",COUNTIF(既存ファイル名[[字１]:[字３]],既存ファイル名[[#This Row],[字１]])&gt;1,"重複",TRUE,"")</f>
        <v>重複</v>
      </c>
      <c r="R1120" s="50" t="str">
        <f>LEFT(既存ファイル名[[#This Row],[ファイル名]],LEN(既存ファイル名[[#This Row],[ファイル名]])-2)</f>
        <v>juu</v>
      </c>
      <c r="S1120" s="50" t="s">
        <v>3837</v>
      </c>
    </row>
    <row r="1121" spans="2:19">
      <c r="B1121" s="50">
        <v>1185</v>
      </c>
      <c r="C1121" s="81" t="s">
        <v>780</v>
      </c>
      <c r="D1121" s="90" t="s">
        <v>780</v>
      </c>
      <c r="E1121" s="81" t="s">
        <v>4203</v>
      </c>
      <c r="F1121" s="81" t="s">
        <v>4203</v>
      </c>
      <c r="G1121" s="90" t="s">
        <v>780</v>
      </c>
      <c r="H1121" s="90" t="s">
        <v>4121</v>
      </c>
      <c r="I1121" s="50" t="str" cm="1">
        <f t="array" ref="I11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1" s="90" t="s">
        <v>3078</v>
      </c>
      <c r="K1121" s="50">
        <f>MATCH(LEFT(既存ファイル名[[#This Row],[項目（内部）]],1),字音画数表[新字],0)</f>
        <v>507</v>
      </c>
      <c r="L1121" s="50" cm="1">
        <f t="array" ref="L112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1" s="50" cm="1">
        <f t="array" ref="M11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1" s="50" cm="1">
        <f t="array" ref="N1121">_xlfn.IFS(既存ファイル名[[#This Row],[字２]]=0,1,既存ファイル名[[#This Row],[字３]]=0,2,TRUE,3)</f>
        <v>1</v>
      </c>
      <c r="O1121" s="50">
        <f>COUNTIF(既存ファイル名[項目],既存ファイル名[[#This Row],[項目]])</f>
        <v>1</v>
      </c>
      <c r="P1121" s="90" t="s">
        <v>3839</v>
      </c>
      <c r="Q1121" s="50" t="str" cm="1">
        <f t="array" ref="Q1121">_xlfn.IFS(既存ファイル名[[#This Row],[字２]]&gt;0,"",COUNTIF(既存ファイル名[[字１]:[字３]],既存ファイル名[[#This Row],[字１]])&gt;1,"重複",TRUE,"")</f>
        <v/>
      </c>
      <c r="R1121" s="50" t="str">
        <f>LEFT(既存ファイル名[[#This Row],[ファイル名]],LEN(既存ファイル名[[#This Row],[ファイル名]])-2)</f>
        <v>shuu</v>
      </c>
      <c r="S1121" s="50" t="s">
        <v>3837</v>
      </c>
    </row>
    <row r="1122" spans="2:19">
      <c r="B1122" s="50">
        <v>1186</v>
      </c>
      <c r="C1122" s="81" t="s">
        <v>778</v>
      </c>
      <c r="D1122" s="90" t="s">
        <v>778</v>
      </c>
      <c r="E1122" s="81" t="s">
        <v>4203</v>
      </c>
      <c r="F1122" s="81" t="s">
        <v>4203</v>
      </c>
      <c r="G1122" s="90" t="s">
        <v>778</v>
      </c>
      <c r="H1122" s="90" t="s">
        <v>4121</v>
      </c>
      <c r="I1122" s="50" t="str" cm="1">
        <f t="array" ref="I11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2" s="90" t="s">
        <v>3080</v>
      </c>
      <c r="K1122" s="50">
        <f>MATCH(LEFT(既存ファイル名[[#This Row],[項目（内部）]],1),字音画数表[新字],0)</f>
        <v>505</v>
      </c>
      <c r="L1122" s="50" cm="1">
        <f t="array" ref="L112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2" s="50" cm="1">
        <f t="array" ref="M11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2" s="50" cm="1">
        <f t="array" ref="N1122">_xlfn.IFS(既存ファイル名[[#This Row],[字２]]=0,1,既存ファイル名[[#This Row],[字３]]=0,2,TRUE,3)</f>
        <v>1</v>
      </c>
      <c r="O1122" s="50">
        <f>COUNTIF(既存ファイル名[項目],既存ファイル名[[#This Row],[項目]])</f>
        <v>1</v>
      </c>
      <c r="P1122" s="90" t="s">
        <v>3839</v>
      </c>
      <c r="Q1122" s="50" t="str" cm="1">
        <f t="array" ref="Q1122">_xlfn.IFS(既存ファイル名[[#This Row],[字２]]&gt;0,"",COUNTIF(既存ファイル名[[字１]:[字３]],既存ファイル名[[#This Row],[字１]])&gt;1,"重複",TRUE,"")</f>
        <v/>
      </c>
      <c r="R1122" s="50" t="str">
        <f>LEFT(既存ファイル名[[#This Row],[ファイル名]],LEN(既存ファイル名[[#This Row],[ファイル名]])-2)</f>
        <v>shuu</v>
      </c>
      <c r="S1122" s="50" t="s">
        <v>3837</v>
      </c>
    </row>
    <row r="1123" spans="2:19">
      <c r="B1123" s="50">
        <v>1184</v>
      </c>
      <c r="C1123" s="81" t="s">
        <v>768</v>
      </c>
      <c r="D1123" s="90" t="s">
        <v>768</v>
      </c>
      <c r="E1123" s="81" t="s">
        <v>4203</v>
      </c>
      <c r="F1123" s="81" t="s">
        <v>4203</v>
      </c>
      <c r="G1123" s="90" t="s">
        <v>768</v>
      </c>
      <c r="H1123" s="90" t="s">
        <v>4121</v>
      </c>
      <c r="I1123" s="50" t="str" cm="1">
        <f t="array" ref="I11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3" s="90" t="s">
        <v>3074</v>
      </c>
      <c r="K1123" s="50">
        <f>MATCH(LEFT(既存ファイル名[[#This Row],[項目（内部）]],1),字音画数表[新字],0)</f>
        <v>497</v>
      </c>
      <c r="L1123" s="50" cm="1">
        <f t="array" ref="L112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3" s="50" cm="1">
        <f t="array" ref="M11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3" s="50" cm="1">
        <f t="array" ref="N1123">_xlfn.IFS(既存ファイル名[[#This Row],[字２]]=0,1,既存ファイル名[[#This Row],[字３]]=0,2,TRUE,3)</f>
        <v>1</v>
      </c>
      <c r="O1123" s="50">
        <f>COUNTIF(既存ファイル名[項目],既存ファイル名[[#This Row],[項目]])</f>
        <v>1</v>
      </c>
      <c r="P1123" s="90" t="s">
        <v>3839</v>
      </c>
      <c r="Q1123" s="50" t="str" cm="1">
        <f t="array" ref="Q1123">_xlfn.IFS(既存ファイル名[[#This Row],[字２]]&gt;0,"",COUNTIF(既存ファイル名[[字１]:[字３]],既存ファイル名[[#This Row],[字１]])&gt;1,"重複",TRUE,"")</f>
        <v>重複</v>
      </c>
      <c r="R1123" s="50" t="str">
        <f>LEFT(既存ファイル名[[#This Row],[ファイル名]],LEN(既存ファイル名[[#This Row],[ファイル名]])-2)</f>
        <v>shuu</v>
      </c>
      <c r="S1123" s="50" t="s">
        <v>3837</v>
      </c>
    </row>
    <row r="1124" spans="2:19">
      <c r="B1124" s="50">
        <v>1182</v>
      </c>
      <c r="C1124" s="81" t="s">
        <v>748</v>
      </c>
      <c r="D1124" s="90" t="s">
        <v>748</v>
      </c>
      <c r="E1124" s="81" t="s">
        <v>4203</v>
      </c>
      <c r="F1124" s="81" t="s">
        <v>4203</v>
      </c>
      <c r="G1124" s="90" t="s">
        <v>748</v>
      </c>
      <c r="H1124" s="90" t="s">
        <v>4121</v>
      </c>
      <c r="I1124" s="50" t="str" cm="1">
        <f t="array" ref="I11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4" s="90" t="s">
        <v>3064</v>
      </c>
      <c r="K1124" s="50">
        <f>MATCH(LEFT(既存ファイル名[[#This Row],[項目（内部）]],1),字音画数表[新字],0)</f>
        <v>481</v>
      </c>
      <c r="L1124" s="50" cm="1">
        <f t="array" ref="L112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4" s="50" cm="1">
        <f t="array" ref="M11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4" s="50" cm="1">
        <f t="array" ref="N1124">_xlfn.IFS(既存ファイル名[[#This Row],[字２]]=0,1,既存ファイル名[[#This Row],[字３]]=0,2,TRUE,3)</f>
        <v>1</v>
      </c>
      <c r="O1124" s="50">
        <f>COUNTIF(既存ファイル名[項目],既存ファイル名[[#This Row],[項目]])</f>
        <v>1</v>
      </c>
      <c r="P1124" s="90" t="s">
        <v>3839</v>
      </c>
      <c r="Q1124" s="50" t="str" cm="1">
        <f t="array" ref="Q1124">_xlfn.IFS(既存ファイル名[[#This Row],[字２]]&gt;0,"",COUNTIF(既存ファイル名[[字１]:[字３]],既存ファイル名[[#This Row],[字１]])&gt;1,"重複",TRUE,"")</f>
        <v>重複</v>
      </c>
      <c r="R1124" s="50" t="str">
        <f>LEFT(既存ファイル名[[#This Row],[ファイル名]],LEN(既存ファイル名[[#This Row],[ファイル名]])-2)</f>
        <v>shu</v>
      </c>
      <c r="S1124" s="50" t="s">
        <v>3837</v>
      </c>
    </row>
    <row r="1125" spans="2:19">
      <c r="B1125" s="50">
        <v>1067</v>
      </c>
      <c r="C1125" s="81" t="s">
        <v>743</v>
      </c>
      <c r="D1125" s="81" t="s">
        <v>743</v>
      </c>
      <c r="E1125" s="81" t="s">
        <v>4203</v>
      </c>
      <c r="F1125" s="81" t="s">
        <v>4203</v>
      </c>
      <c r="G1125" s="90" t="s">
        <v>743</v>
      </c>
      <c r="H1125" s="90" t="s">
        <v>4121</v>
      </c>
      <c r="I1125" s="79" t="str" cm="1">
        <f t="array" ref="I11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5" s="90" t="s">
        <v>3413</v>
      </c>
      <c r="K1125" s="50">
        <f>MATCH(LEFT(既存ファイル名[[#This Row],[項目（内部）]],1),字音画数表[新字],0)</f>
        <v>479</v>
      </c>
      <c r="L1125" s="50" cm="1">
        <f t="array" ref="L112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5" s="50" cm="1">
        <f t="array" ref="M11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5" s="50" cm="1">
        <f t="array" ref="N1125">_xlfn.IFS(既存ファイル名[[#This Row],[字２]]=0,1,既存ファイル名[[#This Row],[字３]]=0,2,TRUE,3)</f>
        <v>1</v>
      </c>
      <c r="O1125" s="50">
        <f>COUNTIF(既存ファイル名[項目],既存ファイル名[[#This Row],[項目]])</f>
        <v>1</v>
      </c>
      <c r="P1125" s="90" t="s">
        <v>3839</v>
      </c>
      <c r="Q1125" s="50" t="str" cm="1">
        <f t="array" ref="Q1125">_xlfn.IFS(既存ファイル名[[#This Row],[字２]]&gt;0,"",COUNTIF(既存ファイル名[[字１]:[字３]],既存ファイル名[[#This Row],[字１]])&gt;1,"重複",TRUE,"")</f>
        <v/>
      </c>
      <c r="R1125" s="50" t="str">
        <f>LEFT(既存ファイル名[[#This Row],[ファイル名]],LEN(既存ファイル名[[#This Row],[ファイル名]])-2)</f>
        <v>jaku</v>
      </c>
      <c r="S1125" s="50" t="s">
        <v>3837</v>
      </c>
    </row>
    <row r="1126" spans="2:19">
      <c r="B1126" s="50">
        <v>1164</v>
      </c>
      <c r="C1126" s="81" t="s">
        <v>4004</v>
      </c>
      <c r="D1126" s="90" t="s">
        <v>4004</v>
      </c>
      <c r="E1126" s="81" t="s">
        <v>4203</v>
      </c>
      <c r="F1126" s="81" t="s">
        <v>4203</v>
      </c>
      <c r="G1126" s="90" t="s">
        <v>4004</v>
      </c>
      <c r="H1126" s="90" t="s">
        <v>4121</v>
      </c>
      <c r="I1126" s="50" t="str" cm="1">
        <f t="array" ref="I11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6" s="90" t="s">
        <v>3003</v>
      </c>
      <c r="K1126" s="50">
        <f>MATCH(LEFT(既存ファイル名[[#This Row],[項目（内部）]],1),字音画数表[新字],0)</f>
        <v>466</v>
      </c>
      <c r="L1126" s="50" cm="1">
        <f t="array" ref="L112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6" s="50" cm="1">
        <f t="array" ref="M11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6" s="50" cm="1">
        <f t="array" ref="N1126">_xlfn.IFS(既存ファイル名[[#This Row],[字２]]=0,1,既存ファイル名[[#This Row],[字３]]=0,2,TRUE,3)</f>
        <v>1</v>
      </c>
      <c r="O1126" s="79">
        <f>COUNTIF(既存ファイル名[項目],既存ファイル名[[#This Row],[項目]])</f>
        <v>1</v>
      </c>
      <c r="P1126" s="90" t="s">
        <v>3839</v>
      </c>
      <c r="Q1126" s="50" t="str" cm="1">
        <f t="array" ref="Q1126">_xlfn.IFS(既存ファイル名[[#This Row],[字２]]&gt;0,"",COUNTIF(既存ファイル名[[字１]:[字３]],既存ファイル名[[#This Row],[字１]])&gt;1,"重複",TRUE,"")</f>
        <v/>
      </c>
      <c r="R1126" s="50" t="str">
        <f>LEFT(既存ファイル名[[#This Row],[ファイル名]],LEN(既存ファイル名[[#This Row],[ファイル名]])-2)</f>
        <v>shitsu</v>
      </c>
      <c r="S1126" s="50" t="s">
        <v>3837</v>
      </c>
    </row>
    <row r="1127" spans="2:19">
      <c r="B1127" s="50">
        <v>1163</v>
      </c>
      <c r="C1127" s="81" t="s">
        <v>2470</v>
      </c>
      <c r="D1127" s="90" t="s">
        <v>2470</v>
      </c>
      <c r="E1127" s="81" t="s">
        <v>4203</v>
      </c>
      <c r="F1127" s="81" t="s">
        <v>4203</v>
      </c>
      <c r="G1127" s="90" t="s">
        <v>2470</v>
      </c>
      <c r="H1127" s="90" t="s">
        <v>4121</v>
      </c>
      <c r="I1127" s="50" t="str" cm="1">
        <f t="array" ref="I11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7" s="90" t="s">
        <v>3002</v>
      </c>
      <c r="K1127" s="50">
        <f>MATCH(LEFT(既存ファイル名[[#This Row],[項目（内部）]],1),字音画数表[新字],0)</f>
        <v>462</v>
      </c>
      <c r="L1127" s="50" cm="1">
        <f t="array" ref="L112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7" s="50" cm="1">
        <f t="array" ref="M11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7" s="50" cm="1">
        <f t="array" ref="N1127">_xlfn.IFS(既存ファイル名[[#This Row],[字２]]=0,1,既存ファイル名[[#This Row],[字３]]=0,2,TRUE,3)</f>
        <v>1</v>
      </c>
      <c r="O1127" s="50">
        <f>COUNTIF(既存ファイル名[項目],既存ファイル名[[#This Row],[項目]])</f>
        <v>1</v>
      </c>
      <c r="P1127" s="90" t="s">
        <v>3839</v>
      </c>
      <c r="Q1127" s="50" t="str" cm="1">
        <f t="array" ref="Q1127">_xlfn.IFS(既存ファイル名[[#This Row],[字２]]&gt;0,"",COUNTIF(既存ファイル名[[字１]:[字３]],既存ファイル名[[#This Row],[字１]])&gt;1,"重複",TRUE,"")</f>
        <v/>
      </c>
      <c r="R1127" s="50" t="str">
        <f>LEFT(既存ファイル名[[#This Row],[ファイル名]],LEN(既存ファイル名[[#This Row],[ファイル名]])-2)</f>
        <v>shitsu</v>
      </c>
      <c r="S1127" s="50" t="s">
        <v>3837</v>
      </c>
    </row>
    <row r="1128" spans="2:19">
      <c r="B1128" s="50">
        <v>1068</v>
      </c>
      <c r="C1128" s="81" t="s">
        <v>4149</v>
      </c>
      <c r="D1128" s="81" t="s">
        <v>4149</v>
      </c>
      <c r="E1128" s="81" t="s">
        <v>4203</v>
      </c>
      <c r="F1128" s="81" t="s">
        <v>4203</v>
      </c>
      <c r="G1128" s="90" t="s">
        <v>4149</v>
      </c>
      <c r="H1128" s="90" t="s">
        <v>4121</v>
      </c>
      <c r="I1128" s="79" t="str" cm="1">
        <f t="array" ref="I11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8" s="90" t="s">
        <v>3414</v>
      </c>
      <c r="K1128" s="50">
        <f>MATCH(LEFT(既存ファイル名[[#This Row],[項目（内部）]],1),字音画数表[新字],0)</f>
        <v>460</v>
      </c>
      <c r="L1128" s="50" cm="1">
        <f t="array" ref="L112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8" s="50" cm="1">
        <f t="array" ref="M11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8" s="50" cm="1">
        <f t="array" ref="N1128">_xlfn.IFS(既存ファイル名[[#This Row],[字２]]=0,1,既存ファイル名[[#This Row],[字３]]=0,2,TRUE,3)</f>
        <v>1</v>
      </c>
      <c r="O1128" s="50">
        <f>COUNTIF(既存ファイル名[項目],既存ファイル名[[#This Row],[項目]])</f>
        <v>1</v>
      </c>
      <c r="P1128" s="90" t="s">
        <v>3839</v>
      </c>
      <c r="Q1128" s="50" t="str" cm="1">
        <f t="array" ref="Q1128">_xlfn.IFS(既存ファイル名[[#This Row],[字２]]&gt;0,"",COUNTIF(既存ファイル名[[字１]:[字３]],既存ファイル名[[#This Row],[字１]])&gt;1,"重複",TRUE,"")</f>
        <v>重複</v>
      </c>
      <c r="R1128" s="50" t="str">
        <f>LEFT(既存ファイル名[[#This Row],[ファイル名]],LEN(既存ファイル名[[#This Row],[ファイル名]])-2)</f>
        <v>ji</v>
      </c>
      <c r="S1128" s="50" t="s">
        <v>3837</v>
      </c>
    </row>
    <row r="1129" spans="2:19">
      <c r="B1129" s="50">
        <v>1157</v>
      </c>
      <c r="C1129" s="81" t="s">
        <v>4002</v>
      </c>
      <c r="D1129" s="90" t="s">
        <v>4002</v>
      </c>
      <c r="E1129" s="81" t="s">
        <v>4203</v>
      </c>
      <c r="F1129" s="81" t="s">
        <v>4203</v>
      </c>
      <c r="G1129" s="90" t="s">
        <v>4002</v>
      </c>
      <c r="H1129" s="90" t="s">
        <v>4121</v>
      </c>
      <c r="I1129" s="50" t="str" cm="1">
        <f t="array" ref="I11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29" s="90" t="s">
        <v>2968</v>
      </c>
      <c r="K1129" s="50">
        <f>MATCH(LEFT(既存ファイル名[[#This Row],[項目（内部）]],1),字音画数表[新字],0)</f>
        <v>454</v>
      </c>
      <c r="L1129" s="50" cm="1">
        <f t="array" ref="L112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29" s="50" cm="1">
        <f t="array" ref="M11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29" s="50" cm="1">
        <f t="array" ref="N1129">_xlfn.IFS(既存ファイル名[[#This Row],[字２]]=0,1,既存ファイル名[[#This Row],[字３]]=0,2,TRUE,3)</f>
        <v>1</v>
      </c>
      <c r="O1129" s="50">
        <f>COUNTIF(既存ファイル名[項目],既存ファイル名[[#This Row],[項目]])</f>
        <v>1</v>
      </c>
      <c r="P1129" s="90" t="s">
        <v>3839</v>
      </c>
      <c r="Q1129" s="50" t="str" cm="1">
        <f t="array" ref="Q1129">_xlfn.IFS(既存ファイル名[[#This Row],[字２]]&gt;0,"",COUNTIF(既存ファイル名[[字１]:[字３]],既存ファイル名[[#This Row],[字１]])&gt;1,"重複",TRUE,"")</f>
        <v/>
      </c>
      <c r="R1129" s="50" t="str">
        <f>LEFT(既存ファイル名[[#This Row],[ファイル名]],LEN(既存ファイル名[[#This Row],[ファイル名]])-2)</f>
        <v>shi</v>
      </c>
      <c r="S1129" s="50" t="s">
        <v>3837</v>
      </c>
    </row>
    <row r="1130" spans="2:19">
      <c r="B1130" s="50">
        <v>1155</v>
      </c>
      <c r="C1130" s="81" t="s">
        <v>717</v>
      </c>
      <c r="D1130" s="90" t="s">
        <v>717</v>
      </c>
      <c r="E1130" s="81" t="s">
        <v>4203</v>
      </c>
      <c r="F1130" s="81" t="s">
        <v>4203</v>
      </c>
      <c r="G1130" s="90" t="s">
        <v>717</v>
      </c>
      <c r="H1130" s="90" t="s">
        <v>4121</v>
      </c>
      <c r="I1130" s="50" t="str" cm="1">
        <f t="array" ref="I11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0" s="90" t="s">
        <v>2963</v>
      </c>
      <c r="K1130" s="50">
        <f>MATCH(LEFT(既存ファイル名[[#This Row],[項目（内部）]],1),字音画数表[新字],0)</f>
        <v>453</v>
      </c>
      <c r="L1130" s="50" cm="1">
        <f t="array" ref="L113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0" s="50" cm="1">
        <f t="array" ref="M11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0" s="50" cm="1">
        <f t="array" ref="N1130">_xlfn.IFS(既存ファイル名[[#This Row],[字２]]=0,1,既存ファイル名[[#This Row],[字３]]=0,2,TRUE,3)</f>
        <v>1</v>
      </c>
      <c r="O1130" s="50">
        <f>COUNTIF(既存ファイル名[項目],既存ファイル名[[#This Row],[項目]])</f>
        <v>1</v>
      </c>
      <c r="P1130" s="90" t="s">
        <v>3839</v>
      </c>
      <c r="Q1130" s="50" t="str" cm="1">
        <f t="array" ref="Q1130">_xlfn.IFS(既存ファイル名[[#This Row],[字２]]&gt;0,"",COUNTIF(既存ファイル名[[字１]:[字３]],既存ファイル名[[#This Row],[字１]])&gt;1,"重複",TRUE,"")</f>
        <v/>
      </c>
      <c r="R1130" s="50" t="str">
        <f>LEFT(既存ファイル名[[#This Row],[ファイル名]],LEN(既存ファイル名[[#This Row],[ファイル名]])-2)</f>
        <v>shi</v>
      </c>
      <c r="S1130" s="50" t="s">
        <v>3837</v>
      </c>
    </row>
    <row r="1131" spans="2:19">
      <c r="B1131" s="50">
        <v>1153</v>
      </c>
      <c r="C1131" s="81" t="s">
        <v>693</v>
      </c>
      <c r="D1131" s="90" t="s">
        <v>693</v>
      </c>
      <c r="E1131" s="81" t="s">
        <v>4203</v>
      </c>
      <c r="F1131" s="81" t="s">
        <v>4203</v>
      </c>
      <c r="G1131" s="90" t="s">
        <v>693</v>
      </c>
      <c r="H1131" s="90" t="s">
        <v>4121</v>
      </c>
      <c r="I1131" s="50" t="str" cm="1">
        <f t="array" ref="I11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1" s="90" t="s">
        <v>2961</v>
      </c>
      <c r="K1131" s="50">
        <f>MATCH(LEFT(既存ファイル名[[#This Row],[項目（内部）]],1),字音画数表[新字],0)</f>
        <v>433</v>
      </c>
      <c r="L1131" s="50" cm="1">
        <f t="array" ref="L11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1" s="50" cm="1">
        <f t="array" ref="M11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1" s="50" cm="1">
        <f t="array" ref="N1131">_xlfn.IFS(既存ファイル名[[#This Row],[字２]]=0,1,既存ファイル名[[#This Row],[字３]]=0,2,TRUE,3)</f>
        <v>1</v>
      </c>
      <c r="O1131" s="50">
        <f>COUNTIF(既存ファイル名[項目],既存ファイル名[[#This Row],[項目]])</f>
        <v>1</v>
      </c>
      <c r="P1131" s="90" t="s">
        <v>3839</v>
      </c>
      <c r="Q1131" s="50" t="str" cm="1">
        <f t="array" ref="Q1131">_xlfn.IFS(既存ファイル名[[#This Row],[字２]]&gt;0,"",COUNTIF(既存ファイル名[[字１]:[字３]],既存ファイル名[[#This Row],[字１]])&gt;1,"重複",TRUE,"")</f>
        <v/>
      </c>
      <c r="R1131" s="50" t="str">
        <f>LEFT(既存ファイル名[[#This Row],[ファイル名]],LEN(既存ファイル名[[#This Row],[ファイル名]])-2)</f>
        <v>shi</v>
      </c>
      <c r="S1131" s="50" t="s">
        <v>3837</v>
      </c>
    </row>
    <row r="1132" spans="2:19">
      <c r="B1132" s="50">
        <v>1152</v>
      </c>
      <c r="C1132" s="81" t="s">
        <v>690</v>
      </c>
      <c r="D1132" s="90" t="s">
        <v>690</v>
      </c>
      <c r="E1132" s="81" t="s">
        <v>4203</v>
      </c>
      <c r="F1132" s="81" t="s">
        <v>4203</v>
      </c>
      <c r="G1132" s="90" t="s">
        <v>690</v>
      </c>
      <c r="H1132" s="90" t="s">
        <v>4121</v>
      </c>
      <c r="I1132" s="50" t="str" cm="1">
        <f t="array" ref="I11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2" s="90" t="s">
        <v>2959</v>
      </c>
      <c r="K1132" s="50">
        <f>MATCH(LEFT(既存ファイル名[[#This Row],[項目（内部）]],1),字音画数表[新字],0)</f>
        <v>429</v>
      </c>
      <c r="L1132" s="50" cm="1">
        <f t="array" ref="L11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2" s="50" cm="1">
        <f t="array" ref="M11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2" s="50" cm="1">
        <f t="array" ref="N1132">_xlfn.IFS(既存ファイル名[[#This Row],[字２]]=0,1,既存ファイル名[[#This Row],[字３]]=0,2,TRUE,3)</f>
        <v>1</v>
      </c>
      <c r="O1132" s="50">
        <f>COUNTIF(既存ファイル名[項目],既存ファイル名[[#This Row],[項目]])</f>
        <v>1</v>
      </c>
      <c r="P1132" s="90" t="s">
        <v>3839</v>
      </c>
      <c r="Q1132" s="50" t="str" cm="1">
        <f t="array" ref="Q1132">_xlfn.IFS(既存ファイル名[[#This Row],[字２]]&gt;0,"",COUNTIF(既存ファイル名[[字１]:[字３]],既存ファイル名[[#This Row],[字１]])&gt;1,"重複",TRUE,"")</f>
        <v/>
      </c>
      <c r="R1132" s="50" t="str">
        <f>LEFT(既存ファイル名[[#This Row],[ファイル名]],LEN(既存ファイル名[[#This Row],[ファイル名]])-2)</f>
        <v>shi</v>
      </c>
      <c r="S1132" s="50" t="s">
        <v>3837</v>
      </c>
    </row>
    <row r="1133" spans="2:19">
      <c r="B1133" s="50">
        <v>1156</v>
      </c>
      <c r="C1133" s="81" t="s">
        <v>685</v>
      </c>
      <c r="D1133" s="90" t="s">
        <v>685</v>
      </c>
      <c r="E1133" s="81" t="s">
        <v>4203</v>
      </c>
      <c r="F1133" s="81" t="s">
        <v>4203</v>
      </c>
      <c r="G1133" s="90" t="s">
        <v>685</v>
      </c>
      <c r="H1133" s="90" t="s">
        <v>4121</v>
      </c>
      <c r="I1133" s="50" t="str" cm="1">
        <f t="array" ref="I11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3" s="90" t="s">
        <v>2967</v>
      </c>
      <c r="K1133" s="50">
        <f>MATCH(LEFT(既存ファイル名[[#This Row],[項目（内部）]],1),字音画数表[新字],0)</f>
        <v>425</v>
      </c>
      <c r="L1133" s="50" cm="1">
        <f t="array" ref="L11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3" s="50" cm="1">
        <f t="array" ref="M11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3" s="50" cm="1">
        <f t="array" ref="N1133">_xlfn.IFS(既存ファイル名[[#This Row],[字２]]=0,1,既存ファイル名[[#This Row],[字３]]=0,2,TRUE,3)</f>
        <v>1</v>
      </c>
      <c r="O1133" s="50">
        <f>COUNTIF(既存ファイル名[項目],既存ファイル名[[#This Row],[項目]])</f>
        <v>1</v>
      </c>
      <c r="P1133" s="90" t="s">
        <v>3839</v>
      </c>
      <c r="Q1133" s="50" t="str" cm="1">
        <f t="array" ref="Q1133">_xlfn.IFS(既存ファイル名[[#This Row],[字２]]&gt;0,"",COUNTIF(既存ファイル名[[字１]:[字３]],既存ファイル名[[#This Row],[字１]])&gt;1,"重複",TRUE,"")</f>
        <v/>
      </c>
      <c r="R1133" s="50" t="str">
        <f>LEFT(既存ファイル名[[#This Row],[ファイル名]],LEN(既存ファイル名[[#This Row],[ファイル名]])-2)</f>
        <v>shi</v>
      </c>
      <c r="S1133" s="50" t="s">
        <v>3837</v>
      </c>
    </row>
    <row r="1134" spans="2:19">
      <c r="B1134" s="50">
        <v>1154</v>
      </c>
      <c r="C1134" s="81" t="s">
        <v>683</v>
      </c>
      <c r="D1134" s="90" t="s">
        <v>683</v>
      </c>
      <c r="E1134" s="81" t="s">
        <v>4203</v>
      </c>
      <c r="F1134" s="81" t="s">
        <v>4203</v>
      </c>
      <c r="G1134" s="90" t="s">
        <v>683</v>
      </c>
      <c r="H1134" s="90" t="s">
        <v>4121</v>
      </c>
      <c r="I1134" s="50" t="str" cm="1">
        <f t="array" ref="I11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4" s="90" t="s">
        <v>2962</v>
      </c>
      <c r="K1134" s="50">
        <f>MATCH(LEFT(既存ファイル名[[#This Row],[項目（内部）]],1),字音画数表[新字],0)</f>
        <v>424</v>
      </c>
      <c r="L1134" s="50" cm="1">
        <f t="array" ref="L11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4" s="50" cm="1">
        <f t="array" ref="M11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4" s="50" cm="1">
        <f t="array" ref="N1134">_xlfn.IFS(既存ファイル名[[#This Row],[字２]]=0,1,既存ファイル名[[#This Row],[字３]]=0,2,TRUE,3)</f>
        <v>1</v>
      </c>
      <c r="O1134" s="50">
        <f>COUNTIF(既存ファイル名[項目],既存ファイル名[[#This Row],[項目]])</f>
        <v>1</v>
      </c>
      <c r="P1134" s="90" t="s">
        <v>3839</v>
      </c>
      <c r="Q1134" s="50" t="str" cm="1">
        <f t="array" ref="Q1134">_xlfn.IFS(既存ファイル名[[#This Row],[字２]]&gt;0,"",COUNTIF(既存ファイル名[[字１]:[字３]],既存ファイル名[[#This Row],[字１]])&gt;1,"重複",TRUE,"")</f>
        <v/>
      </c>
      <c r="R1134" s="50" t="str">
        <f>LEFT(既存ファイル名[[#This Row],[ファイル名]],LEN(既存ファイル名[[#This Row],[ファイル名]])-2)</f>
        <v>shi</v>
      </c>
      <c r="S1134" s="50" t="s">
        <v>3837</v>
      </c>
    </row>
    <row r="1135" spans="2:19">
      <c r="B1135" s="50">
        <v>1158</v>
      </c>
      <c r="C1135" s="81" t="s">
        <v>665</v>
      </c>
      <c r="D1135" s="90" t="s">
        <v>665</v>
      </c>
      <c r="E1135" s="81" t="s">
        <v>4203</v>
      </c>
      <c r="F1135" s="81" t="s">
        <v>4203</v>
      </c>
      <c r="G1135" s="90" t="s">
        <v>665</v>
      </c>
      <c r="H1135" s="90" t="s">
        <v>4211</v>
      </c>
      <c r="I1135" s="50" t="str" cm="1">
        <f t="array" ref="I11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35" s="90" t="s">
        <v>2979</v>
      </c>
      <c r="K1135" s="50">
        <f>MATCH(LEFT(既存ファイル名[[#This Row],[項目（内部）]],1),字音画数表[新字],0)</f>
        <v>408</v>
      </c>
      <c r="L1135" s="50" cm="1">
        <f t="array" ref="L11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5" s="50" cm="1">
        <f t="array" ref="M11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5" s="50" cm="1">
        <f t="array" ref="N1135">_xlfn.IFS(既存ファイル名[[#This Row],[字２]]=0,1,既存ファイル名[[#This Row],[字３]]=0,2,TRUE,3)</f>
        <v>1</v>
      </c>
      <c r="O1135" s="50">
        <f>COUNTIF(既存ファイル名[項目],既存ファイル名[[#This Row],[項目]])</f>
        <v>1</v>
      </c>
      <c r="P1135" s="90" t="s">
        <v>3839</v>
      </c>
      <c r="Q1135" s="50" t="str" cm="1">
        <f t="array" ref="Q1135">_xlfn.IFS(既存ファイル名[[#This Row],[字２]]&gt;0,"",COUNTIF(既存ファイル名[[字１]:[字３]],既存ファイル名[[#This Row],[字１]])&gt;1,"重複",TRUE,"")</f>
        <v>重複</v>
      </c>
      <c r="R1135" s="50" t="str">
        <f>LEFT(既存ファイル名[[#This Row],[ファイル名]],LEN(既存ファイル名[[#This Row],[ファイル名]])-2)</f>
        <v>shi</v>
      </c>
      <c r="S1135" s="50" t="s">
        <v>3837</v>
      </c>
    </row>
    <row r="1136" spans="2:19">
      <c r="B1136" s="50">
        <v>1137</v>
      </c>
      <c r="C1136" s="81" t="s">
        <v>640</v>
      </c>
      <c r="D1136" s="90" t="s">
        <v>640</v>
      </c>
      <c r="E1136" s="81" t="s">
        <v>4203</v>
      </c>
      <c r="F1136" s="81" t="s">
        <v>4203</v>
      </c>
      <c r="G1136" s="90" t="s">
        <v>640</v>
      </c>
      <c r="H1136" s="90" t="s">
        <v>4121</v>
      </c>
      <c r="I1136" s="50" t="str" cm="1">
        <f t="array" ref="I11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6" s="90" t="s">
        <v>2902</v>
      </c>
      <c r="K1136" s="50">
        <f>MATCH(LEFT(既存ファイル名[[#This Row],[項目（内部）]],1),字音画数表[新字],0)</f>
        <v>388</v>
      </c>
      <c r="L1136" s="50" cm="1">
        <f t="array" ref="L11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6" s="50" cm="1">
        <f t="array" ref="M11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6" s="50" cm="1">
        <f t="array" ref="N1136">_xlfn.IFS(既存ファイル名[[#This Row],[字２]]=0,1,既存ファイル名[[#This Row],[字３]]=0,2,TRUE,3)</f>
        <v>1</v>
      </c>
      <c r="O1136" s="50">
        <f>COUNTIF(既存ファイル名[項目],既存ファイル名[[#This Row],[項目]])</f>
        <v>1</v>
      </c>
      <c r="P1136" s="90" t="s">
        <v>3839</v>
      </c>
      <c r="Q1136" s="50" t="str" cm="1">
        <f t="array" ref="Q1136">_xlfn.IFS(既存ファイル名[[#This Row],[字２]]&gt;0,"",COUNTIF(既存ファイル名[[字１]:[字３]],既存ファイル名[[#This Row],[字１]])&gt;1,"重複",TRUE,"")</f>
        <v/>
      </c>
      <c r="R1136" s="50" t="str">
        <f>LEFT(既存ファイル名[[#This Row],[ファイル名]],LEN(既存ファイル名[[#This Row],[ファイル名]])-2)</f>
        <v>sai</v>
      </c>
      <c r="S1136" s="50" t="s">
        <v>3837</v>
      </c>
    </row>
    <row r="1137" spans="2:19">
      <c r="B1137" s="50">
        <v>1136</v>
      </c>
      <c r="C1137" s="81" t="s">
        <v>625</v>
      </c>
      <c r="D1137" s="90" t="s">
        <v>625</v>
      </c>
      <c r="E1137" s="81" t="s">
        <v>4203</v>
      </c>
      <c r="F1137" s="81" t="s">
        <v>4203</v>
      </c>
      <c r="G1137" s="90" t="s">
        <v>625</v>
      </c>
      <c r="H1137" s="90" t="s">
        <v>4121</v>
      </c>
      <c r="I1137" s="50" t="str" cm="1">
        <f t="array" ref="I11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7" s="90" t="s">
        <v>2897</v>
      </c>
      <c r="K1137" s="50">
        <f>MATCH(LEFT(既存ファイル名[[#This Row],[項目（内部）]],1),字音画数表[新字],0)</f>
        <v>376</v>
      </c>
      <c r="L1137" s="50" cm="1">
        <f t="array" ref="L11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7" s="50" cm="1">
        <f t="array" ref="M11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7" s="50" cm="1">
        <f t="array" ref="N1137">_xlfn.IFS(既存ファイル名[[#This Row],[字２]]=0,1,既存ファイル名[[#This Row],[字３]]=0,2,TRUE,3)</f>
        <v>1</v>
      </c>
      <c r="O1137" s="50">
        <f>COUNTIF(既存ファイル名[項目],既存ファイル名[[#This Row],[項目]])</f>
        <v>1</v>
      </c>
      <c r="P1137" s="90" t="s">
        <v>3839</v>
      </c>
      <c r="Q1137" s="50" t="str" cm="1">
        <f t="array" ref="Q1137">_xlfn.IFS(既存ファイル名[[#This Row],[字２]]&gt;0,"",COUNTIF(既存ファイル名[[字１]:[字３]],既存ファイル名[[#This Row],[字１]])&gt;1,"重複",TRUE,"")</f>
        <v>重複</v>
      </c>
      <c r="R1137" s="50" t="str">
        <f>LEFT(既存ファイル名[[#This Row],[ファイル名]],LEN(既存ファイル名[[#This Row],[ファイル名]])-2)</f>
        <v>sa</v>
      </c>
      <c r="S1137" s="50" t="s">
        <v>3837</v>
      </c>
    </row>
    <row r="1138" spans="2:19">
      <c r="B1138" s="50">
        <v>1102</v>
      </c>
      <c r="C1138" s="81" t="s">
        <v>618</v>
      </c>
      <c r="D1138" s="90" t="s">
        <v>618</v>
      </c>
      <c r="E1138" s="81" t="s">
        <v>4203</v>
      </c>
      <c r="F1138" s="81" t="s">
        <v>4203</v>
      </c>
      <c r="G1138" s="90" t="s">
        <v>618</v>
      </c>
      <c r="H1138" s="90" t="s">
        <v>4121</v>
      </c>
      <c r="I1138" s="50" t="str" cm="1">
        <f t="array" ref="I11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8" s="90" t="s">
        <v>3501</v>
      </c>
      <c r="K1138" s="50">
        <f>MATCH(LEFT(既存ファイル名[[#This Row],[項目（内部）]],1),字音画数表[新字],0)</f>
        <v>373</v>
      </c>
      <c r="L1138" s="50" cm="1">
        <f t="array" ref="L11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8" s="50" cm="1">
        <f t="array" ref="M11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8" s="50" cm="1">
        <f t="array" ref="N1138">_xlfn.IFS(既存ファイル名[[#This Row],[字２]]=0,1,既存ファイル名[[#This Row],[字３]]=0,2,TRUE,3)</f>
        <v>1</v>
      </c>
      <c r="O1138" s="50">
        <f>COUNTIF(既存ファイル名[項目],既存ファイル名[[#This Row],[項目]])</f>
        <v>1</v>
      </c>
      <c r="P1138" s="90" t="s">
        <v>3839</v>
      </c>
      <c r="Q1138" s="50" t="str" cm="1">
        <f t="array" ref="Q1138">_xlfn.IFS(既存ファイル名[[#This Row],[字２]]&gt;0,"",COUNTIF(既存ファイル名[[字１]:[字３]],既存ファイル名[[#This Row],[字１]])&gt;1,"重複",TRUE,"")</f>
        <v/>
      </c>
      <c r="R1138" s="50" t="str">
        <f>LEFT(既存ファイル名[[#This Row],[ファイル名]],LEN(既存ファイル名[[#This Row],[ファイル名]])-2)</f>
        <v>kotsu</v>
      </c>
      <c r="S1138" s="50" t="s">
        <v>3837</v>
      </c>
    </row>
    <row r="1139" spans="2:19">
      <c r="B1139" s="50">
        <v>1101</v>
      </c>
      <c r="C1139" s="81" t="s">
        <v>4001</v>
      </c>
      <c r="D1139" s="90" t="s">
        <v>4001</v>
      </c>
      <c r="E1139" s="81" t="s">
        <v>4203</v>
      </c>
      <c r="F1139" s="81" t="s">
        <v>4203</v>
      </c>
      <c r="G1139" s="90" t="s">
        <v>4001</v>
      </c>
      <c r="H1139" s="90" t="s">
        <v>4121</v>
      </c>
      <c r="I1139" s="50" t="str" cm="1">
        <f t="array" ref="I11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39" s="90" t="s">
        <v>2802</v>
      </c>
      <c r="K1139" s="50">
        <f>MATCH(LEFT(既存ファイル名[[#This Row],[項目（内部）]],1),字音画数表[新字],0)</f>
        <v>371</v>
      </c>
      <c r="L1139" s="50" cm="1">
        <f t="array" ref="L11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39" s="50" cm="1">
        <f t="array" ref="M11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39" s="50" cm="1">
        <f t="array" ref="N1139">_xlfn.IFS(既存ファイル名[[#This Row],[字２]]=0,1,既存ファイル名[[#This Row],[字３]]=0,2,TRUE,3)</f>
        <v>1</v>
      </c>
      <c r="O1139" s="50">
        <f>COUNTIF(既存ファイル名[項目],既存ファイル名[[#This Row],[項目]])</f>
        <v>1</v>
      </c>
      <c r="P1139" s="90" t="s">
        <v>3839</v>
      </c>
      <c r="Q1139" s="50" t="str" cm="1">
        <f t="array" ref="Q1139">_xlfn.IFS(既存ファイル名[[#This Row],[字２]]&gt;0,"",COUNTIF(既存ファイル名[[字１]:[字３]],既存ファイル名[[#This Row],[字１]])&gt;1,"重複",TRUE,"")</f>
        <v/>
      </c>
      <c r="R1139" s="50" t="str">
        <f>LEFT(既存ファイル名[[#This Row],[ファイル名]],LEN(既存ファイル名[[#This Row],[ファイル名]])-2)</f>
        <v>koku</v>
      </c>
      <c r="S1139" s="50" t="s">
        <v>3837</v>
      </c>
    </row>
    <row r="1140" spans="2:19">
      <c r="B1140" s="50">
        <v>1100</v>
      </c>
      <c r="C1140" s="81" t="s">
        <v>614</v>
      </c>
      <c r="D1140" s="90" t="s">
        <v>614</v>
      </c>
      <c r="E1140" s="81" t="s">
        <v>4203</v>
      </c>
      <c r="F1140" s="81" t="s">
        <v>4203</v>
      </c>
      <c r="G1140" s="90" t="s">
        <v>614</v>
      </c>
      <c r="H1140" s="90" t="s">
        <v>4121</v>
      </c>
      <c r="I1140" s="50" t="str" cm="1">
        <f t="array" ref="I11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0" s="90" t="s">
        <v>2801</v>
      </c>
      <c r="K1140" s="50">
        <f>MATCH(LEFT(既存ファイル名[[#This Row],[項目（内部）]],1),字音画数表[新字],0)</f>
        <v>368</v>
      </c>
      <c r="L1140" s="50" cm="1">
        <f t="array" ref="L11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0" s="50" cm="1">
        <f t="array" ref="M11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0" s="50" cm="1">
        <f t="array" ref="N1140">_xlfn.IFS(既存ファイル名[[#This Row],[字２]]=0,1,既存ファイル名[[#This Row],[字３]]=0,2,TRUE,3)</f>
        <v>1</v>
      </c>
      <c r="O1140" s="50">
        <f>COUNTIF(既存ファイル名[項目],既存ファイル名[[#This Row],[項目]])</f>
        <v>1</v>
      </c>
      <c r="P1140" s="90" t="s">
        <v>3839</v>
      </c>
      <c r="Q1140" s="50" t="str" cm="1">
        <f t="array" ref="Q1140">_xlfn.IFS(既存ファイル名[[#This Row],[字２]]&gt;0,"",COUNTIF(既存ファイル名[[字１]:[字３]],既存ファイル名[[#This Row],[字１]])&gt;1,"重複",TRUE,"")</f>
        <v/>
      </c>
      <c r="R1140" s="50" t="str">
        <f>LEFT(既存ファイル名[[#This Row],[ファイル名]],LEN(既存ファイル名[[#This Row],[ファイル名]])-2)</f>
        <v>koku</v>
      </c>
      <c r="S1140" s="50" t="s">
        <v>3837</v>
      </c>
    </row>
    <row r="1141" spans="2:19">
      <c r="B1141" s="50">
        <v>1112</v>
      </c>
      <c r="C1141" s="81" t="s">
        <v>4000</v>
      </c>
      <c r="D1141" s="90" t="s">
        <v>4000</v>
      </c>
      <c r="E1141" s="81" t="s">
        <v>4203</v>
      </c>
      <c r="F1141" s="81" t="s">
        <v>4203</v>
      </c>
      <c r="G1141" s="90" t="s">
        <v>4000</v>
      </c>
      <c r="H1141" s="90" t="s">
        <v>4121</v>
      </c>
      <c r="I1141" s="50" t="str" cm="1">
        <f t="array" ref="I11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1" s="90" t="s">
        <v>2817</v>
      </c>
      <c r="K1141" s="50">
        <f>MATCH(LEFT(既存ファイル名[[#This Row],[項目（内部）]],1),字音画数表[新字],0)</f>
        <v>362</v>
      </c>
      <c r="L1141" s="50" cm="1">
        <f t="array" ref="L11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1" s="50" cm="1">
        <f t="array" ref="M11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1" s="50" cm="1">
        <f t="array" ref="N1141">_xlfn.IFS(既存ファイル名[[#This Row],[字２]]=0,1,既存ファイル名[[#This Row],[字３]]=0,2,TRUE,3)</f>
        <v>1</v>
      </c>
      <c r="O1141" s="50">
        <f>COUNTIF(既存ファイル名[項目],既存ファイル名[[#This Row],[項目]])</f>
        <v>1</v>
      </c>
      <c r="P1141" s="90" t="s">
        <v>3839</v>
      </c>
      <c r="Q1141" s="50" t="str" cm="1">
        <f t="array" ref="Q1141">_xlfn.IFS(既存ファイル名[[#This Row],[字２]]&gt;0,"",COUNTIF(既存ファイル名[[字１]:[字３]],既存ファイル名[[#This Row],[字１]])&gt;1,"重複",TRUE,"")</f>
        <v/>
      </c>
      <c r="R1141" s="50" t="str">
        <f>LEFT(既存ファイル名[[#This Row],[ファイル名]],LEN(既存ファイル名[[#This Row],[ファイル名]])-2)</f>
        <v>kou</v>
      </c>
      <c r="S1141" s="50" t="s">
        <v>3837</v>
      </c>
    </row>
    <row r="1142" spans="2:19">
      <c r="B1142" s="50">
        <v>1110</v>
      </c>
      <c r="C1142" s="81" t="s">
        <v>1827</v>
      </c>
      <c r="D1142" s="90" t="s">
        <v>1827</v>
      </c>
      <c r="E1142" s="81" t="s">
        <v>4203</v>
      </c>
      <c r="F1142" s="81" t="s">
        <v>4203</v>
      </c>
      <c r="G1142" s="90" t="s">
        <v>1827</v>
      </c>
      <c r="H1142" s="90" t="s">
        <v>4121</v>
      </c>
      <c r="I1142" s="50" t="str" cm="1">
        <f t="array" ref="I11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2" s="90" t="s">
        <v>2814</v>
      </c>
      <c r="K1142" s="50">
        <f>MATCH(LEFT(既存ファイル名[[#This Row],[項目（内部）]],1),字音画数表[新字],0)</f>
        <v>361</v>
      </c>
      <c r="L1142" s="50" cm="1">
        <f t="array" ref="L11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2" s="50" cm="1">
        <f t="array" ref="M11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2" s="50" cm="1">
        <f t="array" ref="N1142">_xlfn.IFS(既存ファイル名[[#This Row],[字２]]=0,1,既存ファイル名[[#This Row],[字３]]=0,2,TRUE,3)</f>
        <v>1</v>
      </c>
      <c r="O1142" s="50">
        <f>COUNTIF(既存ファイル名[項目],既存ファイル名[[#This Row],[項目]])</f>
        <v>1</v>
      </c>
      <c r="P1142" s="90" t="s">
        <v>3839</v>
      </c>
      <c r="Q1142" s="50" t="str" cm="1">
        <f t="array" ref="Q1142">_xlfn.IFS(既存ファイル名[[#This Row],[字２]]&gt;0,"",COUNTIF(既存ファイル名[[字１]:[字３]],既存ファイル名[[#This Row],[字１]])&gt;1,"重複",TRUE,"")</f>
        <v>重複</v>
      </c>
      <c r="R1142" s="50" t="str">
        <f>LEFT(既存ファイル名[[#This Row],[ファイル名]],LEN(既存ファイル名[[#This Row],[ファイル名]])-2)</f>
        <v>kou</v>
      </c>
      <c r="S1142" s="50" t="s">
        <v>3837</v>
      </c>
    </row>
    <row r="1143" spans="2:19">
      <c r="B1143" s="50">
        <v>1113</v>
      </c>
      <c r="C1143" s="81" t="s">
        <v>3999</v>
      </c>
      <c r="D1143" s="90" t="s">
        <v>3999</v>
      </c>
      <c r="E1143" s="81" t="s">
        <v>4203</v>
      </c>
      <c r="F1143" s="81" t="s">
        <v>4203</v>
      </c>
      <c r="G1143" s="90" t="s">
        <v>3999</v>
      </c>
      <c r="H1143" s="90" t="s">
        <v>4121</v>
      </c>
      <c r="I1143" s="50" t="str" cm="1">
        <f t="array" ref="I11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3" s="90" t="s">
        <v>2821</v>
      </c>
      <c r="K1143" s="50">
        <f>MATCH(LEFT(既存ファイル名[[#This Row],[項目（内部）]],1),字音画数表[新字],0)</f>
        <v>359</v>
      </c>
      <c r="L1143" s="50" cm="1">
        <f t="array" ref="L11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3" s="50" cm="1">
        <f t="array" ref="M11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3" s="50" cm="1">
        <f t="array" ref="N1143">_xlfn.IFS(既存ファイル名[[#This Row],[字２]]=0,1,既存ファイル名[[#This Row],[字３]]=0,2,TRUE,3)</f>
        <v>1</v>
      </c>
      <c r="O1143" s="50">
        <f>COUNTIF(既存ファイル名[項目],既存ファイル名[[#This Row],[項目]])</f>
        <v>1</v>
      </c>
      <c r="P1143" s="90" t="s">
        <v>3839</v>
      </c>
      <c r="Q1143" s="50" t="str" cm="1">
        <f t="array" ref="Q1143">_xlfn.IFS(既存ファイル名[[#This Row],[字２]]&gt;0,"",COUNTIF(既存ファイル名[[字１]:[字３]],既存ファイル名[[#This Row],[字１]])&gt;1,"重複",TRUE,"")</f>
        <v>重複</v>
      </c>
      <c r="R1143" s="50" t="str">
        <f>LEFT(既存ファイル名[[#This Row],[ファイル名]],LEN(既存ファイル名[[#This Row],[ファイル名]])-2)</f>
        <v>kou</v>
      </c>
      <c r="S1143" s="50" t="s">
        <v>3837</v>
      </c>
    </row>
    <row r="1144" spans="2:19">
      <c r="B1144" s="50">
        <v>1109</v>
      </c>
      <c r="C1144" s="81" t="s">
        <v>599</v>
      </c>
      <c r="D1144" s="90" t="s">
        <v>599</v>
      </c>
      <c r="E1144" s="81" t="s">
        <v>4203</v>
      </c>
      <c r="F1144" s="81" t="s">
        <v>4203</v>
      </c>
      <c r="G1144" s="90" t="s">
        <v>599</v>
      </c>
      <c r="H1144" s="90" t="s">
        <v>4121</v>
      </c>
      <c r="I1144" s="50" t="str" cm="1">
        <f t="array" ref="I11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4" s="90" t="s">
        <v>2812</v>
      </c>
      <c r="K1144" s="50">
        <f>MATCH(LEFT(既存ファイル名[[#This Row],[項目（内部）]],1),字音画数表[新字],0)</f>
        <v>354</v>
      </c>
      <c r="L1144" s="50" cm="1">
        <f t="array" ref="L11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4" s="50" cm="1">
        <f t="array" ref="M11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4" s="50" cm="1">
        <f t="array" ref="N1144">_xlfn.IFS(既存ファイル名[[#This Row],[字２]]=0,1,既存ファイル名[[#This Row],[字３]]=0,2,TRUE,3)</f>
        <v>1</v>
      </c>
      <c r="O1144" s="50">
        <f>COUNTIF(既存ファイル名[項目],既存ファイル名[[#This Row],[項目]])</f>
        <v>1</v>
      </c>
      <c r="P1144" s="90" t="s">
        <v>3839</v>
      </c>
      <c r="Q1144" s="50" t="str" cm="1">
        <f t="array" ref="Q1144">_xlfn.IFS(既存ファイル名[[#This Row],[字２]]&gt;0,"",COUNTIF(既存ファイル名[[字１]:[字３]],既存ファイル名[[#This Row],[字１]])&gt;1,"重複",TRUE,"")</f>
        <v>重複</v>
      </c>
      <c r="R1144" s="50" t="str">
        <f>LEFT(既存ファイル名[[#This Row],[ファイル名]],LEN(既存ファイル名[[#This Row],[ファイル名]])-2)</f>
        <v>kou</v>
      </c>
      <c r="S1144" s="50" t="s">
        <v>3837</v>
      </c>
    </row>
    <row r="1145" spans="2:19">
      <c r="B1145" s="50">
        <v>1111</v>
      </c>
      <c r="C1145" s="81" t="s">
        <v>3998</v>
      </c>
      <c r="D1145" s="90" t="s">
        <v>3998</v>
      </c>
      <c r="E1145" s="81" t="s">
        <v>4203</v>
      </c>
      <c r="F1145" s="81" t="s">
        <v>4203</v>
      </c>
      <c r="G1145" s="90" t="s">
        <v>3998</v>
      </c>
      <c r="H1145" s="90" t="s">
        <v>4121</v>
      </c>
      <c r="I1145" s="50" t="str" cm="1">
        <f t="array" ref="I11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5" s="90" t="s">
        <v>2815</v>
      </c>
      <c r="K1145" s="50">
        <f>MATCH(LEFT(既存ファイル名[[#This Row],[項目（内部）]],1),字音画数表[新字],0)</f>
        <v>347</v>
      </c>
      <c r="L1145" s="50" cm="1">
        <f t="array" ref="L11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5" s="50" cm="1">
        <f t="array" ref="M11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5" s="50" cm="1">
        <f t="array" ref="N1145">_xlfn.IFS(既存ファイル名[[#This Row],[字２]]=0,1,既存ファイル名[[#This Row],[字３]]=0,2,TRUE,3)</f>
        <v>1</v>
      </c>
      <c r="O1145" s="50">
        <f>COUNTIF(既存ファイル名[項目],既存ファイル名[[#This Row],[項目]])</f>
        <v>1</v>
      </c>
      <c r="P1145" s="90" t="s">
        <v>3839</v>
      </c>
      <c r="Q1145" s="50" t="str" cm="1">
        <f t="array" ref="Q1145">_xlfn.IFS(既存ファイル名[[#This Row],[字２]]&gt;0,"",COUNTIF(既存ファイル名[[字１]:[字３]],既存ファイル名[[#This Row],[字１]])&gt;1,"重複",TRUE,"")</f>
        <v>重複</v>
      </c>
      <c r="R1145" s="50" t="str">
        <f>LEFT(既存ファイル名[[#This Row],[ファイル名]],LEN(既存ファイル名[[#This Row],[ファイル名]])-2)</f>
        <v>kou</v>
      </c>
      <c r="S1145" s="50" t="s">
        <v>3837</v>
      </c>
    </row>
    <row r="1146" spans="2:19">
      <c r="B1146" s="50">
        <v>1104</v>
      </c>
      <c r="C1146" s="81" t="s">
        <v>586</v>
      </c>
      <c r="D1146" s="90" t="s">
        <v>586</v>
      </c>
      <c r="E1146" s="81" t="s">
        <v>4203</v>
      </c>
      <c r="F1146" s="81" t="s">
        <v>4203</v>
      </c>
      <c r="G1146" s="90" t="s">
        <v>586</v>
      </c>
      <c r="H1146" s="90" t="s">
        <v>4121</v>
      </c>
      <c r="I1146" s="50" t="str" cm="1">
        <f t="array" ref="I11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6" s="90" t="s">
        <v>2806</v>
      </c>
      <c r="K1146" s="50">
        <f>MATCH(LEFT(既存ファイル名[[#This Row],[項目（内部）]],1),字音画数表[新字],0)</f>
        <v>346</v>
      </c>
      <c r="L1146" s="50" cm="1">
        <f t="array" ref="L11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6" s="50" cm="1">
        <f t="array" ref="M11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6" s="50" cm="1">
        <f t="array" ref="N1146">_xlfn.IFS(既存ファイル名[[#This Row],[字２]]=0,1,既存ファイル名[[#This Row],[字３]]=0,2,TRUE,3)</f>
        <v>1</v>
      </c>
      <c r="O1146" s="50">
        <f>COUNTIF(既存ファイル名[項目],既存ファイル名[[#This Row],[項目]])</f>
        <v>1</v>
      </c>
      <c r="P1146" s="90" t="s">
        <v>3839</v>
      </c>
      <c r="Q1146" s="50" t="str" cm="1">
        <f t="array" ref="Q1146">_xlfn.IFS(既存ファイル名[[#This Row],[字２]]&gt;0,"",COUNTIF(既存ファイル名[[字１]:[字３]],既存ファイル名[[#This Row],[字１]])&gt;1,"重複",TRUE,"")</f>
        <v/>
      </c>
      <c r="R1146" s="50" t="str">
        <f>LEFT(既存ファイル名[[#This Row],[ファイル名]],LEN(既存ファイル名[[#This Row],[ファイル名]])-2)</f>
        <v>kou</v>
      </c>
      <c r="S1146" s="50" t="s">
        <v>3837</v>
      </c>
    </row>
    <row r="1147" spans="2:19">
      <c r="B1147" s="50">
        <v>1103</v>
      </c>
      <c r="C1147" s="81" t="s">
        <v>584</v>
      </c>
      <c r="D1147" s="90" t="s">
        <v>584</v>
      </c>
      <c r="E1147" s="81" t="s">
        <v>4203</v>
      </c>
      <c r="F1147" s="81" t="s">
        <v>4203</v>
      </c>
      <c r="G1147" s="90" t="s">
        <v>584</v>
      </c>
      <c r="H1147" s="90" t="s">
        <v>4121</v>
      </c>
      <c r="I1147" s="50" t="str" cm="1">
        <f t="array" ref="I11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7" s="90" t="s">
        <v>2805</v>
      </c>
      <c r="K1147" s="50">
        <f>MATCH(LEFT(既存ファイル名[[#This Row],[項目（内部）]],1),字音画数表[新字],0)</f>
        <v>343</v>
      </c>
      <c r="L1147" s="50" cm="1">
        <f t="array" ref="L11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7" s="50" cm="1">
        <f t="array" ref="M11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7" s="50" cm="1">
        <f t="array" ref="N1147">_xlfn.IFS(既存ファイル名[[#This Row],[字２]]=0,1,既存ファイル名[[#This Row],[字３]]=0,2,TRUE,3)</f>
        <v>1</v>
      </c>
      <c r="O1147" s="50">
        <f>COUNTIF(既存ファイル名[項目],既存ファイル名[[#This Row],[項目]])</f>
        <v>1</v>
      </c>
      <c r="P1147" s="90" t="s">
        <v>3839</v>
      </c>
      <c r="Q1147" s="50" t="str" cm="1">
        <f t="array" ref="Q1147">_xlfn.IFS(既存ファイル名[[#This Row],[字２]]&gt;0,"",COUNTIF(既存ファイル名[[字１]:[字３]],既存ファイル名[[#This Row],[字１]])&gt;1,"重複",TRUE,"")</f>
        <v/>
      </c>
      <c r="R1147" s="50" t="str">
        <f>LEFT(既存ファイル名[[#This Row],[ファイル名]],LEN(既存ファイル名[[#This Row],[ファイル名]])-2)</f>
        <v>kou</v>
      </c>
      <c r="S1147" s="50" t="s">
        <v>3837</v>
      </c>
    </row>
    <row r="1148" spans="2:19">
      <c r="B1148" s="50">
        <v>1106</v>
      </c>
      <c r="C1148" s="81" t="s">
        <v>582</v>
      </c>
      <c r="D1148" s="90" t="s">
        <v>582</v>
      </c>
      <c r="E1148" s="81" t="s">
        <v>4203</v>
      </c>
      <c r="F1148" s="81" t="s">
        <v>4203</v>
      </c>
      <c r="G1148" s="90" t="s">
        <v>582</v>
      </c>
      <c r="H1148" s="90" t="s">
        <v>4121</v>
      </c>
      <c r="I1148" s="50" t="str" cm="1">
        <f t="array" ref="I11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8" s="90" t="s">
        <v>2808</v>
      </c>
      <c r="K1148" s="50">
        <f>MATCH(LEFT(既存ファイル名[[#This Row],[項目（内部）]],1),字音画数表[新字],0)</f>
        <v>342</v>
      </c>
      <c r="L1148" s="50" cm="1">
        <f t="array" ref="L11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8" s="50" cm="1">
        <f t="array" ref="M11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8" s="50" cm="1">
        <f t="array" ref="N1148">_xlfn.IFS(既存ファイル名[[#This Row],[字２]]=0,1,既存ファイル名[[#This Row],[字３]]=0,2,TRUE,3)</f>
        <v>1</v>
      </c>
      <c r="O1148" s="50">
        <f>COUNTIF(既存ファイル名[項目],既存ファイル名[[#This Row],[項目]])</f>
        <v>1</v>
      </c>
      <c r="P1148" s="90" t="s">
        <v>3839</v>
      </c>
      <c r="Q1148" s="50" t="str" cm="1">
        <f t="array" ref="Q1148">_xlfn.IFS(既存ファイル名[[#This Row],[字２]]&gt;0,"",COUNTIF(既存ファイル名[[字１]:[字３]],既存ファイル名[[#This Row],[字１]])&gt;1,"重複",TRUE,"")</f>
        <v/>
      </c>
      <c r="R1148" s="50" t="str">
        <f>LEFT(既存ファイル名[[#This Row],[ファイル名]],LEN(既存ファイル名[[#This Row],[ファイル名]])-2)</f>
        <v>kou</v>
      </c>
      <c r="S1148" s="50" t="s">
        <v>3837</v>
      </c>
    </row>
    <row r="1149" spans="2:19">
      <c r="B1149" s="50">
        <v>1108</v>
      </c>
      <c r="C1149" s="81" t="s">
        <v>577</v>
      </c>
      <c r="D1149" s="90" t="s">
        <v>577</v>
      </c>
      <c r="E1149" s="81" t="s">
        <v>4203</v>
      </c>
      <c r="F1149" s="81" t="s">
        <v>4203</v>
      </c>
      <c r="G1149" s="90" t="s">
        <v>577</v>
      </c>
      <c r="H1149" s="90" t="s">
        <v>4121</v>
      </c>
      <c r="I1149" s="50" t="str" cm="1">
        <f t="array" ref="I11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49" s="90" t="s">
        <v>2811</v>
      </c>
      <c r="K1149" s="50">
        <f>MATCH(LEFT(既存ファイル名[[#This Row],[項目（内部）]],1),字音画数表[新字],0)</f>
        <v>338</v>
      </c>
      <c r="L1149" s="50" cm="1">
        <f t="array" ref="L11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49" s="50" cm="1">
        <f t="array" ref="M11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49" s="50" cm="1">
        <f t="array" ref="N1149">_xlfn.IFS(既存ファイル名[[#This Row],[字２]]=0,1,既存ファイル名[[#This Row],[字３]]=0,2,TRUE,3)</f>
        <v>1</v>
      </c>
      <c r="O1149" s="50">
        <f>COUNTIF(既存ファイル名[項目],既存ファイル名[[#This Row],[項目]])</f>
        <v>1</v>
      </c>
      <c r="P1149" s="90" t="s">
        <v>3839</v>
      </c>
      <c r="Q1149" s="50" t="str" cm="1">
        <f t="array" ref="Q1149">_xlfn.IFS(既存ファイル名[[#This Row],[字２]]&gt;0,"",COUNTIF(既存ファイル名[[字１]:[字３]],既存ファイル名[[#This Row],[字１]])&gt;1,"重複",TRUE,"")</f>
        <v>重複</v>
      </c>
      <c r="R1149" s="50" t="str">
        <f>LEFT(既存ファイル名[[#This Row],[ファイル名]],LEN(既存ファイル名[[#This Row],[ファイル名]])-2)</f>
        <v>kou</v>
      </c>
      <c r="S1149" s="50" t="s">
        <v>3837</v>
      </c>
    </row>
    <row r="1150" spans="2:19">
      <c r="B1150" s="50">
        <v>1105</v>
      </c>
      <c r="C1150" s="81" t="s">
        <v>574</v>
      </c>
      <c r="D1150" s="90" t="s">
        <v>574</v>
      </c>
      <c r="E1150" s="81" t="s">
        <v>4203</v>
      </c>
      <c r="F1150" s="81" t="s">
        <v>4203</v>
      </c>
      <c r="G1150" s="90" t="s">
        <v>574</v>
      </c>
      <c r="H1150" s="90" t="s">
        <v>4121</v>
      </c>
      <c r="I1150" s="50" t="str" cm="1">
        <f t="array" ref="I11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0" s="90" t="s">
        <v>2807</v>
      </c>
      <c r="K1150" s="50">
        <f>MATCH(LEFT(既存ファイル名[[#This Row],[項目（内部）]],1),字音画数表[新字],0)</f>
        <v>335</v>
      </c>
      <c r="L1150" s="50" cm="1">
        <f t="array" ref="L115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0" s="50" cm="1">
        <f t="array" ref="M11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0" s="50" cm="1">
        <f t="array" ref="N1150">_xlfn.IFS(既存ファイル名[[#This Row],[字２]]=0,1,既存ファイル名[[#This Row],[字３]]=0,2,TRUE,3)</f>
        <v>1</v>
      </c>
      <c r="O1150" s="50">
        <f>COUNTIF(既存ファイル名[項目],既存ファイル名[[#This Row],[項目]])</f>
        <v>1</v>
      </c>
      <c r="P1150" s="90" t="s">
        <v>3839</v>
      </c>
      <c r="Q1150" s="50" t="str" cm="1">
        <f t="array" ref="Q1150">_xlfn.IFS(既存ファイル名[[#This Row],[字２]]&gt;0,"",COUNTIF(既存ファイル名[[字１]:[字３]],既存ファイル名[[#This Row],[字１]])&gt;1,"重複",TRUE,"")</f>
        <v/>
      </c>
      <c r="R1150" s="50" t="str">
        <f>LEFT(既存ファイル名[[#This Row],[ファイル名]],LEN(既存ファイル名[[#This Row],[ファイル名]])-2)</f>
        <v>kou</v>
      </c>
      <c r="S1150" s="50" t="s">
        <v>3837</v>
      </c>
    </row>
    <row r="1151" spans="2:19">
      <c r="B1151" s="50">
        <v>1107</v>
      </c>
      <c r="C1151" s="81" t="s">
        <v>573</v>
      </c>
      <c r="D1151" s="90" t="s">
        <v>573</v>
      </c>
      <c r="E1151" s="81" t="s">
        <v>4203</v>
      </c>
      <c r="F1151" s="81" t="s">
        <v>4203</v>
      </c>
      <c r="G1151" s="90" t="s">
        <v>573</v>
      </c>
      <c r="H1151" s="90" t="s">
        <v>4121</v>
      </c>
      <c r="I1151" s="50" t="str" cm="1">
        <f t="array" ref="I11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1" s="90" t="s">
        <v>2810</v>
      </c>
      <c r="K1151" s="50">
        <f>MATCH(LEFT(既存ファイル名[[#This Row],[項目（内部）]],1),字音画数表[新字],0)</f>
        <v>334</v>
      </c>
      <c r="L1151" s="50" cm="1">
        <f t="array" ref="L115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1" s="50" cm="1">
        <f t="array" ref="M11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1" s="50" cm="1">
        <f t="array" ref="N1151">_xlfn.IFS(既存ファイル名[[#This Row],[字２]]=0,1,既存ファイル名[[#This Row],[字３]]=0,2,TRUE,3)</f>
        <v>1</v>
      </c>
      <c r="O1151" s="50">
        <f>COUNTIF(既存ファイル名[項目],既存ファイル名[[#This Row],[項目]])</f>
        <v>1</v>
      </c>
      <c r="P1151" s="90" t="s">
        <v>3839</v>
      </c>
      <c r="Q1151" s="50" t="str" cm="1">
        <f t="array" ref="Q1151">_xlfn.IFS(既存ファイル名[[#This Row],[字２]]&gt;0,"",COUNTIF(既存ファイル名[[字１]:[字３]],既存ファイル名[[#This Row],[字１]])&gt;1,"重複",TRUE,"")</f>
        <v>重複</v>
      </c>
      <c r="R1151" s="50" t="str">
        <f>LEFT(既存ファイル名[[#This Row],[ファイル名]],LEN(既存ファイル名[[#This Row],[ファイル名]])-2)</f>
        <v>kou</v>
      </c>
      <c r="S1151" s="50" t="s">
        <v>3837</v>
      </c>
    </row>
    <row r="1152" spans="2:19">
      <c r="B1152" s="50">
        <v>1041</v>
      </c>
      <c r="C1152" s="81" t="s">
        <v>565</v>
      </c>
      <c r="D1152" s="81" t="s">
        <v>565</v>
      </c>
      <c r="E1152" s="81" t="s">
        <v>4203</v>
      </c>
      <c r="F1152" s="81" t="s">
        <v>4203</v>
      </c>
      <c r="G1152" s="81" t="s">
        <v>565</v>
      </c>
      <c r="H1152" s="90" t="s">
        <v>4121</v>
      </c>
      <c r="I1152" s="50" t="str" cm="1">
        <f t="array" ref="I11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2" s="90" t="s">
        <v>2617</v>
      </c>
      <c r="K1152" s="50">
        <f>MATCH(LEFT(既存ファイル名[[#This Row],[項目（内部）]],1),字音画数表[新字],0)</f>
        <v>328</v>
      </c>
      <c r="L1152" s="50" cm="1">
        <f t="array" ref="L115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2" s="50" cm="1">
        <f t="array" ref="M11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2" s="50" cm="1">
        <f t="array" ref="N1152">_xlfn.IFS(既存ファイル名[[#This Row],[字２]]=0,1,既存ファイル名[[#This Row],[字３]]=0,2,TRUE,3)</f>
        <v>1</v>
      </c>
      <c r="O1152" s="79">
        <f>COUNTIF(既存ファイル名[項目],既存ファイル名[[#This Row],[項目]])</f>
        <v>1</v>
      </c>
      <c r="P1152" s="90" t="s">
        <v>3839</v>
      </c>
      <c r="Q1152" s="50" t="str" cm="1">
        <f t="array" ref="Q1152">_xlfn.IFS(既存ファイル名[[#This Row],[字２]]&gt;0,"",COUNTIF(既存ファイル名[[字１]:[字３]],既存ファイル名[[#This Row],[字１]])&gt;1,"重複",TRUE,"")</f>
        <v/>
      </c>
      <c r="R1152" s="50" t="str">
        <f>LEFT(既存ファイル名[[#This Row],[ファイル名]],LEN(既存ファイル名[[#This Row],[ファイル名]])-2)</f>
        <v>go</v>
      </c>
      <c r="S1152" s="50" t="s">
        <v>3837</v>
      </c>
    </row>
    <row r="1153" spans="2:19">
      <c r="B1153" s="50">
        <v>1040</v>
      </c>
      <c r="C1153" s="81" t="s">
        <v>559</v>
      </c>
      <c r="D1153" s="81" t="s">
        <v>559</v>
      </c>
      <c r="E1153" s="81" t="s">
        <v>4203</v>
      </c>
      <c r="F1153" s="81" t="s">
        <v>4203</v>
      </c>
      <c r="G1153" s="81" t="s">
        <v>559</v>
      </c>
      <c r="H1153" s="90" t="s">
        <v>4121</v>
      </c>
      <c r="I1153" s="50" t="str" cm="1">
        <f t="array" ref="I11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3" s="90" t="s">
        <v>2615</v>
      </c>
      <c r="K1153" s="50">
        <f>MATCH(LEFT(既存ファイル名[[#This Row],[項目（内部）]],1),字音画数表[新字],0)</f>
        <v>322</v>
      </c>
      <c r="L1153" s="50" cm="1">
        <f t="array" ref="L115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3" s="50" cm="1">
        <f t="array" ref="M11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3" s="50" cm="1">
        <f t="array" ref="N1153">_xlfn.IFS(既存ファイル名[[#This Row],[字２]]=0,1,既存ファイル名[[#This Row],[字３]]=0,2,TRUE,3)</f>
        <v>1</v>
      </c>
      <c r="O1153" s="50">
        <f>COUNTIF(既存ファイル名[項目],既存ファイル名[[#This Row],[項目]])</f>
        <v>1</v>
      </c>
      <c r="P1153" s="90" t="s">
        <v>3839</v>
      </c>
      <c r="Q1153" s="50" t="str" cm="1">
        <f t="array" ref="Q1153">_xlfn.IFS(既存ファイル名[[#This Row],[字２]]&gt;0,"",COUNTIF(既存ファイル名[[字１]:[字３]],既存ファイル名[[#This Row],[字１]])&gt;1,"重複",TRUE,"")</f>
        <v/>
      </c>
      <c r="R1153" s="50" t="str">
        <f>LEFT(既存ファイル名[[#This Row],[ファイル名]],LEN(既存ファイル名[[#This Row],[ファイル名]])-2)</f>
        <v>go</v>
      </c>
      <c r="S1153" s="50" t="s">
        <v>3837</v>
      </c>
    </row>
    <row r="1154" spans="2:19">
      <c r="B1154" s="50">
        <v>1039</v>
      </c>
      <c r="C1154" s="81" t="s">
        <v>556</v>
      </c>
      <c r="D1154" s="81" t="s">
        <v>556</v>
      </c>
      <c r="E1154" s="81" t="s">
        <v>4203</v>
      </c>
      <c r="F1154" s="81" t="s">
        <v>4203</v>
      </c>
      <c r="G1154" s="90" t="s">
        <v>556</v>
      </c>
      <c r="H1154" s="90" t="s">
        <v>4121</v>
      </c>
      <c r="I1154" s="79" t="str" cm="1">
        <f t="array" ref="I11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4" s="90" t="s">
        <v>2614</v>
      </c>
      <c r="K1154" s="50">
        <f>MATCH(LEFT(既存ファイル名[[#This Row],[項目（内部）]],1),字音画数表[新字],0)</f>
        <v>321</v>
      </c>
      <c r="L1154" s="50" cm="1">
        <f t="array" ref="L11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4" s="50" cm="1">
        <f t="array" ref="M11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4" s="50" cm="1">
        <f t="array" ref="N1154">_xlfn.IFS(既存ファイル名[[#This Row],[字２]]=0,1,既存ファイル名[[#This Row],[字３]]=0,2,TRUE,3)</f>
        <v>1</v>
      </c>
      <c r="O1154" s="50">
        <f>COUNTIF(既存ファイル名[項目],既存ファイル名[[#This Row],[項目]])</f>
        <v>1</v>
      </c>
      <c r="P1154" s="90" t="s">
        <v>3839</v>
      </c>
      <c r="Q1154" s="50" t="str" cm="1">
        <f t="array" ref="Q1154">_xlfn.IFS(既存ファイル名[[#This Row],[字２]]&gt;0,"",COUNTIF(既存ファイル名[[字１]:[字３]],既存ファイル名[[#This Row],[字１]])&gt;1,"重複",TRUE,"")</f>
        <v/>
      </c>
      <c r="R1154" s="50" t="str">
        <f>LEFT(既存ファイル名[[#This Row],[ファイル名]],LEN(既存ファイル名[[#This Row],[ファイル名]])-2)</f>
        <v>go</v>
      </c>
      <c r="S1154" s="50" t="s">
        <v>4544</v>
      </c>
    </row>
    <row r="1155" spans="2:19">
      <c r="B1155" s="50">
        <v>1099</v>
      </c>
      <c r="C1155" s="81" t="s">
        <v>551</v>
      </c>
      <c r="D1155" s="90" t="s">
        <v>551</v>
      </c>
      <c r="E1155" s="81" t="s">
        <v>4203</v>
      </c>
      <c r="F1155" s="81" t="s">
        <v>4203</v>
      </c>
      <c r="G1155" s="90" t="s">
        <v>551</v>
      </c>
      <c r="H1155" s="90" t="s">
        <v>4121</v>
      </c>
      <c r="I1155" s="50" t="str" cm="1">
        <f t="array" ref="I11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5" s="90" t="s">
        <v>2794</v>
      </c>
      <c r="K1155" s="50">
        <f>MATCH(LEFT(既存ファイル名[[#This Row],[項目（内部）]],1),字音画数表[新字],0)</f>
        <v>318</v>
      </c>
      <c r="L1155" s="50" cm="1">
        <f t="array" ref="L11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5" s="50" cm="1">
        <f t="array" ref="M11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5" s="50" cm="1">
        <f t="array" ref="N1155">_xlfn.IFS(既存ファイル名[[#This Row],[字２]]=0,1,既存ファイル名[[#This Row],[字３]]=0,2,TRUE,3)</f>
        <v>1</v>
      </c>
      <c r="O1155" s="50">
        <f>COUNTIF(既存ファイル名[項目],既存ファイル名[[#This Row],[項目]])</f>
        <v>1</v>
      </c>
      <c r="P1155" s="90" t="s">
        <v>3839</v>
      </c>
      <c r="Q1155" s="50" t="str" cm="1">
        <f t="array" ref="Q1155">_xlfn.IFS(既存ファイル名[[#This Row],[字２]]&gt;0,"",COUNTIF(既存ファイル名[[字１]:[字３]],既存ファイル名[[#This Row],[字１]])&gt;1,"重複",TRUE,"")</f>
        <v>重複</v>
      </c>
      <c r="R1155" s="50" t="str">
        <f>LEFT(既存ファイル名[[#This Row],[ファイル名]],LEN(既存ファイル名[[#This Row],[ファイル名]])-2)</f>
        <v>ko</v>
      </c>
      <c r="S1155" s="50" t="s">
        <v>3837</v>
      </c>
    </row>
    <row r="1156" spans="2:19">
      <c r="B1156" s="50">
        <v>1098</v>
      </c>
      <c r="C1156" s="81" t="s">
        <v>550</v>
      </c>
      <c r="D1156" s="90" t="s">
        <v>550</v>
      </c>
      <c r="E1156" s="81" t="s">
        <v>4203</v>
      </c>
      <c r="F1156" s="81" t="s">
        <v>4203</v>
      </c>
      <c r="G1156" s="90" t="s">
        <v>550</v>
      </c>
      <c r="H1156" s="90" t="s">
        <v>4121</v>
      </c>
      <c r="I1156" s="50" t="str" cm="1">
        <f t="array" ref="I11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6" s="90" t="s">
        <v>2793</v>
      </c>
      <c r="K1156" s="50">
        <f>MATCH(LEFT(既存ファイル名[[#This Row],[項目（内部）]],1),字音画数表[新字],0)</f>
        <v>317</v>
      </c>
      <c r="L1156" s="50" cm="1">
        <f t="array" ref="L11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6" s="50" cm="1">
        <f t="array" ref="M11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6" s="50" cm="1">
        <f t="array" ref="N1156">_xlfn.IFS(既存ファイル名[[#This Row],[字２]]=0,1,既存ファイル名[[#This Row],[字３]]=0,2,TRUE,3)</f>
        <v>1</v>
      </c>
      <c r="O1156" s="50">
        <f>COUNTIF(既存ファイル名[項目],既存ファイル名[[#This Row],[項目]])</f>
        <v>1</v>
      </c>
      <c r="P1156" s="90" t="s">
        <v>3839</v>
      </c>
      <c r="Q1156" s="50" t="str" cm="1">
        <f t="array" ref="Q1156">_xlfn.IFS(既存ファイル名[[#This Row],[字２]]&gt;0,"",COUNTIF(既存ファイル名[[字１]:[字３]],既存ファイル名[[#This Row],[字１]])&gt;1,"重複",TRUE,"")</f>
        <v/>
      </c>
      <c r="R1156" s="50" t="str">
        <f>LEFT(既存ファイル名[[#This Row],[ファイル名]],LEN(既存ファイル名[[#This Row],[ファイル名]])-2)</f>
        <v>ko</v>
      </c>
      <c r="S1156" s="50" t="s">
        <v>3837</v>
      </c>
    </row>
    <row r="1157" spans="2:19">
      <c r="B1157" s="50">
        <v>1097</v>
      </c>
      <c r="C1157" s="81" t="s">
        <v>545</v>
      </c>
      <c r="D1157" s="90" t="s">
        <v>545</v>
      </c>
      <c r="E1157" s="81" t="s">
        <v>4203</v>
      </c>
      <c r="F1157" s="81" t="s">
        <v>4203</v>
      </c>
      <c r="G1157" s="90" t="s">
        <v>545</v>
      </c>
      <c r="H1157" s="90" t="s">
        <v>4121</v>
      </c>
      <c r="I1157" s="50" t="str" cm="1">
        <f t="array" ref="I11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7" s="90" t="s">
        <v>2790</v>
      </c>
      <c r="K1157" s="50">
        <f>MATCH(LEFT(既存ファイル名[[#This Row],[項目（内部）]],1),字音画数表[新字],0)</f>
        <v>310</v>
      </c>
      <c r="L1157" s="50" cm="1">
        <f t="array" ref="L11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7" s="50" cm="1">
        <f t="array" ref="M11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7" s="50" cm="1">
        <f t="array" ref="N1157">_xlfn.IFS(既存ファイル名[[#This Row],[字２]]=0,1,既存ファイル名[[#This Row],[字３]]=0,2,TRUE,3)</f>
        <v>1</v>
      </c>
      <c r="O1157" s="50">
        <f>COUNTIF(既存ファイル名[項目],既存ファイル名[[#This Row],[項目]])</f>
        <v>1</v>
      </c>
      <c r="P1157" s="90" t="s">
        <v>3839</v>
      </c>
      <c r="Q1157" s="50" t="str" cm="1">
        <f t="array" ref="Q1157">_xlfn.IFS(既存ファイル名[[#This Row],[字２]]&gt;0,"",COUNTIF(既存ファイル名[[字１]:[字３]],既存ファイル名[[#This Row],[字１]])&gt;1,"重複",TRUE,"")</f>
        <v/>
      </c>
      <c r="R1157" s="50" t="str">
        <f>LEFT(既存ファイル名[[#This Row],[ファイル名]],LEN(既存ファイル名[[#This Row],[ファイル名]])-2)</f>
        <v>ko</v>
      </c>
      <c r="S1157" s="50" t="s">
        <v>3837</v>
      </c>
    </row>
    <row r="1158" spans="2:19">
      <c r="B1158" s="50">
        <v>1096</v>
      </c>
      <c r="C1158" s="81" t="s">
        <v>543</v>
      </c>
      <c r="D1158" s="90" t="s">
        <v>543</v>
      </c>
      <c r="E1158" s="81" t="s">
        <v>4203</v>
      </c>
      <c r="F1158" s="81" t="s">
        <v>4203</v>
      </c>
      <c r="G1158" s="90" t="s">
        <v>543</v>
      </c>
      <c r="H1158" s="90" t="s">
        <v>4121</v>
      </c>
      <c r="I1158" s="50" t="str" cm="1">
        <f t="array" ref="I11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8" s="90" t="s">
        <v>2789</v>
      </c>
      <c r="K1158" s="50">
        <f>MATCH(LEFT(既存ファイル名[[#This Row],[項目（内部）]],1),字音画数表[新字],0)</f>
        <v>308</v>
      </c>
      <c r="L1158" s="50" cm="1">
        <f t="array" ref="L11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8" s="50" cm="1">
        <f t="array" ref="M11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8" s="50" cm="1">
        <f t="array" ref="N1158">_xlfn.IFS(既存ファイル名[[#This Row],[字２]]=0,1,既存ファイル名[[#This Row],[字３]]=0,2,TRUE,3)</f>
        <v>1</v>
      </c>
      <c r="O1158" s="79">
        <f>COUNTIF(既存ファイル名[項目],既存ファイル名[[#This Row],[項目]])</f>
        <v>1</v>
      </c>
      <c r="P1158" s="90" t="s">
        <v>3839</v>
      </c>
      <c r="Q1158" s="50" t="str" cm="1">
        <f t="array" ref="Q1158">_xlfn.IFS(既存ファイル名[[#This Row],[字２]]&gt;0,"",COUNTIF(既存ファイル名[[字１]:[字３]],既存ファイル名[[#This Row],[字１]])&gt;1,"重複",TRUE,"")</f>
        <v>重複</v>
      </c>
      <c r="R1158" s="50" t="str">
        <f>LEFT(既存ファイル名[[#This Row],[ファイル名]],LEN(既存ファイル名[[#This Row],[ファイル名]])-2)</f>
        <v>ko</v>
      </c>
      <c r="S1158" s="50" t="s">
        <v>3837</v>
      </c>
    </row>
    <row r="1159" spans="2:19">
      <c r="B1159" s="50">
        <v>1036</v>
      </c>
      <c r="C1159" s="81" t="s">
        <v>537</v>
      </c>
      <c r="D1159" s="81" t="s">
        <v>537</v>
      </c>
      <c r="E1159" s="81" t="s">
        <v>4203</v>
      </c>
      <c r="F1159" s="81" t="s">
        <v>4203</v>
      </c>
      <c r="G1159" s="90" t="s">
        <v>537</v>
      </c>
      <c r="H1159" s="90" t="s">
        <v>4121</v>
      </c>
      <c r="I1159" s="79" t="str" cm="1">
        <f t="array" ref="I11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59" s="90" t="s">
        <v>2605</v>
      </c>
      <c r="K1159" s="50">
        <f>MATCH(LEFT(既存ファイル名[[#This Row],[項目（内部）]],1),字音画数表[新字],0)</f>
        <v>304</v>
      </c>
      <c r="L1159" s="50" cm="1">
        <f t="array" ref="L11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59" s="50" cm="1">
        <f t="array" ref="M11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59" s="50" cm="1">
        <f t="array" ref="N1159">_xlfn.IFS(既存ファイル名[[#This Row],[字２]]=0,1,既存ファイル名[[#This Row],[字３]]=0,2,TRUE,3)</f>
        <v>1</v>
      </c>
      <c r="O1159" s="50">
        <f>COUNTIF(既存ファイル名[項目],既存ファイル名[[#This Row],[項目]])</f>
        <v>1</v>
      </c>
      <c r="P1159" s="90" t="s">
        <v>3839</v>
      </c>
      <c r="Q1159" s="50" t="str" cm="1">
        <f t="array" ref="Q1159">_xlfn.IFS(既存ファイル名[[#This Row],[字２]]&gt;0,"",COUNTIF(既存ファイル名[[字１]:[字３]],既存ファイル名[[#This Row],[字１]])&gt;1,"重複",TRUE,"")</f>
        <v/>
      </c>
      <c r="R1159" s="50" t="str">
        <f>LEFT(既存ファイル名[[#This Row],[ファイル名]],LEN(既存ファイル名[[#This Row],[ファイル名]])-2)</f>
        <v>gen</v>
      </c>
      <c r="S1159" s="50" t="s">
        <v>3837</v>
      </c>
    </row>
    <row r="1160" spans="2:19">
      <c r="B1160" s="50">
        <v>1035</v>
      </c>
      <c r="C1160" s="81" t="s">
        <v>533</v>
      </c>
      <c r="D1160" s="81" t="s">
        <v>533</v>
      </c>
      <c r="E1160" s="81" t="s">
        <v>4203</v>
      </c>
      <c r="F1160" s="81" t="s">
        <v>4203</v>
      </c>
      <c r="G1160" s="81" t="s">
        <v>533</v>
      </c>
      <c r="H1160" s="90" t="s">
        <v>4121</v>
      </c>
      <c r="I1160" s="50" t="str" cm="1">
        <f t="array" ref="I11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0" s="90" t="s">
        <v>2604</v>
      </c>
      <c r="K1160" s="50">
        <f>MATCH(LEFT(既存ファイル名[[#This Row],[項目（内部）]],1),字音画数表[新字],0)</f>
        <v>301</v>
      </c>
      <c r="L1160" s="50" cm="1">
        <f t="array" ref="L11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0" s="50" cm="1">
        <f t="array" ref="M11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0" s="50" cm="1">
        <f t="array" ref="N1160">_xlfn.IFS(既存ファイル名[[#This Row],[字２]]=0,1,既存ファイル名[[#This Row],[字３]]=0,2,TRUE,3)</f>
        <v>1</v>
      </c>
      <c r="O1160" s="79">
        <f>COUNTIF(既存ファイル名[項目],既存ファイル名[[#This Row],[項目]])</f>
        <v>1</v>
      </c>
      <c r="P1160" s="90" t="s">
        <v>3839</v>
      </c>
      <c r="Q1160" s="50" t="str" cm="1">
        <f t="array" ref="Q1160">_xlfn.IFS(既存ファイル名[[#This Row],[字２]]&gt;0,"",COUNTIF(既存ファイル名[[字１]:[字３]],既存ファイル名[[#This Row],[字１]])&gt;1,"重複",TRUE,"")</f>
        <v>重複</v>
      </c>
      <c r="R1160" s="50" t="str">
        <f>LEFT(既存ファイル名[[#This Row],[ファイル名]],LEN(既存ファイル名[[#This Row],[ファイル名]])-2)</f>
        <v>gen</v>
      </c>
      <c r="S1160" s="50" t="s">
        <v>4544</v>
      </c>
    </row>
    <row r="1161" spans="2:19">
      <c r="B1161" s="50">
        <v>1092</v>
      </c>
      <c r="C1161" s="81" t="s">
        <v>505</v>
      </c>
      <c r="D1161" s="81" t="s">
        <v>505</v>
      </c>
      <c r="E1161" s="81" t="s">
        <v>4203</v>
      </c>
      <c r="F1161" s="81" t="s">
        <v>4203</v>
      </c>
      <c r="G1161" s="90" t="s">
        <v>505</v>
      </c>
      <c r="H1161" s="90" t="s">
        <v>4121</v>
      </c>
      <c r="I1161" s="79" t="str" cm="1">
        <f t="array" ref="I11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1" s="90" t="s">
        <v>2767</v>
      </c>
      <c r="K1161" s="50">
        <f>MATCH(LEFT(既存ファイル名[[#This Row],[項目（内部）]],1),字音画数表[新字],0)</f>
        <v>279</v>
      </c>
      <c r="L1161" s="50" cm="1">
        <f t="array" ref="L11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1" s="50" cm="1">
        <f t="array" ref="M11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1" s="50" cm="1">
        <f t="array" ref="N1161">_xlfn.IFS(既存ファイル名[[#This Row],[字２]]=0,1,既存ファイル名[[#This Row],[字３]]=0,2,TRUE,3)</f>
        <v>1</v>
      </c>
      <c r="O1161" s="50">
        <f>COUNTIF(既存ファイル名[項目],既存ファイル名[[#This Row],[項目]])</f>
        <v>1</v>
      </c>
      <c r="P1161" s="90" t="s">
        <v>3839</v>
      </c>
      <c r="Q1161" s="50" t="str" cm="1">
        <f t="array" ref="Q1161">_xlfn.IFS(既存ファイル名[[#This Row],[字２]]&gt;0,"",COUNTIF(既存ファイル名[[字１]:[字３]],既存ファイル名[[#This Row],[字１]])&gt;1,"重複",TRUE,"")</f>
        <v/>
      </c>
      <c r="R1161" s="50" t="str">
        <f>LEFT(既存ファイル名[[#This Row],[ファイル名]],LEN(既存ファイル名[[#This Row],[ファイル名]])-2)</f>
        <v>ketsu</v>
      </c>
      <c r="S1161" s="50" t="s">
        <v>3837</v>
      </c>
    </row>
    <row r="1162" spans="2:19">
      <c r="B1162" s="50">
        <v>1091</v>
      </c>
      <c r="C1162" s="81" t="s">
        <v>500</v>
      </c>
      <c r="D1162" s="81" t="s">
        <v>500</v>
      </c>
      <c r="E1162" s="81" t="s">
        <v>4203</v>
      </c>
      <c r="F1162" s="81" t="s">
        <v>4203</v>
      </c>
      <c r="G1162" s="90" t="s">
        <v>500</v>
      </c>
      <c r="H1162" s="90" t="s">
        <v>4121</v>
      </c>
      <c r="I1162" s="79" t="str" cm="1">
        <f t="array" ref="I11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2" s="90" t="s">
        <v>3468</v>
      </c>
      <c r="K1162" s="50">
        <f>MATCH(LEFT(既存ファイル名[[#This Row],[項目（内部）]],1),字音画数表[新字],0)</f>
        <v>272</v>
      </c>
      <c r="L1162" s="50" cm="1">
        <f t="array" ref="L11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2" s="50" cm="1">
        <f t="array" ref="M11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2" s="50" cm="1">
        <f t="array" ref="N1162">_xlfn.IFS(既存ファイル名[[#This Row],[字２]]=0,1,既存ファイル名[[#This Row],[字３]]=0,2,TRUE,3)</f>
        <v>1</v>
      </c>
      <c r="O1162" s="79">
        <f>COUNTIF(既存ファイル名[項目],既存ファイル名[[#This Row],[項目]])</f>
        <v>1</v>
      </c>
      <c r="P1162" s="90" t="s">
        <v>3839</v>
      </c>
      <c r="Q1162" s="50" t="str" cm="1">
        <f t="array" ref="Q1162">_xlfn.IFS(既存ファイル名[[#This Row],[字２]]&gt;0,"",COUNTIF(既存ファイル名[[字１]:[字３]],既存ファイル名[[#This Row],[字１]])&gt;1,"重複",TRUE,"")</f>
        <v/>
      </c>
      <c r="R1162" s="50" t="str">
        <f>LEFT(既存ファイル名[[#This Row],[ファイル名]],LEN(既存ファイル名[[#This Row],[ファイル名]])-2)</f>
        <v>keki</v>
      </c>
      <c r="S1162" s="50" t="s">
        <v>3837</v>
      </c>
    </row>
    <row r="1163" spans="2:19">
      <c r="B1163" s="50">
        <v>1090</v>
      </c>
      <c r="C1163" s="81" t="s">
        <v>487</v>
      </c>
      <c r="D1163" s="81" t="s">
        <v>487</v>
      </c>
      <c r="E1163" s="81" t="s">
        <v>4203</v>
      </c>
      <c r="F1163" s="81" t="s">
        <v>4203</v>
      </c>
      <c r="G1163" s="81" t="s">
        <v>487</v>
      </c>
      <c r="H1163" s="90" t="s">
        <v>4121</v>
      </c>
      <c r="I1163" s="50" t="str" cm="1">
        <f t="array" ref="I11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3" s="90" t="s">
        <v>2753</v>
      </c>
      <c r="K1163" s="50">
        <f>MATCH(LEFT(既存ファイル名[[#This Row],[項目（内部）]],1),字音画数表[新字],0)</f>
        <v>264</v>
      </c>
      <c r="L1163" s="50" cm="1">
        <f t="array" ref="L11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3" s="50" cm="1">
        <f t="array" ref="M11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3" s="50" cm="1">
        <f t="array" ref="N1163">_xlfn.IFS(既存ファイル名[[#This Row],[字２]]=0,1,既存ファイル名[[#This Row],[字３]]=0,2,TRUE,3)</f>
        <v>1</v>
      </c>
      <c r="O1163" s="79">
        <f>COUNTIF(既存ファイル名[項目],既存ファイル名[[#This Row],[項目]])</f>
        <v>1</v>
      </c>
      <c r="P1163" s="90" t="s">
        <v>3839</v>
      </c>
      <c r="Q1163" s="50" t="str" cm="1">
        <f t="array" ref="Q1163">_xlfn.IFS(既存ファイル名[[#This Row],[字２]]&gt;0,"",COUNTIF(既存ファイル名[[字１]:[字３]],既存ファイル名[[#This Row],[字１]])&gt;1,"重複",TRUE,"")</f>
        <v/>
      </c>
      <c r="R1163" s="50" t="str">
        <f>LEFT(既存ファイル名[[#This Row],[ファイル名]],LEN(既存ファイル名[[#This Row],[ファイル名]])-2)</f>
        <v>kei</v>
      </c>
      <c r="S1163" s="50" t="s">
        <v>3837</v>
      </c>
    </row>
    <row r="1164" spans="2:19">
      <c r="B1164" s="50">
        <v>1089</v>
      </c>
      <c r="C1164" s="81" t="s">
        <v>486</v>
      </c>
      <c r="D1164" s="81" t="s">
        <v>486</v>
      </c>
      <c r="E1164" s="81" t="s">
        <v>4203</v>
      </c>
      <c r="F1164" s="81" t="s">
        <v>4203</v>
      </c>
      <c r="G1164" s="90" t="s">
        <v>486</v>
      </c>
      <c r="H1164" s="90" t="s">
        <v>4121</v>
      </c>
      <c r="I1164" s="79" t="str" cm="1">
        <f t="array" ref="I11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4" s="90" t="s">
        <v>2751</v>
      </c>
      <c r="K1164" s="50">
        <f>MATCH(LEFT(既存ファイル名[[#This Row],[項目（内部）]],1),字音画数表[新字],0)</f>
        <v>262</v>
      </c>
      <c r="L1164" s="50" cm="1">
        <f t="array" ref="L11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4" s="50" cm="1">
        <f t="array" ref="M11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4" s="50" cm="1">
        <f t="array" ref="N1164">_xlfn.IFS(既存ファイル名[[#This Row],[字２]]=0,1,既存ファイル名[[#This Row],[字３]]=0,2,TRUE,3)</f>
        <v>1</v>
      </c>
      <c r="O1164" s="50">
        <f>COUNTIF(既存ファイル名[項目],既存ファイル名[[#This Row],[項目]])</f>
        <v>1</v>
      </c>
      <c r="P1164" s="90" t="s">
        <v>3839</v>
      </c>
      <c r="Q1164" s="50" t="str" cm="1">
        <f t="array" ref="Q1164">_xlfn.IFS(既存ファイル名[[#This Row],[字２]]&gt;0,"",COUNTIF(既存ファイル名[[字１]:[字３]],既存ファイル名[[#This Row],[字１]])&gt;1,"重複",TRUE,"")</f>
        <v>重複</v>
      </c>
      <c r="R1164" s="50" t="str">
        <f>LEFT(既存ファイル名[[#This Row],[ファイル名]],LEN(既存ファイル名[[#This Row],[ファイル名]])-2)</f>
        <v>kei</v>
      </c>
      <c r="S1164" s="50" t="s">
        <v>3837</v>
      </c>
    </row>
    <row r="1165" spans="2:19">
      <c r="B1165" s="50">
        <v>1115</v>
      </c>
      <c r="C1165" s="81" t="s">
        <v>3994</v>
      </c>
      <c r="D1165" s="90" t="s">
        <v>3994</v>
      </c>
      <c r="E1165" s="81" t="s">
        <v>4203</v>
      </c>
      <c r="F1165" s="81" t="s">
        <v>4203</v>
      </c>
      <c r="G1165" s="90" t="s">
        <v>3994</v>
      </c>
      <c r="H1165" s="90" t="s">
        <v>4121</v>
      </c>
      <c r="I1165" s="50" t="str" cm="1">
        <f t="array" ref="I11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5" s="90" t="s">
        <v>2838</v>
      </c>
      <c r="K1165" s="50">
        <f>MATCH(LEFT(既存ファイル名[[#This Row],[項目（内部）]],1),字音画数表[新字],0)</f>
        <v>243</v>
      </c>
      <c r="L1165" s="50" cm="1">
        <f t="array" ref="L11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5" s="50" cm="1">
        <f t="array" ref="M11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5" s="50" cm="1">
        <f t="array" ref="N1165">_xlfn.IFS(既存ファイル名[[#This Row],[字２]]=0,1,既存ファイル名[[#This Row],[字３]]=0,2,TRUE,3)</f>
        <v>1</v>
      </c>
      <c r="O1165" s="50">
        <f>COUNTIF(既存ファイル名[項目],既存ファイル名[[#This Row],[項目]])</f>
        <v>1</v>
      </c>
      <c r="P1165" s="90" t="s">
        <v>3839</v>
      </c>
      <c r="Q1165" s="50" t="str" cm="1">
        <f t="array" ref="Q1165">_xlfn.IFS(既存ファイル名[[#This Row],[字２]]&gt;0,"",COUNTIF(既存ファイル名[[字１]:[字３]],既存ファイル名[[#This Row],[字１]])&gt;1,"重複",TRUE,"")</f>
        <v/>
      </c>
      <c r="R1165" s="50" t="str">
        <f>LEFT(既存ファイル名[[#This Row],[ファイル名]],LEN(既存ファイル名[[#This Row],[ファイル名]])-2)</f>
        <v>ku</v>
      </c>
      <c r="S1165" s="50" t="s">
        <v>3837</v>
      </c>
    </row>
    <row r="1166" spans="2:19">
      <c r="B1166" s="50">
        <v>1114</v>
      </c>
      <c r="C1166" s="81" t="s">
        <v>460</v>
      </c>
      <c r="D1166" s="90" t="s">
        <v>460</v>
      </c>
      <c r="E1166" s="81" t="s">
        <v>4203</v>
      </c>
      <c r="F1166" s="81" t="s">
        <v>4203</v>
      </c>
      <c r="G1166" s="90" t="s">
        <v>460</v>
      </c>
      <c r="H1166" s="90" t="s">
        <v>4121</v>
      </c>
      <c r="I1166" s="50" t="str" cm="1">
        <f t="array" ref="I11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6" s="90" t="s">
        <v>2837</v>
      </c>
      <c r="K1166" s="50">
        <f>MATCH(LEFT(既存ファイル名[[#This Row],[項目（内部）]],1),字音画数表[新字],0)</f>
        <v>242</v>
      </c>
      <c r="L1166" s="50" cm="1">
        <f t="array" ref="L11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6" s="50" cm="1">
        <f t="array" ref="M11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6" s="50" cm="1">
        <f t="array" ref="N1166">_xlfn.IFS(既存ファイル名[[#This Row],[字２]]=0,1,既存ファイル名[[#This Row],[字３]]=0,2,TRUE,3)</f>
        <v>1</v>
      </c>
      <c r="O1166" s="50">
        <f>COUNTIF(既存ファイル名[項目],既存ファイル名[[#This Row],[項目]])</f>
        <v>1</v>
      </c>
      <c r="P1166" s="90" t="s">
        <v>3839</v>
      </c>
      <c r="Q1166" s="50" t="str" cm="1">
        <f t="array" ref="Q1166">_xlfn.IFS(既存ファイル名[[#This Row],[字２]]&gt;0,"",COUNTIF(既存ファイル名[[字１]:[字３]],既存ファイル名[[#This Row],[字１]])&gt;1,"重複",TRUE,"")</f>
        <v>重複</v>
      </c>
      <c r="R1166" s="50" t="str">
        <f>LEFT(既存ファイル名[[#This Row],[ファイル名]],LEN(既存ファイル名[[#This Row],[ファイル名]])-2)</f>
        <v>ku</v>
      </c>
      <c r="S1166" s="50" t="s">
        <v>3837</v>
      </c>
    </row>
    <row r="1167" spans="2:19">
      <c r="B1167" s="50">
        <v>1095</v>
      </c>
      <c r="C1167" s="81" t="s">
        <v>290</v>
      </c>
      <c r="D1167" s="90" t="s">
        <v>290</v>
      </c>
      <c r="E1167" s="81" t="s">
        <v>4203</v>
      </c>
      <c r="F1167" s="81" t="s">
        <v>4203</v>
      </c>
      <c r="G1167" s="90" t="s">
        <v>290</v>
      </c>
      <c r="H1167" s="90" t="s">
        <v>4121</v>
      </c>
      <c r="I1167" s="50" t="str" cm="1">
        <f t="array" ref="I11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7" s="90" t="s">
        <v>2785</v>
      </c>
      <c r="K1167" s="50">
        <f>MATCH(LEFT(既存ファイル名[[#This Row],[項目（内部）]],1),字音画数表[新字],0)</f>
        <v>237</v>
      </c>
      <c r="L1167" s="50" cm="1">
        <f t="array" ref="L11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7" s="50" cm="1">
        <f t="array" ref="M11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7" s="50" cm="1">
        <f t="array" ref="N1167">_xlfn.IFS(既存ファイル名[[#This Row],[字２]]=0,1,既存ファイル名[[#This Row],[字３]]=0,2,TRUE,3)</f>
        <v>1</v>
      </c>
      <c r="O1167" s="50">
        <f>COUNTIF(既存ファイル名[項目],既存ファイル名[[#This Row],[項目]])</f>
        <v>1</v>
      </c>
      <c r="P1167" s="90" t="s">
        <v>3839</v>
      </c>
      <c r="Q1167" s="50" t="str" cm="1">
        <f t="array" ref="Q1167">_xlfn.IFS(既存ファイル名[[#This Row],[字２]]&gt;0,"",COUNTIF(既存ファイル名[[字１]:[字３]],既存ファイル名[[#This Row],[字１]])&gt;1,"重複",TRUE,"")</f>
        <v>重複</v>
      </c>
      <c r="R1167" s="50" t="str">
        <f>LEFT(既存ファイル名[[#This Row],[ファイル名]],LEN(既存ファイル名[[#This Row],[ファイル名]])-2)</f>
        <v>kin</v>
      </c>
      <c r="S1167" s="50" t="s">
        <v>3837</v>
      </c>
    </row>
    <row r="1168" spans="2:19">
      <c r="B1168" s="50">
        <v>1121</v>
      </c>
      <c r="C1168" s="81" t="s">
        <v>445</v>
      </c>
      <c r="D1168" s="90" t="s">
        <v>445</v>
      </c>
      <c r="E1168" s="81" t="s">
        <v>4203</v>
      </c>
      <c r="F1168" s="81" t="s">
        <v>4203</v>
      </c>
      <c r="G1168" s="90" t="s">
        <v>445</v>
      </c>
      <c r="H1168" s="90" t="s">
        <v>4121</v>
      </c>
      <c r="I1168" s="50" t="str" cm="1">
        <f t="array" ref="I11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8" s="90" t="s">
        <v>2854</v>
      </c>
      <c r="K1168" s="50">
        <f>MATCH(LEFT(既存ファイル名[[#This Row],[項目（内部）]],1),字音画数表[新字],0)</f>
        <v>229</v>
      </c>
      <c r="L1168" s="50" cm="1">
        <f t="array" ref="L11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8" s="50" cm="1">
        <f t="array" ref="M11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8" s="50" cm="1">
        <f t="array" ref="N1168">_xlfn.IFS(既存ファイル名[[#This Row],[字２]]=0,1,既存ファイル名[[#This Row],[字３]]=0,2,TRUE,3)</f>
        <v>1</v>
      </c>
      <c r="O1168" s="50">
        <f>COUNTIF(既存ファイル名[項目],既存ファイル名[[#This Row],[項目]])</f>
        <v>1</v>
      </c>
      <c r="P1168" s="90" t="s">
        <v>3839</v>
      </c>
      <c r="Q1168" s="50" t="str" cm="1">
        <f t="array" ref="Q1168">_xlfn.IFS(既存ファイル名[[#This Row],[字２]]&gt;0,"",COUNTIF(既存ファイル名[[字１]:[字３]],既存ファイル名[[#This Row],[字１]])&gt;1,"重複",TRUE,"")</f>
        <v/>
      </c>
      <c r="R1168" s="50" t="str">
        <f>LEFT(既存ファイル名[[#This Row],[ファイル名]],LEN(既存ファイル名[[#This Row],[ファイル名]])-2)</f>
        <v>kyou</v>
      </c>
      <c r="S1168" s="50" t="s">
        <v>3837</v>
      </c>
    </row>
    <row r="1169" spans="2:19">
      <c r="B1169" s="50">
        <v>1120</v>
      </c>
      <c r="C1169" s="81" t="s">
        <v>444</v>
      </c>
      <c r="D1169" s="90" t="s">
        <v>444</v>
      </c>
      <c r="E1169" s="81" t="s">
        <v>4203</v>
      </c>
      <c r="F1169" s="81" t="s">
        <v>4203</v>
      </c>
      <c r="G1169" s="90" t="s">
        <v>444</v>
      </c>
      <c r="H1169" s="90" t="s">
        <v>4121</v>
      </c>
      <c r="I1169" s="50" t="str" cm="1">
        <f t="array" ref="I11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69" s="90" t="s">
        <v>2853</v>
      </c>
      <c r="K1169" s="50">
        <f>MATCH(LEFT(既存ファイル名[[#This Row],[項目（内部）]],1),字音画数表[新字],0)</f>
        <v>227</v>
      </c>
      <c r="L1169" s="50" cm="1">
        <f t="array" ref="L11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69" s="50" cm="1">
        <f t="array" ref="M11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69" s="50" cm="1">
        <f t="array" ref="N1169">_xlfn.IFS(既存ファイル名[[#This Row],[字２]]=0,1,既存ファイル名[[#This Row],[字３]]=0,2,TRUE,3)</f>
        <v>1</v>
      </c>
      <c r="O1169" s="50">
        <f>COUNTIF(既存ファイル名[項目],既存ファイル名[[#This Row],[項目]])</f>
        <v>1</v>
      </c>
      <c r="P1169" s="90" t="s">
        <v>3839</v>
      </c>
      <c r="Q1169" s="50" t="str" cm="1">
        <f t="array" ref="Q1169">_xlfn.IFS(既存ファイル名[[#This Row],[字２]]&gt;0,"",COUNTIF(既存ファイル名[[字１]:[字３]],既存ファイル名[[#This Row],[字１]])&gt;1,"重複",TRUE,"")</f>
        <v/>
      </c>
      <c r="R1169" s="50" t="str">
        <f>LEFT(既存ファイル名[[#This Row],[ファイル名]],LEN(既存ファイル名[[#This Row],[ファイル名]])-2)</f>
        <v>kyou</v>
      </c>
      <c r="S1169" s="50" t="s">
        <v>3837</v>
      </c>
    </row>
    <row r="1170" spans="2:19">
      <c r="B1170" s="50">
        <v>1119</v>
      </c>
      <c r="C1170" s="81" t="s">
        <v>1852</v>
      </c>
      <c r="D1170" s="90" t="s">
        <v>1852</v>
      </c>
      <c r="E1170" s="81" t="s">
        <v>4203</v>
      </c>
      <c r="F1170" s="81" t="s">
        <v>4203</v>
      </c>
      <c r="G1170" s="90" t="s">
        <v>1852</v>
      </c>
      <c r="H1170" s="90" t="s">
        <v>4121</v>
      </c>
      <c r="I1170" s="50" t="str" cm="1">
        <f t="array" ref="I11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0" s="90" t="s">
        <v>2852</v>
      </c>
      <c r="K1170" s="50">
        <f>MATCH(LEFT(既存ファイル名[[#This Row],[項目（内部）]],1),字音画数表[新字],0)</f>
        <v>223</v>
      </c>
      <c r="L1170" s="50" cm="1">
        <f t="array" ref="L11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0" s="50" cm="1">
        <f t="array" ref="M11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0" s="50" cm="1">
        <f t="array" ref="N1170">_xlfn.IFS(既存ファイル名[[#This Row],[字２]]=0,1,既存ファイル名[[#This Row],[字３]]=0,2,TRUE,3)</f>
        <v>1</v>
      </c>
      <c r="O1170" s="50">
        <f>COUNTIF(既存ファイル名[項目],既存ファイル名[[#This Row],[項目]])</f>
        <v>1</v>
      </c>
      <c r="P1170" s="90" t="s">
        <v>3839</v>
      </c>
      <c r="Q1170" s="50" t="str" cm="1">
        <f t="array" ref="Q1170">_xlfn.IFS(既存ファイル名[[#This Row],[字２]]&gt;0,"",COUNTIF(既存ファイル名[[字１]:[字３]],既存ファイル名[[#This Row],[字１]])&gt;1,"重複",TRUE,"")</f>
        <v/>
      </c>
      <c r="R1170" s="50" t="str">
        <f>LEFT(既存ファイル名[[#This Row],[ファイル名]],LEN(既存ファイル名[[#This Row],[ファイル名]])-2)</f>
        <v>kyou</v>
      </c>
      <c r="S1170" s="50" t="s">
        <v>3837</v>
      </c>
    </row>
    <row r="1171" spans="2:19">
      <c r="B1171" s="50">
        <v>1118</v>
      </c>
      <c r="C1171" s="81" t="s">
        <v>3993</v>
      </c>
      <c r="D1171" s="90" t="s">
        <v>3993</v>
      </c>
      <c r="E1171" s="81" t="s">
        <v>4203</v>
      </c>
      <c r="F1171" s="81" t="s">
        <v>4203</v>
      </c>
      <c r="G1171" s="90" t="s">
        <v>3993</v>
      </c>
      <c r="H1171" s="90" t="s">
        <v>4121</v>
      </c>
      <c r="I1171" s="50" t="str" cm="1">
        <f t="array" ref="I11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1" s="90" t="s">
        <v>2846</v>
      </c>
      <c r="K1171" s="50">
        <f>MATCH(LEFT(既存ファイル名[[#This Row],[項目（内部）]],1),字音画数表[新字],0)</f>
        <v>216</v>
      </c>
      <c r="L1171" s="50" cm="1">
        <f t="array" ref="L11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1" s="50" cm="1">
        <f t="array" ref="M11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1" s="50" cm="1">
        <f t="array" ref="N1171">_xlfn.IFS(既存ファイル名[[#This Row],[字２]]=0,1,既存ファイル名[[#This Row],[字３]]=0,2,TRUE,3)</f>
        <v>1</v>
      </c>
      <c r="O1171" s="50">
        <f>COUNTIF(既存ファイル名[項目],既存ファイル名[[#This Row],[項目]])</f>
        <v>1</v>
      </c>
      <c r="P1171" s="90" t="s">
        <v>3839</v>
      </c>
      <c r="Q1171" s="50" t="str" cm="1">
        <f t="array" ref="Q1171">_xlfn.IFS(既存ファイル名[[#This Row],[字２]]&gt;0,"",COUNTIF(既存ファイル名[[字１]:[字３]],既存ファイル名[[#This Row],[字１]])&gt;1,"重複",TRUE,"")</f>
        <v/>
      </c>
      <c r="R1171" s="50" t="str">
        <f>LEFT(既存ファイル名[[#This Row],[ファイル名]],LEN(既存ファイル名[[#This Row],[ファイル名]])-2)</f>
        <v>kyo</v>
      </c>
      <c r="S1171" s="50" t="s">
        <v>3837</v>
      </c>
    </row>
    <row r="1172" spans="2:19">
      <c r="B1172" s="50">
        <v>1117</v>
      </c>
      <c r="C1172" s="81" t="s">
        <v>1849</v>
      </c>
      <c r="D1172" s="90" t="s">
        <v>1849</v>
      </c>
      <c r="E1172" s="81" t="s">
        <v>4203</v>
      </c>
      <c r="F1172" s="81" t="s">
        <v>4203</v>
      </c>
      <c r="G1172" s="90" t="s">
        <v>1849</v>
      </c>
      <c r="H1172" s="90" t="s">
        <v>4121</v>
      </c>
      <c r="I1172" s="50" t="str" cm="1">
        <f t="array" ref="I11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2" s="90" t="s">
        <v>2844</v>
      </c>
      <c r="K1172" s="50">
        <f>MATCH(LEFT(既存ファイル名[[#This Row],[項目（内部）]],1),字音画数表[新字],0)</f>
        <v>211</v>
      </c>
      <c r="L1172" s="50" cm="1">
        <f t="array" ref="L11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2" s="50" cm="1">
        <f t="array" ref="M11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2" s="50" cm="1">
        <f t="array" ref="N1172">_xlfn.IFS(既存ファイル名[[#This Row],[字２]]=0,1,既存ファイル名[[#This Row],[字３]]=0,2,TRUE,3)</f>
        <v>1</v>
      </c>
      <c r="O1172" s="50">
        <f>COUNTIF(既存ファイル名[項目],既存ファイル名[[#This Row],[項目]])</f>
        <v>1</v>
      </c>
      <c r="P1172" s="90" t="s">
        <v>3839</v>
      </c>
      <c r="Q1172" s="50" t="str" cm="1">
        <f t="array" ref="Q1172">_xlfn.IFS(既存ファイル名[[#This Row],[字２]]&gt;0,"",COUNTIF(既存ファイル名[[字１]:[字３]],既存ファイル名[[#This Row],[字１]])&gt;1,"重複",TRUE,"")</f>
        <v/>
      </c>
      <c r="R1172" s="50" t="str">
        <f>LEFT(既存ファイル名[[#This Row],[ファイル名]],LEN(既存ファイル名[[#This Row],[ファイル名]])-2)</f>
        <v>kyo</v>
      </c>
      <c r="S1172" s="50" t="s">
        <v>3837</v>
      </c>
    </row>
    <row r="1173" spans="2:19">
      <c r="B1173" s="50">
        <v>1122</v>
      </c>
      <c r="C1173" s="81" t="s">
        <v>412</v>
      </c>
      <c r="D1173" s="90" t="s">
        <v>412</v>
      </c>
      <c r="E1173" s="81" t="s">
        <v>4203</v>
      </c>
      <c r="F1173" s="81" t="s">
        <v>4203</v>
      </c>
      <c r="G1173" s="90" t="s">
        <v>412</v>
      </c>
      <c r="H1173" s="90" t="s">
        <v>4121</v>
      </c>
      <c r="I1173" s="50" t="str" cm="1">
        <f t="array" ref="I11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3" s="90" t="s">
        <v>2860</v>
      </c>
      <c r="K1173" s="50">
        <f>MATCH(LEFT(既存ファイル名[[#This Row],[項目（内部）]],1),字音画数表[新字],0)</f>
        <v>200</v>
      </c>
      <c r="L1173" s="50" cm="1">
        <f t="array" ref="L11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3" s="50" cm="1">
        <f t="array" ref="M11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3" s="50" cm="1">
        <f t="array" ref="N1173">_xlfn.IFS(既存ファイル名[[#This Row],[字２]]=0,1,既存ファイル名[[#This Row],[字３]]=0,2,TRUE,3)</f>
        <v>1</v>
      </c>
      <c r="O1173" s="50">
        <f>COUNTIF(既存ファイル名[項目],既存ファイル名[[#This Row],[項目]])</f>
        <v>1</v>
      </c>
      <c r="P1173" s="90" t="s">
        <v>3839</v>
      </c>
      <c r="Q1173" s="50" t="str" cm="1">
        <f t="array" ref="Q1173">_xlfn.IFS(既存ファイル名[[#This Row],[字２]]&gt;0,"",COUNTIF(既存ファイル名[[字１]:[字３]],既存ファイル名[[#This Row],[字１]])&gt;1,"重複",TRUE,"")</f>
        <v>重複</v>
      </c>
      <c r="R1173" s="50" t="str">
        <f>LEFT(既存ファイル名[[#This Row],[ファイル名]],LEN(既存ファイル名[[#This Row],[ファイル名]])-2)</f>
        <v>kyuu</v>
      </c>
      <c r="S1173" s="50" t="s">
        <v>3837</v>
      </c>
    </row>
    <row r="1174" spans="2:19">
      <c r="B1174" s="50">
        <v>1116</v>
      </c>
      <c r="C1174" s="81" t="s">
        <v>404</v>
      </c>
      <c r="D1174" s="90" t="s">
        <v>404</v>
      </c>
      <c r="E1174" s="81" t="s">
        <v>4203</v>
      </c>
      <c r="F1174" s="81" t="s">
        <v>4203</v>
      </c>
      <c r="G1174" s="90" t="s">
        <v>404</v>
      </c>
      <c r="H1174" s="90" t="s">
        <v>4121</v>
      </c>
      <c r="I1174" s="50" t="str" cm="1">
        <f t="array" ref="I11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4" s="90" t="s">
        <v>3528</v>
      </c>
      <c r="K1174" s="50">
        <f>MATCH(LEFT(既存ファイル名[[#This Row],[項目（内部）]],1),字音画数表[新字],0)</f>
        <v>195</v>
      </c>
      <c r="L1174" s="50" cm="1">
        <f t="array" ref="L11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4" s="50" cm="1">
        <f t="array" ref="M11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4" s="50" cm="1">
        <f t="array" ref="N1174">_xlfn.IFS(既存ファイル名[[#This Row],[字２]]=0,1,既存ファイル名[[#This Row],[字３]]=0,2,TRUE,3)</f>
        <v>1</v>
      </c>
      <c r="O1174" s="50">
        <f>COUNTIF(既存ファイル名[項目],既存ファイル名[[#This Row],[項目]])</f>
        <v>1</v>
      </c>
      <c r="P1174" s="90" t="s">
        <v>3839</v>
      </c>
      <c r="Q1174" s="50" t="str" cm="1">
        <f t="array" ref="Q1174">_xlfn.IFS(既存ファイル名[[#This Row],[字２]]&gt;0,"",COUNTIF(既存ファイル名[[字１]:[字３]],既存ファイル名[[#This Row],[字１]])&gt;1,"重複",TRUE,"")</f>
        <v/>
      </c>
      <c r="R1174" s="50" t="str">
        <f>LEFT(既存ファイル名[[#This Row],[ファイル名]],LEN(既存ファイル名[[#This Row],[ファイル名]])-2)</f>
        <v>kyaku</v>
      </c>
      <c r="S1174" s="50" t="s">
        <v>3837</v>
      </c>
    </row>
    <row r="1175" spans="2:19">
      <c r="B1175" s="50">
        <v>1038</v>
      </c>
      <c r="C1175" s="81" t="s">
        <v>395</v>
      </c>
      <c r="D1175" s="81" t="s">
        <v>395</v>
      </c>
      <c r="E1175" s="81" t="s">
        <v>4203</v>
      </c>
      <c r="F1175" s="81" t="s">
        <v>4203</v>
      </c>
      <c r="G1175" s="81" t="s">
        <v>395</v>
      </c>
      <c r="H1175" s="90" t="s">
        <v>4121</v>
      </c>
      <c r="I1175" s="50" t="str" cm="1">
        <f t="array" ref="I11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5" s="90" t="s">
        <v>2609</v>
      </c>
      <c r="K1175" s="50">
        <f>MATCH(LEFT(既存ファイル名[[#This Row],[項目（内部）]],1),字音画数表[新字],0)</f>
        <v>188</v>
      </c>
      <c r="L1175" s="50" cm="1">
        <f t="array" ref="L11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5" s="50" cm="1">
        <f t="array" ref="M11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5" s="50" cm="1">
        <f t="array" ref="N1175">_xlfn.IFS(既存ファイル名[[#This Row],[字２]]=0,1,既存ファイル名[[#This Row],[字３]]=0,2,TRUE,3)</f>
        <v>1</v>
      </c>
      <c r="O1175" s="50">
        <f>COUNTIF(既存ファイル名[項目],既存ファイル名[[#This Row],[項目]])</f>
        <v>1</v>
      </c>
      <c r="P1175" s="90" t="s">
        <v>3839</v>
      </c>
      <c r="Q1175" s="50" t="str" cm="1">
        <f t="array" ref="Q1175">_xlfn.IFS(既存ファイル名[[#This Row],[字２]]&gt;0,"",COUNTIF(既存ファイル名[[字１]:[字３]],既存ファイル名[[#This Row],[字１]])&gt;1,"重複",TRUE,"")</f>
        <v/>
      </c>
      <c r="R1175" s="50" t="str">
        <f>LEFT(既存ファイル名[[#This Row],[ファイル名]],LEN(既存ファイル名[[#This Row],[ファイル名]])-2)</f>
        <v>gi</v>
      </c>
      <c r="S1175" s="50" t="s">
        <v>3837</v>
      </c>
    </row>
    <row r="1176" spans="2:19">
      <c r="B1176" s="50">
        <v>1037</v>
      </c>
      <c r="C1176" s="81" t="s">
        <v>394</v>
      </c>
      <c r="D1176" s="81" t="s">
        <v>394</v>
      </c>
      <c r="E1176" s="81" t="s">
        <v>4203</v>
      </c>
      <c r="F1176" s="81" t="s">
        <v>4203</v>
      </c>
      <c r="G1176" s="81" t="s">
        <v>394</v>
      </c>
      <c r="H1176" s="90" t="s">
        <v>4121</v>
      </c>
      <c r="I1176" s="50" t="str" cm="1">
        <f t="array" ref="I11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6" s="90" t="s">
        <v>2608</v>
      </c>
      <c r="K1176" s="50">
        <f>MATCH(LEFT(既存ファイル名[[#This Row],[項目（内部）]],1),字音画数表[新字],0)</f>
        <v>187</v>
      </c>
      <c r="L1176" s="50" cm="1">
        <f t="array" ref="L11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6" s="50" cm="1">
        <f t="array" ref="M11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6" s="50" cm="1">
        <f t="array" ref="N1176">_xlfn.IFS(既存ファイル名[[#This Row],[字２]]=0,1,既存ファイル名[[#This Row],[字３]]=0,2,TRUE,3)</f>
        <v>1</v>
      </c>
      <c r="O1176" s="50">
        <f>COUNTIF(既存ファイル名[項目],既存ファイル名[[#This Row],[項目]])</f>
        <v>1</v>
      </c>
      <c r="P1176" s="90" t="s">
        <v>3839</v>
      </c>
      <c r="Q1176" s="50" t="str" cm="1">
        <f t="array" ref="Q1176">_xlfn.IFS(既存ファイル名[[#This Row],[字２]]&gt;0,"",COUNTIF(既存ファイル名[[字１]:[字３]],既存ファイル名[[#This Row],[字１]])&gt;1,"重複",TRUE,"")</f>
        <v>重複</v>
      </c>
      <c r="R1176" s="50" t="str">
        <f>LEFT(既存ファイル名[[#This Row],[ファイル名]],LEN(既存ファイル名[[#This Row],[ファイル名]])-2)</f>
        <v>gi</v>
      </c>
      <c r="S1176" s="50" t="s">
        <v>3837</v>
      </c>
    </row>
    <row r="1177" spans="2:19">
      <c r="B1177" s="50">
        <v>1093</v>
      </c>
      <c r="C1177" s="81" t="s">
        <v>379</v>
      </c>
      <c r="D1177" s="81" t="s">
        <v>379</v>
      </c>
      <c r="E1177" s="81" t="s">
        <v>4203</v>
      </c>
      <c r="F1177" s="81" t="s">
        <v>4203</v>
      </c>
      <c r="G1177" s="81" t="s">
        <v>379</v>
      </c>
      <c r="H1177" s="90" t="s">
        <v>4121</v>
      </c>
      <c r="I1177" s="50" t="str" cm="1">
        <f t="array" ref="I11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7" s="90" t="s">
        <v>2771</v>
      </c>
      <c r="K1177" s="50">
        <f>MATCH(LEFT(既存ファイル名[[#This Row],[項目（内部）]],1),字音画数表[新字],0)</f>
        <v>174</v>
      </c>
      <c r="L1177" s="50" cm="1">
        <f t="array" ref="L11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7" s="50" cm="1">
        <f t="array" ref="M11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7" s="50" cm="1">
        <f t="array" ref="N1177">_xlfn.IFS(既存ファイル名[[#This Row],[字２]]=0,1,既存ファイル名[[#This Row],[字３]]=0,2,TRUE,3)</f>
        <v>1</v>
      </c>
      <c r="O1177" s="79">
        <f>COUNTIF(既存ファイル名[項目],既存ファイル名[[#This Row],[項目]])</f>
        <v>1</v>
      </c>
      <c r="P1177" s="90" t="s">
        <v>3839</v>
      </c>
      <c r="Q1177" s="50" t="str" cm="1">
        <f t="array" ref="Q1177">_xlfn.IFS(既存ファイル名[[#This Row],[字２]]&gt;0,"",COUNTIF(既存ファイル名[[字１]:[字３]],既存ファイル名[[#This Row],[字１]])&gt;1,"重複",TRUE,"")</f>
        <v/>
      </c>
      <c r="R1177" s="50" t="str">
        <f>LEFT(既存ファイル名[[#This Row],[ファイル名]],LEN(既存ファイル名[[#This Row],[ファイル名]])-2)</f>
        <v>ki</v>
      </c>
      <c r="S1177" s="50" t="s">
        <v>3837</v>
      </c>
    </row>
    <row r="1178" spans="2:19">
      <c r="B1178" s="50">
        <v>1094</v>
      </c>
      <c r="C1178" s="81" t="s">
        <v>131</v>
      </c>
      <c r="D1178" s="81" t="s">
        <v>131</v>
      </c>
      <c r="E1178" s="81" t="s">
        <v>4203</v>
      </c>
      <c r="F1178" s="81" t="s">
        <v>4203</v>
      </c>
      <c r="G1178" s="90" t="s">
        <v>131</v>
      </c>
      <c r="H1178" s="90" t="s">
        <v>4121</v>
      </c>
      <c r="I1178" s="79" t="str" cm="1">
        <f t="array" ref="I11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8" s="90" t="s">
        <v>2777</v>
      </c>
      <c r="K1178" s="50">
        <f>MATCH(LEFT(既存ファイル名[[#This Row],[項目（内部）]],1),字音画数表[新字],0)</f>
        <v>163</v>
      </c>
      <c r="L1178" s="50" cm="1">
        <f t="array" ref="L11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8" s="50" cm="1">
        <f t="array" ref="M11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8" s="50" cm="1">
        <f t="array" ref="N1178">_xlfn.IFS(既存ファイル名[[#This Row],[字２]]=0,1,既存ファイル名[[#This Row],[字３]]=0,2,TRUE,3)</f>
        <v>1</v>
      </c>
      <c r="O1178" s="50">
        <f>COUNTIF(既存ファイル名[項目],既存ファイル名[[#This Row],[項目]])</f>
        <v>1</v>
      </c>
      <c r="P1178" s="90" t="s">
        <v>3839</v>
      </c>
      <c r="Q1178" s="50" t="str" cm="1">
        <f t="array" ref="Q1178">_xlfn.IFS(既存ファイル名[[#This Row],[字２]]&gt;0,"",COUNTIF(既存ファイル名[[字１]:[字３]],既存ファイル名[[#This Row],[字１]])&gt;1,"重複",TRUE,"")</f>
        <v>重複</v>
      </c>
      <c r="R1178" s="50" t="str">
        <f>LEFT(既存ファイル名[[#This Row],[ファイル名]],LEN(既存ファイル名[[#This Row],[ファイル名]])-2)</f>
        <v>ki</v>
      </c>
      <c r="S1178" s="50" t="s">
        <v>3837</v>
      </c>
    </row>
    <row r="1179" spans="2:19">
      <c r="B1179" s="50">
        <v>1086</v>
      </c>
      <c r="C1179" s="81" t="s">
        <v>350</v>
      </c>
      <c r="D1179" s="81" t="s">
        <v>350</v>
      </c>
      <c r="E1179" s="81" t="s">
        <v>4203</v>
      </c>
      <c r="F1179" s="81" t="s">
        <v>4203</v>
      </c>
      <c r="G1179" s="81" t="s">
        <v>350</v>
      </c>
      <c r="H1179" s="90" t="s">
        <v>4121</v>
      </c>
      <c r="I1179" s="50" t="str" cm="1">
        <f t="array" ref="I11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79" s="90" t="s">
        <v>2731</v>
      </c>
      <c r="K1179" s="50">
        <f>MATCH(LEFT(既存ファイル名[[#This Row],[項目（内部）]],1),字音画数表[新字],0)</f>
        <v>154</v>
      </c>
      <c r="L1179" s="50" cm="1">
        <f t="array" ref="L11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79" s="50" cm="1">
        <f t="array" ref="M11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79" s="50" cm="1">
        <f t="array" ref="N1179">_xlfn.IFS(既存ファイル名[[#This Row],[字２]]=0,1,既存ファイル名[[#This Row],[字３]]=0,2,TRUE,3)</f>
        <v>1</v>
      </c>
      <c r="O1179" s="79">
        <f>COUNTIF(既存ファイル名[項目],既存ファイル名[[#This Row],[項目]])</f>
        <v>1</v>
      </c>
      <c r="P1179" s="90" t="s">
        <v>3839</v>
      </c>
      <c r="Q1179" s="50" t="str" cm="1">
        <f t="array" ref="Q1179">_xlfn.IFS(既存ファイル名[[#This Row],[字２]]&gt;0,"",COUNTIF(既存ファイル名[[字１]:[字３]],既存ファイル名[[#This Row],[字１]])&gt;1,"重複",TRUE,"")</f>
        <v/>
      </c>
      <c r="R1179" s="50" t="str">
        <f>LEFT(既存ファイル名[[#This Row],[ファイル名]],LEN(既存ファイル名[[#This Row],[ファイル名]])-2)</f>
        <v>kan</v>
      </c>
      <c r="S1179" s="50" t="s">
        <v>3837</v>
      </c>
    </row>
    <row r="1180" spans="2:19">
      <c r="B1180" s="50">
        <v>1087</v>
      </c>
      <c r="C1180" s="81" t="s">
        <v>347</v>
      </c>
      <c r="D1180" s="81" t="s">
        <v>347</v>
      </c>
      <c r="E1180" s="81" t="s">
        <v>4203</v>
      </c>
      <c r="F1180" s="81" t="s">
        <v>4203</v>
      </c>
      <c r="G1180" s="81" t="s">
        <v>347</v>
      </c>
      <c r="H1180" s="90" t="s">
        <v>4121</v>
      </c>
      <c r="I1180" s="50" t="str" cm="1">
        <f t="array" ref="I11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0" s="90" t="s">
        <v>2733</v>
      </c>
      <c r="K1180" s="50">
        <f>MATCH(LEFT(既存ファイル名[[#This Row],[項目（内部）]],1),字音画数表[新字],0)</f>
        <v>151</v>
      </c>
      <c r="L1180" s="50" cm="1">
        <f t="array" ref="L11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0" s="50" cm="1">
        <f t="array" ref="M11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0" s="50" cm="1">
        <f t="array" ref="N1180">_xlfn.IFS(既存ファイル名[[#This Row],[字２]]=0,1,既存ファイル名[[#This Row],[字３]]=0,2,TRUE,3)</f>
        <v>1</v>
      </c>
      <c r="O1180" s="50">
        <f>COUNTIF(既存ファイル名[項目],既存ファイル名[[#This Row],[項目]])</f>
        <v>1</v>
      </c>
      <c r="P1180" s="90" t="s">
        <v>3839</v>
      </c>
      <c r="Q1180" s="50" t="str" cm="1">
        <f t="array" ref="Q1180">_xlfn.IFS(既存ファイル名[[#This Row],[字２]]&gt;0,"",COUNTIF(既存ファイル名[[字１]:[字３]],既存ファイル名[[#This Row],[字１]])&gt;1,"重複",TRUE,"")</f>
        <v/>
      </c>
      <c r="R1180" s="50" t="str">
        <f>LEFT(既存ファイル名[[#This Row],[ファイル名]],LEN(既存ファイル名[[#This Row],[ファイル名]])-2)</f>
        <v>kan</v>
      </c>
      <c r="S1180" s="50" t="s">
        <v>3837</v>
      </c>
    </row>
    <row r="1181" spans="2:19">
      <c r="B1181" s="50">
        <v>1085</v>
      </c>
      <c r="C1181" s="91" t="s">
        <v>332</v>
      </c>
      <c r="D1181" s="91" t="s">
        <v>332</v>
      </c>
      <c r="E1181" s="81" t="s">
        <v>4203</v>
      </c>
      <c r="F1181" s="81" t="s">
        <v>4203</v>
      </c>
      <c r="G1181" s="91" t="s">
        <v>332</v>
      </c>
      <c r="H1181" s="90" t="s">
        <v>4121</v>
      </c>
      <c r="I1181" s="50" t="str" cm="1">
        <f t="array" ref="I11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1" s="90" t="s">
        <v>2729</v>
      </c>
      <c r="K1181" s="50">
        <f>MATCH(LEFT(既存ファイル名[[#This Row],[項目（内部）]],1),字音画数表[新字],0)</f>
        <v>142</v>
      </c>
      <c r="L1181" s="50" cm="1">
        <f t="array" ref="L11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1" s="50" cm="1">
        <f t="array" ref="M11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1" s="50" cm="1">
        <f t="array" ref="N1181">_xlfn.IFS(既存ファイル名[[#This Row],[字２]]=0,1,既存ファイル名[[#This Row],[字３]]=0,2,TRUE,3)</f>
        <v>1</v>
      </c>
      <c r="O1181" s="50">
        <f>COUNTIF(既存ファイル名[項目],既存ファイル名[[#This Row],[項目]])</f>
        <v>1</v>
      </c>
      <c r="P1181" s="90" t="s">
        <v>3839</v>
      </c>
      <c r="Q1181" s="50" t="str" cm="1">
        <f t="array" ref="Q1181">_xlfn.IFS(既存ファイル名[[#This Row],[字２]]&gt;0,"",COUNTIF(既存ファイル名[[字１]:[字３]],既存ファイル名[[#This Row],[字１]])&gt;1,"重複",TRUE,"")</f>
        <v/>
      </c>
      <c r="R1181" s="50" t="str">
        <f>LEFT(既存ファイル名[[#This Row],[ファイル名]],LEN(既存ファイル名[[#This Row],[ファイル名]])-2)</f>
        <v>kan</v>
      </c>
      <c r="S1181" s="50" t="s">
        <v>4544</v>
      </c>
    </row>
    <row r="1182" spans="2:19">
      <c r="B1182" s="50">
        <v>1083</v>
      </c>
      <c r="C1182" s="81" t="s">
        <v>330</v>
      </c>
      <c r="D1182" s="81" t="s">
        <v>330</v>
      </c>
      <c r="E1182" s="81" t="s">
        <v>4203</v>
      </c>
      <c r="F1182" s="81" t="s">
        <v>4203</v>
      </c>
      <c r="G1182" s="81" t="s">
        <v>330</v>
      </c>
      <c r="H1182" s="90" t="s">
        <v>4121</v>
      </c>
      <c r="I1182" s="50" t="str" cm="1">
        <f t="array" ref="I11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2" s="90" t="s">
        <v>2725</v>
      </c>
      <c r="K1182" s="50">
        <f>MATCH(LEFT(既存ファイル名[[#This Row],[項目（内部）]],1),字音画数表[新字],0)</f>
        <v>141</v>
      </c>
      <c r="L1182" s="50" cm="1">
        <f t="array" ref="L11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2" s="50" cm="1">
        <f t="array" ref="M11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2" s="50" cm="1">
        <f t="array" ref="N1182">_xlfn.IFS(既存ファイル名[[#This Row],[字２]]=0,1,既存ファイル名[[#This Row],[字３]]=0,2,TRUE,3)</f>
        <v>1</v>
      </c>
      <c r="O1182" s="50">
        <f>COUNTIF(既存ファイル名[項目],既存ファイル名[[#This Row],[項目]])</f>
        <v>1</v>
      </c>
      <c r="P1182" s="90" t="s">
        <v>3839</v>
      </c>
      <c r="Q1182" s="50" t="str" cm="1">
        <f t="array" ref="Q1182">_xlfn.IFS(既存ファイル名[[#This Row],[字２]]&gt;0,"",COUNTIF(既存ファイル名[[字１]:[字３]],既存ファイル名[[#This Row],[字１]])&gt;1,"重複",TRUE,"")</f>
        <v/>
      </c>
      <c r="R1182" s="50" t="str">
        <f>LEFT(既存ファイル名[[#This Row],[ファイル名]],LEN(既存ファイル名[[#This Row],[ファイル名]])-2)</f>
        <v>kan</v>
      </c>
      <c r="S1182" s="50" t="s">
        <v>3837</v>
      </c>
    </row>
    <row r="1183" spans="2:19">
      <c r="B1183" s="50">
        <v>1088</v>
      </c>
      <c r="C1183" s="81" t="s">
        <v>329</v>
      </c>
      <c r="D1183" s="81" t="s">
        <v>329</v>
      </c>
      <c r="E1183" s="81" t="s">
        <v>4203</v>
      </c>
      <c r="F1183" s="81" t="s">
        <v>4203</v>
      </c>
      <c r="G1183" s="81" t="s">
        <v>329</v>
      </c>
      <c r="H1183" s="90" t="s">
        <v>4121</v>
      </c>
      <c r="I1183" s="50" t="str" cm="1">
        <f t="array" ref="I11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3" s="90" t="s">
        <v>2734</v>
      </c>
      <c r="K1183" s="50">
        <f>MATCH(LEFT(既存ファイル名[[#This Row],[項目（内部）]],1),字音画数表[新字],0)</f>
        <v>138</v>
      </c>
      <c r="L1183" s="50" cm="1">
        <f t="array" ref="L11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3" s="50" cm="1">
        <f t="array" ref="M11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3" s="50" cm="1">
        <f t="array" ref="N1183">_xlfn.IFS(既存ファイル名[[#This Row],[字２]]=0,1,既存ファイル名[[#This Row],[字３]]=0,2,TRUE,3)</f>
        <v>1</v>
      </c>
      <c r="O1183" s="50">
        <f>COUNTIF(既存ファイル名[項目],既存ファイル名[[#This Row],[項目]])</f>
        <v>1</v>
      </c>
      <c r="P1183" s="90" t="s">
        <v>3839</v>
      </c>
      <c r="Q1183" s="50" t="str" cm="1">
        <f t="array" ref="Q1183">_xlfn.IFS(既存ファイル名[[#This Row],[字２]]&gt;0,"",COUNTIF(既存ファイル名[[字１]:[字３]],既存ファイル名[[#This Row],[字１]])&gt;1,"重複",TRUE,"")</f>
        <v/>
      </c>
      <c r="R1183" s="50" t="str">
        <f>LEFT(既存ファイル名[[#This Row],[ファイル名]],LEN(既存ファイル名[[#This Row],[ファイル名]])-2)</f>
        <v>kan</v>
      </c>
      <c r="S1183" s="50" t="s">
        <v>3837</v>
      </c>
    </row>
    <row r="1184" spans="2:19">
      <c r="B1184" s="50">
        <v>1084</v>
      </c>
      <c r="C1184" s="81" t="s">
        <v>323</v>
      </c>
      <c r="D1184" s="81" t="s">
        <v>323</v>
      </c>
      <c r="E1184" s="81" t="s">
        <v>4203</v>
      </c>
      <c r="F1184" s="81" t="s">
        <v>4203</v>
      </c>
      <c r="G1184" s="81" t="s">
        <v>323</v>
      </c>
      <c r="H1184" s="90" t="s">
        <v>4121</v>
      </c>
      <c r="I1184" s="50" t="str" cm="1">
        <f t="array" ref="I11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4" s="90" t="s">
        <v>2726</v>
      </c>
      <c r="K1184" s="50">
        <f>MATCH(LEFT(既存ファイル名[[#This Row],[項目（内部）]],1),字音画数表[新字],0)</f>
        <v>132</v>
      </c>
      <c r="L1184" s="50" cm="1">
        <f t="array" ref="L11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4" s="50" cm="1">
        <f t="array" ref="M11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4" s="50" cm="1">
        <f t="array" ref="N1184">_xlfn.IFS(既存ファイル名[[#This Row],[字２]]=0,1,既存ファイル名[[#This Row],[字３]]=0,2,TRUE,3)</f>
        <v>1</v>
      </c>
      <c r="O1184" s="50">
        <f>COUNTIF(既存ファイル名[項目],既存ファイル名[[#This Row],[項目]])</f>
        <v>1</v>
      </c>
      <c r="P1184" s="90" t="s">
        <v>3839</v>
      </c>
      <c r="Q1184" s="50" t="str" cm="1">
        <f t="array" ref="Q1184">_xlfn.IFS(既存ファイル名[[#This Row],[字２]]&gt;0,"",COUNTIF(既存ファイル名[[字１]:[字３]],既存ファイル名[[#This Row],[字１]])&gt;1,"重複",TRUE,"")</f>
        <v>重複</v>
      </c>
      <c r="R1184" s="50" t="str">
        <f>LEFT(既存ファイル名[[#This Row],[ファイル名]],LEN(既存ファイル名[[#This Row],[ファイル名]])-2)</f>
        <v>kan</v>
      </c>
      <c r="S1184" s="50" t="s">
        <v>3837</v>
      </c>
    </row>
    <row r="1185" spans="2:19">
      <c r="B1185" s="50">
        <v>1081</v>
      </c>
      <c r="C1185" s="91" t="s">
        <v>311</v>
      </c>
      <c r="D1185" s="91" t="s">
        <v>311</v>
      </c>
      <c r="E1185" s="81" t="s">
        <v>4203</v>
      </c>
      <c r="F1185" s="81" t="s">
        <v>4203</v>
      </c>
      <c r="G1185" s="91" t="s">
        <v>311</v>
      </c>
      <c r="H1185" s="90" t="s">
        <v>4121</v>
      </c>
      <c r="I1185" s="50" t="str" cm="1">
        <f t="array" ref="I11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5" s="90" t="s">
        <v>2717</v>
      </c>
      <c r="K1185" s="50">
        <f>MATCH(LEFT(既存ファイル名[[#This Row],[項目（内部）]],1),字音画数表[新字],0)</f>
        <v>123</v>
      </c>
      <c r="L1185" s="50" cm="1">
        <f t="array" ref="L11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5" s="50" cm="1">
        <f t="array" ref="M11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5" s="50" cm="1">
        <f t="array" ref="N1185">_xlfn.IFS(既存ファイル名[[#This Row],[字２]]=0,1,既存ファイル名[[#This Row],[字３]]=0,2,TRUE,3)</f>
        <v>1</v>
      </c>
      <c r="O1185" s="50">
        <f>COUNTIF(既存ファイル名[項目],既存ファイル名[[#This Row],[項目]])</f>
        <v>1</v>
      </c>
      <c r="P1185" s="90" t="s">
        <v>3839</v>
      </c>
      <c r="Q1185" s="50" t="str" cm="1">
        <f t="array" ref="Q1185">_xlfn.IFS(既存ファイル名[[#This Row],[字２]]&gt;0,"",COUNTIF(既存ファイル名[[字１]:[字３]],既存ファイル名[[#This Row],[字１]])&gt;1,"重複",TRUE,"")</f>
        <v/>
      </c>
      <c r="R1185" s="50" t="str">
        <f>LEFT(既存ファイル名[[#This Row],[ファイル名]],LEN(既存ファイル名[[#This Row],[ファイル名]])-2)</f>
        <v>kaku</v>
      </c>
      <c r="S1185" s="50" t="s">
        <v>3837</v>
      </c>
    </row>
    <row r="1186" spans="2:19">
      <c r="B1186" s="50">
        <v>1082</v>
      </c>
      <c r="C1186" s="81" t="s">
        <v>305</v>
      </c>
      <c r="D1186" s="81" t="s">
        <v>305</v>
      </c>
      <c r="E1186" s="81" t="s">
        <v>4203</v>
      </c>
      <c r="F1186" s="81" t="s">
        <v>4203</v>
      </c>
      <c r="G1186" s="81" t="s">
        <v>305</v>
      </c>
      <c r="H1186" s="90" t="s">
        <v>4121</v>
      </c>
      <c r="I1186" s="50" t="str" cm="1">
        <f t="array" ref="I11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6" s="90" t="s">
        <v>2721</v>
      </c>
      <c r="K1186" s="50">
        <f>MATCH(LEFT(既存ファイル名[[#This Row],[項目（内部）]],1),字音画数表[新字],0)</f>
        <v>119</v>
      </c>
      <c r="L1186" s="50" cm="1">
        <f t="array" ref="L11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6" s="50" cm="1">
        <f t="array" ref="M11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6" s="50" cm="1">
        <f t="array" ref="N1186">_xlfn.IFS(既存ファイル名[[#This Row],[字２]]=0,1,既存ファイル名[[#This Row],[字３]]=0,2,TRUE,3)</f>
        <v>1</v>
      </c>
      <c r="O1186" s="79">
        <f>COUNTIF(既存ファイル名[項目],既存ファイル名[[#This Row],[項目]])</f>
        <v>1</v>
      </c>
      <c r="P1186" s="90" t="s">
        <v>3839</v>
      </c>
      <c r="Q1186" s="50" t="str" cm="1">
        <f t="array" ref="Q1186">_xlfn.IFS(既存ファイル名[[#This Row],[字２]]&gt;0,"",COUNTIF(既存ファイル名[[字１]:[字３]],既存ファイル名[[#This Row],[字１]])&gt;1,"重複",TRUE,"")</f>
        <v/>
      </c>
      <c r="R1186" s="50" t="str">
        <f>LEFT(既存ファイル名[[#This Row],[ファイル名]],LEN(既存ファイル名[[#This Row],[ファイル名]])-2)</f>
        <v>kaku</v>
      </c>
      <c r="S1186" s="50" t="s">
        <v>3837</v>
      </c>
    </row>
    <row r="1187" spans="2:19">
      <c r="B1187" s="50">
        <v>1080</v>
      </c>
      <c r="C1187" s="81" t="s">
        <v>277</v>
      </c>
      <c r="D1187" s="81" t="s">
        <v>277</v>
      </c>
      <c r="E1187" s="81" t="s">
        <v>4203</v>
      </c>
      <c r="F1187" s="81" t="s">
        <v>4203</v>
      </c>
      <c r="G1187" s="90" t="s">
        <v>277</v>
      </c>
      <c r="H1187" s="90" t="s">
        <v>4121</v>
      </c>
      <c r="I1187" s="79" t="str" cm="1">
        <f t="array" ref="I11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7" s="90" t="s">
        <v>2707</v>
      </c>
      <c r="K1187" s="50">
        <f>MATCH(LEFT(既存ファイル名[[#This Row],[項目（内部）]],1),字音画数表[新字],0)</f>
        <v>101</v>
      </c>
      <c r="L1187" s="50" cm="1">
        <f t="array" ref="L11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7" s="50" cm="1">
        <f t="array" ref="M11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7" s="50" cm="1">
        <f t="array" ref="N1187">_xlfn.IFS(既存ファイル名[[#This Row],[字２]]=0,1,既存ファイル名[[#This Row],[字３]]=0,2,TRUE,3)</f>
        <v>1</v>
      </c>
      <c r="O1187" s="50">
        <f>COUNTIF(既存ファイル名[項目],既存ファイル名[[#This Row],[項目]])</f>
        <v>1</v>
      </c>
      <c r="P1187" s="90" t="s">
        <v>3839</v>
      </c>
      <c r="Q1187" s="50" t="str" cm="1">
        <f t="array" ref="Q1187">_xlfn.IFS(既存ファイル名[[#This Row],[字２]]&gt;0,"",COUNTIF(既存ファイル名[[字１]:[字３]],既存ファイル名[[#This Row],[字１]])&gt;1,"重複",TRUE,"")</f>
        <v/>
      </c>
      <c r="R1187" s="50" t="str">
        <f>LEFT(既存ファイル名[[#This Row],[ファイル名]],LEN(既存ファイル名[[#This Row],[ファイル名]])-2)</f>
        <v>kai</v>
      </c>
      <c r="S1187" s="50" t="s">
        <v>3837</v>
      </c>
    </row>
    <row r="1188" spans="2:19">
      <c r="B1188" s="50">
        <v>1079</v>
      </c>
      <c r="C1188" s="81" t="s">
        <v>298</v>
      </c>
      <c r="D1188" s="81" t="s">
        <v>298</v>
      </c>
      <c r="E1188" s="81" t="s">
        <v>4203</v>
      </c>
      <c r="F1188" s="81" t="s">
        <v>4203</v>
      </c>
      <c r="G1188" s="90" t="s">
        <v>298</v>
      </c>
      <c r="H1188" s="90" t="s">
        <v>4121</v>
      </c>
      <c r="I1188" s="79" t="str" cm="1">
        <f t="array" ref="I11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8" s="90" t="s">
        <v>2705</v>
      </c>
      <c r="K1188" s="50">
        <f>MATCH(LEFT(既存ファイル名[[#This Row],[項目（内部）]],1),字音画数表[新字],0)</f>
        <v>97</v>
      </c>
      <c r="L1188" s="50" cm="1">
        <f t="array" ref="L11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8" s="50" cm="1">
        <f t="array" ref="M11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8" s="50" cm="1">
        <f t="array" ref="N1188">_xlfn.IFS(既存ファイル名[[#This Row],[字２]]=0,1,既存ファイル名[[#This Row],[字３]]=0,2,TRUE,3)</f>
        <v>1</v>
      </c>
      <c r="O1188" s="50">
        <f>COUNTIF(既存ファイル名[項目],既存ファイル名[[#This Row],[項目]])</f>
        <v>1</v>
      </c>
      <c r="P1188" s="90" t="s">
        <v>3839</v>
      </c>
      <c r="Q1188" s="50" t="str" cm="1">
        <f t="array" ref="Q1188">_xlfn.IFS(既存ファイル名[[#This Row],[字２]]&gt;0,"",COUNTIF(既存ファイル名[[字１]:[字３]],既存ファイル名[[#This Row],[字１]])&gt;1,"重複",TRUE,"")</f>
        <v/>
      </c>
      <c r="R1188" s="50" t="str">
        <f>LEFT(既存ファイル名[[#This Row],[ファイル名]],LEN(既存ファイル名[[#This Row],[ファイル名]])-2)</f>
        <v>kai</v>
      </c>
      <c r="S1188" s="50" t="s">
        <v>3837</v>
      </c>
    </row>
    <row r="1189" spans="2:19">
      <c r="B1189" s="50">
        <v>1075</v>
      </c>
      <c r="C1189" s="81" t="s">
        <v>265</v>
      </c>
      <c r="D1189" s="81" t="s">
        <v>265</v>
      </c>
      <c r="E1189" s="81" t="s">
        <v>4203</v>
      </c>
      <c r="F1189" s="81" t="s">
        <v>4203</v>
      </c>
      <c r="G1189" s="90" t="s">
        <v>265</v>
      </c>
      <c r="H1189" s="90" t="s">
        <v>4121</v>
      </c>
      <c r="I1189" s="79" t="str" cm="1">
        <f t="array" ref="I11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89" s="90" t="s">
        <v>2694</v>
      </c>
      <c r="K1189" s="50">
        <f>MATCH(LEFT(既存ファイル名[[#This Row],[項目（内部）]],1),字音画数表[新字],0)</f>
        <v>89</v>
      </c>
      <c r="L1189" s="50" cm="1">
        <f t="array" ref="L11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89" s="50" cm="1">
        <f t="array" ref="M11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89" s="50" cm="1">
        <f t="array" ref="N1189">_xlfn.IFS(既存ファイル名[[#This Row],[字２]]=0,1,既存ファイル名[[#This Row],[字３]]=0,2,TRUE,3)</f>
        <v>1</v>
      </c>
      <c r="O1189" s="79">
        <f>COUNTIF(既存ファイル名[項目],既存ファイル名[[#This Row],[項目]])</f>
        <v>1</v>
      </c>
      <c r="P1189" s="90" t="s">
        <v>3839</v>
      </c>
      <c r="Q1189" s="50" t="str" cm="1">
        <f t="array" ref="Q1189">_xlfn.IFS(既存ファイル名[[#This Row],[字２]]&gt;0,"",COUNTIF(既存ファイル名[[字１]:[字３]],既存ファイル名[[#This Row],[字１]])&gt;1,"重複",TRUE,"")</f>
        <v/>
      </c>
      <c r="R1189" s="50" t="str">
        <f>LEFT(既存ファイル名[[#This Row],[ファイル名]],LEN(既存ファイル名[[#This Row],[ファイル名]])-2)</f>
        <v>ka</v>
      </c>
      <c r="S1189" s="50" t="s">
        <v>3837</v>
      </c>
    </row>
    <row r="1190" spans="2:19">
      <c r="B1190" s="50">
        <v>1077</v>
      </c>
      <c r="C1190" s="81" t="s">
        <v>4132</v>
      </c>
      <c r="D1190" s="81" t="s">
        <v>4132</v>
      </c>
      <c r="E1190" s="81" t="s">
        <v>4318</v>
      </c>
      <c r="F1190" s="81" t="s">
        <v>4203</v>
      </c>
      <c r="G1190" s="90" t="s">
        <v>4132</v>
      </c>
      <c r="H1190" s="90" t="s">
        <v>4123</v>
      </c>
      <c r="I1190" s="79" t="str" cm="1">
        <f t="array" ref="I11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190" s="90" t="s">
        <v>2703</v>
      </c>
      <c r="K1190" s="50">
        <f>MATCH(LEFT(既存ファイル名[[#This Row],[項目（内部）]],1),字音画数表[新字],0)</f>
        <v>87</v>
      </c>
      <c r="L1190" s="50" cm="1">
        <f t="array" ref="L11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0" s="50" cm="1">
        <f t="array" ref="M11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0" s="50" cm="1">
        <f t="array" ref="N1190">_xlfn.IFS(既存ファイル名[[#This Row],[字２]]=0,1,既存ファイル名[[#This Row],[字３]]=0,2,TRUE,3)</f>
        <v>1</v>
      </c>
      <c r="O1190" s="79">
        <f>COUNTIF(既存ファイル名[項目],既存ファイル名[[#This Row],[項目]])</f>
        <v>1</v>
      </c>
      <c r="P1190" s="90" t="s">
        <v>3839</v>
      </c>
      <c r="Q1190" s="50" t="str" cm="1">
        <f t="array" ref="Q1190">_xlfn.IFS(既存ファイル名[[#This Row],[字２]]&gt;0,"",COUNTIF(既存ファイル名[[字１]:[字３]],既存ファイル名[[#This Row],[字１]])&gt;1,"重複",TRUE,"")</f>
        <v/>
      </c>
      <c r="R1190" s="50" t="str">
        <f>LEFT(既存ファイル名[[#This Row],[ファイル名]],LEN(既存ファイル名[[#This Row],[ファイル名]])-2)</f>
        <v>ka</v>
      </c>
      <c r="S1190" s="50" t="s">
        <v>3837</v>
      </c>
    </row>
    <row r="1191" spans="2:19">
      <c r="B1191" s="50">
        <v>1078</v>
      </c>
      <c r="C1191" s="81" t="s">
        <v>253</v>
      </c>
      <c r="D1191" s="81" t="s">
        <v>253</v>
      </c>
      <c r="E1191" s="81" t="s">
        <v>4203</v>
      </c>
      <c r="F1191" s="81" t="s">
        <v>4203</v>
      </c>
      <c r="G1191" s="81" t="s">
        <v>253</v>
      </c>
      <c r="H1191" s="90" t="s">
        <v>4211</v>
      </c>
      <c r="I1191" s="50" t="str" cm="1">
        <f t="array" ref="I11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191" s="90" t="s">
        <v>2704</v>
      </c>
      <c r="K1191" s="50">
        <f>MATCH(LEFT(既存ファイル名[[#This Row],[項目（内部）]],1),字音画数表[新字],0)</f>
        <v>85</v>
      </c>
      <c r="L1191" s="50" cm="1">
        <f t="array" ref="L11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1" s="50" cm="1">
        <f t="array" ref="M11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1" s="50" cm="1">
        <f t="array" ref="N1191">_xlfn.IFS(既存ファイル名[[#This Row],[字２]]=0,1,既存ファイル名[[#This Row],[字３]]=0,2,TRUE,3)</f>
        <v>1</v>
      </c>
      <c r="O1191" s="50">
        <f>COUNTIF(既存ファイル名[項目],既存ファイル名[[#This Row],[項目]])</f>
        <v>1</v>
      </c>
      <c r="P1191" s="90" t="s">
        <v>3839</v>
      </c>
      <c r="Q1191" s="50" t="str" cm="1">
        <f t="array" ref="Q1191">_xlfn.IFS(既存ファイル名[[#This Row],[字２]]&gt;0,"",COUNTIF(既存ファイル名[[字１]:[字３]],既存ファイル名[[#This Row],[字１]])&gt;1,"重複",TRUE,"")</f>
        <v/>
      </c>
      <c r="R1191" s="50" t="str">
        <f>LEFT(既存ファイル名[[#This Row],[ファイル名]],LEN(既存ファイル名[[#This Row],[ファイル名]])-2)</f>
        <v>ka</v>
      </c>
      <c r="S1191" s="50" t="s">
        <v>3837</v>
      </c>
    </row>
    <row r="1192" spans="2:19">
      <c r="B1192" s="50">
        <v>1076</v>
      </c>
      <c r="C1192" s="81" t="s">
        <v>250</v>
      </c>
      <c r="D1192" s="81" t="s">
        <v>250</v>
      </c>
      <c r="E1192" s="81" t="s">
        <v>4203</v>
      </c>
      <c r="F1192" s="81" t="s">
        <v>4203</v>
      </c>
      <c r="G1192" s="81" t="s">
        <v>250</v>
      </c>
      <c r="H1192" s="90" t="s">
        <v>4121</v>
      </c>
      <c r="I1192" s="50" t="str" cm="1">
        <f t="array" ref="I11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2" s="90" t="s">
        <v>2700</v>
      </c>
      <c r="K1192" s="50">
        <f>MATCH(LEFT(既存ファイル名[[#This Row],[項目（内部）]],1),字音画数表[新字],0)</f>
        <v>83</v>
      </c>
      <c r="L1192" s="50" cm="1">
        <f t="array" ref="L11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2" s="50" cm="1">
        <f t="array" ref="M11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2" s="50" cm="1">
        <f t="array" ref="N1192">_xlfn.IFS(既存ファイル名[[#This Row],[字２]]=0,1,既存ファイル名[[#This Row],[字３]]=0,2,TRUE,3)</f>
        <v>1</v>
      </c>
      <c r="O1192" s="50">
        <f>COUNTIF(既存ファイル名[項目],既存ファイル名[[#This Row],[項目]])</f>
        <v>1</v>
      </c>
      <c r="P1192" s="90" t="s">
        <v>3839</v>
      </c>
      <c r="Q1192" s="50" t="str" cm="1">
        <f t="array" ref="Q1192">_xlfn.IFS(既存ファイル名[[#This Row],[字２]]&gt;0,"",COUNTIF(既存ファイル名[[字１]:[字３]],既存ファイル名[[#This Row],[字１]])&gt;1,"重複",TRUE,"")</f>
        <v/>
      </c>
      <c r="R1192" s="50" t="str">
        <f>LEFT(既存ファイル名[[#This Row],[ファイル名]],LEN(既存ファイル名[[#This Row],[ファイル名]])-2)</f>
        <v>ka</v>
      </c>
      <c r="S1192" s="50" t="s">
        <v>3837</v>
      </c>
    </row>
    <row r="1193" spans="2:19">
      <c r="B1193" s="50">
        <v>1073</v>
      </c>
      <c r="C1193" s="81" t="s">
        <v>247</v>
      </c>
      <c r="D1193" s="81" t="s">
        <v>247</v>
      </c>
      <c r="E1193" s="81" t="s">
        <v>4203</v>
      </c>
      <c r="F1193" s="81" t="s">
        <v>4203</v>
      </c>
      <c r="G1193" s="90" t="s">
        <v>247</v>
      </c>
      <c r="H1193" s="90" t="s">
        <v>4121</v>
      </c>
      <c r="I1193" s="79" t="str" cm="1">
        <f t="array" ref="I11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3" s="90" t="s">
        <v>2690</v>
      </c>
      <c r="K1193" s="50">
        <f>MATCH(LEFT(既存ファイル名[[#This Row],[項目（内部）]],1),字音画数表[新字],0)</f>
        <v>80</v>
      </c>
      <c r="L1193" s="50" cm="1">
        <f t="array" ref="L11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3" s="50" cm="1">
        <f t="array" ref="M11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3" s="50" cm="1">
        <f t="array" ref="N1193">_xlfn.IFS(既存ファイル名[[#This Row],[字２]]=0,1,既存ファイル名[[#This Row],[字３]]=0,2,TRUE,3)</f>
        <v>1</v>
      </c>
      <c r="O1193" s="79">
        <f>COUNTIF(既存ファイル名[項目],既存ファイル名[[#This Row],[項目]])</f>
        <v>1</v>
      </c>
      <c r="P1193" s="90" t="s">
        <v>3839</v>
      </c>
      <c r="Q1193" s="50" t="str" cm="1">
        <f t="array" ref="Q1193">_xlfn.IFS(既存ファイル名[[#This Row],[字２]]&gt;0,"",COUNTIF(既存ファイル名[[字１]:[字３]],既存ファイル名[[#This Row],[字１]])&gt;1,"重複",TRUE,"")</f>
        <v>重複</v>
      </c>
      <c r="R1193" s="50" t="str">
        <f>LEFT(既存ファイル名[[#This Row],[ファイル名]],LEN(既存ファイル名[[#This Row],[ファイル名]])-2)</f>
        <v>ka</v>
      </c>
      <c r="S1193" s="50" t="s">
        <v>3837</v>
      </c>
    </row>
    <row r="1194" spans="2:19">
      <c r="B1194" s="50">
        <v>1074</v>
      </c>
      <c r="C1194" s="81" t="s">
        <v>1838</v>
      </c>
      <c r="D1194" s="81" t="s">
        <v>1838</v>
      </c>
      <c r="E1194" s="81" t="s">
        <v>4203</v>
      </c>
      <c r="F1194" s="81" t="s">
        <v>4203</v>
      </c>
      <c r="G1194" s="90" t="s">
        <v>1838</v>
      </c>
      <c r="H1194" s="90" t="s">
        <v>4121</v>
      </c>
      <c r="I1194" s="79" t="str" cm="1">
        <f t="array" ref="I11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4" s="90" t="s">
        <v>2691</v>
      </c>
      <c r="K1194" s="50">
        <f>MATCH(LEFT(既存ファイル名[[#This Row],[項目（内部）]],1),字音画数表[新字],0)</f>
        <v>76</v>
      </c>
      <c r="L1194" s="50" cm="1">
        <f t="array" ref="L11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4" s="50" cm="1">
        <f t="array" ref="M11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4" s="50" cm="1">
        <f t="array" ref="N1194">_xlfn.IFS(既存ファイル名[[#This Row],[字２]]=0,1,既存ファイル名[[#This Row],[字３]]=0,2,TRUE,3)</f>
        <v>1</v>
      </c>
      <c r="O1194" s="50">
        <f>COUNTIF(既存ファイル名[項目],既存ファイル名[[#This Row],[項目]])</f>
        <v>1</v>
      </c>
      <c r="P1194" s="90" t="s">
        <v>3839</v>
      </c>
      <c r="Q1194" s="50" t="str" cm="1">
        <f t="array" ref="Q1194">_xlfn.IFS(既存ファイル名[[#This Row],[字２]]&gt;0,"",COUNTIF(既存ファイル名[[字１]:[字３]],既存ファイル名[[#This Row],[字１]])&gt;1,"重複",TRUE,"")</f>
        <v/>
      </c>
      <c r="R1194" s="50" t="str">
        <f>LEFT(既存ファイル名[[#This Row],[ファイル名]],LEN(既存ファイル名[[#This Row],[ファイル名]])-2)</f>
        <v>ka</v>
      </c>
      <c r="S1194" s="50" t="s">
        <v>3837</v>
      </c>
    </row>
    <row r="1195" spans="2:19">
      <c r="B1195" s="50">
        <v>1030</v>
      </c>
      <c r="C1195" s="81" t="s">
        <v>216</v>
      </c>
      <c r="D1195" s="81" t="s">
        <v>216</v>
      </c>
      <c r="E1195" s="81" t="s">
        <v>4203</v>
      </c>
      <c r="F1195" s="81" t="s">
        <v>4203</v>
      </c>
      <c r="G1195" s="81" t="s">
        <v>216</v>
      </c>
      <c r="H1195" s="90" t="s">
        <v>4121</v>
      </c>
      <c r="I1195" s="50" t="str" cm="1">
        <f t="array" ref="I11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5" s="90" t="s">
        <v>2583</v>
      </c>
      <c r="K1195" s="50">
        <f>MATCH(LEFT(既存ファイル名[[#This Row],[項目（内部）]],1),字音画数表[新字],0)</f>
        <v>62</v>
      </c>
      <c r="L1195" s="50" cm="1">
        <f t="array" ref="L11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5" s="50" cm="1">
        <f t="array" ref="M11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5" s="50" cm="1">
        <f t="array" ref="N1195">_xlfn.IFS(既存ファイル名[[#This Row],[字２]]=0,1,既存ファイル名[[#This Row],[字３]]=0,2,TRUE,3)</f>
        <v>1</v>
      </c>
      <c r="O1195" s="50">
        <f>COUNTIF(既存ファイル名[項目],既存ファイル名[[#This Row],[項目]])</f>
        <v>1</v>
      </c>
      <c r="P1195" s="90" t="s">
        <v>3839</v>
      </c>
      <c r="Q1195" s="50" t="str" cm="1">
        <f t="array" ref="Q1195">_xlfn.IFS(既存ファイル名[[#This Row],[字２]]&gt;0,"",COUNTIF(既存ファイル名[[字１]:[字３]],既存ファイル名[[#This Row],[字１]])&gt;1,"重複",TRUE,"")</f>
        <v/>
      </c>
      <c r="R1195" s="50" t="str">
        <f>LEFT(既存ファイル名[[#This Row],[ファイル名]],LEN(既存ファイル名[[#This Row],[ファイル名]])-2)</f>
        <v>en</v>
      </c>
      <c r="S1195" s="50" t="s">
        <v>3837</v>
      </c>
    </row>
    <row r="1196" spans="2:19">
      <c r="B1196" s="50">
        <v>1029</v>
      </c>
      <c r="C1196" s="81" t="s">
        <v>4131</v>
      </c>
      <c r="D1196" s="81" t="s">
        <v>4131</v>
      </c>
      <c r="E1196" s="81" t="s">
        <v>4203</v>
      </c>
      <c r="F1196" s="81" t="s">
        <v>4203</v>
      </c>
      <c r="G1196" s="90" t="s">
        <v>4131</v>
      </c>
      <c r="H1196" s="90" t="s">
        <v>4121</v>
      </c>
      <c r="I1196" s="79" t="str" cm="1">
        <f t="array" ref="I11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6" s="90" t="s">
        <v>2581</v>
      </c>
      <c r="K1196" s="50">
        <f>MATCH(LEFT(既存ファイル名[[#This Row],[項目（内部）]],1),字音画数表[新字],0)</f>
        <v>50</v>
      </c>
      <c r="L1196" s="50" cm="1">
        <f t="array" ref="L11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6" s="50" cm="1">
        <f t="array" ref="M11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6" s="50" cm="1">
        <f t="array" ref="N1196">_xlfn.IFS(既存ファイル名[[#This Row],[字２]]=0,1,既存ファイル名[[#This Row],[字３]]=0,2,TRUE,3)</f>
        <v>1</v>
      </c>
      <c r="O1196" s="79">
        <f>COUNTIF(既存ファイル名[項目],既存ファイル名[[#This Row],[項目]])</f>
        <v>1</v>
      </c>
      <c r="P1196" s="90" t="s">
        <v>3839</v>
      </c>
      <c r="Q1196" s="50" t="str" cm="1">
        <f t="array" ref="Q1196">_xlfn.IFS(既存ファイル名[[#This Row],[字２]]&gt;0,"",COUNTIF(既存ファイル名[[字１]:[字３]],既存ファイル名[[#This Row],[字１]])&gt;1,"重複",TRUE,"")</f>
        <v>重複</v>
      </c>
      <c r="R1196" s="50" t="str">
        <f>LEFT(既存ファイル名[[#This Row],[ファイル名]],LEN(既存ファイル名[[#This Row],[ファイル名]])-2)</f>
        <v>eki</v>
      </c>
      <c r="S1196" s="50" t="s">
        <v>3837</v>
      </c>
    </row>
    <row r="1197" spans="2:19">
      <c r="B1197" s="50">
        <v>1028</v>
      </c>
      <c r="C1197" s="81" t="s">
        <v>200</v>
      </c>
      <c r="D1197" s="81" t="s">
        <v>200</v>
      </c>
      <c r="E1197" s="81" t="s">
        <v>4203</v>
      </c>
      <c r="F1197" s="81" t="s">
        <v>4203</v>
      </c>
      <c r="G1197" s="90" t="s">
        <v>200</v>
      </c>
      <c r="H1197" s="90" t="s">
        <v>4121</v>
      </c>
      <c r="I1197" s="79" t="str" cm="1">
        <f t="array" ref="I11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7" s="90" t="s">
        <v>2579</v>
      </c>
      <c r="K1197" s="50">
        <f>MATCH(LEFT(既存ファイル名[[#This Row],[項目（内部）]],1),字音画数表[新字],0)</f>
        <v>47</v>
      </c>
      <c r="L1197" s="50" cm="1">
        <f t="array" ref="L11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7" s="50" cm="1">
        <f t="array" ref="M11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7" s="50" cm="1">
        <f t="array" ref="N1197">_xlfn.IFS(既存ファイル名[[#This Row],[字２]]=0,1,既存ファイル名[[#This Row],[字３]]=0,2,TRUE,3)</f>
        <v>1</v>
      </c>
      <c r="O1197" s="79">
        <f>COUNTIF(既存ファイル名[項目],既存ファイル名[[#This Row],[項目]])</f>
        <v>1</v>
      </c>
      <c r="P1197" s="90" t="s">
        <v>3839</v>
      </c>
      <c r="Q1197" s="50" t="str" cm="1">
        <f t="array" ref="Q1197">_xlfn.IFS(既存ファイル名[[#This Row],[字２]]&gt;0,"",COUNTIF(既存ファイル名[[字１]:[字３]],既存ファイル名[[#This Row],[字１]])&gt;1,"重複",TRUE,"")</f>
        <v/>
      </c>
      <c r="R1197" s="50" t="str">
        <f>LEFT(既存ファイル名[[#This Row],[ファイル名]],LEN(既存ファイル名[[#This Row],[ファイル名]])-2)</f>
        <v>eki</v>
      </c>
      <c r="S1197" s="50" t="s">
        <v>3837</v>
      </c>
    </row>
    <row r="1198" spans="2:19">
      <c r="B1198" s="50">
        <v>1027</v>
      </c>
      <c r="C1198" s="81" t="s">
        <v>196</v>
      </c>
      <c r="D1198" s="81" t="s">
        <v>196</v>
      </c>
      <c r="E1198" s="81" t="s">
        <v>4203</v>
      </c>
      <c r="F1198" s="81" t="s">
        <v>4203</v>
      </c>
      <c r="G1198" s="90" t="s">
        <v>196</v>
      </c>
      <c r="H1198" s="90" t="s">
        <v>4121</v>
      </c>
      <c r="I1198" s="79" t="str" cm="1">
        <f t="array" ref="I11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8" s="90" t="s">
        <v>2576</v>
      </c>
      <c r="K1198" s="50">
        <f>MATCH(LEFT(既存ファイル名[[#This Row],[項目（内部）]],1),字音画数表[新字],0)</f>
        <v>45</v>
      </c>
      <c r="L1198" s="50" cm="1">
        <f t="array" ref="L11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8" s="50" cm="1">
        <f t="array" ref="M11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8" s="50" cm="1">
        <f t="array" ref="N1198">_xlfn.IFS(既存ファイル名[[#This Row],[字２]]=0,1,既存ファイル名[[#This Row],[字３]]=0,2,TRUE,3)</f>
        <v>1</v>
      </c>
      <c r="O1198" s="50">
        <f>COUNTIF(既存ファイル名[項目],既存ファイル名[[#This Row],[項目]])</f>
        <v>1</v>
      </c>
      <c r="P1198" s="90" t="s">
        <v>3839</v>
      </c>
      <c r="Q1198" s="50" t="str" cm="1">
        <f t="array" ref="Q1198">_xlfn.IFS(既存ファイル名[[#This Row],[字２]]&gt;0,"",COUNTIF(既存ファイル名[[字１]:[字３]],既存ファイル名[[#This Row],[字１]])&gt;1,"重複",TRUE,"")</f>
        <v>重複</v>
      </c>
      <c r="R1198" s="50" t="str">
        <f>LEFT(既存ファイル名[[#This Row],[ファイル名]],LEN(既存ファイル名[[#This Row],[ファイル名]])-2)</f>
        <v>ei</v>
      </c>
      <c r="S1198" s="50" t="s">
        <v>3837</v>
      </c>
    </row>
    <row r="1199" spans="2:19">
      <c r="B1199" s="50">
        <v>1203</v>
      </c>
      <c r="C1199" s="81" t="s">
        <v>1697</v>
      </c>
      <c r="D1199" s="90" t="s">
        <v>1697</v>
      </c>
      <c r="E1199" s="81" t="s">
        <v>4203</v>
      </c>
      <c r="F1199" s="81" t="s">
        <v>4203</v>
      </c>
      <c r="G1199" s="90" t="s">
        <v>1697</v>
      </c>
      <c r="H1199" s="90" t="s">
        <v>4121</v>
      </c>
      <c r="I1199" s="50" t="str" cm="1">
        <f t="array" ref="I11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199" s="90" t="s">
        <v>3181</v>
      </c>
      <c r="K1199" s="50">
        <f>MATCH(LEFT(既存ファイル名[[#This Row],[項目（内部）]],1),字音画数表[新字],0)</f>
        <v>38</v>
      </c>
      <c r="L1199" s="50" cm="1">
        <f t="array" ref="L11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199" s="50" cm="1">
        <f t="array" ref="M11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199" s="50" cm="1">
        <f t="array" ref="N1199">_xlfn.IFS(既存ファイル名[[#This Row],[字２]]=0,1,既存ファイル名[[#This Row],[字３]]=0,2,TRUE,3)</f>
        <v>1</v>
      </c>
      <c r="O1199" s="50">
        <f>COUNTIF(既存ファイル名[項目],既存ファイル名[[#This Row],[項目]])</f>
        <v>1</v>
      </c>
      <c r="P1199" s="90" t="s">
        <v>3839</v>
      </c>
      <c r="Q1199" s="50" t="str" cm="1">
        <f t="array" ref="Q1199">_xlfn.IFS(既存ファイル名[[#This Row],[字２]]&gt;0,"",COUNTIF(既存ファイル名[[字１]:[字３]],既存ファイル名[[#This Row],[字１]])&gt;1,"重複",TRUE,"")</f>
        <v>重複</v>
      </c>
      <c r="R1199" s="50" t="str">
        <f>LEFT(既存ファイル名[[#This Row],[ファイル名]],LEN(既存ファイル名[[#This Row],[ファイル名]])-2)</f>
        <v>u</v>
      </c>
      <c r="S1199" s="50" t="s">
        <v>3837</v>
      </c>
    </row>
    <row r="1200" spans="2:19">
      <c r="B1200" s="50">
        <v>1202</v>
      </c>
      <c r="C1200" s="81" t="s">
        <v>174</v>
      </c>
      <c r="D1200" s="90" t="s">
        <v>174</v>
      </c>
      <c r="E1200" s="81" t="s">
        <v>4203</v>
      </c>
      <c r="F1200" s="81" t="s">
        <v>4203</v>
      </c>
      <c r="G1200" s="90" t="s">
        <v>174</v>
      </c>
      <c r="H1200" s="90" t="s">
        <v>4121</v>
      </c>
      <c r="I1200" s="50" t="str" cm="1">
        <f t="array" ref="I12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0" s="90" t="s">
        <v>3180</v>
      </c>
      <c r="K1200" s="50">
        <f>MATCH(LEFT(既存ファイル名[[#This Row],[項目（内部）]],1),字音画数表[新字],0)</f>
        <v>34</v>
      </c>
      <c r="L1200" s="50" cm="1">
        <f t="array" ref="L12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0" s="50" cm="1">
        <f t="array" ref="M12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0" s="50" cm="1">
        <f t="array" ref="N1200">_xlfn.IFS(既存ファイル名[[#This Row],[字２]]=0,1,既存ファイル名[[#This Row],[字３]]=0,2,TRUE,3)</f>
        <v>1</v>
      </c>
      <c r="O1200" s="50">
        <f>COUNTIF(既存ファイル名[項目],既存ファイル名[[#This Row],[項目]])</f>
        <v>1</v>
      </c>
      <c r="P1200" s="90" t="s">
        <v>3839</v>
      </c>
      <c r="Q1200" s="50" t="str" cm="1">
        <f t="array" ref="Q1200">_xlfn.IFS(既存ファイル名[[#This Row],[字２]]&gt;0,"",COUNTIF(既存ファイル名[[字１]:[字３]],既存ファイル名[[#This Row],[字１]])&gt;1,"重複",TRUE,"")</f>
        <v/>
      </c>
      <c r="R1200" s="50" t="str">
        <f>LEFT(既存ファイル名[[#This Row],[ファイル名]],LEN(既存ファイル名[[#This Row],[ファイル名]])-2)</f>
        <v>u</v>
      </c>
      <c r="S1200" s="50" t="s">
        <v>3837</v>
      </c>
    </row>
    <row r="1201" spans="2:19">
      <c r="B1201" s="50">
        <v>1065</v>
      </c>
      <c r="C1201" s="81" t="s">
        <v>169</v>
      </c>
      <c r="D1201" s="81" t="s">
        <v>169</v>
      </c>
      <c r="E1201" s="81" t="s">
        <v>4203</v>
      </c>
      <c r="F1201" s="81" t="s">
        <v>4203</v>
      </c>
      <c r="G1201" s="90" t="s">
        <v>169</v>
      </c>
      <c r="H1201" s="90" t="s">
        <v>4121</v>
      </c>
      <c r="I1201" s="79" t="str" cm="1">
        <f t="array" ref="I12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1" s="90" t="s">
        <v>3399</v>
      </c>
      <c r="K1201" s="50">
        <f>MATCH(LEFT(既存ファイル名[[#This Row],[項目（内部）]],1),字音画数表[新字],0)</f>
        <v>31</v>
      </c>
      <c r="L1201" s="50" cm="1">
        <f t="array" ref="L12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1" s="50" cm="1">
        <f t="array" ref="M12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1" s="50" cm="1">
        <f t="array" ref="N1201">_xlfn.IFS(既存ファイル名[[#This Row],[字２]]=0,1,既存ファイル名[[#This Row],[字３]]=0,2,TRUE,3)</f>
        <v>1</v>
      </c>
      <c r="O1201" s="50">
        <f>COUNTIF(既存ファイル名[項目],既存ファイル名[[#This Row],[項目]])</f>
        <v>1</v>
      </c>
      <c r="P1201" s="90" t="s">
        <v>3839</v>
      </c>
      <c r="Q1201" s="50" t="str" cm="1">
        <f t="array" ref="Q1201">_xlfn.IFS(既存ファイル名[[#This Row],[字２]]&gt;0,"",COUNTIF(既存ファイル名[[字１]:[字３]],既存ファイル名[[#This Row],[字１]])&gt;1,"重複",TRUE,"")</f>
        <v/>
      </c>
      <c r="R1201" s="50" t="str">
        <f>LEFT(既存ファイル名[[#This Row],[ファイル名]],LEN(既存ファイル名[[#This Row],[ファイル名]])-2)</f>
        <v>in</v>
      </c>
      <c r="S1201" s="50" t="s">
        <v>3837</v>
      </c>
    </row>
    <row r="1202" spans="2:19">
      <c r="B1202" s="50">
        <v>1066</v>
      </c>
      <c r="C1202" s="81" t="s">
        <v>234</v>
      </c>
      <c r="D1202" s="81" t="s">
        <v>234</v>
      </c>
      <c r="E1202" s="81" t="s">
        <v>4203</v>
      </c>
      <c r="F1202" s="81" t="s">
        <v>4203</v>
      </c>
      <c r="G1202" s="81" t="s">
        <v>234</v>
      </c>
      <c r="H1202" s="90" t="s">
        <v>4121</v>
      </c>
      <c r="I1202" s="50" t="str" cm="1">
        <f t="array" ref="I12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2" s="90" t="s">
        <v>2676</v>
      </c>
      <c r="K1202" s="50">
        <f>MATCH(LEFT(既存ファイル名[[#This Row],[項目（内部）]],1),字音画数表[新字],0)</f>
        <v>29</v>
      </c>
      <c r="L1202" s="50" cm="1">
        <f t="array" ref="L12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2" s="50" cm="1">
        <f t="array" ref="M12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2" s="50" cm="1">
        <f t="array" ref="N1202">_xlfn.IFS(既存ファイル名[[#This Row],[字２]]=0,1,既存ファイル名[[#This Row],[字３]]=0,2,TRUE,3)</f>
        <v>1</v>
      </c>
      <c r="O1202" s="50">
        <f>COUNTIF(既存ファイル名[項目],既存ファイル名[[#This Row],[項目]])</f>
        <v>1</v>
      </c>
      <c r="P1202" s="90" t="s">
        <v>3839</v>
      </c>
      <c r="Q1202" s="50" t="str" cm="1">
        <f t="array" ref="Q1202">_xlfn.IFS(既存ファイル名[[#This Row],[字２]]&gt;0,"",COUNTIF(既存ファイル名[[字１]:[字３]],既存ファイル名[[#This Row],[字１]])&gt;1,"重複",TRUE,"")</f>
        <v>重複</v>
      </c>
      <c r="R1202" s="50" t="str">
        <f>LEFT(既存ファイル名[[#This Row],[ファイル名]],LEN(既存ファイル名[[#This Row],[ファイル名]])-2)</f>
        <v>itsu</v>
      </c>
      <c r="S1202" s="50" t="s">
        <v>3837</v>
      </c>
    </row>
    <row r="1203" spans="2:19">
      <c r="B1203" s="50">
        <v>1060</v>
      </c>
      <c r="C1203" s="81" t="s">
        <v>159</v>
      </c>
      <c r="D1203" s="81" t="s">
        <v>159</v>
      </c>
      <c r="E1203" s="81" t="s">
        <v>4203</v>
      </c>
      <c r="F1203" s="81" t="s">
        <v>4203</v>
      </c>
      <c r="G1203" s="81" t="s">
        <v>159</v>
      </c>
      <c r="H1203" s="90" t="s">
        <v>4121</v>
      </c>
      <c r="I1203" s="50" t="str" cm="1">
        <f t="array" ref="I12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3" s="90" t="s">
        <v>2667</v>
      </c>
      <c r="K1203" s="50">
        <f>MATCH(LEFT(既存ファイル名[[#This Row],[項目（内部）]],1),字音画数表[新字],0)</f>
        <v>25</v>
      </c>
      <c r="L1203" s="50" cm="1">
        <f t="array" ref="L12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3" s="50" cm="1">
        <f t="array" ref="M12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3" s="50" cm="1">
        <f t="array" ref="N1203">_xlfn.IFS(既存ファイル名[[#This Row],[字２]]=0,1,既存ファイル名[[#This Row],[字３]]=0,2,TRUE,3)</f>
        <v>1</v>
      </c>
      <c r="O1203" s="50">
        <f>COUNTIF(既存ファイル名[項目],既存ファイル名[[#This Row],[項目]])</f>
        <v>1</v>
      </c>
      <c r="P1203" s="90" t="s">
        <v>3839</v>
      </c>
      <c r="Q1203" s="50" t="str" cm="1">
        <f t="array" ref="Q1203">_xlfn.IFS(既存ファイル名[[#This Row],[字２]]&gt;0,"",COUNTIF(既存ファイル名[[字１]:[字３]],既存ファイル名[[#This Row],[字１]])&gt;1,"重複",TRUE,"")</f>
        <v>重複</v>
      </c>
      <c r="R1203" s="50" t="str">
        <f>LEFT(既存ファイル名[[#This Row],[ファイル名]],LEN(既存ファイル名[[#This Row],[ファイル名]])-2)</f>
        <v>i</v>
      </c>
      <c r="S1203" s="50" t="s">
        <v>3837</v>
      </c>
    </row>
    <row r="1204" spans="2:19">
      <c r="B1204" s="50">
        <v>1058</v>
      </c>
      <c r="C1204" s="81" t="s">
        <v>2435</v>
      </c>
      <c r="D1204" s="81" t="s">
        <v>2435</v>
      </c>
      <c r="E1204" s="81" t="s">
        <v>4203</v>
      </c>
      <c r="F1204" s="81" t="s">
        <v>4203</v>
      </c>
      <c r="G1204" s="81" t="s">
        <v>2435</v>
      </c>
      <c r="H1204" s="90" t="s">
        <v>4121</v>
      </c>
      <c r="I1204" s="50" t="str" cm="1">
        <f t="array" ref="I12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4" s="90" t="s">
        <v>2665</v>
      </c>
      <c r="K1204" s="50">
        <f>MATCH(LEFT(既存ファイル名[[#This Row],[項目（内部）]],1),字音画数表[新字],0)</f>
        <v>24</v>
      </c>
      <c r="L1204" s="50" cm="1">
        <f t="array" ref="L12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4" s="50" cm="1">
        <f t="array" ref="M12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4" s="50" cm="1">
        <f t="array" ref="N1204">_xlfn.IFS(既存ファイル名[[#This Row],[字２]]=0,1,既存ファイル名[[#This Row],[字３]]=0,2,TRUE,3)</f>
        <v>1</v>
      </c>
      <c r="O1204" s="79">
        <f>COUNTIF(既存ファイル名[項目],既存ファイル名[[#This Row],[項目]])</f>
        <v>1</v>
      </c>
      <c r="P1204" s="90" t="s">
        <v>3839</v>
      </c>
      <c r="Q1204" s="50" t="str" cm="1">
        <f t="array" ref="Q1204">_xlfn.IFS(既存ファイル名[[#This Row],[字２]]&gt;0,"",COUNTIF(既存ファイル名[[字１]:[字３]],既存ファイル名[[#This Row],[字１]])&gt;1,"重複",TRUE,"")</f>
        <v/>
      </c>
      <c r="R1204" s="50" t="str">
        <f>LEFT(既存ファイル名[[#This Row],[ファイル名]],LEN(既存ファイル名[[#This Row],[ファイル名]])-2)</f>
        <v>i</v>
      </c>
      <c r="S1204" s="50" t="s">
        <v>3837</v>
      </c>
    </row>
    <row r="1205" spans="2:19">
      <c r="B1205" s="50">
        <v>1062</v>
      </c>
      <c r="C1205" s="81" t="s">
        <v>152</v>
      </c>
      <c r="D1205" s="81" t="s">
        <v>152</v>
      </c>
      <c r="E1205" s="81" t="s">
        <v>4203</v>
      </c>
      <c r="F1205" s="81" t="s">
        <v>4203</v>
      </c>
      <c r="G1205" s="90" t="s">
        <v>152</v>
      </c>
      <c r="H1205" s="90" t="s">
        <v>4121</v>
      </c>
      <c r="I1205" s="79" t="str" cm="1">
        <f t="array" ref="I12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5" s="90" t="s">
        <v>2669</v>
      </c>
      <c r="K1205" s="50">
        <f>MATCH(LEFT(既存ファイル名[[#This Row],[項目（内部）]],1),字音画数表[新字],0)</f>
        <v>21</v>
      </c>
      <c r="L1205" s="50" cm="1">
        <f t="array" ref="L12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5" s="50" cm="1">
        <f t="array" ref="M12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5" s="50" cm="1">
        <f t="array" ref="N1205">_xlfn.IFS(既存ファイル名[[#This Row],[字２]]=0,1,既存ファイル名[[#This Row],[字３]]=0,2,TRUE,3)</f>
        <v>1</v>
      </c>
      <c r="O1205" s="50">
        <f>COUNTIF(既存ファイル名[項目],既存ファイル名[[#This Row],[項目]])</f>
        <v>1</v>
      </c>
      <c r="P1205" s="90" t="s">
        <v>3839</v>
      </c>
      <c r="Q1205" s="50" t="str" cm="1">
        <f t="array" ref="Q1205">_xlfn.IFS(既存ファイル名[[#This Row],[字２]]&gt;0,"",COUNTIF(既存ファイル名[[字１]:[字３]],既存ファイル名[[#This Row],[字１]])&gt;1,"重複",TRUE,"")</f>
        <v/>
      </c>
      <c r="R1205" s="50" t="str">
        <f>LEFT(既存ファイル名[[#This Row],[ファイル名]],LEN(既存ファイル名[[#This Row],[ファイル名]])-2)</f>
        <v>i</v>
      </c>
      <c r="S1205" s="50" t="s">
        <v>3837</v>
      </c>
    </row>
    <row r="1206" spans="2:19">
      <c r="B1206" s="50">
        <v>1061</v>
      </c>
      <c r="C1206" s="81" t="s">
        <v>149</v>
      </c>
      <c r="D1206" s="81" t="s">
        <v>149</v>
      </c>
      <c r="E1206" s="81" t="s">
        <v>4203</v>
      </c>
      <c r="F1206" s="81" t="s">
        <v>4203</v>
      </c>
      <c r="G1206" s="90" t="s">
        <v>149</v>
      </c>
      <c r="H1206" s="90" t="s">
        <v>4121</v>
      </c>
      <c r="I1206" s="79" t="str" cm="1">
        <f t="array" ref="I12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6" s="90" t="s">
        <v>2668</v>
      </c>
      <c r="K1206" s="50">
        <f>MATCH(LEFT(既存ファイル名[[#This Row],[項目（内部）]],1),字音画数表[新字],0)</f>
        <v>20</v>
      </c>
      <c r="L1206" s="50" cm="1">
        <f t="array" ref="L12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6" s="50" cm="1">
        <f t="array" ref="M12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6" s="50" cm="1">
        <f t="array" ref="N1206">_xlfn.IFS(既存ファイル名[[#This Row],[字２]]=0,1,既存ファイル名[[#This Row],[字３]]=0,2,TRUE,3)</f>
        <v>1</v>
      </c>
      <c r="O1206" s="50">
        <f>COUNTIF(既存ファイル名[項目],既存ファイル名[[#This Row],[項目]])</f>
        <v>1</v>
      </c>
      <c r="P1206" s="90" t="s">
        <v>3839</v>
      </c>
      <c r="Q1206" s="50" t="str" cm="1">
        <f t="array" ref="Q1206">_xlfn.IFS(既存ファイル名[[#This Row],[字２]]&gt;0,"",COUNTIF(既存ファイル名[[字１]:[字３]],既存ファイル名[[#This Row],[字１]])&gt;1,"重複",TRUE,"")</f>
        <v/>
      </c>
      <c r="R1206" s="50" t="str">
        <f>LEFT(既存ファイル名[[#This Row],[ファイル名]],LEN(既存ファイル名[[#This Row],[ファイル名]])-2)</f>
        <v>i</v>
      </c>
      <c r="S1206" s="50" t="s">
        <v>3837</v>
      </c>
    </row>
    <row r="1207" spans="2:19">
      <c r="B1207" s="50">
        <v>1063</v>
      </c>
      <c r="C1207" s="81" t="s">
        <v>145</v>
      </c>
      <c r="D1207" s="81" t="s">
        <v>145</v>
      </c>
      <c r="E1207" s="81" t="s">
        <v>4203</v>
      </c>
      <c r="F1207" s="81" t="s">
        <v>4203</v>
      </c>
      <c r="G1207" s="81" t="s">
        <v>145</v>
      </c>
      <c r="H1207" s="90" t="s">
        <v>4121</v>
      </c>
      <c r="I1207" s="50" t="str" cm="1">
        <f t="array" ref="I12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7" s="90" t="s">
        <v>2670</v>
      </c>
      <c r="K1207" s="50">
        <f>MATCH(LEFT(既存ファイル名[[#This Row],[項目（内部）]],1),字音画数表[新字],0)</f>
        <v>18</v>
      </c>
      <c r="L1207" s="50" cm="1">
        <f t="array" ref="L12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7" s="50" cm="1">
        <f t="array" ref="M12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7" s="50" cm="1">
        <f t="array" ref="N1207">_xlfn.IFS(既存ファイル名[[#This Row],[字２]]=0,1,既存ファイル名[[#This Row],[字３]]=0,2,TRUE,3)</f>
        <v>1</v>
      </c>
      <c r="O1207" s="79">
        <f>COUNTIF(既存ファイル名[項目],既存ファイル名[[#This Row],[項目]])</f>
        <v>1</v>
      </c>
      <c r="P1207" s="90" t="s">
        <v>3839</v>
      </c>
      <c r="Q1207" s="50" t="str" cm="1">
        <f t="array" ref="Q1207">_xlfn.IFS(既存ファイル名[[#This Row],[字２]]&gt;0,"",COUNTIF(既存ファイル名[[字１]:[字３]],既存ファイル名[[#This Row],[字１]])&gt;1,"重複",TRUE,"")</f>
        <v/>
      </c>
      <c r="R1207" s="50" t="str">
        <f>LEFT(既存ファイル名[[#This Row],[ファイル名]],LEN(既存ファイル名[[#This Row],[ファイル名]])-2)</f>
        <v>i</v>
      </c>
      <c r="S1207" s="50" t="s">
        <v>3837</v>
      </c>
    </row>
    <row r="1208" spans="2:19">
      <c r="B1208" s="50">
        <v>1064</v>
      </c>
      <c r="C1208" s="93" t="s">
        <v>144</v>
      </c>
      <c r="D1208" s="93" t="s">
        <v>144</v>
      </c>
      <c r="E1208" s="81" t="s">
        <v>4203</v>
      </c>
      <c r="F1208" s="81" t="s">
        <v>4203</v>
      </c>
      <c r="G1208" s="93" t="s">
        <v>144</v>
      </c>
      <c r="H1208" s="90" t="s">
        <v>4121</v>
      </c>
      <c r="I1208" s="50" t="str" cm="1">
        <f t="array" ref="I12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8" s="90" t="s">
        <v>2672</v>
      </c>
      <c r="K1208" s="50">
        <f>MATCH(LEFT(既存ファイル名[[#This Row],[項目（内部）]],1),字音画数表[新字],0)</f>
        <v>17</v>
      </c>
      <c r="L1208" s="50" cm="1">
        <f t="array" ref="L12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8" s="50" cm="1">
        <f t="array" ref="M12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8" s="50" cm="1">
        <f t="array" ref="N1208">_xlfn.IFS(既存ファイル名[[#This Row],[字２]]=0,1,既存ファイル名[[#This Row],[字３]]=0,2,TRUE,3)</f>
        <v>1</v>
      </c>
      <c r="O1208" s="79">
        <f>COUNTIF(既存ファイル名[項目],既存ファイル名[[#This Row],[項目]])</f>
        <v>1</v>
      </c>
      <c r="P1208" s="90" t="s">
        <v>3839</v>
      </c>
      <c r="Q1208" s="50" t="str" cm="1">
        <f t="array" ref="Q1208">_xlfn.IFS(既存ファイル名[[#This Row],[字２]]&gt;0,"",COUNTIF(既存ファイル名[[字１]:[字３]],既存ファイル名[[#This Row],[字１]])&gt;1,"重複",TRUE,"")</f>
        <v/>
      </c>
      <c r="R1208" s="50" t="str">
        <f>LEFT(既存ファイル名[[#This Row],[ファイル名]],LEN(既存ファイル名[[#This Row],[ファイル名]])-2)</f>
        <v>i</v>
      </c>
      <c r="S1208" s="50" t="s">
        <v>3837</v>
      </c>
    </row>
    <row r="1209" spans="2:19">
      <c r="B1209" s="50">
        <v>1059</v>
      </c>
      <c r="C1209" s="81" t="s">
        <v>142</v>
      </c>
      <c r="D1209" s="81" t="s">
        <v>142</v>
      </c>
      <c r="E1209" s="81" t="s">
        <v>4203</v>
      </c>
      <c r="F1209" s="81" t="s">
        <v>4203</v>
      </c>
      <c r="G1209" s="90" t="s">
        <v>142</v>
      </c>
      <c r="H1209" s="90" t="s">
        <v>4121</v>
      </c>
      <c r="I1209" s="79" t="str" cm="1">
        <f t="array" ref="I12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09" s="90" t="s">
        <v>2666</v>
      </c>
      <c r="K1209" s="50">
        <f>MATCH(LEFT(既存ファイル名[[#This Row],[項目（内部）]],1),字音画数表[新字],0)</f>
        <v>15</v>
      </c>
      <c r="L1209" s="50" cm="1">
        <f t="array" ref="L12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09" s="50" cm="1">
        <f t="array" ref="M12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09" s="50" cm="1">
        <f t="array" ref="N1209">_xlfn.IFS(既存ファイル名[[#This Row],[字２]]=0,1,既存ファイル名[[#This Row],[字３]]=0,2,TRUE,3)</f>
        <v>1</v>
      </c>
      <c r="O1209" s="50">
        <f>COUNTIF(既存ファイル名[項目],既存ファイル名[[#This Row],[項目]])</f>
        <v>1</v>
      </c>
      <c r="P1209" s="90" t="s">
        <v>3839</v>
      </c>
      <c r="Q1209" s="50" t="str" cm="1">
        <f t="array" ref="Q1209">_xlfn.IFS(既存ファイル名[[#This Row],[字２]]&gt;0,"",COUNTIF(既存ファイル名[[字１]:[字３]],既存ファイル名[[#This Row],[字１]])&gt;1,"重複",TRUE,"")</f>
        <v/>
      </c>
      <c r="R1209" s="50" t="str">
        <f>LEFT(既存ファイル名[[#This Row],[ファイル名]],LEN(既存ファイル名[[#This Row],[ファイル名]])-2)</f>
        <v>i</v>
      </c>
      <c r="S1209" s="50" t="s">
        <v>3837</v>
      </c>
    </row>
    <row r="1210" spans="2:19">
      <c r="B1210" s="50">
        <v>1010</v>
      </c>
      <c r="C1210" s="81" t="s">
        <v>120</v>
      </c>
      <c r="D1210" s="81" t="s">
        <v>120</v>
      </c>
      <c r="E1210" s="81" t="s">
        <v>4203</v>
      </c>
      <c r="F1210" s="81" t="s">
        <v>4203</v>
      </c>
      <c r="G1210" s="90" t="s">
        <v>120</v>
      </c>
      <c r="H1210" s="90" t="s">
        <v>4121</v>
      </c>
      <c r="I1210" s="79" t="str" cm="1">
        <f t="array" ref="I12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10" s="90" t="s">
        <v>3228</v>
      </c>
      <c r="K1210" s="50">
        <f>MATCH(LEFT(既存ファイル名[[#This Row],[項目（内部）]],1),字音画数表[新字],0)</f>
        <v>6</v>
      </c>
      <c r="L1210" s="50" cm="1">
        <f t="array" ref="L12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10" s="50" cm="1">
        <f t="array" ref="M12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0" s="50" cm="1">
        <f t="array" ref="N1210">_xlfn.IFS(既存ファイル名[[#This Row],[字２]]=0,1,既存ファイル名[[#This Row],[字３]]=0,2,TRUE,3)</f>
        <v>1</v>
      </c>
      <c r="O1210" s="79">
        <f>COUNTIF(既存ファイル名[項目],既存ファイル名[[#This Row],[項目]])</f>
        <v>1</v>
      </c>
      <c r="P1210" s="90" t="s">
        <v>3839</v>
      </c>
      <c r="Q1210" s="50" t="str" cm="1">
        <f t="array" ref="Q1210">_xlfn.IFS(既存ファイル名[[#This Row],[字２]]&gt;0,"",COUNTIF(既存ファイル名[[字１]:[字３]],既存ファイル名[[#This Row],[字１]])&gt;1,"重複",TRUE,"")</f>
        <v/>
      </c>
      <c r="R1210" s="50" t="str">
        <f>LEFT(既存ファイル名[[#This Row],[ファイル名]],LEN(既存ファイル名[[#This Row],[ファイル名]])-2)</f>
        <v>atsu</v>
      </c>
      <c r="S1210" s="50" t="s">
        <v>4544</v>
      </c>
    </row>
    <row r="1211" spans="2:19">
      <c r="B1211" s="50">
        <v>1009</v>
      </c>
      <c r="C1211" s="81" t="s">
        <v>3984</v>
      </c>
      <c r="D1211" s="81" t="s">
        <v>3984</v>
      </c>
      <c r="E1211" s="81" t="s">
        <v>4203</v>
      </c>
      <c r="F1211" s="81" t="s">
        <v>4203</v>
      </c>
      <c r="G1211" s="90" t="s">
        <v>3984</v>
      </c>
      <c r="H1211" s="90" t="s">
        <v>4121</v>
      </c>
      <c r="I1211" s="79" t="str" cm="1">
        <f t="array" ref="I12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11" s="90" t="s">
        <v>3223</v>
      </c>
      <c r="K1211" s="50">
        <f>MATCH(LEFT(既存ファイル名[[#This Row],[項目（内部）]],1),字音画数表[新字],0)</f>
        <v>5</v>
      </c>
      <c r="L1211" s="50" cm="1">
        <f t="array" ref="L12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11" s="50" cm="1">
        <f t="array" ref="M12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1" s="50" cm="1">
        <f t="array" ref="N1211">_xlfn.IFS(既存ファイル名[[#This Row],[字２]]=0,1,既存ファイル名[[#This Row],[字３]]=0,2,TRUE,3)</f>
        <v>1</v>
      </c>
      <c r="O1211" s="79">
        <f>COUNTIF(既存ファイル名[項目],既存ファイル名[[#This Row],[項目]])</f>
        <v>1</v>
      </c>
      <c r="P1211" s="90" t="s">
        <v>3839</v>
      </c>
      <c r="Q1211" s="50" t="str" cm="1">
        <f t="array" ref="Q1211">_xlfn.IFS(既存ファイル名[[#This Row],[字２]]&gt;0,"",COUNTIF(既存ファイル名[[字１]:[字３]],既存ファイル名[[#This Row],[字１]])&gt;1,"重複",TRUE,"")</f>
        <v/>
      </c>
      <c r="R1211" s="50" t="str">
        <f>LEFT(既存ファイル名[[#This Row],[ファイル名]],LEN(既存ファイル名[[#This Row],[ファイル名]])-2)</f>
        <v>aku</v>
      </c>
      <c r="S1211" s="50" t="s">
        <v>3837</v>
      </c>
    </row>
    <row r="1212" spans="2:19">
      <c r="B1212" s="50">
        <v>1008</v>
      </c>
      <c r="C1212" s="81" t="s">
        <v>2432</v>
      </c>
      <c r="D1212" s="81" t="s">
        <v>2432</v>
      </c>
      <c r="E1212" s="81" t="s">
        <v>4203</v>
      </c>
      <c r="F1212" s="81" t="s">
        <v>4203</v>
      </c>
      <c r="G1212" s="90" t="s">
        <v>2432</v>
      </c>
      <c r="H1212" s="90" t="s">
        <v>4121</v>
      </c>
      <c r="I1212" s="79" t="str" cm="1">
        <f t="array" ref="I12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12" s="90" t="s">
        <v>3212</v>
      </c>
      <c r="K1212" s="50">
        <f>MATCH(LEFT(既存ファイル名[[#This Row],[項目（内部）]],1),字音画数表[新字],0)</f>
        <v>4</v>
      </c>
      <c r="L1212" s="50" cm="1">
        <f t="array" ref="L121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12" s="50" cm="1">
        <f t="array" ref="M12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2" s="50" cm="1">
        <f t="array" ref="N1212">_xlfn.IFS(既存ファイル名[[#This Row],[字２]]=0,1,既存ファイル名[[#This Row],[字３]]=0,2,TRUE,3)</f>
        <v>1</v>
      </c>
      <c r="O1212" s="79">
        <f>COUNTIF(既存ファイル名[項目],既存ファイル名[[#This Row],[項目]])</f>
        <v>1</v>
      </c>
      <c r="P1212" s="90" t="s">
        <v>3839</v>
      </c>
      <c r="Q1212" s="50" t="str" cm="1">
        <f t="array" ref="Q1212">_xlfn.IFS(既存ファイル名[[#This Row],[字２]]&gt;0,"",COUNTIF(既存ファイル名[[字１]:[字３]],既存ファイル名[[#This Row],[字１]])&gt;1,"重複",TRUE,"")</f>
        <v/>
      </c>
      <c r="R1212" s="50" t="str">
        <f>LEFT(既存ファイル名[[#This Row],[ファイル名]],LEN(既存ファイル名[[#This Row],[ファイル名]])-2)</f>
        <v>ai</v>
      </c>
      <c r="S1212" s="50" t="s">
        <v>3837</v>
      </c>
    </row>
    <row r="1213" spans="2:19">
      <c r="B1213" s="50">
        <v>1229</v>
      </c>
      <c r="C1213" s="81" t="s">
        <v>4873</v>
      </c>
      <c r="D1213" s="90" t="s">
        <v>4419</v>
      </c>
      <c r="E1213" s="81" t="s">
        <v>4203</v>
      </c>
      <c r="F1213" s="81" t="s">
        <v>4203</v>
      </c>
      <c r="G1213" s="90" t="s">
        <v>4419</v>
      </c>
      <c r="H1213" s="90" t="s">
        <v>4122</v>
      </c>
      <c r="I1213" s="50" t="str" cm="1">
        <f t="array" ref="I12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3" s="90" t="s">
        <v>2933</v>
      </c>
      <c r="K1213" s="50">
        <f>MATCH(LEFT(既存ファイル名[[#This Row],[項目（内部）]],1),字音画数表[新字],0)</f>
        <v>628</v>
      </c>
      <c r="L1213" s="50" cm="1">
        <f t="array" ref="L1213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1213" s="50" cm="1">
        <f t="array" ref="M1213">_xlfn.IFS(MID(既存ファイル名[[#This Row],[項目（内部）]],3,1)="",0,MID(既存ファイル名[[#This Row],[項目（内部）]],3,1)="（",1,TRUE,MATCH(MID(既存ファイル名[[#This Row],[項目（内部）]],3,1),字音画数表[新字],0))</f>
        <v>787</v>
      </c>
      <c r="N1213" s="50" cm="1">
        <f t="array" ref="N1213">_xlfn.IFS(既存ファイル名[[#This Row],[字２]]=0,1,既存ファイル名[[#This Row],[字３]]=0,2,TRUE,3)</f>
        <v>3</v>
      </c>
      <c r="O1213" s="50">
        <f>COUNTIF(既存ファイル名[項目],既存ファイル名[[#This Row],[項目]])</f>
        <v>2</v>
      </c>
      <c r="P1213" s="90" t="s">
        <v>3838</v>
      </c>
      <c r="Q1213" s="50" t="str" cm="1">
        <f t="array" ref="Q1213">_xlfn.IFS(既存ファイル名[[#This Row],[字２]]&gt;0,"",COUNTIF(既存ファイル名[[字１]:[字３]],既存ファイル名[[#This Row],[字１]])&gt;1,"重複",TRUE,"")</f>
        <v/>
      </c>
      <c r="R1213" s="50" t="str">
        <f>LEFT(既存ファイル名[[#This Row],[ファイル名]],LEN(既存ファイル名[[#This Row],[ファイル名]])-2)</f>
        <v>seito</v>
      </c>
      <c r="S1213" s="50" t="s">
        <v>3837</v>
      </c>
    </row>
    <row r="1214" spans="2:19">
      <c r="B1214" s="50">
        <v>1222</v>
      </c>
      <c r="C1214" s="90" t="s">
        <v>3847</v>
      </c>
      <c r="D1214" s="90" t="s">
        <v>3848</v>
      </c>
      <c r="E1214" s="90" t="s">
        <v>3843</v>
      </c>
      <c r="F1214" s="90" t="s">
        <v>3843</v>
      </c>
      <c r="G1214" s="90" t="s">
        <v>3848</v>
      </c>
      <c r="H1214" s="90" t="s">
        <v>3846</v>
      </c>
      <c r="I1214" s="50" t="str" cm="1">
        <f t="array" ref="I12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14" s="90" t="s">
        <v>4561</v>
      </c>
      <c r="K1214" s="50">
        <f>MATCH(LEFT(既存ファイル名[[#This Row],[項目（内部）]],1),字音画数表[新字],0)</f>
        <v>1072</v>
      </c>
      <c r="L1214" s="50" cm="1">
        <f t="array" ref="L1214">_xlfn.IFS(MID(既存ファイル名[[#This Row],[項目（内部）]],2,1)="",0,MID(既存ファイル名[[#This Row],[項目（内部）]],2,1)="（",1,TRUE,MATCH(MID(既存ファイル名[[#This Row],[項目（内部）]],2,1),字音画数表[新字],0))</f>
        <v>415</v>
      </c>
      <c r="M1214" s="50" cm="1">
        <f t="array" ref="M12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4" s="50" cm="1">
        <f t="array" ref="N1214">_xlfn.IFS(既存ファイル名[[#This Row],[字２]]=0,1,既存ファイル名[[#This Row],[字３]]=0,2,TRUE,3)</f>
        <v>2</v>
      </c>
      <c r="O1214" s="50">
        <f>COUNTIF(既存ファイル名[項目],既存ファイル名[[#This Row],[項目]])</f>
        <v>2</v>
      </c>
      <c r="P1214" s="90" t="s">
        <v>3838</v>
      </c>
      <c r="Q1214" s="50" t="str" cm="1">
        <f t="array" ref="Q1214">_xlfn.IFS(既存ファイル名[[#This Row],[字２]]&gt;0,"",COUNTIF(既存ファイル名[[字１]:[字３]],既存ファイル名[[#This Row],[字１]])&gt;1,"重複",TRUE,"")</f>
        <v/>
      </c>
      <c r="R1214" s="50" t="str">
        <f>LEFT(既存ファイル名[[#This Row],[ファイル名]],LEN(既存ファイル名[[#This Row],[ファイル名]])-2)</f>
        <v>reishi</v>
      </c>
      <c r="S1214" s="50"/>
    </row>
    <row r="1215" spans="2:19">
      <c r="B1215" s="50">
        <v>1252</v>
      </c>
      <c r="C1215" s="81" t="s">
        <v>4526</v>
      </c>
      <c r="D1215" s="90" t="s">
        <v>2321</v>
      </c>
      <c r="E1215" s="81" t="s">
        <v>4203</v>
      </c>
      <c r="F1215" s="81" t="s">
        <v>4203</v>
      </c>
      <c r="G1215" s="90" t="s">
        <v>2321</v>
      </c>
      <c r="H1215" s="90" t="s">
        <v>4122</v>
      </c>
      <c r="I1215" s="50" t="str" cm="1">
        <f t="array" ref="I12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5" s="90" t="s">
        <v>3194</v>
      </c>
      <c r="K1215" s="50">
        <f>MATCH(LEFT(既存ファイル名[[#This Row],[項目（内部）]],1),字音画数表[新字],0)</f>
        <v>1024</v>
      </c>
      <c r="L1215" s="50" cm="1">
        <f t="array" ref="L1215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15" s="50" cm="1">
        <f t="array" ref="M12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5" s="50" cm="1">
        <f t="array" ref="N1215">_xlfn.IFS(既存ファイル名[[#This Row],[字２]]=0,1,既存ファイル名[[#This Row],[字３]]=0,2,TRUE,3)</f>
        <v>2</v>
      </c>
      <c r="O1215" s="50">
        <f>COUNTIF(既存ファイル名[項目],既存ファイル名[[#This Row],[項目]])</f>
        <v>3</v>
      </c>
      <c r="P1215" s="90" t="s">
        <v>3838</v>
      </c>
      <c r="Q1215" s="50" t="str" cm="1">
        <f t="array" ref="Q1215">_xlfn.IFS(既存ファイル名[[#This Row],[字２]]&gt;0,"",COUNTIF(既存ファイル名[[字１]:[字３]],既存ファイル名[[#This Row],[字１]])&gt;1,"重複",TRUE,"")</f>
        <v/>
      </c>
      <c r="R1215" s="50" t="str">
        <f>LEFT(既存ファイル名[[#This Row],[ファイル名]],LEN(既存ファイル名[[#This Row],[ファイル名]])-2)</f>
        <v>youri</v>
      </c>
      <c r="S1215" s="50" t="s">
        <v>3837</v>
      </c>
    </row>
    <row r="1216" spans="2:19">
      <c r="B1216" s="50">
        <v>1253</v>
      </c>
      <c r="C1216" s="81" t="s">
        <v>2322</v>
      </c>
      <c r="D1216" s="90" t="s">
        <v>2321</v>
      </c>
      <c r="E1216" s="81" t="s">
        <v>4203</v>
      </c>
      <c r="F1216" s="81" t="s">
        <v>4203</v>
      </c>
      <c r="G1216" s="90" t="s">
        <v>2321</v>
      </c>
      <c r="H1216" s="90" t="s">
        <v>4122</v>
      </c>
      <c r="I1216" s="50" t="str" cm="1">
        <f t="array" ref="I12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6" s="90" t="s">
        <v>3195</v>
      </c>
      <c r="K1216" s="50">
        <f>MATCH(LEFT(既存ファイル名[[#This Row],[項目（内部）]],1),字音画数表[新字],0)</f>
        <v>1024</v>
      </c>
      <c r="L1216" s="50" cm="1">
        <f t="array" ref="L1216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16" s="50" cm="1">
        <f t="array" ref="M12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6" s="50" cm="1">
        <f t="array" ref="N1216">_xlfn.IFS(既存ファイル名[[#This Row],[字２]]=0,1,既存ファイル名[[#This Row],[字３]]=0,2,TRUE,3)</f>
        <v>2</v>
      </c>
      <c r="O1216" s="50">
        <f>COUNTIF(既存ファイル名[項目],既存ファイル名[[#This Row],[項目]])</f>
        <v>3</v>
      </c>
      <c r="P1216" s="90" t="s">
        <v>3838</v>
      </c>
      <c r="Q1216" s="50" t="str" cm="1">
        <f t="array" ref="Q1216">_xlfn.IFS(既存ファイル名[[#This Row],[字２]]&gt;0,"",COUNTIF(既存ファイル名[[字１]:[字３]],既存ファイル名[[#This Row],[字１]])&gt;1,"重複",TRUE,"")</f>
        <v/>
      </c>
      <c r="R1216" s="50" t="str">
        <f>LEFT(既存ファイル名[[#This Row],[ファイル名]],LEN(既存ファイル名[[#This Row],[ファイル名]])-2)</f>
        <v>youri</v>
      </c>
      <c r="S1216" s="50" t="s">
        <v>3837</v>
      </c>
    </row>
    <row r="1217" spans="2:19">
      <c r="B1217" s="50">
        <v>1254</v>
      </c>
      <c r="C1217" s="81" t="s">
        <v>2323</v>
      </c>
      <c r="D1217" s="90" t="s">
        <v>2321</v>
      </c>
      <c r="E1217" s="81" t="s">
        <v>4203</v>
      </c>
      <c r="F1217" s="81" t="s">
        <v>4203</v>
      </c>
      <c r="G1217" s="90" t="s">
        <v>2321</v>
      </c>
      <c r="H1217" s="90" t="s">
        <v>4122</v>
      </c>
      <c r="I1217" s="50" t="str" cm="1">
        <f t="array" ref="I12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7" s="90" t="s">
        <v>3196</v>
      </c>
      <c r="K1217" s="50">
        <f>MATCH(LEFT(既存ファイル名[[#This Row],[項目（内部）]],1),字音画数表[新字],0)</f>
        <v>1024</v>
      </c>
      <c r="L1217" s="50" cm="1">
        <f t="array" ref="L1217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17" s="50" cm="1">
        <f t="array" ref="M12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7" s="50" cm="1">
        <f t="array" ref="N1217">_xlfn.IFS(既存ファイル名[[#This Row],[字２]]=0,1,既存ファイル名[[#This Row],[字３]]=0,2,TRUE,3)</f>
        <v>2</v>
      </c>
      <c r="O1217" s="50">
        <f>COUNTIF(既存ファイル名[項目],既存ファイル名[[#This Row],[項目]])</f>
        <v>3</v>
      </c>
      <c r="P1217" s="90" t="s">
        <v>3838</v>
      </c>
      <c r="Q1217" s="50" t="str" cm="1">
        <f t="array" ref="Q1217">_xlfn.IFS(既存ファイル名[[#This Row],[字２]]&gt;0,"",COUNTIF(既存ファイル名[[字１]:[字３]],既存ファイル名[[#This Row],[字１]])&gt;1,"重複",TRUE,"")</f>
        <v/>
      </c>
      <c r="R1217" s="50" t="str">
        <f>LEFT(既存ファイル名[[#This Row],[ファイル名]],LEN(既存ファイル名[[#This Row],[ファイル名]])-2)</f>
        <v>youri</v>
      </c>
      <c r="S1217" s="50" t="s">
        <v>3837</v>
      </c>
    </row>
    <row r="1218" spans="2:19">
      <c r="B1218" s="50">
        <v>1246</v>
      </c>
      <c r="C1218" s="81" t="s">
        <v>4511</v>
      </c>
      <c r="D1218" s="90" t="s">
        <v>2286</v>
      </c>
      <c r="E1218" s="81" t="s">
        <v>4203</v>
      </c>
      <c r="F1218" s="81" t="s">
        <v>4203</v>
      </c>
      <c r="G1218" s="90" t="s">
        <v>2286</v>
      </c>
      <c r="H1218" s="90" t="s">
        <v>4122</v>
      </c>
      <c r="I1218" s="50" t="str" cm="1">
        <f t="array" ref="I12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8" s="90" t="s">
        <v>3174</v>
      </c>
      <c r="K1218" s="50">
        <f>MATCH(LEFT(既存ファイル名[[#This Row],[項目（内部）]],1),字音画数表[新字],0)</f>
        <v>815</v>
      </c>
      <c r="L1218" s="50" cm="1">
        <f t="array" ref="L1218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1218" s="50" cm="1">
        <f t="array" ref="M12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8" s="50" cm="1">
        <f t="array" ref="N1218">_xlfn.IFS(既存ファイル名[[#This Row],[字２]]=0,1,既存ファイル名[[#This Row],[字３]]=0,2,TRUE,3)</f>
        <v>2</v>
      </c>
      <c r="O1218" s="50">
        <f>COUNTIF(既存ファイル名[項目],既存ファイル名[[#This Row],[項目]])</f>
        <v>2</v>
      </c>
      <c r="P1218" s="90" t="s">
        <v>3838</v>
      </c>
      <c r="Q1218" s="50" t="str" cm="1">
        <f t="array" ref="Q1218">_xlfn.IFS(既存ファイル名[[#This Row],[字２]]&gt;0,"",COUNTIF(既存ファイル名[[字１]:[字３]],既存ファイル名[[#This Row],[字１]])&gt;1,"重複",TRUE,"")</f>
        <v/>
      </c>
      <c r="R1218" s="50" t="str">
        <f>LEFT(既存ファイル名[[#This Row],[ファイル名]],LEN(既存ファイル名[[#This Row],[ファイル名]])-2)</f>
        <v>tousei</v>
      </c>
      <c r="S1218" s="50" t="s">
        <v>3837</v>
      </c>
    </row>
    <row r="1219" spans="2:19">
      <c r="B1219" s="50">
        <v>1247</v>
      </c>
      <c r="C1219" s="81" t="s">
        <v>2287</v>
      </c>
      <c r="D1219" s="90" t="s">
        <v>2286</v>
      </c>
      <c r="E1219" s="81" t="s">
        <v>4203</v>
      </c>
      <c r="F1219" s="81" t="s">
        <v>4203</v>
      </c>
      <c r="G1219" s="90" t="s">
        <v>2286</v>
      </c>
      <c r="H1219" s="90" t="s">
        <v>4122</v>
      </c>
      <c r="I1219" s="50" t="str" cm="1">
        <f t="array" ref="I12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19" s="90" t="s">
        <v>3175</v>
      </c>
      <c r="K1219" s="50">
        <f>MATCH(LEFT(既存ファイル名[[#This Row],[項目（内部）]],1),字音画数表[新字],0)</f>
        <v>815</v>
      </c>
      <c r="L1219" s="50" cm="1">
        <f t="array" ref="L1219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1219" s="50" cm="1">
        <f t="array" ref="M12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19" s="50" cm="1">
        <f t="array" ref="N1219">_xlfn.IFS(既存ファイル名[[#This Row],[字２]]=0,1,既存ファイル名[[#This Row],[字３]]=0,2,TRUE,3)</f>
        <v>2</v>
      </c>
      <c r="O1219" s="50">
        <f>COUNTIF(既存ファイル名[項目],既存ファイル名[[#This Row],[項目]])</f>
        <v>2</v>
      </c>
      <c r="P1219" s="90" t="s">
        <v>3838</v>
      </c>
      <c r="Q1219" s="50" t="str" cm="1">
        <f t="array" ref="Q1219">_xlfn.IFS(既存ファイル名[[#This Row],[字２]]&gt;0,"",COUNTIF(既存ファイル名[[字１]:[字３]],既存ファイル名[[#This Row],[字１]])&gt;1,"重複",TRUE,"")</f>
        <v/>
      </c>
      <c r="R1219" s="50" t="str">
        <f>LEFT(既存ファイル名[[#This Row],[ファイル名]],LEN(既存ファイル名[[#This Row],[ファイル名]])-2)</f>
        <v>tousei</v>
      </c>
      <c r="S1219" s="50" t="s">
        <v>3837</v>
      </c>
    </row>
    <row r="1220" spans="2:19">
      <c r="B1220" s="50">
        <v>1244</v>
      </c>
      <c r="C1220" s="81" t="s">
        <v>4499</v>
      </c>
      <c r="D1220" s="90" t="s">
        <v>4500</v>
      </c>
      <c r="E1220" s="81" t="s">
        <v>4203</v>
      </c>
      <c r="F1220" s="81" t="s">
        <v>4203</v>
      </c>
      <c r="G1220" s="90" t="s">
        <v>4500</v>
      </c>
      <c r="H1220" s="90" t="s">
        <v>4122</v>
      </c>
      <c r="I1220" s="50" t="str" cm="1">
        <f t="array" ref="I12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0" s="90" t="s">
        <v>3160</v>
      </c>
      <c r="K1220" s="50">
        <f>MATCH(LEFT(既存ファイル名[[#This Row],[項目（内部）]],1),字音画数表[新字],0)</f>
        <v>808</v>
      </c>
      <c r="L1220" s="50" cm="1">
        <f t="array" ref="L1220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20" s="50" cm="1">
        <f t="array" ref="M12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0" s="50" cm="1">
        <f t="array" ref="N1220">_xlfn.IFS(既存ファイル名[[#This Row],[字２]]=0,1,既存ファイル名[[#This Row],[字３]]=0,2,TRUE,3)</f>
        <v>2</v>
      </c>
      <c r="O1220" s="50">
        <f>COUNTIF(既存ファイル名[項目],既存ファイル名[[#This Row],[項目]])</f>
        <v>2</v>
      </c>
      <c r="P1220" s="90" t="s">
        <v>3838</v>
      </c>
      <c r="Q1220" s="50" t="str" cm="1">
        <f t="array" ref="Q1220">_xlfn.IFS(既存ファイル名[[#This Row],[字２]]&gt;0,"",COUNTIF(既存ファイル名[[字１]:[字３]],既存ファイル名[[#This Row],[字１]])&gt;1,"重複",TRUE,"")</f>
        <v/>
      </c>
      <c r="R1220" s="50" t="str">
        <f>LEFT(既存ファイル名[[#This Row],[ファイル名]],LEN(既存ファイル名[[#This Row],[ファイル名]])-2)</f>
        <v>tori</v>
      </c>
      <c r="S1220" s="50" t="s">
        <v>3837</v>
      </c>
    </row>
    <row r="1221" spans="2:19">
      <c r="B1221" s="50">
        <v>1245</v>
      </c>
      <c r="C1221" s="81" t="s">
        <v>4501</v>
      </c>
      <c r="D1221" s="90" t="s">
        <v>4500</v>
      </c>
      <c r="E1221" s="81" t="s">
        <v>4203</v>
      </c>
      <c r="F1221" s="81" t="s">
        <v>4203</v>
      </c>
      <c r="G1221" s="90" t="s">
        <v>4500</v>
      </c>
      <c r="H1221" s="90" t="s">
        <v>4122</v>
      </c>
      <c r="I1221" s="50" t="str" cm="1">
        <f t="array" ref="I12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1" s="90" t="s">
        <v>3161</v>
      </c>
      <c r="K1221" s="50">
        <f>MATCH(LEFT(既存ファイル名[[#This Row],[項目（内部）]],1),字音画数表[新字],0)</f>
        <v>808</v>
      </c>
      <c r="L1221" s="50" cm="1">
        <f t="array" ref="L1221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21" s="50" cm="1">
        <f t="array" ref="M12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1" s="50" cm="1">
        <f t="array" ref="N1221">_xlfn.IFS(既存ファイル名[[#This Row],[字２]]=0,1,既存ファイル名[[#This Row],[字３]]=0,2,TRUE,3)</f>
        <v>2</v>
      </c>
      <c r="O1221" s="50">
        <f>COUNTIF(既存ファイル名[項目],既存ファイル名[[#This Row],[項目]])</f>
        <v>2</v>
      </c>
      <c r="P1221" s="90" t="s">
        <v>3838</v>
      </c>
      <c r="Q1221" s="50" t="str" cm="1">
        <f t="array" ref="Q1221">_xlfn.IFS(既存ファイル名[[#This Row],[字２]]&gt;0,"",COUNTIF(既存ファイル名[[字１]:[字３]],既存ファイル名[[#This Row],[字１]])&gt;1,"重複",TRUE,"")</f>
        <v/>
      </c>
      <c r="R1221" s="50" t="str">
        <f>LEFT(既存ファイル名[[#This Row],[ファイル名]],LEN(既存ファイル名[[#This Row],[ファイル名]])-2)</f>
        <v>tori</v>
      </c>
      <c r="S1221" s="50" t="s">
        <v>3837</v>
      </c>
    </row>
    <row r="1222" spans="2:19">
      <c r="B1222" s="50">
        <v>1248</v>
      </c>
      <c r="C1222" s="81" t="s">
        <v>4515</v>
      </c>
      <c r="D1222" s="90" t="s">
        <v>4516</v>
      </c>
      <c r="E1222" s="81" t="s">
        <v>4203</v>
      </c>
      <c r="F1222" s="81" t="s">
        <v>4203</v>
      </c>
      <c r="G1222" s="90" t="s">
        <v>4516</v>
      </c>
      <c r="H1222" s="90" t="s">
        <v>4122</v>
      </c>
      <c r="I1222" s="50" t="str" cm="1">
        <f t="array" ref="I12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2" s="90" t="s">
        <v>3176</v>
      </c>
      <c r="K1222" s="50">
        <f>MATCH(LEFT(既存ファイル名[[#This Row],[項目（内部）]],1),字音画数表[新字],0)</f>
        <v>808</v>
      </c>
      <c r="L1222" s="50" cm="1">
        <f t="array" ref="L1222">_xlfn.IFS(MID(既存ファイル名[[#This Row],[項目（内部）]],2,1)="",0,MID(既存ファイル名[[#This Row],[項目（内部）]],2,1)="（",1,TRUE,MATCH(MID(既存ファイル名[[#This Row],[項目（内部）]],2,1),字音画数表[新字],0))</f>
        <v>1007</v>
      </c>
      <c r="M1222" s="50" cm="1">
        <f t="array" ref="M12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2" s="50" cm="1">
        <f t="array" ref="N1222">_xlfn.IFS(既存ファイル名[[#This Row],[字２]]=0,1,既存ファイル名[[#This Row],[字３]]=0,2,TRUE,3)</f>
        <v>2</v>
      </c>
      <c r="O1222" s="50">
        <f>COUNTIF(既存ファイル名[項目],既存ファイル名[[#This Row],[項目]])</f>
        <v>4</v>
      </c>
      <c r="P1222" s="90" t="s">
        <v>3838</v>
      </c>
      <c r="Q1222" s="50" t="str" cm="1">
        <f t="array" ref="Q1222">_xlfn.IFS(既存ファイル名[[#This Row],[字２]]&gt;0,"",COUNTIF(既存ファイル名[[字１]:[字３]],既存ファイル名[[#This Row],[字１]])&gt;1,"重複",TRUE,"")</f>
        <v/>
      </c>
      <c r="R1222" s="50" t="str">
        <f>LEFT(既存ファイル名[[#This Row],[ファイル名]],LEN(既存ファイル名[[#This Row],[ファイル名]])-2)</f>
        <v>toyuu</v>
      </c>
      <c r="S1222" s="50" t="s">
        <v>3837</v>
      </c>
    </row>
    <row r="1223" spans="2:19">
      <c r="B1223" s="50">
        <v>1249</v>
      </c>
      <c r="C1223" s="81" t="s">
        <v>4517</v>
      </c>
      <c r="D1223" s="90" t="s">
        <v>4516</v>
      </c>
      <c r="E1223" s="81" t="s">
        <v>4203</v>
      </c>
      <c r="F1223" s="81" t="s">
        <v>4203</v>
      </c>
      <c r="G1223" s="90" t="s">
        <v>4516</v>
      </c>
      <c r="H1223" s="90" t="s">
        <v>4122</v>
      </c>
      <c r="I1223" s="50" t="str" cm="1">
        <f t="array" ref="I12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3" s="90" t="s">
        <v>3177</v>
      </c>
      <c r="K1223" s="50">
        <f>MATCH(LEFT(既存ファイル名[[#This Row],[項目（内部）]],1),字音画数表[新字],0)</f>
        <v>808</v>
      </c>
      <c r="L1223" s="50" cm="1">
        <f t="array" ref="L1223">_xlfn.IFS(MID(既存ファイル名[[#This Row],[項目（内部）]],2,1)="",0,MID(既存ファイル名[[#This Row],[項目（内部）]],2,1)="（",1,TRUE,MATCH(MID(既存ファイル名[[#This Row],[項目（内部）]],2,1),字音画数表[新字],0))</f>
        <v>1007</v>
      </c>
      <c r="M1223" s="50" cm="1">
        <f t="array" ref="M122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3" s="50" cm="1">
        <f t="array" ref="N1223">_xlfn.IFS(既存ファイル名[[#This Row],[字２]]=0,1,既存ファイル名[[#This Row],[字３]]=0,2,TRUE,3)</f>
        <v>2</v>
      </c>
      <c r="O1223" s="50">
        <f>COUNTIF(既存ファイル名[項目],既存ファイル名[[#This Row],[項目]])</f>
        <v>4</v>
      </c>
      <c r="P1223" s="90" t="s">
        <v>3838</v>
      </c>
      <c r="Q1223" s="50" t="str" cm="1">
        <f t="array" ref="Q1223">_xlfn.IFS(既存ファイル名[[#This Row],[字２]]&gt;0,"",COUNTIF(既存ファイル名[[字１]:[字３]],既存ファイル名[[#This Row],[字１]])&gt;1,"重複",TRUE,"")</f>
        <v/>
      </c>
      <c r="R1223" s="50" t="str">
        <f>LEFT(既存ファイル名[[#This Row],[ファイル名]],LEN(既存ファイル名[[#This Row],[ファイル名]])-2)</f>
        <v>toyuu</v>
      </c>
      <c r="S1223" s="50" t="s">
        <v>3837</v>
      </c>
    </row>
    <row r="1224" spans="2:19">
      <c r="B1224" s="50">
        <v>1250</v>
      </c>
      <c r="C1224" s="81" t="s">
        <v>4518</v>
      </c>
      <c r="D1224" s="90" t="s">
        <v>4516</v>
      </c>
      <c r="E1224" s="81" t="s">
        <v>4203</v>
      </c>
      <c r="F1224" s="81" t="s">
        <v>4203</v>
      </c>
      <c r="G1224" s="90" t="s">
        <v>4516</v>
      </c>
      <c r="H1224" s="90" t="s">
        <v>4122</v>
      </c>
      <c r="I1224" s="50" t="str" cm="1">
        <f t="array" ref="I12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4" s="90" t="s">
        <v>3178</v>
      </c>
      <c r="K1224" s="50">
        <f>MATCH(LEFT(既存ファイル名[[#This Row],[項目（内部）]],1),字音画数表[新字],0)</f>
        <v>808</v>
      </c>
      <c r="L1224" s="50" cm="1">
        <f t="array" ref="L1224">_xlfn.IFS(MID(既存ファイル名[[#This Row],[項目（内部）]],2,1)="",0,MID(既存ファイル名[[#This Row],[項目（内部）]],2,1)="（",1,TRUE,MATCH(MID(既存ファイル名[[#This Row],[項目（内部）]],2,1),字音画数表[新字],0))</f>
        <v>1007</v>
      </c>
      <c r="M1224" s="50" cm="1">
        <f t="array" ref="M122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4" s="50" cm="1">
        <f t="array" ref="N1224">_xlfn.IFS(既存ファイル名[[#This Row],[字２]]=0,1,既存ファイル名[[#This Row],[字３]]=0,2,TRUE,3)</f>
        <v>2</v>
      </c>
      <c r="O1224" s="50">
        <f>COUNTIF(既存ファイル名[項目],既存ファイル名[[#This Row],[項目]])</f>
        <v>4</v>
      </c>
      <c r="P1224" s="90" t="s">
        <v>3838</v>
      </c>
      <c r="Q1224" s="50" t="str" cm="1">
        <f t="array" ref="Q1224">_xlfn.IFS(既存ファイル名[[#This Row],[字２]]&gt;0,"",COUNTIF(既存ファイル名[[字１]:[字３]],既存ファイル名[[#This Row],[字１]])&gt;1,"重複",TRUE,"")</f>
        <v/>
      </c>
      <c r="R1224" s="50" t="str">
        <f>LEFT(既存ファイル名[[#This Row],[ファイル名]],LEN(既存ファイル名[[#This Row],[ファイル名]])-2)</f>
        <v>toyuu</v>
      </c>
      <c r="S1224" s="50" t="s">
        <v>3837</v>
      </c>
    </row>
    <row r="1225" spans="2:19">
      <c r="B1225" s="50">
        <v>1251</v>
      </c>
      <c r="C1225" s="81" t="s">
        <v>4519</v>
      </c>
      <c r="D1225" s="90" t="s">
        <v>4516</v>
      </c>
      <c r="E1225" s="81" t="s">
        <v>4203</v>
      </c>
      <c r="F1225" s="81" t="s">
        <v>4203</v>
      </c>
      <c r="G1225" s="90" t="s">
        <v>4516</v>
      </c>
      <c r="H1225" s="90" t="s">
        <v>4122</v>
      </c>
      <c r="I1225" s="50" t="str" cm="1">
        <f t="array" ref="I12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5" s="90" t="s">
        <v>3179</v>
      </c>
      <c r="K1225" s="50">
        <f>MATCH(LEFT(既存ファイル名[[#This Row],[項目（内部）]],1),字音画数表[新字],0)</f>
        <v>808</v>
      </c>
      <c r="L1225" s="50" cm="1">
        <f t="array" ref="L1225">_xlfn.IFS(MID(既存ファイル名[[#This Row],[項目（内部）]],2,1)="",0,MID(既存ファイル名[[#This Row],[項目（内部）]],2,1)="（",1,TRUE,MATCH(MID(既存ファイル名[[#This Row],[項目（内部）]],2,1),字音画数表[新字],0))</f>
        <v>1007</v>
      </c>
      <c r="M1225" s="50" cm="1">
        <f t="array" ref="M12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5" s="50" cm="1">
        <f t="array" ref="N1225">_xlfn.IFS(既存ファイル名[[#This Row],[字２]]=0,1,既存ファイル名[[#This Row],[字３]]=0,2,TRUE,3)</f>
        <v>2</v>
      </c>
      <c r="O1225" s="50">
        <f>COUNTIF(既存ファイル名[項目],既存ファイル名[[#This Row],[項目]])</f>
        <v>4</v>
      </c>
      <c r="P1225" s="90" t="s">
        <v>3838</v>
      </c>
      <c r="Q1225" s="50" t="str" cm="1">
        <f t="array" ref="Q1225">_xlfn.IFS(既存ファイル名[[#This Row],[字２]]&gt;0,"",COUNTIF(既存ファイル名[[字１]:[字３]],既存ファイル名[[#This Row],[字１]])&gt;1,"重複",TRUE,"")</f>
        <v/>
      </c>
      <c r="R1225" s="50" t="str">
        <f>LEFT(既存ファイル名[[#This Row],[ファイル名]],LEN(既存ファイル名[[#This Row],[ファイル名]])-2)</f>
        <v>toyuu</v>
      </c>
      <c r="S1225" s="50" t="s">
        <v>3837</v>
      </c>
    </row>
    <row r="1226" spans="2:19">
      <c r="B1226" s="50">
        <v>1242</v>
      </c>
      <c r="C1226" s="81" t="s">
        <v>4494</v>
      </c>
      <c r="D1226" s="90" t="s">
        <v>4495</v>
      </c>
      <c r="E1226" s="81" t="s">
        <v>4203</v>
      </c>
      <c r="F1226" s="81" t="s">
        <v>4203</v>
      </c>
      <c r="G1226" s="90" t="s">
        <v>4495</v>
      </c>
      <c r="H1226" s="90" t="s">
        <v>4122</v>
      </c>
      <c r="I1226" s="50" t="str" cm="1">
        <f t="array" ref="I12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6" s="90" t="s">
        <v>3157</v>
      </c>
      <c r="K1226" s="50">
        <f>MATCH(LEFT(既存ファイル名[[#This Row],[項目（内部）]],1),字音画数表[新字],0)</f>
        <v>808</v>
      </c>
      <c r="L1226" s="50" cm="1">
        <f t="array" ref="L1226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1226" s="50" cm="1">
        <f t="array" ref="M12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6" s="50" cm="1">
        <f t="array" ref="N1226">_xlfn.IFS(既存ファイル名[[#This Row],[字２]]=0,1,既存ファイル名[[#This Row],[字３]]=0,2,TRUE,3)</f>
        <v>2</v>
      </c>
      <c r="O1226" s="79">
        <f>COUNTIF(既存ファイル名[項目],既存ファイル名[[#This Row],[項目]])</f>
        <v>2</v>
      </c>
      <c r="P1226" s="90" t="s">
        <v>3838</v>
      </c>
      <c r="Q1226" s="50" t="str" cm="1">
        <f t="array" ref="Q1226">_xlfn.IFS(既存ファイル名[[#This Row],[字２]]&gt;0,"",COUNTIF(既存ファイル名[[字１]:[字３]],既存ファイル名[[#This Row],[字１]])&gt;1,"重複",TRUE,"")</f>
        <v/>
      </c>
      <c r="R1226" s="50" t="str">
        <f>LEFT(既存ファイル名[[#This Row],[ファイル名]],LEN(既存ファイル名[[#This Row],[ファイル名]])-2)</f>
        <v>tokyou</v>
      </c>
      <c r="S1226" s="50" t="s">
        <v>3837</v>
      </c>
    </row>
    <row r="1227" spans="2:19">
      <c r="B1227" s="50">
        <v>1243</v>
      </c>
      <c r="C1227" s="81" t="s">
        <v>4496</v>
      </c>
      <c r="D1227" s="90" t="s">
        <v>4495</v>
      </c>
      <c r="E1227" s="81" t="s">
        <v>4203</v>
      </c>
      <c r="F1227" s="81" t="s">
        <v>4203</v>
      </c>
      <c r="G1227" s="90" t="s">
        <v>4495</v>
      </c>
      <c r="H1227" s="90" t="s">
        <v>4122</v>
      </c>
      <c r="I1227" s="50" t="str" cm="1">
        <f t="array" ref="I12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7" s="90" t="s">
        <v>3158</v>
      </c>
      <c r="K1227" s="50">
        <f>MATCH(LEFT(既存ファイル名[[#This Row],[項目（内部）]],1),字音画数表[新字],0)</f>
        <v>808</v>
      </c>
      <c r="L1227" s="50" cm="1">
        <f t="array" ref="L1227">_xlfn.IFS(MID(既存ファイル名[[#This Row],[項目（内部）]],2,1)="",0,MID(既存ファイル名[[#This Row],[項目（内部）]],2,1)="（",1,TRUE,MATCH(MID(既存ファイル名[[#This Row],[項目（内部）]],2,1),字音画数表[新字],0))</f>
        <v>226</v>
      </c>
      <c r="M1227" s="50" cm="1">
        <f t="array" ref="M12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7" s="50" cm="1">
        <f t="array" ref="N1227">_xlfn.IFS(既存ファイル名[[#This Row],[字２]]=0,1,既存ファイル名[[#This Row],[字３]]=0,2,TRUE,3)</f>
        <v>2</v>
      </c>
      <c r="O1227" s="50">
        <f>COUNTIF(既存ファイル名[項目],既存ファイル名[[#This Row],[項目]])</f>
        <v>2</v>
      </c>
      <c r="P1227" s="90" t="s">
        <v>3838</v>
      </c>
      <c r="Q1227" s="50" t="str" cm="1">
        <f t="array" ref="Q1227">_xlfn.IFS(既存ファイル名[[#This Row],[字２]]&gt;0,"",COUNTIF(既存ファイル名[[字１]:[字３]],既存ファイル名[[#This Row],[字１]])&gt;1,"重複",TRUE,"")</f>
        <v/>
      </c>
      <c r="R1227" s="50" t="str">
        <f>LEFT(既存ファイル名[[#This Row],[ファイル名]],LEN(既存ファイル名[[#This Row],[ファイル名]])-2)</f>
        <v>tokyou</v>
      </c>
      <c r="S1227" s="50" t="s">
        <v>4544</v>
      </c>
    </row>
    <row r="1228" spans="2:19">
      <c r="B1228" s="50">
        <v>1216</v>
      </c>
      <c r="C1228" s="81" t="s">
        <v>4230</v>
      </c>
      <c r="D1228" s="81" t="s">
        <v>2270</v>
      </c>
      <c r="E1228" s="81" t="s">
        <v>4203</v>
      </c>
      <c r="F1228" s="81" t="s">
        <v>4203</v>
      </c>
      <c r="G1228" s="90" t="s">
        <v>2270</v>
      </c>
      <c r="H1228" s="90" t="s">
        <v>4122</v>
      </c>
      <c r="I1228" s="79" t="str" cm="1">
        <f t="array" ref="I12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8" s="90" t="s">
        <v>2564</v>
      </c>
      <c r="K1228" s="50">
        <f>MATCH(LEFT(既存ファイル名[[#This Row],[項目（内部）]],1),字音画数表[新字],0)</f>
        <v>759</v>
      </c>
      <c r="L1228" s="50" cm="1">
        <f t="array" ref="L1228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28" s="50" cm="1">
        <f t="array" ref="M12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8" s="50" cm="1">
        <f t="array" ref="N1228">_xlfn.IFS(既存ファイル名[[#This Row],[字２]]=0,1,既存ファイル名[[#This Row],[字３]]=0,2,TRUE,3)</f>
        <v>2</v>
      </c>
      <c r="O1228" s="50">
        <f>COUNTIF(既存ファイル名[項目],既存ファイル名[[#This Row],[項目]])</f>
        <v>2</v>
      </c>
      <c r="P1228" s="90" t="s">
        <v>3838</v>
      </c>
      <c r="Q1228" s="50" t="str" cm="1">
        <f t="array" ref="Q1228">_xlfn.IFS(既存ファイル名[[#This Row],[字２]]&gt;0,"",COUNTIF(既存ファイル名[[字１]:[字３]],既存ファイル名[[#This Row],[字１]])&gt;1,"重複",TRUE,"")</f>
        <v/>
      </c>
      <c r="R1228" s="50" t="str">
        <f>LEFT(既存ファイル名[[#This Row],[ファイル名]],LEN(既存ファイル名[[#This Row],[ファイル名]])-2)</f>
        <v>chuuri</v>
      </c>
      <c r="S1228" s="50" t="s">
        <v>3837</v>
      </c>
    </row>
    <row r="1229" spans="2:19">
      <c r="B1229" s="50">
        <v>1217</v>
      </c>
      <c r="C1229" s="93" t="s">
        <v>2271</v>
      </c>
      <c r="D1229" s="93" t="s">
        <v>2270</v>
      </c>
      <c r="E1229" s="81" t="s">
        <v>4203</v>
      </c>
      <c r="F1229" s="81" t="s">
        <v>4203</v>
      </c>
      <c r="G1229" s="93" t="s">
        <v>2270</v>
      </c>
      <c r="H1229" s="90" t="s">
        <v>4122</v>
      </c>
      <c r="I1229" s="50" t="str" cm="1">
        <f t="array" ref="I12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29" s="90" t="s">
        <v>2565</v>
      </c>
      <c r="K1229" s="50">
        <f>MATCH(LEFT(既存ファイル名[[#This Row],[項目（内部）]],1),字音画数表[新字],0)</f>
        <v>759</v>
      </c>
      <c r="L1229" s="50" cm="1">
        <f t="array" ref="L1229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29" s="50" cm="1">
        <f t="array" ref="M12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29" s="50" cm="1">
        <f t="array" ref="N1229">_xlfn.IFS(既存ファイル名[[#This Row],[字２]]=0,1,既存ファイル名[[#This Row],[字３]]=0,2,TRUE,3)</f>
        <v>2</v>
      </c>
      <c r="O1229" s="79">
        <f>COUNTIF(既存ファイル名[項目],既存ファイル名[[#This Row],[項目]])</f>
        <v>2</v>
      </c>
      <c r="P1229" s="90" t="s">
        <v>3838</v>
      </c>
      <c r="Q1229" s="50" t="str" cm="1">
        <f t="array" ref="Q1229">_xlfn.IFS(既存ファイル名[[#This Row],[字２]]&gt;0,"",COUNTIF(既存ファイル名[[字１]:[字３]],既存ファイル名[[#This Row],[字１]])&gt;1,"重複",TRUE,"")</f>
        <v/>
      </c>
      <c r="R1229" s="50" t="str">
        <f>LEFT(既存ファイル名[[#This Row],[ファイル名]],LEN(既存ファイル名[[#This Row],[ファイル名]])-2)</f>
        <v>chuuri</v>
      </c>
      <c r="S1229" s="50" t="s">
        <v>3837</v>
      </c>
    </row>
    <row r="1230" spans="2:19">
      <c r="B1230" s="50">
        <v>1226</v>
      </c>
      <c r="C1230" s="81" t="s">
        <v>2252</v>
      </c>
      <c r="D1230" s="90" t="s">
        <v>2251</v>
      </c>
      <c r="E1230" s="81" t="s">
        <v>4203</v>
      </c>
      <c r="F1230" s="81" t="s">
        <v>4203</v>
      </c>
      <c r="G1230" s="90" t="s">
        <v>2251</v>
      </c>
      <c r="H1230" s="90" t="s">
        <v>4122</v>
      </c>
      <c r="I1230" s="50" t="str" cm="1">
        <f t="array" ref="I123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0" s="90" t="s">
        <v>2930</v>
      </c>
      <c r="K1230" s="50">
        <f>MATCH(LEFT(既存ファイル名[[#This Row],[項目（内部）]],1),字音画数表[新字],0)</f>
        <v>629</v>
      </c>
      <c r="L1230" s="50" cm="1">
        <f t="array" ref="L1230">_xlfn.IFS(MID(既存ファイル名[[#This Row],[項目（内部）]],2,1)="",0,MID(既存ファイル名[[#This Row],[項目（内部）]],2,1)="（",1,TRUE,MATCH(MID(既存ファイル名[[#This Row],[項目（内部）]],2,1),字音画数表[新字],0))</f>
        <v>500</v>
      </c>
      <c r="M1230" s="50" cm="1">
        <f t="array" ref="M12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0" s="50" cm="1">
        <f t="array" ref="N1230">_xlfn.IFS(既存ファイル名[[#This Row],[字２]]=0,1,既存ファイル名[[#This Row],[字３]]=0,2,TRUE,3)</f>
        <v>2</v>
      </c>
      <c r="O1230" s="50">
        <f>COUNTIF(既存ファイル名[項目],既存ファイル名[[#This Row],[項目]])</f>
        <v>2</v>
      </c>
      <c r="P1230" s="90" t="s">
        <v>3838</v>
      </c>
      <c r="Q1230" s="50" t="str" cm="1">
        <f t="array" ref="Q1230">_xlfn.IFS(既存ファイル名[[#This Row],[字２]]&gt;0,"",COUNTIF(既存ファイル名[[字１]:[字３]],既存ファイル名[[#This Row],[字１]])&gt;1,"重複",TRUE,"")</f>
        <v/>
      </c>
      <c r="R1230" s="50" t="str">
        <f>LEFT(既存ファイル名[[#This Row],[ファイル名]],LEN(既存ファイル名[[#This Row],[ファイル名]])-2)</f>
        <v>seishuu</v>
      </c>
      <c r="S1230" s="50" t="s">
        <v>3837</v>
      </c>
    </row>
    <row r="1231" spans="2:19">
      <c r="B1231" s="50">
        <v>1227</v>
      </c>
      <c r="C1231" s="81" t="s">
        <v>2253</v>
      </c>
      <c r="D1231" s="90" t="s">
        <v>2251</v>
      </c>
      <c r="E1231" s="81" t="s">
        <v>4203</v>
      </c>
      <c r="F1231" s="81" t="s">
        <v>4203</v>
      </c>
      <c r="G1231" s="90" t="s">
        <v>2251</v>
      </c>
      <c r="H1231" s="90" t="s">
        <v>4122</v>
      </c>
      <c r="I1231" s="50" t="str" cm="1">
        <f t="array" ref="I12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1" s="90" t="s">
        <v>2931</v>
      </c>
      <c r="K1231" s="50">
        <f>MATCH(LEFT(既存ファイル名[[#This Row],[項目（内部）]],1),字音画数表[新字],0)</f>
        <v>629</v>
      </c>
      <c r="L1231" s="50" cm="1">
        <f t="array" ref="L1231">_xlfn.IFS(MID(既存ファイル名[[#This Row],[項目（内部）]],2,1)="",0,MID(既存ファイル名[[#This Row],[項目（内部）]],2,1)="（",1,TRUE,MATCH(MID(既存ファイル名[[#This Row],[項目（内部）]],2,1),字音画数表[新字],0))</f>
        <v>500</v>
      </c>
      <c r="M1231" s="50" cm="1">
        <f t="array" ref="M12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1" s="50" cm="1">
        <f t="array" ref="N1231">_xlfn.IFS(既存ファイル名[[#This Row],[字２]]=0,1,既存ファイル名[[#This Row],[字３]]=0,2,TRUE,3)</f>
        <v>2</v>
      </c>
      <c r="O1231" s="50">
        <f>COUNTIF(既存ファイル名[項目],既存ファイル名[[#This Row],[項目]])</f>
        <v>2</v>
      </c>
      <c r="P1231" s="90" t="s">
        <v>3838</v>
      </c>
      <c r="Q1231" s="50" t="str" cm="1">
        <f t="array" ref="Q1231">_xlfn.IFS(既存ファイル名[[#This Row],[字２]]&gt;0,"",COUNTIF(既存ファイル名[[字１]:[字３]],既存ファイル名[[#This Row],[字１]])&gt;1,"重複",TRUE,"")</f>
        <v/>
      </c>
      <c r="R1231" s="50" t="str">
        <f>LEFT(既存ファイル名[[#This Row],[ファイル名]],LEN(既存ファイル名[[#This Row],[ファイル名]])-2)</f>
        <v>seishuu</v>
      </c>
      <c r="S1231" s="50" t="s">
        <v>4544</v>
      </c>
    </row>
    <row r="1232" spans="2:19">
      <c r="B1232" s="50">
        <v>1223</v>
      </c>
      <c r="C1232" s="81" t="s">
        <v>4415</v>
      </c>
      <c r="D1232" s="90" t="s">
        <v>2248</v>
      </c>
      <c r="E1232" s="81" t="s">
        <v>4203</v>
      </c>
      <c r="F1232" s="81" t="s">
        <v>4203</v>
      </c>
      <c r="G1232" s="90" t="s">
        <v>2248</v>
      </c>
      <c r="H1232" s="90" t="s">
        <v>4122</v>
      </c>
      <c r="I1232" s="50" t="str" cm="1">
        <f t="array" ref="I12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2" s="90" t="s">
        <v>2927</v>
      </c>
      <c r="K1232" s="50">
        <f>MATCH(LEFT(既存ファイル名[[#This Row],[項目（内部）]],1),字音画数表[新字],0)</f>
        <v>628</v>
      </c>
      <c r="L1232" s="50" cm="1">
        <f t="array" ref="L1232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32" s="50" cm="1">
        <f t="array" ref="M12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2" s="50" cm="1">
        <f t="array" ref="N1232">_xlfn.IFS(既存ファイル名[[#This Row],[字２]]=0,1,既存ファイル名[[#This Row],[字３]]=0,2,TRUE,3)</f>
        <v>2</v>
      </c>
      <c r="O1232" s="50">
        <f>COUNTIF(既存ファイル名[項目],既存ファイル名[[#This Row],[項目]])</f>
        <v>3</v>
      </c>
      <c r="P1232" s="90" t="s">
        <v>3838</v>
      </c>
      <c r="Q1232" s="50" t="str" cm="1">
        <f t="array" ref="Q1232">_xlfn.IFS(既存ファイル名[[#This Row],[字２]]&gt;0,"",COUNTIF(既存ファイル名[[字１]:[字３]],既存ファイル名[[#This Row],[字１]])&gt;1,"重複",TRUE,"")</f>
        <v/>
      </c>
      <c r="R1232" s="50" t="str">
        <f>LEFT(既存ファイル名[[#This Row],[ファイル名]],LEN(既存ファイル名[[#This Row],[ファイル名]])-2)</f>
        <v>seiri</v>
      </c>
      <c r="S1232" s="50" t="s">
        <v>3837</v>
      </c>
    </row>
    <row r="1233" spans="2:19">
      <c r="B1233" s="50">
        <v>1224</v>
      </c>
      <c r="C1233" s="81" t="s">
        <v>2249</v>
      </c>
      <c r="D1233" s="90" t="s">
        <v>2248</v>
      </c>
      <c r="E1233" s="81" t="s">
        <v>4203</v>
      </c>
      <c r="F1233" s="81" t="s">
        <v>4203</v>
      </c>
      <c r="G1233" s="90" t="s">
        <v>2248</v>
      </c>
      <c r="H1233" s="90" t="s">
        <v>4122</v>
      </c>
      <c r="I1233" s="50" t="str" cm="1">
        <f t="array" ref="I12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3" s="90" t="s">
        <v>2928</v>
      </c>
      <c r="K1233" s="50">
        <f>MATCH(LEFT(既存ファイル名[[#This Row],[項目（内部）]],1),字音画数表[新字],0)</f>
        <v>628</v>
      </c>
      <c r="L1233" s="50" cm="1">
        <f t="array" ref="L1233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33" s="50" cm="1">
        <f t="array" ref="M12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3" s="50" cm="1">
        <f t="array" ref="N1233">_xlfn.IFS(既存ファイル名[[#This Row],[字２]]=0,1,既存ファイル名[[#This Row],[字３]]=0,2,TRUE,3)</f>
        <v>2</v>
      </c>
      <c r="O1233" s="50">
        <f>COUNTIF(既存ファイル名[項目],既存ファイル名[[#This Row],[項目]])</f>
        <v>3</v>
      </c>
      <c r="P1233" s="90" t="s">
        <v>3838</v>
      </c>
      <c r="Q1233" s="50" t="str" cm="1">
        <f t="array" ref="Q1233">_xlfn.IFS(既存ファイル名[[#This Row],[字２]]&gt;0,"",COUNTIF(既存ファイル名[[字１]:[字３]],既存ファイル名[[#This Row],[字１]])&gt;1,"重複",TRUE,"")</f>
        <v/>
      </c>
      <c r="R1233" s="50" t="str">
        <f>LEFT(既存ファイル名[[#This Row],[ファイル名]],LEN(既存ファイル名[[#This Row],[ファイル名]])-2)</f>
        <v>seiri</v>
      </c>
      <c r="S1233" s="50" t="s">
        <v>3837</v>
      </c>
    </row>
    <row r="1234" spans="2:19">
      <c r="B1234" s="50">
        <v>1225</v>
      </c>
      <c r="C1234" s="81" t="s">
        <v>2250</v>
      </c>
      <c r="D1234" s="90" t="s">
        <v>2248</v>
      </c>
      <c r="E1234" s="81" t="s">
        <v>4203</v>
      </c>
      <c r="F1234" s="81" t="s">
        <v>4203</v>
      </c>
      <c r="G1234" s="90" t="s">
        <v>2248</v>
      </c>
      <c r="H1234" s="90" t="s">
        <v>4122</v>
      </c>
      <c r="I1234" s="50" t="str" cm="1">
        <f t="array" ref="I12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4" s="90" t="s">
        <v>2929</v>
      </c>
      <c r="K1234" s="50">
        <f>MATCH(LEFT(既存ファイル名[[#This Row],[項目（内部）]],1),字音画数表[新字],0)</f>
        <v>628</v>
      </c>
      <c r="L1234" s="50" cm="1">
        <f t="array" ref="L1234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34" s="50" cm="1">
        <f t="array" ref="M12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4" s="50" cm="1">
        <f t="array" ref="N1234">_xlfn.IFS(既存ファイル名[[#This Row],[字２]]=0,1,既存ファイル名[[#This Row],[字３]]=0,2,TRUE,3)</f>
        <v>2</v>
      </c>
      <c r="O1234" s="50">
        <f>COUNTIF(既存ファイル名[項目],既存ファイル名[[#This Row],[項目]])</f>
        <v>3</v>
      </c>
      <c r="P1234" s="90" t="s">
        <v>3838</v>
      </c>
      <c r="Q1234" s="50" t="str" cm="1">
        <f t="array" ref="Q1234">_xlfn.IFS(既存ファイル名[[#This Row],[字２]]&gt;0,"",COUNTIF(既存ファイル名[[字１]:[字３]],既存ファイル名[[#This Row],[字１]])&gt;1,"重複",TRUE,"")</f>
        <v/>
      </c>
      <c r="R1234" s="50" t="str">
        <f>LEFT(既存ファイル名[[#This Row],[ファイル名]],LEN(既存ファイル名[[#This Row],[ファイル名]])-2)</f>
        <v>seiri</v>
      </c>
      <c r="S1234" s="50" t="s">
        <v>4544</v>
      </c>
    </row>
    <row r="1235" spans="2:19">
      <c r="B1235" s="50">
        <v>1228</v>
      </c>
      <c r="C1235" s="81" t="s">
        <v>4416</v>
      </c>
      <c r="D1235" s="90" t="s">
        <v>4417</v>
      </c>
      <c r="E1235" s="81" t="s">
        <v>4203</v>
      </c>
      <c r="F1235" s="81" t="s">
        <v>4203</v>
      </c>
      <c r="G1235" s="90" t="s">
        <v>4417</v>
      </c>
      <c r="H1235" s="90" t="s">
        <v>4122</v>
      </c>
      <c r="I1235" s="50" t="str" cm="1">
        <f t="array" ref="I12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5" s="90" t="s">
        <v>2932</v>
      </c>
      <c r="K1235" s="50">
        <f>MATCH(LEFT(既存ファイル名[[#This Row],[項目（内部）]],1),字音画数表[新字],0)</f>
        <v>628</v>
      </c>
      <c r="L1235" s="50" cm="1">
        <f t="array" ref="L1235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1235" s="50" cm="1">
        <f t="array" ref="M12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5" s="50" cm="1">
        <f t="array" ref="N1235">_xlfn.IFS(既存ファイル名[[#This Row],[字２]]=0,1,既存ファイル名[[#This Row],[字３]]=0,2,TRUE,3)</f>
        <v>2</v>
      </c>
      <c r="O1235" s="50">
        <f>COUNTIF(既存ファイル名[項目],既存ファイル名[[#This Row],[項目]])</f>
        <v>3</v>
      </c>
      <c r="P1235" s="90" t="s">
        <v>3838</v>
      </c>
      <c r="Q1235" s="50" t="str" cm="1">
        <f t="array" ref="Q1235">_xlfn.IFS(既存ファイル名[[#This Row],[字２]]&gt;0,"",COUNTIF(既存ファイル名[[字１]:[字３]],既存ファイル名[[#This Row],[字１]])&gt;1,"重複",TRUE,"")</f>
        <v/>
      </c>
      <c r="R1235" s="50" t="str">
        <f>LEFT(既存ファイル名[[#This Row],[ファイル名]],LEN(既存ファイル名[[#This Row],[ファイル名]])-2)</f>
        <v>seito</v>
      </c>
      <c r="S1235" s="50" t="s">
        <v>3837</v>
      </c>
    </row>
    <row r="1236" spans="2:19">
      <c r="B1236" s="50">
        <v>1230</v>
      </c>
      <c r="C1236" s="81" t="s">
        <v>4861</v>
      </c>
      <c r="D1236" s="90" t="s">
        <v>4417</v>
      </c>
      <c r="E1236" s="81" t="s">
        <v>4203</v>
      </c>
      <c r="F1236" s="81" t="s">
        <v>4203</v>
      </c>
      <c r="G1236" s="90" t="s">
        <v>4417</v>
      </c>
      <c r="H1236" s="90" t="s">
        <v>4122</v>
      </c>
      <c r="I1236" s="50" t="str" cm="1">
        <f t="array" ref="I12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6" s="90" t="s">
        <v>2934</v>
      </c>
      <c r="K1236" s="50">
        <f>MATCH(LEFT(既存ファイル名[[#This Row],[項目（内部）]],1),字音画数表[新字],0)</f>
        <v>628</v>
      </c>
      <c r="L1236" s="50" cm="1">
        <f t="array" ref="L1236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1236" s="50" cm="1">
        <f t="array" ref="M12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6" s="50" cm="1">
        <f t="array" ref="N1236">_xlfn.IFS(既存ファイル名[[#This Row],[字２]]=0,1,既存ファイル名[[#This Row],[字３]]=0,2,TRUE,3)</f>
        <v>2</v>
      </c>
      <c r="O1236" s="50">
        <f>COUNTIF(既存ファイル名[項目],既存ファイル名[[#This Row],[項目]])</f>
        <v>3</v>
      </c>
      <c r="P1236" s="90" t="s">
        <v>3838</v>
      </c>
      <c r="Q1236" s="50" t="str" cm="1">
        <f t="array" ref="Q1236">_xlfn.IFS(既存ファイル名[[#This Row],[字２]]&gt;0,"",COUNTIF(既存ファイル名[[字１]:[字３]],既存ファイル名[[#This Row],[字１]])&gt;1,"重複",TRUE,"")</f>
        <v/>
      </c>
      <c r="R1236" s="50" t="str">
        <f>LEFT(既存ファイル名[[#This Row],[ファイル名]],LEN(既存ファイル名[[#This Row],[ファイル名]])-2)</f>
        <v>seito</v>
      </c>
      <c r="S1236" s="50" t="s">
        <v>3837</v>
      </c>
    </row>
    <row r="1237" spans="2:19">
      <c r="B1237" s="50">
        <v>1231</v>
      </c>
      <c r="C1237" s="81" t="s">
        <v>4418</v>
      </c>
      <c r="D1237" s="90" t="s">
        <v>4417</v>
      </c>
      <c r="E1237" s="81" t="s">
        <v>4203</v>
      </c>
      <c r="F1237" s="81" t="s">
        <v>4203</v>
      </c>
      <c r="G1237" s="90" t="s">
        <v>4417</v>
      </c>
      <c r="H1237" s="90" t="s">
        <v>4122</v>
      </c>
      <c r="I1237" s="50" t="str" cm="1">
        <f t="array" ref="I12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37" s="90" t="s">
        <v>2935</v>
      </c>
      <c r="K1237" s="50">
        <f>MATCH(LEFT(既存ファイル名[[#This Row],[項目（内部）]],1),字音画数表[新字],0)</f>
        <v>628</v>
      </c>
      <c r="L1237" s="50" cm="1">
        <f t="array" ref="L1237">_xlfn.IFS(MID(既存ファイル名[[#This Row],[項目（内部）]],2,1)="",0,MID(既存ファイル名[[#This Row],[項目（内部）]],2,1)="（",1,TRUE,MATCH(MID(既存ファイル名[[#This Row],[項目（内部）]],2,1),字音画数表[新字],0))</f>
        <v>808</v>
      </c>
      <c r="M1237" s="50" cm="1">
        <f t="array" ref="M12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7" s="50" cm="1">
        <f t="array" ref="N1237">_xlfn.IFS(既存ファイル名[[#This Row],[字２]]=0,1,既存ファイル名[[#This Row],[字３]]=0,2,TRUE,3)</f>
        <v>2</v>
      </c>
      <c r="O1237" s="50">
        <f>COUNTIF(既存ファイル名[項目],既存ファイル名[[#This Row],[項目]])</f>
        <v>3</v>
      </c>
      <c r="P1237" s="90" t="s">
        <v>3838</v>
      </c>
      <c r="Q1237" s="50" t="str" cm="1">
        <f t="array" ref="Q1237">_xlfn.IFS(既存ファイル名[[#This Row],[字２]]&gt;0,"",COUNTIF(既存ファイル名[[字１]:[字３]],既存ファイル名[[#This Row],[字１]])&gt;1,"重複",TRUE,"")</f>
        <v/>
      </c>
      <c r="R1237" s="50" t="str">
        <f>LEFT(既存ファイル名[[#This Row],[ファイル名]],LEN(既存ファイル名[[#This Row],[ファイル名]])-2)</f>
        <v>seito</v>
      </c>
      <c r="S1237" s="50" t="s">
        <v>4544</v>
      </c>
    </row>
    <row r="1238" spans="2:19">
      <c r="B1238" s="50">
        <v>1239</v>
      </c>
      <c r="C1238" s="81" t="s">
        <v>4471</v>
      </c>
      <c r="D1238" s="90" t="s">
        <v>2038</v>
      </c>
      <c r="E1238" s="81" t="s">
        <v>4203</v>
      </c>
      <c r="F1238" s="81" t="s">
        <v>4203</v>
      </c>
      <c r="G1238" s="90" t="s">
        <v>2038</v>
      </c>
      <c r="H1238" s="90" t="s">
        <v>4123</v>
      </c>
      <c r="I1238" s="50" t="str" cm="1">
        <f t="array" ref="I12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38" s="90" t="s">
        <v>3087</v>
      </c>
      <c r="K1238" s="50">
        <f>MATCH(LEFT(既存ファイル名[[#This Row],[項目（内部）]],1),字音画数表[新字],0)</f>
        <v>490</v>
      </c>
      <c r="L1238" s="50" cm="1">
        <f t="array" ref="L1238">_xlfn.IFS(MID(既存ファイル名[[#This Row],[項目（内部）]],2,1)="",0,MID(既存ファイル名[[#This Row],[項目（内部）]],2,1)="（",1,TRUE,MATCH(MID(既存ファイル名[[#This Row],[項目（内部）]],2,1),字音画数表[新字],0))</f>
        <v>907</v>
      </c>
      <c r="M1238" s="50" cm="1">
        <f t="array" ref="M12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8" s="50" cm="1">
        <f t="array" ref="N1238">_xlfn.IFS(既存ファイル名[[#This Row],[字２]]=0,1,既存ファイル名[[#This Row],[字３]]=0,2,TRUE,3)</f>
        <v>2</v>
      </c>
      <c r="O1238" s="50">
        <f>COUNTIF(既存ファイル名[項目],既存ファイル名[[#This Row],[項目]])</f>
        <v>3</v>
      </c>
      <c r="P1238" s="90" t="s">
        <v>3838</v>
      </c>
      <c r="Q1238" s="50" t="str" cm="1">
        <f t="array" ref="Q1238">_xlfn.IFS(既存ファイル名[[#This Row],[字２]]&gt;0,"",COUNTIF(既存ファイル名[[字１]:[字３]],既存ファイル名[[#This Row],[字１]])&gt;1,"重複",TRUE,"")</f>
        <v/>
      </c>
      <c r="R1238" s="50" t="str">
        <f>LEFT(既存ファイル名[[#This Row],[ファイル名]],LEN(既存ファイル名[[#This Row],[ファイル名]])-2)</f>
        <v>shuufu</v>
      </c>
      <c r="S1238" s="50" t="s">
        <v>3837</v>
      </c>
    </row>
    <row r="1239" spans="2:19">
      <c r="B1239" s="50">
        <v>1240</v>
      </c>
      <c r="C1239" s="81" t="s">
        <v>4870</v>
      </c>
      <c r="D1239" s="90" t="s">
        <v>2038</v>
      </c>
      <c r="E1239" s="81" t="s">
        <v>4203</v>
      </c>
      <c r="F1239" s="81" t="s">
        <v>4203</v>
      </c>
      <c r="G1239" s="90" t="s">
        <v>2038</v>
      </c>
      <c r="H1239" s="90" t="s">
        <v>4211</v>
      </c>
      <c r="I1239" s="50" t="str" cm="1">
        <f t="array" ref="I12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39" s="90" t="s">
        <v>3088</v>
      </c>
      <c r="K1239" s="50">
        <f>MATCH(LEFT(既存ファイル名[[#This Row],[項目（内部）]],1),字音画数表[新字],0)</f>
        <v>490</v>
      </c>
      <c r="L1239" s="50" cm="1">
        <f t="array" ref="L1239">_xlfn.IFS(MID(既存ファイル名[[#This Row],[項目（内部）]],2,1)="",0,MID(既存ファイル名[[#This Row],[項目（内部）]],2,1)="（",1,TRUE,MATCH(MID(既存ファイル名[[#This Row],[項目（内部）]],2,1),字音画数表[新字],0))</f>
        <v>907</v>
      </c>
      <c r="M1239" s="50" cm="1">
        <f t="array" ref="M12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39" s="50" cm="1">
        <f t="array" ref="N1239">_xlfn.IFS(既存ファイル名[[#This Row],[字２]]=0,1,既存ファイル名[[#This Row],[字３]]=0,2,TRUE,3)</f>
        <v>2</v>
      </c>
      <c r="O1239" s="50">
        <f>COUNTIF(既存ファイル名[項目],既存ファイル名[[#This Row],[項目]])</f>
        <v>3</v>
      </c>
      <c r="P1239" s="90" t="s">
        <v>3838</v>
      </c>
      <c r="Q1239" s="50" t="str" cm="1">
        <f t="array" ref="Q1239">_xlfn.IFS(既存ファイル名[[#This Row],[字２]]&gt;0,"",COUNTIF(既存ファイル名[[字１]:[字３]],既存ファイル名[[#This Row],[字１]])&gt;1,"重複",TRUE,"")</f>
        <v/>
      </c>
      <c r="R1239" s="50" t="str">
        <f>LEFT(既存ファイル名[[#This Row],[ファイル名]],LEN(既存ファイル名[[#This Row],[ファイル名]])-2)</f>
        <v>shuufu</v>
      </c>
      <c r="S1239" s="50" t="s">
        <v>3837</v>
      </c>
    </row>
    <row r="1240" spans="2:19">
      <c r="B1240" s="50">
        <v>1241</v>
      </c>
      <c r="C1240" s="81" t="s">
        <v>4870</v>
      </c>
      <c r="D1240" s="90" t="s">
        <v>2038</v>
      </c>
      <c r="E1240" s="81" t="s">
        <v>4203</v>
      </c>
      <c r="F1240" s="81" t="s">
        <v>4203</v>
      </c>
      <c r="G1240" s="90" t="s">
        <v>2038</v>
      </c>
      <c r="H1240" s="90" t="s">
        <v>4207</v>
      </c>
      <c r="I1240" s="50" t="str" cm="1">
        <f t="array" ref="I12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40" s="90" t="s">
        <v>3089</v>
      </c>
      <c r="K1240" s="50">
        <f>MATCH(LEFT(既存ファイル名[[#This Row],[項目（内部）]],1),字音画数表[新字],0)</f>
        <v>490</v>
      </c>
      <c r="L1240" s="50" cm="1">
        <f t="array" ref="L1240">_xlfn.IFS(MID(既存ファイル名[[#This Row],[項目（内部）]],2,1)="",0,MID(既存ファイル名[[#This Row],[項目（内部）]],2,1)="（",1,TRUE,MATCH(MID(既存ファイル名[[#This Row],[項目（内部）]],2,1),字音画数表[新字],0))</f>
        <v>907</v>
      </c>
      <c r="M1240" s="50" cm="1">
        <f t="array" ref="M12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0" s="50" cm="1">
        <f t="array" ref="N1240">_xlfn.IFS(既存ファイル名[[#This Row],[字２]]=0,1,既存ファイル名[[#This Row],[字３]]=0,2,TRUE,3)</f>
        <v>2</v>
      </c>
      <c r="O1240" s="50">
        <f>COUNTIF(既存ファイル名[項目],既存ファイル名[[#This Row],[項目]])</f>
        <v>3</v>
      </c>
      <c r="P1240" s="90" t="s">
        <v>3838</v>
      </c>
      <c r="Q1240" s="50" t="str" cm="1">
        <f t="array" ref="Q1240">_xlfn.IFS(既存ファイル名[[#This Row],[字２]]&gt;0,"",COUNTIF(既存ファイル名[[字１]:[字３]],既存ファイル名[[#This Row],[字１]])&gt;1,"重複",TRUE,"")</f>
        <v/>
      </c>
      <c r="R1240" s="50" t="str">
        <f>LEFT(既存ファイル名[[#This Row],[ファイル名]],LEN(既存ファイル名[[#This Row],[ファイル名]])-2)</f>
        <v>shuufu</v>
      </c>
      <c r="S1240" s="50" t="s">
        <v>3837</v>
      </c>
    </row>
    <row r="1241" spans="2:19">
      <c r="B1241" s="50">
        <v>1232</v>
      </c>
      <c r="C1241" s="81" t="s">
        <v>4871</v>
      </c>
      <c r="D1241" s="90" t="s">
        <v>2118</v>
      </c>
      <c r="E1241" s="81" t="s">
        <v>4203</v>
      </c>
      <c r="F1241" s="81" t="s">
        <v>4203</v>
      </c>
      <c r="G1241" s="90" t="s">
        <v>2118</v>
      </c>
      <c r="H1241" s="90" t="s">
        <v>4211</v>
      </c>
      <c r="I1241" s="50" t="str" cm="1">
        <f t="array" ref="I12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41" s="90" t="s">
        <v>2957</v>
      </c>
      <c r="K1241" s="50">
        <f>MATCH(LEFT(既存ファイル名[[#This Row],[項目（内部）]],1),字音画数表[新字],0)</f>
        <v>476</v>
      </c>
      <c r="L1241" s="50" cm="1">
        <f t="array" ref="L1241">_xlfn.IFS(MID(既存ファイル名[[#This Row],[項目（内部）]],2,1)="",0,MID(既存ファイル名[[#This Row],[項目（内部）]],2,1)="（",1,TRUE,MATCH(MID(既存ファイル名[[#This Row],[項目（内部）]],2,1),字音画数表[新字],0))</f>
        <v>547</v>
      </c>
      <c r="M1241" s="50" cm="1">
        <f t="array" ref="M12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1" s="50" cm="1">
        <f t="array" ref="N1241">_xlfn.IFS(既存ファイル名[[#This Row],[字２]]=0,1,既存ファイル名[[#This Row],[字３]]=0,2,TRUE,3)</f>
        <v>2</v>
      </c>
      <c r="O1241" s="50">
        <f>COUNTIF(既存ファイル名[項目],既存ファイル名[[#This Row],[項目]])</f>
        <v>2</v>
      </c>
      <c r="P1241" s="90" t="s">
        <v>3838</v>
      </c>
      <c r="Q1241" s="50" t="str" cm="1">
        <f t="array" ref="Q1241">_xlfn.IFS(既存ファイル名[[#This Row],[字２]]&gt;0,"",COUNTIF(既存ファイル名[[字１]:[字３]],既存ファイル名[[#This Row],[字１]])&gt;1,"重複",TRUE,"")</f>
        <v/>
      </c>
      <c r="R1241" s="50" t="str">
        <f>LEFT(既存ファイル名[[#This Row],[ファイル名]],LEN(既存ファイル名[[#This Row],[ファイル名]])-2)</f>
        <v>shakushou</v>
      </c>
      <c r="S1241" s="50" t="s">
        <v>3837</v>
      </c>
    </row>
    <row r="1242" spans="2:19">
      <c r="B1242" s="50">
        <v>1233</v>
      </c>
      <c r="C1242" s="81" t="s">
        <v>4871</v>
      </c>
      <c r="D1242" s="90" t="s">
        <v>2118</v>
      </c>
      <c r="E1242" s="81" t="s">
        <v>4203</v>
      </c>
      <c r="F1242" s="81" t="s">
        <v>4203</v>
      </c>
      <c r="G1242" s="90" t="s">
        <v>2118</v>
      </c>
      <c r="H1242" s="90" t="s">
        <v>4207</v>
      </c>
      <c r="I1242" s="50" t="str" cm="1">
        <f t="array" ref="I12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42" s="90" t="s">
        <v>2958</v>
      </c>
      <c r="K1242" s="50">
        <f>MATCH(LEFT(既存ファイル名[[#This Row],[項目（内部）]],1),字音画数表[新字],0)</f>
        <v>476</v>
      </c>
      <c r="L1242" s="50" cm="1">
        <f t="array" ref="L1242">_xlfn.IFS(MID(既存ファイル名[[#This Row],[項目（内部）]],2,1)="",0,MID(既存ファイル名[[#This Row],[項目（内部）]],2,1)="（",1,TRUE,MATCH(MID(既存ファイル名[[#This Row],[項目（内部）]],2,1),字音画数表[新字],0))</f>
        <v>547</v>
      </c>
      <c r="M1242" s="50" cm="1">
        <f t="array" ref="M12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2" s="50" cm="1">
        <f t="array" ref="N1242">_xlfn.IFS(既存ファイル名[[#This Row],[字２]]=0,1,既存ファイル名[[#This Row],[字３]]=0,2,TRUE,3)</f>
        <v>2</v>
      </c>
      <c r="O1242" s="50">
        <f>COUNTIF(既存ファイル名[項目],既存ファイル名[[#This Row],[項目]])</f>
        <v>2</v>
      </c>
      <c r="P1242" s="90" t="s">
        <v>3838</v>
      </c>
      <c r="Q1242" s="50" t="str" cm="1">
        <f t="array" ref="Q1242">_xlfn.IFS(既存ファイル名[[#This Row],[字２]]&gt;0,"",COUNTIF(既存ファイル名[[字１]:[字３]],既存ファイル名[[#This Row],[字１]])&gt;1,"重複",TRUE,"")</f>
        <v/>
      </c>
      <c r="R1242" s="50" t="str">
        <f>LEFT(既存ファイル名[[#This Row],[ファイル名]],LEN(既存ファイル名[[#This Row],[ファイル名]])-2)</f>
        <v>shakushou</v>
      </c>
      <c r="S1242" s="50" t="s">
        <v>3837</v>
      </c>
    </row>
    <row r="1243" spans="2:19">
      <c r="B1243" s="50">
        <v>1237</v>
      </c>
      <c r="C1243" s="81" t="s">
        <v>4864</v>
      </c>
      <c r="D1243" s="90" t="s">
        <v>4435</v>
      </c>
      <c r="E1243" s="81" t="s">
        <v>4203</v>
      </c>
      <c r="F1243" s="81" t="s">
        <v>4203</v>
      </c>
      <c r="G1243" s="90" t="s">
        <v>4435</v>
      </c>
      <c r="H1243" s="90" t="s">
        <v>4123</v>
      </c>
      <c r="I1243" s="50" t="str" cm="1">
        <f t="array" ref="I12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43" s="90" t="s">
        <v>3000</v>
      </c>
      <c r="K1243" s="50">
        <f>MATCH(LEFT(既存ファイル名[[#This Row],[項目（内部）]],1),字音画数表[新字],0)</f>
        <v>427</v>
      </c>
      <c r="L1243" s="50" cm="1">
        <f t="array" ref="L1243">_xlfn.IFS(MID(既存ファイル名[[#This Row],[項目（内部）]],2,1)="",0,MID(既存ファイル名[[#This Row],[項目（内部）]],2,1)="（",1,TRUE,MATCH(MID(既存ファイル名[[#This Row],[項目（内部）]],2,1),字音画数表[新字],0))</f>
        <v>472</v>
      </c>
      <c r="M1243" s="50" cm="1">
        <f t="array" ref="M12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3" s="50" cm="1">
        <f t="array" ref="N1243">_xlfn.IFS(既存ファイル名[[#This Row],[字２]]=0,1,既存ファイル名[[#This Row],[字３]]=0,2,TRUE,3)</f>
        <v>2</v>
      </c>
      <c r="O1243" s="50">
        <f>COUNTIF(既存ファイル名[項目],既存ファイル名[[#This Row],[項目]])</f>
        <v>2</v>
      </c>
      <c r="P1243" s="90" t="s">
        <v>3838</v>
      </c>
      <c r="Q1243" s="50" t="str" cm="1">
        <f t="array" ref="Q1243">_xlfn.IFS(既存ファイル名[[#This Row],[字２]]&gt;0,"",COUNTIF(既存ファイル名[[字１]:[字３]],既存ファイル名[[#This Row],[字１]])&gt;1,"重複",TRUE,"")</f>
        <v/>
      </c>
      <c r="R1243" s="50" t="str">
        <f>LEFT(既存ファイル名[[#This Row],[ファイル名]],LEN(既存ファイル名[[#This Row],[ファイル名]])-2)</f>
        <v>shisha</v>
      </c>
      <c r="S1243" s="50" t="s">
        <v>3837</v>
      </c>
    </row>
    <row r="1244" spans="2:19">
      <c r="B1244" s="50">
        <v>1238</v>
      </c>
      <c r="C1244" s="81" t="s">
        <v>4436</v>
      </c>
      <c r="D1244" s="90" t="s">
        <v>4435</v>
      </c>
      <c r="E1244" s="81" t="s">
        <v>4203</v>
      </c>
      <c r="F1244" s="81" t="s">
        <v>4203</v>
      </c>
      <c r="G1244" s="90" t="s">
        <v>4435</v>
      </c>
      <c r="H1244" s="90" t="s">
        <v>4211</v>
      </c>
      <c r="I1244" s="50" t="str" cm="1">
        <f t="array" ref="I12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44" s="90" t="s">
        <v>3001</v>
      </c>
      <c r="K1244" s="50">
        <f>MATCH(LEFT(既存ファイル名[[#This Row],[項目（内部）]],1),字音画数表[新字],0)</f>
        <v>427</v>
      </c>
      <c r="L1244" s="50" cm="1">
        <f t="array" ref="L1244">_xlfn.IFS(MID(既存ファイル名[[#This Row],[項目（内部）]],2,1)="",0,MID(既存ファイル名[[#This Row],[項目（内部）]],2,1)="（",1,TRUE,MATCH(MID(既存ファイル名[[#This Row],[項目（内部）]],2,1),字音画数表[新字],0))</f>
        <v>472</v>
      </c>
      <c r="M1244" s="50" cm="1">
        <f t="array" ref="M12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4" s="50" cm="1">
        <f t="array" ref="N1244">_xlfn.IFS(既存ファイル名[[#This Row],[字２]]=0,1,既存ファイル名[[#This Row],[字３]]=0,2,TRUE,3)</f>
        <v>2</v>
      </c>
      <c r="O1244" s="50">
        <f>COUNTIF(既存ファイル名[項目],既存ファイル名[[#This Row],[項目]])</f>
        <v>2</v>
      </c>
      <c r="P1244" s="90" t="s">
        <v>3838</v>
      </c>
      <c r="Q1244" s="50" t="str" cm="1">
        <f t="array" ref="Q1244">_xlfn.IFS(既存ファイル名[[#This Row],[字２]]&gt;0,"",COUNTIF(既存ファイル名[[字１]:[字３]],既存ファイル名[[#This Row],[字１]])&gt;1,"重複",TRUE,"")</f>
        <v/>
      </c>
      <c r="R1244" s="50" t="str">
        <f>LEFT(既存ファイル名[[#This Row],[ファイル名]],LEN(既存ファイル名[[#This Row],[ファイル名]])-2)</f>
        <v>shisha</v>
      </c>
      <c r="S1244" s="50" t="s">
        <v>3837</v>
      </c>
    </row>
    <row r="1245" spans="2:19">
      <c r="B1245" s="50">
        <v>1234</v>
      </c>
      <c r="C1245" s="81" t="s">
        <v>2352</v>
      </c>
      <c r="D1245" s="90" t="s">
        <v>2115</v>
      </c>
      <c r="E1245" s="81" t="s">
        <v>4203</v>
      </c>
      <c r="F1245" s="81" t="s">
        <v>4203</v>
      </c>
      <c r="G1245" s="90" t="s">
        <v>2115</v>
      </c>
      <c r="H1245" s="90" t="s">
        <v>4211</v>
      </c>
      <c r="I1245" s="50" t="str" cm="1">
        <f t="array" ref="I12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45" s="90" t="s">
        <v>2980</v>
      </c>
      <c r="K1245" s="50">
        <f>MATCH(LEFT(既存ファイル名[[#This Row],[項目（内部）]],1),字音画数表[新字],0)</f>
        <v>414</v>
      </c>
      <c r="L1245" s="50" cm="1">
        <f t="array" ref="L1245">_xlfn.IFS(MID(既存ファイル名[[#This Row],[項目（内部）]],2,1)="",0,MID(既存ファイル名[[#This Row],[項目（内部）]],2,1)="（",1,TRUE,MATCH(MID(既存ファイル名[[#This Row],[項目（内部）]],2,1),字音画数表[新字],0))</f>
        <v>355</v>
      </c>
      <c r="M1245" s="50" cm="1">
        <f t="array" ref="M12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5" s="50" cm="1">
        <f t="array" ref="N1245">_xlfn.IFS(既存ファイル名[[#This Row],[字２]]=0,1,既存ファイル名[[#This Row],[字３]]=0,2,TRUE,3)</f>
        <v>2</v>
      </c>
      <c r="O1245" s="50">
        <f>COUNTIF(既存ファイル名[項目],既存ファイル名[[#This Row],[項目]])</f>
        <v>3</v>
      </c>
      <c r="P1245" s="90" t="s">
        <v>3838</v>
      </c>
      <c r="Q1245" s="50" t="str" cm="1">
        <f t="array" ref="Q1245">_xlfn.IFS(既存ファイル名[[#This Row],[字２]]&gt;0,"",COUNTIF(既存ファイル名[[字１]:[字３]],既存ファイル名[[#This Row],[字１]])&gt;1,"重複",TRUE,"")</f>
        <v/>
      </c>
      <c r="R1245" s="50" t="str">
        <f>LEFT(既存ファイル名[[#This Row],[ファイル名]],LEN(既存ファイル名[[#This Row],[ファイル名]])-2)</f>
        <v>shikou</v>
      </c>
      <c r="S1245" s="50" t="s">
        <v>3837</v>
      </c>
    </row>
    <row r="1246" spans="2:19">
      <c r="B1246" s="50">
        <v>1235</v>
      </c>
      <c r="C1246" s="81" t="s">
        <v>2353</v>
      </c>
      <c r="D1246" s="90" t="s">
        <v>2115</v>
      </c>
      <c r="E1246" s="81" t="s">
        <v>4203</v>
      </c>
      <c r="F1246" s="81" t="s">
        <v>4203</v>
      </c>
      <c r="G1246" s="90" t="s">
        <v>2115</v>
      </c>
      <c r="H1246" s="90" t="s">
        <v>4211</v>
      </c>
      <c r="I1246" s="50" t="str" cm="1">
        <f t="array" ref="I12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46" s="90" t="s">
        <v>2981</v>
      </c>
      <c r="K1246" s="50">
        <f>MATCH(LEFT(既存ファイル名[[#This Row],[項目（内部）]],1),字音画数表[新字],0)</f>
        <v>414</v>
      </c>
      <c r="L1246" s="50" cm="1">
        <f t="array" ref="L1246">_xlfn.IFS(MID(既存ファイル名[[#This Row],[項目（内部）]],2,1)="",0,MID(既存ファイル名[[#This Row],[項目（内部）]],2,1)="（",1,TRUE,MATCH(MID(既存ファイル名[[#This Row],[項目（内部）]],2,1),字音画数表[新字],0))</f>
        <v>355</v>
      </c>
      <c r="M1246" s="50" cm="1">
        <f t="array" ref="M12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6" s="50" cm="1">
        <f t="array" ref="N1246">_xlfn.IFS(既存ファイル名[[#This Row],[字２]]=0,1,既存ファイル名[[#This Row],[字３]]=0,2,TRUE,3)</f>
        <v>2</v>
      </c>
      <c r="O1246" s="50">
        <f>COUNTIF(既存ファイル名[項目],既存ファイル名[[#This Row],[項目]])</f>
        <v>3</v>
      </c>
      <c r="P1246" s="90" t="s">
        <v>3838</v>
      </c>
      <c r="Q1246" s="50" t="str" cm="1">
        <f t="array" ref="Q1246">_xlfn.IFS(既存ファイル名[[#This Row],[字２]]&gt;0,"",COUNTIF(既存ファイル名[[字１]:[字３]],既存ファイル名[[#This Row],[字１]])&gt;1,"重複",TRUE,"")</f>
        <v/>
      </c>
      <c r="R1246" s="50" t="str">
        <f>LEFT(既存ファイル名[[#This Row],[ファイル名]],LEN(既存ファイル名[[#This Row],[ファイル名]])-2)</f>
        <v>shikou</v>
      </c>
      <c r="S1246" s="50" t="s">
        <v>3837</v>
      </c>
    </row>
    <row r="1247" spans="2:19">
      <c r="B1247" s="50">
        <v>1236</v>
      </c>
      <c r="C1247" s="81" t="s">
        <v>4872</v>
      </c>
      <c r="D1247" s="90" t="s">
        <v>2115</v>
      </c>
      <c r="E1247" s="81" t="s">
        <v>4203</v>
      </c>
      <c r="F1247" s="81" t="s">
        <v>4203</v>
      </c>
      <c r="G1247" s="90" t="s">
        <v>2115</v>
      </c>
      <c r="H1247" s="90" t="s">
        <v>4207</v>
      </c>
      <c r="I1247" s="50" t="str" cm="1">
        <f t="array" ref="I12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47" s="90" t="s">
        <v>2982</v>
      </c>
      <c r="K1247" s="50">
        <f>MATCH(LEFT(既存ファイル名[[#This Row],[項目（内部）]],1),字音画数表[新字],0)</f>
        <v>414</v>
      </c>
      <c r="L1247" s="50" cm="1">
        <f t="array" ref="L1247">_xlfn.IFS(MID(既存ファイル名[[#This Row],[項目（内部）]],2,1)="",0,MID(既存ファイル名[[#This Row],[項目（内部）]],2,1)="（",1,TRUE,MATCH(MID(既存ファイル名[[#This Row],[項目（内部）]],2,1),字音画数表[新字],0))</f>
        <v>355</v>
      </c>
      <c r="M1247" s="50" cm="1">
        <f t="array" ref="M12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7" s="50" cm="1">
        <f t="array" ref="N1247">_xlfn.IFS(既存ファイル名[[#This Row],[字２]]=0,1,既存ファイル名[[#This Row],[字３]]=0,2,TRUE,3)</f>
        <v>2</v>
      </c>
      <c r="O1247" s="50">
        <f>COUNTIF(既存ファイル名[項目],既存ファイル名[[#This Row],[項目]])</f>
        <v>3</v>
      </c>
      <c r="P1247" s="90" t="s">
        <v>3838</v>
      </c>
      <c r="Q1247" s="50" t="str" cm="1">
        <f t="array" ref="Q1247">_xlfn.IFS(既存ファイル名[[#This Row],[字２]]&gt;0,"",COUNTIF(既存ファイル名[[字１]:[字３]],既存ファイル名[[#This Row],[字１]])&gt;1,"重複",TRUE,"")</f>
        <v/>
      </c>
      <c r="R1247" s="50" t="str">
        <f>LEFT(既存ファイル名[[#This Row],[ファイル名]],LEN(既存ファイル名[[#This Row],[ファイル名]])-2)</f>
        <v>shikou</v>
      </c>
      <c r="S1247" s="50" t="s">
        <v>3837</v>
      </c>
    </row>
    <row r="1248" spans="2:19">
      <c r="B1248" s="50">
        <v>1218</v>
      </c>
      <c r="C1248" s="81" t="s">
        <v>4359</v>
      </c>
      <c r="D1248" s="90" t="s">
        <v>4360</v>
      </c>
      <c r="E1248" s="81" t="s">
        <v>4203</v>
      </c>
      <c r="F1248" s="81" t="s">
        <v>4203</v>
      </c>
      <c r="G1248" s="90" t="s">
        <v>4360</v>
      </c>
      <c r="H1248" s="90" t="s">
        <v>4122</v>
      </c>
      <c r="I1248" s="50" t="str" cm="1">
        <f t="array" ref="I12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48" s="90" t="s">
        <v>2828</v>
      </c>
      <c r="K1248" s="50">
        <f>MATCH(LEFT(既存ファイル名[[#This Row],[項目（内部）]],1),字音画数表[新字],0)</f>
        <v>361</v>
      </c>
      <c r="L1248" s="50" cm="1">
        <f t="array" ref="L1248">_xlfn.IFS(MID(既存ファイル名[[#This Row],[項目（内部）]],2,1)="",0,MID(既存ファイル名[[#This Row],[項目（内部）]],2,1)="（",1,TRUE,MATCH(MID(既存ファイル名[[#This Row],[項目（内部）]],2,1),字音画数表[新字],0))</f>
        <v>917</v>
      </c>
      <c r="M1248" s="50" cm="1">
        <f t="array" ref="M12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8" s="50" cm="1">
        <f t="array" ref="N1248">_xlfn.IFS(既存ファイル名[[#This Row],[字２]]=0,1,既存ファイル名[[#This Row],[字３]]=0,2,TRUE,3)</f>
        <v>2</v>
      </c>
      <c r="O1248" s="50">
        <f>COUNTIF(既存ファイル名[項目],既存ファイル名[[#This Row],[項目]])</f>
        <v>2</v>
      </c>
      <c r="P1248" s="90" t="s">
        <v>3838</v>
      </c>
      <c r="Q1248" s="50" t="str" cm="1">
        <f t="array" ref="Q1248">_xlfn.IFS(既存ファイル名[[#This Row],[字２]]&gt;0,"",COUNTIF(既存ファイル名[[字１]:[字３]],既存ファイル名[[#This Row],[字１]])&gt;1,"重複",TRUE,"")</f>
        <v/>
      </c>
      <c r="R1248" s="50" t="str">
        <f>LEFT(既存ファイル名[[#This Row],[ファイル名]],LEN(既存ファイル名[[#This Row],[ファイル名]])-2)</f>
        <v>koubu</v>
      </c>
      <c r="S1248" s="50" t="s">
        <v>3837</v>
      </c>
    </row>
    <row r="1249" spans="2:19">
      <c r="B1249" s="50">
        <v>1219</v>
      </c>
      <c r="C1249" s="81" t="s">
        <v>4361</v>
      </c>
      <c r="D1249" s="90" t="s">
        <v>4360</v>
      </c>
      <c r="E1249" s="81" t="s">
        <v>4203</v>
      </c>
      <c r="F1249" s="81" t="s">
        <v>4203</v>
      </c>
      <c r="G1249" s="90" t="s">
        <v>4360</v>
      </c>
      <c r="H1249" s="90" t="s">
        <v>4122</v>
      </c>
      <c r="I1249" s="50" t="str" cm="1">
        <f t="array" ref="I12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49" s="90" t="s">
        <v>2829</v>
      </c>
      <c r="K1249" s="50">
        <f>MATCH(LEFT(既存ファイル名[[#This Row],[項目（内部）]],1),字音画数表[新字],0)</f>
        <v>361</v>
      </c>
      <c r="L1249" s="50" cm="1">
        <f t="array" ref="L1249">_xlfn.IFS(MID(既存ファイル名[[#This Row],[項目（内部）]],2,1)="",0,MID(既存ファイル名[[#This Row],[項目（内部）]],2,1)="（",1,TRUE,MATCH(MID(既存ファイル名[[#This Row],[項目（内部）]],2,1),字音画数表[新字],0))</f>
        <v>917</v>
      </c>
      <c r="M1249" s="50" cm="1">
        <f t="array" ref="M12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49" s="50" cm="1">
        <f t="array" ref="N1249">_xlfn.IFS(既存ファイル名[[#This Row],[字２]]=0,1,既存ファイル名[[#This Row],[字３]]=0,2,TRUE,3)</f>
        <v>2</v>
      </c>
      <c r="O1249" s="50">
        <f>COUNTIF(既存ファイル名[項目],既存ファイル名[[#This Row],[項目]])</f>
        <v>2</v>
      </c>
      <c r="P1249" s="90" t="s">
        <v>3838</v>
      </c>
      <c r="Q1249" s="50" t="str" cm="1">
        <f t="array" ref="Q1249">_xlfn.IFS(既存ファイル名[[#This Row],[字２]]&gt;0,"",COUNTIF(既存ファイル名[[字１]:[字３]],既存ファイル名[[#This Row],[字１]])&gt;1,"重複",TRUE,"")</f>
        <v/>
      </c>
      <c r="R1249" s="50" t="str">
        <f>LEFT(既存ファイル名[[#This Row],[ファイル名]],LEN(既存ファイル名[[#This Row],[ファイル名]])-2)</f>
        <v>koubu</v>
      </c>
      <c r="S1249" s="50" t="s">
        <v>3837</v>
      </c>
    </row>
    <row r="1250" spans="2:19">
      <c r="B1250" s="50">
        <v>1220</v>
      </c>
      <c r="C1250" s="81" t="s">
        <v>4364</v>
      </c>
      <c r="D1250" s="90" t="s">
        <v>2224</v>
      </c>
      <c r="E1250" s="81" t="s">
        <v>4203</v>
      </c>
      <c r="F1250" s="81" t="s">
        <v>4203</v>
      </c>
      <c r="G1250" s="90" t="s">
        <v>2224</v>
      </c>
      <c r="H1250" s="90" t="s">
        <v>4122</v>
      </c>
      <c r="I1250" s="50" t="str" cm="1">
        <f t="array" ref="I125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50" s="90" t="s">
        <v>2830</v>
      </c>
      <c r="K1250" s="50">
        <f>MATCH(LEFT(既存ファイル名[[#This Row],[項目（内部）]],1),字音画数表[新字],0)</f>
        <v>354</v>
      </c>
      <c r="L1250" s="50" cm="1">
        <f t="array" ref="L1250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50" s="50" cm="1">
        <f t="array" ref="M125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0" s="50" cm="1">
        <f t="array" ref="N1250">_xlfn.IFS(既存ファイル名[[#This Row],[字２]]=0,1,既存ファイル名[[#This Row],[字３]]=0,2,TRUE,3)</f>
        <v>2</v>
      </c>
      <c r="O1250" s="50">
        <f>COUNTIF(既存ファイル名[項目],既存ファイル名[[#This Row],[項目]])</f>
        <v>2</v>
      </c>
      <c r="P1250" s="90" t="s">
        <v>3838</v>
      </c>
      <c r="Q1250" s="50" t="str" cm="1">
        <f t="array" ref="Q1250">_xlfn.IFS(既存ファイル名[[#This Row],[字２]]&gt;0,"",COUNTIF(既存ファイル名[[字１]:[字３]],既存ファイル名[[#This Row],[字１]])&gt;1,"重複",TRUE,"")</f>
        <v/>
      </c>
      <c r="R1250" s="50" t="str">
        <f>LEFT(既存ファイル名[[#This Row],[ファイル名]],LEN(既存ファイル名[[#This Row],[ファイル名]])-2)</f>
        <v>kouri</v>
      </c>
      <c r="S1250" s="50" t="s">
        <v>3837</v>
      </c>
    </row>
    <row r="1251" spans="2:19">
      <c r="B1251" s="50">
        <v>1221</v>
      </c>
      <c r="C1251" s="81" t="s">
        <v>2225</v>
      </c>
      <c r="D1251" s="90" t="s">
        <v>2224</v>
      </c>
      <c r="E1251" s="81" t="s">
        <v>4203</v>
      </c>
      <c r="F1251" s="81" t="s">
        <v>4203</v>
      </c>
      <c r="G1251" s="90" t="s">
        <v>2224</v>
      </c>
      <c r="H1251" s="90" t="s">
        <v>4122</v>
      </c>
      <c r="I1251" s="50" t="str" cm="1">
        <f t="array" ref="I125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51" s="90" t="s">
        <v>2831</v>
      </c>
      <c r="K1251" s="50">
        <f>MATCH(LEFT(既存ファイル名[[#This Row],[項目（内部）]],1),字音画数表[新字],0)</f>
        <v>354</v>
      </c>
      <c r="L1251" s="50" cm="1">
        <f t="array" ref="L1251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251" s="50" cm="1">
        <f t="array" ref="M125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1" s="50" cm="1">
        <f t="array" ref="N1251">_xlfn.IFS(既存ファイル名[[#This Row],[字２]]=0,1,既存ファイル名[[#This Row],[字３]]=0,2,TRUE,3)</f>
        <v>2</v>
      </c>
      <c r="O1251" s="50">
        <f>COUNTIF(既存ファイル名[項目],既存ファイル名[[#This Row],[項目]])</f>
        <v>2</v>
      </c>
      <c r="P1251" s="90" t="s">
        <v>3838</v>
      </c>
      <c r="Q1251" s="50" t="str" cm="1">
        <f t="array" ref="Q1251">_xlfn.IFS(既存ファイル名[[#This Row],[字２]]&gt;0,"",COUNTIF(既存ファイル名[[字１]:[字３]],既存ファイル名[[#This Row],[字１]])&gt;1,"重複",TRUE,"")</f>
        <v/>
      </c>
      <c r="R1251" s="50" t="str">
        <f>LEFT(既存ファイル名[[#This Row],[ファイル名]],LEN(既存ファイル名[[#This Row],[ファイル名]])-2)</f>
        <v>kouri</v>
      </c>
      <c r="S1251" s="50" t="s">
        <v>3837</v>
      </c>
    </row>
    <row r="1252" spans="2:19">
      <c r="B1252" s="50">
        <v>1214</v>
      </c>
      <c r="C1252" s="81" t="s">
        <v>2186</v>
      </c>
      <c r="D1252" s="81" t="s">
        <v>2185</v>
      </c>
      <c r="E1252" s="81" t="s">
        <v>4203</v>
      </c>
      <c r="F1252" s="81" t="s">
        <v>4203</v>
      </c>
      <c r="G1252" s="90" t="s">
        <v>2185</v>
      </c>
      <c r="H1252" s="90" t="s">
        <v>4122</v>
      </c>
      <c r="I1252" s="79" t="str" cm="1">
        <f t="array" ref="I125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52" s="90" t="s">
        <v>3213</v>
      </c>
      <c r="K1252" s="50">
        <f>MATCH(LEFT(既存ファイル名[[#This Row],[項目（内部）]],1),字音画数表[新字],0)</f>
        <v>7</v>
      </c>
      <c r="L1252" s="50" cm="1">
        <f t="array" ref="L1252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1252" s="50" cm="1">
        <f t="array" ref="M125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2" s="50" cm="1">
        <f t="array" ref="N1252">_xlfn.IFS(既存ファイル名[[#This Row],[字２]]=0,1,既存ファイル名[[#This Row],[字３]]=0,2,TRUE,3)</f>
        <v>2</v>
      </c>
      <c r="O1252" s="50">
        <f>COUNTIF(既存ファイル名[項目],既存ファイル名[[#This Row],[項目]])</f>
        <v>2</v>
      </c>
      <c r="P1252" s="90" t="s">
        <v>3838</v>
      </c>
      <c r="Q1252" s="50" t="str" cm="1">
        <f t="array" ref="Q1252">_xlfn.IFS(既存ファイル名[[#This Row],[字２]]&gt;0,"",COUNTIF(既存ファイル名[[字１]:[字３]],既存ファイル名[[#This Row],[字１]])&gt;1,"重複",TRUE,"")</f>
        <v/>
      </c>
      <c r="R1252" s="50" t="str">
        <f>LEFT(既存ファイル名[[#This Row],[ファイル名]],LEN(既存ファイル名[[#This Row],[ファイル名]])-2)</f>
        <v>ansei</v>
      </c>
      <c r="S1252" s="50" t="s">
        <v>3837</v>
      </c>
    </row>
    <row r="1253" spans="2:19">
      <c r="B1253" s="50">
        <v>1215</v>
      </c>
      <c r="C1253" s="81" t="s">
        <v>4804</v>
      </c>
      <c r="D1253" s="81" t="s">
        <v>2185</v>
      </c>
      <c r="E1253" s="81" t="s">
        <v>4203</v>
      </c>
      <c r="F1253" s="81" t="s">
        <v>4203</v>
      </c>
      <c r="G1253" s="90" t="s">
        <v>2185</v>
      </c>
      <c r="H1253" s="90" t="s">
        <v>4122</v>
      </c>
      <c r="I1253" s="79" t="str" cm="1">
        <f t="array" ref="I125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53" s="90" t="s">
        <v>3214</v>
      </c>
      <c r="K1253" s="50">
        <f>MATCH(LEFT(既存ファイル名[[#This Row],[項目（内部）]],1),字音画数表[新字],0)</f>
        <v>7</v>
      </c>
      <c r="L1253" s="50" cm="1">
        <f t="array" ref="L1253">_xlfn.IFS(MID(既存ファイル名[[#This Row],[項目（内部）]],2,1)="",0,MID(既存ファイル名[[#This Row],[項目（内部）]],2,1)="（",1,TRUE,MATCH(MID(既存ファイル名[[#This Row],[項目（内部）]],2,1),字音画数表[新字],0))</f>
        <v>628</v>
      </c>
      <c r="M1253" s="50" cm="1">
        <f t="array" ref="M125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3" s="50" cm="1">
        <f t="array" ref="N1253">_xlfn.IFS(既存ファイル名[[#This Row],[字２]]=0,1,既存ファイル名[[#This Row],[字３]]=0,2,TRUE,3)</f>
        <v>2</v>
      </c>
      <c r="O1253" s="50">
        <f>COUNTIF(既存ファイル名[項目],既存ファイル名[[#This Row],[項目]])</f>
        <v>2</v>
      </c>
      <c r="P1253" s="90" t="s">
        <v>3838</v>
      </c>
      <c r="Q1253" s="50" t="str" cm="1">
        <f t="array" ref="Q1253">_xlfn.IFS(既存ファイル名[[#This Row],[字２]]&gt;0,"",COUNTIF(既存ファイル名[[字１]:[字３]],既存ファイル名[[#This Row],[字１]])&gt;1,"重複",TRUE,"")</f>
        <v/>
      </c>
      <c r="R1253" s="50" t="str">
        <f>LEFT(既存ファイル名[[#This Row],[ファイル名]],LEN(既存ファイル名[[#This Row],[ファイル名]])-2)</f>
        <v>ansei</v>
      </c>
      <c r="S1253" s="50" t="s">
        <v>3837</v>
      </c>
    </row>
    <row r="1254" spans="2:19">
      <c r="B1254" s="50">
        <v>1285</v>
      </c>
      <c r="C1254" s="81" t="s">
        <v>4389</v>
      </c>
      <c r="D1254" s="90" t="s">
        <v>1440</v>
      </c>
      <c r="E1254" s="81" t="s">
        <v>4203</v>
      </c>
      <c r="F1254" s="81" t="s">
        <v>4203</v>
      </c>
      <c r="G1254" s="90" t="s">
        <v>1440</v>
      </c>
      <c r="H1254" s="90" t="s">
        <v>4123</v>
      </c>
      <c r="I1254" s="50" t="str" cm="1">
        <f t="array" ref="I125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54" s="90" t="s">
        <v>2879</v>
      </c>
      <c r="K1254" s="50">
        <f>MATCH(LEFT(既存ファイル名[[#This Row],[項目（内部）]],1),字音画数表[新字],0)</f>
        <v>1072</v>
      </c>
      <c r="L1254" s="50" cm="1">
        <f t="array" ref="L125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4" s="50" cm="1">
        <f t="array" ref="M125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4" s="50" cm="1">
        <f t="array" ref="N1254">_xlfn.IFS(既存ファイル名[[#This Row],[字２]]=0,1,既存ファイル名[[#This Row],[字３]]=0,2,TRUE,3)</f>
        <v>1</v>
      </c>
      <c r="O1254" s="50">
        <f>COUNTIF(既存ファイル名[項目],既存ファイル名[[#This Row],[項目]])</f>
        <v>2</v>
      </c>
      <c r="P1254" s="90" t="s">
        <v>3838</v>
      </c>
      <c r="Q1254" s="50" t="str" cm="1">
        <f t="array" ref="Q1254">_xlfn.IFS(既存ファイル名[[#This Row],[字２]]&gt;0,"",COUNTIF(既存ファイル名[[字１]:[字３]],既存ファイル名[[#This Row],[字１]])&gt;1,"重複",TRUE,"")</f>
        <v>重複</v>
      </c>
      <c r="R1254" s="50" t="str">
        <f>LEFT(既存ファイル名[[#This Row],[ファイル名]],LEN(既存ファイル名[[#This Row],[ファイル名]])-2)</f>
        <v>rei</v>
      </c>
      <c r="S1254" s="50" t="s">
        <v>3837</v>
      </c>
    </row>
    <row r="1255" spans="2:19">
      <c r="B1255" s="50">
        <v>1286</v>
      </c>
      <c r="C1255" s="81" t="s">
        <v>4850</v>
      </c>
      <c r="D1255" s="90" t="s">
        <v>1440</v>
      </c>
      <c r="E1255" s="81" t="s">
        <v>4203</v>
      </c>
      <c r="F1255" s="81" t="s">
        <v>4203</v>
      </c>
      <c r="G1255" s="90" t="s">
        <v>1440</v>
      </c>
      <c r="H1255" s="90" t="s">
        <v>4123</v>
      </c>
      <c r="I1255" s="50" t="str" cm="1">
        <f t="array" ref="I125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55" s="90" t="s">
        <v>2880</v>
      </c>
      <c r="K1255" s="50">
        <f>MATCH(LEFT(既存ファイル名[[#This Row],[項目（内部）]],1),字音画数表[新字],0)</f>
        <v>1072</v>
      </c>
      <c r="L1255" s="50" cm="1">
        <f t="array" ref="L125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5" s="50" cm="1">
        <f t="array" ref="M125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5" s="50" cm="1">
        <f t="array" ref="N1255">_xlfn.IFS(既存ファイル名[[#This Row],[字２]]=0,1,既存ファイル名[[#This Row],[字３]]=0,2,TRUE,3)</f>
        <v>1</v>
      </c>
      <c r="O1255" s="50">
        <f>COUNTIF(既存ファイル名[項目],既存ファイル名[[#This Row],[項目]])</f>
        <v>2</v>
      </c>
      <c r="P1255" s="90" t="s">
        <v>3838</v>
      </c>
      <c r="Q1255" s="50" t="str" cm="1">
        <f t="array" ref="Q1255">_xlfn.IFS(既存ファイル名[[#This Row],[字２]]&gt;0,"",COUNTIF(既存ファイル名[[字１]:[字３]],既存ファイル名[[#This Row],[字１]])&gt;1,"重複",TRUE,"")</f>
        <v>重複</v>
      </c>
      <c r="R1255" s="50" t="str">
        <f>LEFT(既存ファイル名[[#This Row],[ファイル名]],LEN(既存ファイル名[[#This Row],[ファイル名]])-2)</f>
        <v>rei</v>
      </c>
      <c r="S1255" s="50" t="s">
        <v>3837</v>
      </c>
    </row>
    <row r="1256" spans="2:19">
      <c r="B1256" s="50">
        <v>1313</v>
      </c>
      <c r="C1256" s="81" t="s">
        <v>1371</v>
      </c>
      <c r="D1256" s="90" t="s">
        <v>1371</v>
      </c>
      <c r="E1256" s="81" t="s">
        <v>4203</v>
      </c>
      <c r="F1256" s="81" t="s">
        <v>4203</v>
      </c>
      <c r="G1256" s="90" t="s">
        <v>1371</v>
      </c>
      <c r="H1256" s="90" t="s">
        <v>4121</v>
      </c>
      <c r="I1256" s="50" t="str" cm="1">
        <f t="array" ref="I125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56" s="90" t="s">
        <v>3201</v>
      </c>
      <c r="K1256" s="50">
        <f>MATCH(LEFT(既存ファイル名[[#This Row],[項目（内部）]],1),字音画数表[新字],0)</f>
        <v>1007</v>
      </c>
      <c r="L1256" s="50" cm="1">
        <f t="array" ref="L125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6" s="50" cm="1">
        <f t="array" ref="M125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6" s="50" cm="1">
        <f t="array" ref="N1256">_xlfn.IFS(既存ファイル名[[#This Row],[字２]]=0,1,既存ファイル名[[#This Row],[字３]]=0,2,TRUE,3)</f>
        <v>1</v>
      </c>
      <c r="O1256" s="50">
        <f>COUNTIF(既存ファイル名[項目],既存ファイル名[[#This Row],[項目]])</f>
        <v>2</v>
      </c>
      <c r="P1256" s="90" t="s">
        <v>3838</v>
      </c>
      <c r="Q1256" s="50" t="str" cm="1">
        <f t="array" ref="Q1256">_xlfn.IFS(既存ファイル名[[#This Row],[字２]]&gt;0,"",COUNTIF(既存ファイル名[[字１]:[字３]],既存ファイル名[[#This Row],[字１]])&gt;1,"重複",TRUE,"")</f>
        <v>重複</v>
      </c>
      <c r="R1256" s="50" t="str">
        <f>LEFT(既存ファイル名[[#This Row],[ファイル名]],LEN(既存ファイル名[[#This Row],[ファイル名]])-2)</f>
        <v>yuu</v>
      </c>
      <c r="S1256" s="50" t="s">
        <v>3837</v>
      </c>
    </row>
    <row r="1257" spans="2:19">
      <c r="B1257" s="50">
        <v>1314</v>
      </c>
      <c r="C1257" s="81" t="s">
        <v>1371</v>
      </c>
      <c r="D1257" s="90" t="s">
        <v>1371</v>
      </c>
      <c r="E1257" s="81" t="s">
        <v>4203</v>
      </c>
      <c r="F1257" s="81" t="s">
        <v>4203</v>
      </c>
      <c r="G1257" s="90" t="s">
        <v>1371</v>
      </c>
      <c r="H1257" s="90" t="s">
        <v>4123</v>
      </c>
      <c r="I1257" s="50" t="str" cm="1">
        <f t="array" ref="I125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57" s="90" t="s">
        <v>3202</v>
      </c>
      <c r="K1257" s="50">
        <f>MATCH(LEFT(既存ファイル名[[#This Row],[項目（内部）]],1),字音画数表[新字],0)</f>
        <v>1007</v>
      </c>
      <c r="L1257" s="50" cm="1">
        <f t="array" ref="L125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7" s="50" cm="1">
        <f t="array" ref="M125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7" s="50" cm="1">
        <f t="array" ref="N1257">_xlfn.IFS(既存ファイル名[[#This Row],[字２]]=0,1,既存ファイル名[[#This Row],[字３]]=0,2,TRUE,3)</f>
        <v>1</v>
      </c>
      <c r="O1257" s="50">
        <f>COUNTIF(既存ファイル名[項目],既存ファイル名[[#This Row],[項目]])</f>
        <v>2</v>
      </c>
      <c r="P1257" s="90" t="s">
        <v>3838</v>
      </c>
      <c r="Q1257" s="50" t="str" cm="1">
        <f t="array" ref="Q1257">_xlfn.IFS(既存ファイル名[[#This Row],[字２]]&gt;0,"",COUNTIF(既存ファイル名[[字１]:[字３]],既存ファイル名[[#This Row],[字１]])&gt;1,"重複",TRUE,"")</f>
        <v>重複</v>
      </c>
      <c r="R1257" s="50" t="str">
        <f>LEFT(既存ファイル名[[#This Row],[ファイル名]],LEN(既存ファイル名[[#This Row],[ファイル名]])-2)</f>
        <v>yuu</v>
      </c>
      <c r="S1257" s="50" t="s">
        <v>3837</v>
      </c>
    </row>
    <row r="1258" spans="2:19">
      <c r="B1258" s="50">
        <v>1282</v>
      </c>
      <c r="C1258" s="81" t="s">
        <v>1354</v>
      </c>
      <c r="D1258" s="90" t="s">
        <v>1354</v>
      </c>
      <c r="E1258" s="81" t="s">
        <v>4203</v>
      </c>
      <c r="F1258" s="81" t="s">
        <v>4203</v>
      </c>
      <c r="G1258" s="90" t="s">
        <v>1354</v>
      </c>
      <c r="H1258" s="90" t="s">
        <v>4121</v>
      </c>
      <c r="I1258" s="50" t="str" cm="1">
        <f t="array" ref="I125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58" s="90" t="s">
        <v>2867</v>
      </c>
      <c r="K1258" s="50">
        <f>MATCH(LEFT(既存ファイル名[[#This Row],[項目（内部）]],1),字音画数表[新字],0)</f>
        <v>994</v>
      </c>
      <c r="L1258" s="50" cm="1">
        <f t="array" ref="L125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8" s="50" cm="1">
        <f t="array" ref="M125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8" s="50" cm="1">
        <f t="array" ref="N1258">_xlfn.IFS(既存ファイル名[[#This Row],[字２]]=0,1,既存ファイル名[[#This Row],[字３]]=0,2,TRUE,3)</f>
        <v>1</v>
      </c>
      <c r="O1258" s="50">
        <f>COUNTIF(既存ファイル名[項目],既存ファイル名[[#This Row],[項目]])</f>
        <v>3</v>
      </c>
      <c r="P1258" s="90" t="s">
        <v>3838</v>
      </c>
      <c r="Q1258" s="50" t="str" cm="1">
        <f t="array" ref="Q1258">_xlfn.IFS(既存ファイル名[[#This Row],[字２]]&gt;0,"",COUNTIF(既存ファイル名[[字１]:[字３]],既存ファイル名[[#This Row],[字１]])&gt;1,"重複",TRUE,"")</f>
        <v>重複</v>
      </c>
      <c r="R1258" s="50" t="str">
        <f>LEFT(既存ファイル名[[#This Row],[ファイル名]],LEN(既存ファイル名[[#This Row],[ファイル名]])-2)</f>
        <v>mon</v>
      </c>
      <c r="S1258" s="50" t="s">
        <v>3837</v>
      </c>
    </row>
    <row r="1259" spans="2:19">
      <c r="B1259" s="50">
        <v>1283</v>
      </c>
      <c r="C1259" s="81" t="s">
        <v>4862</v>
      </c>
      <c r="D1259" s="90" t="s">
        <v>1354</v>
      </c>
      <c r="E1259" s="81" t="s">
        <v>4203</v>
      </c>
      <c r="F1259" s="81" t="s">
        <v>4203</v>
      </c>
      <c r="G1259" s="90" t="s">
        <v>1354</v>
      </c>
      <c r="H1259" s="90" t="s">
        <v>4211</v>
      </c>
      <c r="I1259" s="50" t="str" cm="1">
        <f t="array" ref="I125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59" s="90" t="s">
        <v>2868</v>
      </c>
      <c r="K1259" s="50">
        <f>MATCH(LEFT(既存ファイル名[[#This Row],[項目（内部）]],1),字音画数表[新字],0)</f>
        <v>994</v>
      </c>
      <c r="L1259" s="50" cm="1">
        <f t="array" ref="L125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59" s="50" cm="1">
        <f t="array" ref="M125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59" s="50" cm="1">
        <f t="array" ref="N1259">_xlfn.IFS(既存ファイル名[[#This Row],[字２]]=0,1,既存ファイル名[[#This Row],[字３]]=0,2,TRUE,3)</f>
        <v>1</v>
      </c>
      <c r="O1259" s="79">
        <f>COUNTIF(既存ファイル名[項目],既存ファイル名[[#This Row],[項目]])</f>
        <v>3</v>
      </c>
      <c r="P1259" s="90" t="s">
        <v>3838</v>
      </c>
      <c r="Q1259" s="50" t="str" cm="1">
        <f t="array" ref="Q1259">_xlfn.IFS(既存ファイル名[[#This Row],[字２]]&gt;0,"",COUNTIF(既存ファイル名[[字１]:[字３]],既存ファイル名[[#This Row],[字１]])&gt;1,"重複",TRUE,"")</f>
        <v>重複</v>
      </c>
      <c r="R1259" s="50" t="str">
        <f>LEFT(既存ファイル名[[#This Row],[ファイル名]],LEN(既存ファイル名[[#This Row],[ファイル名]])-2)</f>
        <v>mon</v>
      </c>
      <c r="S1259" s="50" t="s">
        <v>3837</v>
      </c>
    </row>
    <row r="1260" spans="2:19">
      <c r="B1260" s="50">
        <v>1284</v>
      </c>
      <c r="C1260" s="81" t="s">
        <v>4866</v>
      </c>
      <c r="D1260" s="90" t="s">
        <v>1354</v>
      </c>
      <c r="E1260" s="81" t="s">
        <v>4203</v>
      </c>
      <c r="F1260" s="81" t="s">
        <v>4203</v>
      </c>
      <c r="G1260" s="90" t="s">
        <v>1354</v>
      </c>
      <c r="H1260" s="90" t="s">
        <v>4207</v>
      </c>
      <c r="I1260" s="50" t="str" cm="1">
        <f t="array" ref="I126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60" s="90" t="s">
        <v>2869</v>
      </c>
      <c r="K1260" s="50">
        <f>MATCH(LEFT(既存ファイル名[[#This Row],[項目（内部）]],1),字音画数表[新字],0)</f>
        <v>994</v>
      </c>
      <c r="L1260" s="50" cm="1">
        <f t="array" ref="L126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0" s="50" cm="1">
        <f t="array" ref="M126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0" s="50" cm="1">
        <f t="array" ref="N1260">_xlfn.IFS(既存ファイル名[[#This Row],[字２]]=0,1,既存ファイル名[[#This Row],[字３]]=0,2,TRUE,3)</f>
        <v>1</v>
      </c>
      <c r="O1260" s="79">
        <f>COUNTIF(既存ファイル名[項目],既存ファイル名[[#This Row],[項目]])</f>
        <v>3</v>
      </c>
      <c r="P1260" s="90" t="s">
        <v>3838</v>
      </c>
      <c r="Q1260" s="50" t="str" cm="1">
        <f t="array" ref="Q1260">_xlfn.IFS(既存ファイル名[[#This Row],[字２]]&gt;0,"",COUNTIF(既存ファイル名[[字１]:[字３]],既存ファイル名[[#This Row],[字１]])&gt;1,"重複",TRUE,"")</f>
        <v>重複</v>
      </c>
      <c r="R1260" s="50" t="str">
        <f>LEFT(既存ファイル名[[#This Row],[ファイル名]],LEN(既存ファイル名[[#This Row],[ファイル名]])-2)</f>
        <v>mon</v>
      </c>
      <c r="S1260" s="50" t="s">
        <v>3837</v>
      </c>
    </row>
    <row r="1261" spans="2:19">
      <c r="B1261" s="50">
        <v>1269</v>
      </c>
      <c r="C1261" s="81" t="s">
        <v>1201</v>
      </c>
      <c r="D1261" s="81" t="s">
        <v>1201</v>
      </c>
      <c r="E1261" s="81" t="s">
        <v>4203</v>
      </c>
      <c r="F1261" s="81" t="s">
        <v>4203</v>
      </c>
      <c r="G1261" s="81" t="s">
        <v>1201</v>
      </c>
      <c r="H1261" s="90" t="s">
        <v>4121</v>
      </c>
      <c r="I1261" s="50" t="str" cm="1">
        <f t="array" ref="I126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61" s="90" t="s">
        <v>2625</v>
      </c>
      <c r="K1261" s="50">
        <f>MATCH(LEFT(既存ファイル名[[#This Row],[項目（内部）]],1),字音画数表[新字],0)</f>
        <v>859</v>
      </c>
      <c r="L1261" s="50" cm="1">
        <f t="array" ref="L126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1" s="50" cm="1">
        <f t="array" ref="M126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1" s="50" cm="1">
        <f t="array" ref="N1261">_xlfn.IFS(既存ファイル名[[#This Row],[字２]]=0,1,既存ファイル名[[#This Row],[字３]]=0,2,TRUE,3)</f>
        <v>1</v>
      </c>
      <c r="O1261" s="50">
        <f>COUNTIF(既存ファイル名[項目],既存ファイル名[[#This Row],[項目]])</f>
        <v>1</v>
      </c>
      <c r="P1261" s="90" t="s">
        <v>3838</v>
      </c>
      <c r="Q1261" s="50" t="str" cm="1">
        <f t="array" ref="Q1261">_xlfn.IFS(既存ファイル名[[#This Row],[字２]]&gt;0,"",COUNTIF(既存ファイル名[[字１]:[字３]],既存ファイル名[[#This Row],[字１]])&gt;1,"重複",TRUE,"")</f>
        <v>重複</v>
      </c>
      <c r="R1261" s="50" t="str">
        <f>LEFT(既存ファイル名[[#This Row],[ファイル名]],LEN(既存ファイル名[[#This Row],[ファイル名]])-2)</f>
        <v>haku</v>
      </c>
      <c r="S1261" s="50" t="s">
        <v>4544</v>
      </c>
    </row>
    <row r="1262" spans="2:19">
      <c r="B1262" s="50">
        <v>1270</v>
      </c>
      <c r="C1262" s="81" t="s">
        <v>2413</v>
      </c>
      <c r="D1262" s="81" t="s">
        <v>2413</v>
      </c>
      <c r="E1262" s="81" t="s">
        <v>2414</v>
      </c>
      <c r="F1262" s="81" t="s">
        <v>4203</v>
      </c>
      <c r="G1262" s="81" t="s">
        <v>2413</v>
      </c>
      <c r="H1262" s="90" t="s">
        <v>4211</v>
      </c>
      <c r="I1262" s="50" t="str" cm="1">
        <f t="array" ref="I126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62" s="90" t="s">
        <v>2626</v>
      </c>
      <c r="K1262" s="50">
        <f>MATCH(LEFT(既存ファイル名[[#This Row],[項目（内部）]],1),字音画数表[新字],0)</f>
        <v>857</v>
      </c>
      <c r="L1262" s="50" cm="1">
        <f t="array" ref="L126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2" s="50" cm="1">
        <f t="array" ref="M126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2" s="50" cm="1">
        <f t="array" ref="N1262">_xlfn.IFS(既存ファイル名[[#This Row],[字２]]=0,1,既存ファイル名[[#This Row],[字３]]=0,2,TRUE,3)</f>
        <v>1</v>
      </c>
      <c r="O1262" s="79">
        <f>COUNTIF(既存ファイル名[項目],既存ファイル名[[#This Row],[項目]])</f>
        <v>1</v>
      </c>
      <c r="P1262" s="90" t="s">
        <v>3838</v>
      </c>
      <c r="Q1262" s="50" t="str" cm="1">
        <f t="array" ref="Q1262">_xlfn.IFS(既存ファイル名[[#This Row],[字２]]&gt;0,"",COUNTIF(既存ファイル名[[字１]:[字３]],既存ファイル名[[#This Row],[字１]])&gt;1,"重複",TRUE,"")</f>
        <v/>
      </c>
      <c r="R1262" s="50" t="str">
        <f>LEFT(既存ファイル名[[#This Row],[ファイル名]],LEN(既存ファイル名[[#This Row],[ファイル名]])-2)</f>
        <v>haku</v>
      </c>
      <c r="S1262" s="50" t="s">
        <v>4544</v>
      </c>
    </row>
    <row r="1263" spans="2:19">
      <c r="B1263" s="50">
        <v>1263</v>
      </c>
      <c r="C1263" s="81" t="s">
        <v>15</v>
      </c>
      <c r="D1263" s="81" t="s">
        <v>15</v>
      </c>
      <c r="E1263" s="81" t="s">
        <v>4203</v>
      </c>
      <c r="F1263" s="81" t="s">
        <v>4203</v>
      </c>
      <c r="G1263" s="90" t="s">
        <v>15</v>
      </c>
      <c r="H1263" s="90" t="s">
        <v>4121</v>
      </c>
      <c r="I1263" s="79" t="str" cm="1">
        <f t="array" ref="I126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63" s="90" t="s">
        <v>2573</v>
      </c>
      <c r="K1263" s="50">
        <f>MATCH(LEFT(既存ファイル名[[#This Row],[項目（内部）]],1),字音画数表[新字],0)</f>
        <v>832</v>
      </c>
      <c r="L1263" s="50" cm="1">
        <f t="array" ref="L126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3" s="50" cm="1">
        <f t="array" ref="M126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3" s="50" cm="1">
        <f t="array" ref="N1263">_xlfn.IFS(既存ファイル名[[#This Row],[字２]]=0,1,既存ファイル名[[#This Row],[字３]]=0,2,TRUE,3)</f>
        <v>1</v>
      </c>
      <c r="O1263" s="79">
        <f>COUNTIF(既存ファイル名[項目],既存ファイル名[[#This Row],[項目]])</f>
        <v>2</v>
      </c>
      <c r="P1263" s="90" t="s">
        <v>3838</v>
      </c>
      <c r="Q1263" s="50" t="str" cm="1">
        <f t="array" ref="Q1263">_xlfn.IFS(既存ファイル名[[#This Row],[字２]]&gt;0,"",COUNTIF(既存ファイル名[[字１]:[字３]],既存ファイル名[[#This Row],[字１]])&gt;1,"重複",TRUE,"")</f>
        <v>重複</v>
      </c>
      <c r="R1263" s="50" t="str">
        <f>LEFT(既存ファイル名[[#This Row],[ファイル名]],LEN(既存ファイル名[[#This Row],[ファイル名]])-2)</f>
        <v>dou</v>
      </c>
      <c r="S1263" s="50" t="s">
        <v>3837</v>
      </c>
    </row>
    <row r="1264" spans="2:19">
      <c r="B1264" s="50">
        <v>1264</v>
      </c>
      <c r="C1264" s="81" t="s">
        <v>15</v>
      </c>
      <c r="D1264" s="81" t="s">
        <v>15</v>
      </c>
      <c r="E1264" s="81" t="s">
        <v>4203</v>
      </c>
      <c r="F1264" s="81" t="s">
        <v>4203</v>
      </c>
      <c r="G1264" s="81" t="s">
        <v>15</v>
      </c>
      <c r="H1264" s="90" t="s">
        <v>4123</v>
      </c>
      <c r="I1264" s="50" t="str" cm="1">
        <f t="array" ref="I126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64" s="90" t="s">
        <v>2575</v>
      </c>
      <c r="K1264" s="50">
        <f>MATCH(LEFT(既存ファイル名[[#This Row],[項目（内部）]],1),字音画数表[新字],0)</f>
        <v>832</v>
      </c>
      <c r="L1264" s="50" cm="1">
        <f t="array" ref="L126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4" s="50" cm="1">
        <f t="array" ref="M126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4" s="50" cm="1">
        <f t="array" ref="N1264">_xlfn.IFS(既存ファイル名[[#This Row],[字２]]=0,1,既存ファイル名[[#This Row],[字３]]=0,2,TRUE,3)</f>
        <v>1</v>
      </c>
      <c r="O1264" s="50">
        <f>COUNTIF(既存ファイル名[項目],既存ファイル名[[#This Row],[項目]])</f>
        <v>2</v>
      </c>
      <c r="P1264" s="90" t="s">
        <v>3838</v>
      </c>
      <c r="Q1264" s="50" t="str" cm="1">
        <f t="array" ref="Q1264">_xlfn.IFS(既存ファイル名[[#This Row],[字２]]&gt;0,"",COUNTIF(既存ファイル名[[字１]:[字３]],既存ファイル名[[#This Row],[字１]])&gt;1,"重複",TRUE,"")</f>
        <v>重複</v>
      </c>
      <c r="R1264" s="50" t="str">
        <f>LEFT(既存ファイル名[[#This Row],[ファイル名]],LEN(既存ファイル名[[#This Row],[ファイル名]])-2)</f>
        <v>dou</v>
      </c>
      <c r="S1264" s="50" t="s">
        <v>3837</v>
      </c>
    </row>
    <row r="1265" spans="2:19">
      <c r="B1265" s="50">
        <v>1311</v>
      </c>
      <c r="C1265" s="81" t="s">
        <v>60</v>
      </c>
      <c r="D1265" s="90" t="s">
        <v>60</v>
      </c>
      <c r="E1265" s="81" t="s">
        <v>4203</v>
      </c>
      <c r="F1265" s="81" t="s">
        <v>4203</v>
      </c>
      <c r="G1265" s="90" t="s">
        <v>60</v>
      </c>
      <c r="H1265" s="90" t="s">
        <v>4121</v>
      </c>
      <c r="I1265" s="50" t="str" cm="1">
        <f t="array" ref="I126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65" s="90" t="s">
        <v>3166</v>
      </c>
      <c r="K1265" s="50">
        <f>MATCH(LEFT(既存ファイル名[[#This Row],[項目（内部）]],1),字音画数表[新字],0)</f>
        <v>816</v>
      </c>
      <c r="L1265" s="50" cm="1">
        <f t="array" ref="L126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5" s="50" cm="1">
        <f t="array" ref="M126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5" s="50" cm="1">
        <f t="array" ref="N1265">_xlfn.IFS(既存ファイル名[[#This Row],[字２]]=0,1,既存ファイル名[[#This Row],[字３]]=0,2,TRUE,3)</f>
        <v>1</v>
      </c>
      <c r="O1265" s="50">
        <f>COUNTIF(既存ファイル名[項目],既存ファイル名[[#This Row],[項目]])</f>
        <v>2</v>
      </c>
      <c r="P1265" s="90" t="s">
        <v>3838</v>
      </c>
      <c r="Q1265" s="50" t="str" cm="1">
        <f t="array" ref="Q1265">_xlfn.IFS(既存ファイル名[[#This Row],[字２]]&gt;0,"",COUNTIF(既存ファイル名[[字１]:[字３]],既存ファイル名[[#This Row],[字１]])&gt;1,"重複",TRUE,"")</f>
        <v>重複</v>
      </c>
      <c r="R1265" s="50" t="str">
        <f>LEFT(既存ファイル名[[#This Row],[ファイル名]],LEN(既存ファイル名[[#This Row],[ファイル名]])-2)</f>
        <v>tou</v>
      </c>
      <c r="S1265" s="50" t="s">
        <v>3837</v>
      </c>
    </row>
    <row r="1266" spans="2:19">
      <c r="B1266" s="50">
        <v>1312</v>
      </c>
      <c r="C1266" s="81" t="s">
        <v>2288</v>
      </c>
      <c r="D1266" s="90" t="s">
        <v>60</v>
      </c>
      <c r="E1266" s="81" t="s">
        <v>4203</v>
      </c>
      <c r="F1266" s="81" t="s">
        <v>4203</v>
      </c>
      <c r="G1266" s="90" t="s">
        <v>60</v>
      </c>
      <c r="H1266" s="90" t="s">
        <v>4122</v>
      </c>
      <c r="I1266" s="50" t="str" cm="1">
        <f t="array" ref="I126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66" s="90" t="s">
        <v>3171</v>
      </c>
      <c r="K1266" s="50">
        <f>MATCH(LEFT(既存ファイル名[[#This Row],[項目（内部）]],1),字音画数表[新字],0)</f>
        <v>816</v>
      </c>
      <c r="L1266" s="50" cm="1">
        <f t="array" ref="L126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6" s="50" cm="1">
        <f t="array" ref="M126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6" s="50" cm="1">
        <f t="array" ref="N1266">_xlfn.IFS(既存ファイル名[[#This Row],[字２]]=0,1,既存ファイル名[[#This Row],[字３]]=0,2,TRUE,3)</f>
        <v>1</v>
      </c>
      <c r="O1266" s="50">
        <f>COUNTIF(既存ファイル名[項目],既存ファイル名[[#This Row],[項目]])</f>
        <v>2</v>
      </c>
      <c r="P1266" s="90" t="s">
        <v>3838</v>
      </c>
      <c r="Q1266" s="50" t="str" cm="1">
        <f t="array" ref="Q1266">_xlfn.IFS(既存ファイル名[[#This Row],[字２]]&gt;0,"",COUNTIF(既存ファイル名[[字１]:[字３]],既存ファイル名[[#This Row],[字１]])&gt;1,"重複",TRUE,"")</f>
        <v>重複</v>
      </c>
      <c r="R1266" s="50" t="str">
        <f>LEFT(既存ファイル名[[#This Row],[ファイル名]],LEN(既存ファイル名[[#This Row],[ファイル名]])-2)</f>
        <v>tou</v>
      </c>
      <c r="S1266" s="50" t="s">
        <v>3837</v>
      </c>
    </row>
    <row r="1267" spans="2:19">
      <c r="B1267" s="50">
        <v>1309</v>
      </c>
      <c r="C1267" s="81" t="s">
        <v>1133</v>
      </c>
      <c r="D1267" s="90" t="s">
        <v>1133</v>
      </c>
      <c r="E1267" s="81" t="s">
        <v>4203</v>
      </c>
      <c r="F1267" s="81" t="s">
        <v>4203</v>
      </c>
      <c r="G1267" s="90" t="s">
        <v>1133</v>
      </c>
      <c r="H1267" s="90" t="s">
        <v>4121</v>
      </c>
      <c r="I1267" s="50" t="str" cm="1">
        <f t="array" ref="I126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67" s="90" t="s">
        <v>3149</v>
      </c>
      <c r="K1267" s="50">
        <f>MATCH(LEFT(既存ファイル名[[#This Row],[項目（内部）]],1),字音画数表[新字],0)</f>
        <v>805</v>
      </c>
      <c r="L1267" s="50" cm="1">
        <f t="array" ref="L126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7" s="50" cm="1">
        <f t="array" ref="M126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7" s="50" cm="1">
        <f t="array" ref="N1267">_xlfn.IFS(既存ファイル名[[#This Row],[字２]]=0,1,既存ファイル名[[#This Row],[字３]]=0,2,TRUE,3)</f>
        <v>1</v>
      </c>
      <c r="O1267" s="50">
        <f>COUNTIF(既存ファイル名[項目],既存ファイル名[[#This Row],[項目]])</f>
        <v>2</v>
      </c>
      <c r="P1267" s="90" t="s">
        <v>3838</v>
      </c>
      <c r="Q1267" s="50" t="str" cm="1">
        <f t="array" ref="Q1267">_xlfn.IFS(既存ファイル名[[#This Row],[字２]]&gt;0,"",COUNTIF(既存ファイル名[[字１]:[字３]],既存ファイル名[[#This Row],[字１]])&gt;1,"重複",TRUE,"")</f>
        <v>重複</v>
      </c>
      <c r="R1267" s="50" t="str">
        <f>LEFT(既存ファイル名[[#This Row],[ファイル名]],LEN(既存ファイル名[[#This Row],[ファイル名]])-2)</f>
        <v>to</v>
      </c>
      <c r="S1267" s="50" t="s">
        <v>3837</v>
      </c>
    </row>
    <row r="1268" spans="2:19">
      <c r="B1268" s="50">
        <v>1310</v>
      </c>
      <c r="C1268" s="81" t="s">
        <v>1133</v>
      </c>
      <c r="D1268" s="90" t="s">
        <v>1133</v>
      </c>
      <c r="E1268" s="81" t="s">
        <v>4203</v>
      </c>
      <c r="F1268" s="81" t="s">
        <v>4203</v>
      </c>
      <c r="G1268" s="90" t="s">
        <v>1133</v>
      </c>
      <c r="H1268" s="90" t="s">
        <v>4211</v>
      </c>
      <c r="I1268" s="50" t="str" cm="1">
        <f t="array" ref="I126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68" s="90" t="s">
        <v>3153</v>
      </c>
      <c r="K1268" s="50">
        <f>MATCH(LEFT(既存ファイル名[[#This Row],[項目（内部）]],1),字音画数表[新字],0)</f>
        <v>805</v>
      </c>
      <c r="L1268" s="50" cm="1">
        <f t="array" ref="L126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8" s="50" cm="1">
        <f t="array" ref="M126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8" s="50" cm="1">
        <f t="array" ref="N1268">_xlfn.IFS(既存ファイル名[[#This Row],[字２]]=0,1,既存ファイル名[[#This Row],[字３]]=0,2,TRUE,3)</f>
        <v>1</v>
      </c>
      <c r="O1268" s="50">
        <f>COUNTIF(既存ファイル名[項目],既存ファイル名[[#This Row],[項目]])</f>
        <v>2</v>
      </c>
      <c r="P1268" s="90" t="s">
        <v>3838</v>
      </c>
      <c r="Q1268" s="50" t="str" cm="1">
        <f t="array" ref="Q1268">_xlfn.IFS(既存ファイル名[[#This Row],[字２]]&gt;0,"",COUNTIF(既存ファイル名[[字１]:[字３]],既存ファイル名[[#This Row],[字１]])&gt;1,"重複",TRUE,"")</f>
        <v>重複</v>
      </c>
      <c r="R1268" s="50" t="str">
        <f>LEFT(既存ファイル名[[#This Row],[ファイル名]],LEN(既存ファイル名[[#This Row],[ファイル名]])-2)</f>
        <v>to</v>
      </c>
      <c r="S1268" s="50" t="s">
        <v>3837</v>
      </c>
    </row>
    <row r="1269" spans="2:19">
      <c r="B1269" s="50">
        <v>1261</v>
      </c>
      <c r="C1269" s="81" t="s">
        <v>1079</v>
      </c>
      <c r="D1269" s="81" t="s">
        <v>1079</v>
      </c>
      <c r="E1269" s="81" t="s">
        <v>4203</v>
      </c>
      <c r="F1269" s="81" t="s">
        <v>4203</v>
      </c>
      <c r="G1269" s="81" t="s">
        <v>1079</v>
      </c>
      <c r="H1269" s="90" t="s">
        <v>4121</v>
      </c>
      <c r="I1269" s="50" t="str" cm="1">
        <f t="array" ref="I126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69" s="90" t="s">
        <v>2568</v>
      </c>
      <c r="K1269" s="50">
        <f>MATCH(LEFT(既存ファイル名[[#This Row],[項目（内部）]],1),字音画数表[新字],0)</f>
        <v>801</v>
      </c>
      <c r="L1269" s="50" cm="1">
        <f t="array" ref="L126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69" s="50" cm="1">
        <f t="array" ref="M126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69" s="50" cm="1">
        <f t="array" ref="N1269">_xlfn.IFS(既存ファイル名[[#This Row],[字２]]=0,1,既存ファイル名[[#This Row],[字３]]=0,2,TRUE,3)</f>
        <v>1</v>
      </c>
      <c r="O1269" s="50">
        <f>COUNTIF(既存ファイル名[項目],既存ファイル名[[#This Row],[項目]])</f>
        <v>2</v>
      </c>
      <c r="P1269" s="90" t="s">
        <v>3838</v>
      </c>
      <c r="Q1269" s="50" t="str" cm="1">
        <f t="array" ref="Q1269">_xlfn.IFS(既存ファイル名[[#This Row],[字２]]&gt;0,"",COUNTIF(既存ファイル名[[字１]:[字３]],既存ファイル名[[#This Row],[字１]])&gt;1,"重複",TRUE,"")</f>
        <v>重複</v>
      </c>
      <c r="R1269" s="50" t="str">
        <f>LEFT(既存ファイル名[[#This Row],[ファイル名]],LEN(既存ファイル名[[#This Row],[ファイル名]])-2)</f>
        <v>den</v>
      </c>
      <c r="S1269" s="50" t="s">
        <v>3837</v>
      </c>
    </row>
    <row r="1270" spans="2:19">
      <c r="B1270" s="50">
        <v>1262</v>
      </c>
      <c r="C1270" s="81" t="s">
        <v>1079</v>
      </c>
      <c r="D1270" s="81" t="s">
        <v>1079</v>
      </c>
      <c r="E1270" s="81" t="s">
        <v>4203</v>
      </c>
      <c r="F1270" s="81" t="s">
        <v>4203</v>
      </c>
      <c r="G1270" s="81" t="s">
        <v>1079</v>
      </c>
      <c r="H1270" s="90" t="s">
        <v>4123</v>
      </c>
      <c r="I1270" s="50" t="str" cm="1">
        <f t="array" ref="I127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70" s="90" t="s">
        <v>2570</v>
      </c>
      <c r="K1270" s="50">
        <f>MATCH(LEFT(既存ファイル名[[#This Row],[項目（内部）]],1),字音画数表[新字],0)</f>
        <v>801</v>
      </c>
      <c r="L1270" s="50" cm="1">
        <f t="array" ref="L127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0" s="50" cm="1">
        <f t="array" ref="M127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0" s="50" cm="1">
        <f t="array" ref="N1270">_xlfn.IFS(既存ファイル名[[#This Row],[字２]]=0,1,既存ファイル名[[#This Row],[字３]]=0,2,TRUE,3)</f>
        <v>1</v>
      </c>
      <c r="O1270" s="50">
        <f>COUNTIF(既存ファイル名[項目],既存ファイル名[[#This Row],[項目]])</f>
        <v>2</v>
      </c>
      <c r="P1270" s="90" t="s">
        <v>3838</v>
      </c>
      <c r="Q1270" s="50" t="str" cm="1">
        <f t="array" ref="Q1270">_xlfn.IFS(既存ファイル名[[#This Row],[字２]]&gt;0,"",COUNTIF(既存ファイル名[[字１]:[字３]],既存ファイル名[[#This Row],[字１]])&gt;1,"重複",TRUE,"")</f>
        <v>重複</v>
      </c>
      <c r="R1270" s="50" t="str">
        <f>LEFT(既存ファイル名[[#This Row],[ファイル名]],LEN(既存ファイル名[[#This Row],[ファイル名]])-2)</f>
        <v>den</v>
      </c>
      <c r="S1270" s="50" t="s">
        <v>3837</v>
      </c>
    </row>
    <row r="1271" spans="2:19">
      <c r="B1271" s="50">
        <v>1307</v>
      </c>
      <c r="C1271" s="81" t="s">
        <v>32</v>
      </c>
      <c r="D1271" s="90" t="s">
        <v>32</v>
      </c>
      <c r="E1271" s="81" t="s">
        <v>4203</v>
      </c>
      <c r="F1271" s="81" t="s">
        <v>4203</v>
      </c>
      <c r="G1271" s="90" t="s">
        <v>32</v>
      </c>
      <c r="H1271" s="90" t="s">
        <v>4121</v>
      </c>
      <c r="I1271" s="50" t="str" cm="1">
        <f t="array" ref="I127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71" s="90" t="s">
        <v>3138</v>
      </c>
      <c r="K1271" s="50">
        <f>MATCH(LEFT(既存ファイル名[[#This Row],[項目（内部）]],1),字音画数表[新字],0)</f>
        <v>787</v>
      </c>
      <c r="L1271" s="50" cm="1">
        <f t="array" ref="L127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1" s="50" cm="1">
        <f t="array" ref="M127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1" s="50" cm="1">
        <f t="array" ref="N1271">_xlfn.IFS(既存ファイル名[[#This Row],[字２]]=0,1,既存ファイル名[[#This Row],[字３]]=0,2,TRUE,3)</f>
        <v>1</v>
      </c>
      <c r="O1271" s="50">
        <f>COUNTIF(既存ファイル名[項目],既存ファイル名[[#This Row],[項目]])</f>
        <v>2</v>
      </c>
      <c r="P1271" s="90" t="s">
        <v>3838</v>
      </c>
      <c r="Q1271" s="50" t="str" cm="1">
        <f t="array" ref="Q1271">_xlfn.IFS(既存ファイル名[[#This Row],[字２]]&gt;0,"",COUNTIF(既存ファイル名[[字１]:[字３]],既存ファイル名[[#This Row],[字１]])&gt;1,"重複",TRUE,"")</f>
        <v>重複</v>
      </c>
      <c r="R1271" s="50" t="str">
        <f>LEFT(既存ファイル名[[#This Row],[ファイル名]],LEN(既存ファイル名[[#This Row],[ファイル名]])-2)</f>
        <v>tei</v>
      </c>
      <c r="S1271" s="50" t="s">
        <v>3837</v>
      </c>
    </row>
    <row r="1272" spans="2:19">
      <c r="B1272" s="50">
        <v>1308</v>
      </c>
      <c r="C1272" s="81" t="s">
        <v>32</v>
      </c>
      <c r="D1272" s="90" t="s">
        <v>32</v>
      </c>
      <c r="E1272" s="81" t="s">
        <v>4203</v>
      </c>
      <c r="F1272" s="81" t="s">
        <v>4203</v>
      </c>
      <c r="G1272" s="90" t="s">
        <v>32</v>
      </c>
      <c r="H1272" s="90" t="s">
        <v>4123</v>
      </c>
      <c r="I1272" s="50" t="str" cm="1">
        <f t="array" ref="I127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72" s="90" t="s">
        <v>3143</v>
      </c>
      <c r="K1272" s="50">
        <f>MATCH(LEFT(既存ファイル名[[#This Row],[項目（内部）]],1),字音画数表[新字],0)</f>
        <v>787</v>
      </c>
      <c r="L1272" s="50" cm="1">
        <f t="array" ref="L127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2" s="50" cm="1">
        <f t="array" ref="M127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2" s="50" cm="1">
        <f t="array" ref="N1272">_xlfn.IFS(既存ファイル名[[#This Row],[字２]]=0,1,既存ファイル名[[#This Row],[字３]]=0,2,TRUE,3)</f>
        <v>1</v>
      </c>
      <c r="O1272" s="50">
        <f>COUNTIF(既存ファイル名[項目],既存ファイル名[[#This Row],[項目]])</f>
        <v>2</v>
      </c>
      <c r="P1272" s="90" t="s">
        <v>3838</v>
      </c>
      <c r="Q1272" s="50" t="str" cm="1">
        <f t="array" ref="Q1272">_xlfn.IFS(既存ファイル名[[#This Row],[字２]]&gt;0,"",COUNTIF(既存ファイル名[[字１]:[字３]],既存ファイル名[[#This Row],[字１]])&gt;1,"重複",TRUE,"")</f>
        <v>重複</v>
      </c>
      <c r="R1272" s="50" t="str">
        <f>LEFT(既存ファイル名[[#This Row],[ファイル名]],LEN(既存ファイル名[[#This Row],[ファイル名]])-2)</f>
        <v>tei</v>
      </c>
      <c r="S1272" s="50" t="s">
        <v>3837</v>
      </c>
    </row>
    <row r="1273" spans="2:19">
      <c r="B1273" s="50">
        <v>1257</v>
      </c>
      <c r="C1273" s="81" t="s">
        <v>1086</v>
      </c>
      <c r="D1273" s="81" t="s">
        <v>1086</v>
      </c>
      <c r="E1273" s="81" t="s">
        <v>4203</v>
      </c>
      <c r="F1273" s="81" t="s">
        <v>4203</v>
      </c>
      <c r="G1273" s="81" t="s">
        <v>1086</v>
      </c>
      <c r="H1273" s="90" t="s">
        <v>4121</v>
      </c>
      <c r="I1273" s="50" t="str" cm="1">
        <f t="array" ref="I127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73" s="90" t="s">
        <v>2554</v>
      </c>
      <c r="K1273" s="50">
        <f>MATCH(LEFT(既存ファイル名[[#This Row],[項目（内部）]],1),字音画数表[新字],0)</f>
        <v>770</v>
      </c>
      <c r="L1273" s="50" cm="1">
        <f t="array" ref="L127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3" s="50" cm="1">
        <f t="array" ref="M127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3" s="50" cm="1">
        <f t="array" ref="N1273">_xlfn.IFS(既存ファイル名[[#This Row],[字２]]=0,1,既存ファイル名[[#This Row],[字３]]=0,2,TRUE,3)</f>
        <v>1</v>
      </c>
      <c r="O1273" s="50">
        <f>COUNTIF(既存ファイル名[項目],既存ファイル名[[#This Row],[項目]])</f>
        <v>2</v>
      </c>
      <c r="P1273" s="90" t="s">
        <v>3838</v>
      </c>
      <c r="Q1273" s="50" t="str" cm="1">
        <f t="array" ref="Q1273">_xlfn.IFS(既存ファイル名[[#This Row],[字２]]&gt;0,"",COUNTIF(既存ファイル名[[字１]:[字３]],既存ファイル名[[#This Row],[字１]])&gt;1,"重複",TRUE,"")</f>
        <v>重複</v>
      </c>
      <c r="R1273" s="50" t="str">
        <f>LEFT(既存ファイル名[[#This Row],[ファイル名]],LEN(既存ファイル名[[#This Row],[ファイル名]])-2)</f>
        <v>chou</v>
      </c>
      <c r="S1273" s="50" t="s">
        <v>3837</v>
      </c>
    </row>
    <row r="1274" spans="2:19">
      <c r="B1274" s="50">
        <v>1258</v>
      </c>
      <c r="C1274" s="81" t="s">
        <v>1086</v>
      </c>
      <c r="D1274" s="81" t="s">
        <v>1086</v>
      </c>
      <c r="E1274" s="81" t="s">
        <v>4203</v>
      </c>
      <c r="F1274" s="81" t="s">
        <v>4203</v>
      </c>
      <c r="G1274" s="81" t="s">
        <v>1086</v>
      </c>
      <c r="H1274" s="90" t="s">
        <v>4123</v>
      </c>
      <c r="I1274" s="50" t="str" cm="1">
        <f t="array" ref="I127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74" s="90" t="s">
        <v>2557</v>
      </c>
      <c r="K1274" s="50">
        <f>MATCH(LEFT(既存ファイル名[[#This Row],[項目（内部）]],1),字音画数表[新字],0)</f>
        <v>770</v>
      </c>
      <c r="L1274" s="50" cm="1">
        <f t="array" ref="L127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4" s="50" cm="1">
        <f t="array" ref="M127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4" s="50" cm="1">
        <f t="array" ref="N1274">_xlfn.IFS(既存ファイル名[[#This Row],[字２]]=0,1,既存ファイル名[[#This Row],[字３]]=0,2,TRUE,3)</f>
        <v>1</v>
      </c>
      <c r="O1274" s="79">
        <f>COUNTIF(既存ファイル名[項目],既存ファイル名[[#This Row],[項目]])</f>
        <v>2</v>
      </c>
      <c r="P1274" s="90" t="s">
        <v>3838</v>
      </c>
      <c r="Q1274" s="50" t="str" cm="1">
        <f t="array" ref="Q1274">_xlfn.IFS(既存ファイル名[[#This Row],[字２]]&gt;0,"",COUNTIF(既存ファイル名[[字１]:[字３]],既存ファイル名[[#This Row],[字１]])&gt;1,"重複",TRUE,"")</f>
        <v>重複</v>
      </c>
      <c r="R1274" s="50" t="str">
        <f>LEFT(既存ファイル名[[#This Row],[ファイル名]],LEN(既存ファイル名[[#This Row],[ファイル名]])-2)</f>
        <v>chou</v>
      </c>
      <c r="S1274" s="50" t="s">
        <v>3837</v>
      </c>
    </row>
    <row r="1275" spans="2:19">
      <c r="B1275" s="50">
        <v>1255</v>
      </c>
      <c r="C1275" s="81" t="s">
        <v>1081</v>
      </c>
      <c r="D1275" s="81" t="s">
        <v>1081</v>
      </c>
      <c r="E1275" s="81" t="s">
        <v>4203</v>
      </c>
      <c r="F1275" s="81" t="s">
        <v>4203</v>
      </c>
      <c r="G1275" s="81" t="s">
        <v>1081</v>
      </c>
      <c r="H1275" s="90" t="s">
        <v>4121</v>
      </c>
      <c r="I1275" s="50" t="str" cm="1">
        <f t="array" ref="I127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75" s="90" t="s">
        <v>2551</v>
      </c>
      <c r="K1275" s="50">
        <f>MATCH(LEFT(既存ファイル名[[#This Row],[項目（内部）]],1),字音画数表[新字],0)</f>
        <v>767</v>
      </c>
      <c r="L1275" s="50" cm="1">
        <f t="array" ref="L127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5" s="50" cm="1">
        <f t="array" ref="M127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5" s="50" cm="1">
        <f t="array" ref="N1275">_xlfn.IFS(既存ファイル名[[#This Row],[字２]]=0,1,既存ファイル名[[#This Row],[字３]]=0,2,TRUE,3)</f>
        <v>1</v>
      </c>
      <c r="O1275" s="79">
        <f>COUNTIF(既存ファイル名[項目],既存ファイル名[[#This Row],[項目]])</f>
        <v>2</v>
      </c>
      <c r="P1275" s="90" t="s">
        <v>3838</v>
      </c>
      <c r="Q1275" s="50" t="str" cm="1">
        <f t="array" ref="Q1275">_xlfn.IFS(既存ファイル名[[#This Row],[字２]]&gt;0,"",COUNTIF(既存ファイル名[[字１]:[字３]],既存ファイル名[[#This Row],[字１]])&gt;1,"重複",TRUE,"")</f>
        <v>重複</v>
      </c>
      <c r="R1275" s="50" t="str">
        <f>LEFT(既存ファイル名[[#This Row],[ファイル名]],LEN(既存ファイル名[[#This Row],[ファイル名]])-2)</f>
        <v>cho</v>
      </c>
      <c r="S1275" s="50" t="s">
        <v>3837</v>
      </c>
    </row>
    <row r="1276" spans="2:19">
      <c r="B1276" s="50">
        <v>1256</v>
      </c>
      <c r="C1276" s="81" t="s">
        <v>1081</v>
      </c>
      <c r="D1276" s="81" t="s">
        <v>1081</v>
      </c>
      <c r="E1276" s="81" t="s">
        <v>4203</v>
      </c>
      <c r="F1276" s="81" t="s">
        <v>4203</v>
      </c>
      <c r="G1276" s="81" t="s">
        <v>1081</v>
      </c>
      <c r="H1276" s="90" t="s">
        <v>4207</v>
      </c>
      <c r="I1276" s="50" t="str" cm="1">
        <f t="array" ref="I127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76" s="90" t="s">
        <v>2552</v>
      </c>
      <c r="K1276" s="50">
        <f>MATCH(LEFT(既存ファイル名[[#This Row],[項目（内部）]],1),字音画数表[新字],0)</f>
        <v>767</v>
      </c>
      <c r="L1276" s="50" cm="1">
        <f t="array" ref="L127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6" s="50" cm="1">
        <f t="array" ref="M127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6" s="50" cm="1">
        <f t="array" ref="N1276">_xlfn.IFS(既存ファイル名[[#This Row],[字２]]=0,1,既存ファイル名[[#This Row],[字３]]=0,2,TRUE,3)</f>
        <v>1</v>
      </c>
      <c r="O1276" s="50">
        <f>COUNTIF(既存ファイル名[項目],既存ファイル名[[#This Row],[項目]])</f>
        <v>2</v>
      </c>
      <c r="P1276" s="90" t="s">
        <v>3838</v>
      </c>
      <c r="Q1276" s="50" t="str" cm="1">
        <f t="array" ref="Q1276">_xlfn.IFS(既存ファイル名[[#This Row],[字２]]&gt;0,"",COUNTIF(既存ファイル名[[字１]:[字３]],既存ファイル名[[#This Row],[字１]])&gt;1,"重複",TRUE,"")</f>
        <v>重複</v>
      </c>
      <c r="R1276" s="50" t="str">
        <f>LEFT(既存ファイル名[[#This Row],[ファイル名]],LEN(既存ファイル名[[#This Row],[ファイル名]])-2)</f>
        <v>cho</v>
      </c>
      <c r="S1276" s="50" t="s">
        <v>3837</v>
      </c>
    </row>
    <row r="1277" spans="2:19">
      <c r="B1277" s="50">
        <v>1259</v>
      </c>
      <c r="C1277" s="81" t="s">
        <v>1071</v>
      </c>
      <c r="D1277" s="81" t="s">
        <v>1071</v>
      </c>
      <c r="E1277" s="81" t="s">
        <v>4203</v>
      </c>
      <c r="F1277" s="81" t="s">
        <v>4203</v>
      </c>
      <c r="G1277" s="90" t="s">
        <v>1071</v>
      </c>
      <c r="H1277" s="90" t="s">
        <v>4121</v>
      </c>
      <c r="I1277" s="79" t="str" cm="1">
        <f t="array" ref="I127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77" s="90" t="s">
        <v>2559</v>
      </c>
      <c r="K1277" s="50">
        <f>MATCH(LEFT(既存ファイル名[[#This Row],[項目（内部）]],1),字音画数表[新字],0)</f>
        <v>759</v>
      </c>
      <c r="L1277" s="50" cm="1">
        <f t="array" ref="L127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7" s="50" cm="1">
        <f t="array" ref="M127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7" s="50" cm="1">
        <f t="array" ref="N1277">_xlfn.IFS(既存ファイル名[[#This Row],[字２]]=0,1,既存ファイル名[[#This Row],[字３]]=0,2,TRUE,3)</f>
        <v>1</v>
      </c>
      <c r="O1277" s="79">
        <f>COUNTIF(既存ファイル名[項目],既存ファイル名[[#This Row],[項目]])</f>
        <v>2</v>
      </c>
      <c r="P1277" s="90" t="s">
        <v>3838</v>
      </c>
      <c r="Q1277" s="50" t="str" cm="1">
        <f t="array" ref="Q1277">_xlfn.IFS(既存ファイル名[[#This Row],[字２]]&gt;0,"",COUNTIF(既存ファイル名[[字１]:[字３]],既存ファイル名[[#This Row],[字１]])&gt;1,"重複",TRUE,"")</f>
        <v>重複</v>
      </c>
      <c r="R1277" s="50" t="str">
        <f>LEFT(既存ファイル名[[#This Row],[ファイル名]],LEN(既存ファイル名[[#This Row],[ファイル名]])-2)</f>
        <v>chuu</v>
      </c>
      <c r="S1277" s="50" t="s">
        <v>3837</v>
      </c>
    </row>
    <row r="1278" spans="2:19">
      <c r="B1278" s="50">
        <v>1260</v>
      </c>
      <c r="C1278" s="81" t="s">
        <v>1071</v>
      </c>
      <c r="D1278" s="81" t="s">
        <v>1071</v>
      </c>
      <c r="E1278" s="81" t="s">
        <v>4203</v>
      </c>
      <c r="F1278" s="81" t="s">
        <v>4203</v>
      </c>
      <c r="G1278" s="81" t="s">
        <v>1071</v>
      </c>
      <c r="H1278" s="90" t="s">
        <v>4211</v>
      </c>
      <c r="I1278" s="50" t="str" cm="1">
        <f t="array" ref="I127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78" s="90" t="s">
        <v>2563</v>
      </c>
      <c r="K1278" s="50">
        <f>MATCH(LEFT(既存ファイル名[[#This Row],[項目（内部）]],1),字音画数表[新字],0)</f>
        <v>759</v>
      </c>
      <c r="L1278" s="50" cm="1">
        <f t="array" ref="L127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8" s="50" cm="1">
        <f t="array" ref="M127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8" s="50" cm="1">
        <f t="array" ref="N1278">_xlfn.IFS(既存ファイル名[[#This Row],[字２]]=0,1,既存ファイル名[[#This Row],[字３]]=0,2,TRUE,3)</f>
        <v>1</v>
      </c>
      <c r="O1278" s="79">
        <f>COUNTIF(既存ファイル名[項目],既存ファイル名[[#This Row],[項目]])</f>
        <v>2</v>
      </c>
      <c r="P1278" s="90" t="s">
        <v>3838</v>
      </c>
      <c r="Q1278" s="50" t="str" cm="1">
        <f t="array" ref="Q1278">_xlfn.IFS(既存ファイル名[[#This Row],[字２]]&gt;0,"",COUNTIF(既存ファイル名[[字１]:[字３]],既存ファイル名[[#This Row],[字１]])&gt;1,"重複",TRUE,"")</f>
        <v>重複</v>
      </c>
      <c r="R1278" s="50" t="str">
        <f>LEFT(既存ファイル名[[#This Row],[ファイル名]],LEN(既存ファイル名[[#This Row],[ファイル名]])-2)</f>
        <v>chuu</v>
      </c>
      <c r="S1278" s="50" t="s">
        <v>3837</v>
      </c>
    </row>
    <row r="1279" spans="2:19">
      <c r="B1279" s="50">
        <v>1305</v>
      </c>
      <c r="C1279" s="81" t="s">
        <v>995</v>
      </c>
      <c r="D1279" s="90" t="s">
        <v>995</v>
      </c>
      <c r="E1279" s="81" t="s">
        <v>4203</v>
      </c>
      <c r="F1279" s="81" t="s">
        <v>4203</v>
      </c>
      <c r="G1279" s="90" t="s">
        <v>995</v>
      </c>
      <c r="H1279" s="90" t="s">
        <v>4121</v>
      </c>
      <c r="I1279" s="50" t="str" cm="1">
        <f t="array" ref="I127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79" s="90" t="s">
        <v>3100</v>
      </c>
      <c r="K1279" s="50">
        <f>MATCH(LEFT(既存ファイル名[[#This Row],[項目（内部）]],1),字音画数表[新字],0)</f>
        <v>690</v>
      </c>
      <c r="L1279" s="50" cm="1">
        <f t="array" ref="L127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79" s="50" cm="1">
        <f t="array" ref="M127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79" s="50" cm="1">
        <f t="array" ref="N1279">_xlfn.IFS(既存ファイル名[[#This Row],[字２]]=0,1,既存ファイル名[[#This Row],[字３]]=0,2,TRUE,3)</f>
        <v>1</v>
      </c>
      <c r="O1279" s="50">
        <f>COUNTIF(既存ファイル名[項目],既存ファイル名[[#This Row],[項目]])</f>
        <v>2</v>
      </c>
      <c r="P1279" s="90" t="s">
        <v>3838</v>
      </c>
      <c r="Q1279" s="50" t="str" cm="1">
        <f t="array" ref="Q1279">_xlfn.IFS(既存ファイル名[[#This Row],[字２]]&gt;0,"",COUNTIF(既存ファイル名[[字１]:[字３]],既存ファイル名[[#This Row],[字１]])&gt;1,"重複",TRUE,"")</f>
        <v>重複</v>
      </c>
      <c r="R1279" s="50" t="str">
        <f>LEFT(既存ファイル名[[#This Row],[ファイル名]],LEN(既存ファイル名[[#This Row],[ファイル名]])-2)</f>
        <v>sou</v>
      </c>
      <c r="S1279" s="50" t="s">
        <v>3837</v>
      </c>
    </row>
    <row r="1280" spans="2:19">
      <c r="B1280" s="50">
        <v>1306</v>
      </c>
      <c r="C1280" s="81" t="s">
        <v>995</v>
      </c>
      <c r="D1280" s="90" t="s">
        <v>995</v>
      </c>
      <c r="E1280" s="81" t="s">
        <v>4203</v>
      </c>
      <c r="F1280" s="81" t="s">
        <v>4203</v>
      </c>
      <c r="G1280" s="90" t="s">
        <v>995</v>
      </c>
      <c r="H1280" s="90" t="s">
        <v>4123</v>
      </c>
      <c r="I1280" s="50" t="str" cm="1">
        <f t="array" ref="I128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80" s="90" t="s">
        <v>3108</v>
      </c>
      <c r="K1280" s="50">
        <f>MATCH(LEFT(既存ファイル名[[#This Row],[項目（内部）]],1),字音画数表[新字],0)</f>
        <v>690</v>
      </c>
      <c r="L1280" s="50" cm="1">
        <f t="array" ref="L128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0" s="50" cm="1">
        <f t="array" ref="M128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0" s="50" cm="1">
        <f t="array" ref="N1280">_xlfn.IFS(既存ファイル名[[#This Row],[字２]]=0,1,既存ファイル名[[#This Row],[字３]]=0,2,TRUE,3)</f>
        <v>1</v>
      </c>
      <c r="O1280" s="50">
        <f>COUNTIF(既存ファイル名[項目],既存ファイル名[[#This Row],[項目]])</f>
        <v>2</v>
      </c>
      <c r="P1280" s="90" t="s">
        <v>3838</v>
      </c>
      <c r="Q1280" s="50" t="str" cm="1">
        <f t="array" ref="Q1280">_xlfn.IFS(既存ファイル名[[#This Row],[字２]]&gt;0,"",COUNTIF(既存ファイル名[[字１]:[字３]],既存ファイル名[[#This Row],[字１]])&gt;1,"重複",TRUE,"")</f>
        <v>重複</v>
      </c>
      <c r="R1280" s="50" t="str">
        <f>LEFT(既存ファイル名[[#This Row],[ファイル名]],LEN(既存ファイル名[[#This Row],[ファイル名]])-2)</f>
        <v>sou</v>
      </c>
      <c r="S1280" s="50" t="s">
        <v>3837</v>
      </c>
    </row>
    <row r="1281" spans="2:19">
      <c r="B1281" s="50">
        <v>1303</v>
      </c>
      <c r="C1281" s="81" t="s">
        <v>4868</v>
      </c>
      <c r="D1281" s="90" t="s">
        <v>987</v>
      </c>
      <c r="E1281" s="81" t="s">
        <v>4203</v>
      </c>
      <c r="F1281" s="81" t="s">
        <v>4203</v>
      </c>
      <c r="G1281" s="90" t="s">
        <v>987</v>
      </c>
      <c r="H1281" s="90" t="s">
        <v>4211</v>
      </c>
      <c r="I1281" s="50" t="str" cm="1">
        <f t="array" ref="I128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81" s="90" t="s">
        <v>3095</v>
      </c>
      <c r="K1281" s="50">
        <f>MATCH(LEFT(既存ファイル名[[#This Row],[項目（内部）]],1),字音画数表[新字],0)</f>
        <v>681</v>
      </c>
      <c r="L1281" s="50" cm="1">
        <f t="array" ref="L128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1" s="50" cm="1">
        <f t="array" ref="M128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1" s="50" cm="1">
        <f t="array" ref="N1281">_xlfn.IFS(既存ファイル名[[#This Row],[字２]]=0,1,既存ファイル名[[#This Row],[字３]]=0,2,TRUE,3)</f>
        <v>1</v>
      </c>
      <c r="O1281" s="50">
        <f>COUNTIF(既存ファイル名[項目],既存ファイル名[[#This Row],[項目]])</f>
        <v>2</v>
      </c>
      <c r="P1281" s="90" t="s">
        <v>3838</v>
      </c>
      <c r="Q1281" s="50" t="str" cm="1">
        <f t="array" ref="Q1281">_xlfn.IFS(既存ファイル名[[#This Row],[字２]]&gt;0,"",COUNTIF(既存ファイル名[[字１]:[字３]],既存ファイル名[[#This Row],[字１]])&gt;1,"重複",TRUE,"")</f>
        <v>重複</v>
      </c>
      <c r="R1281" s="50" t="str">
        <f>LEFT(既存ファイル名[[#This Row],[ファイル名]],LEN(既存ファイル名[[#This Row],[ファイル名]])-2)</f>
        <v>so</v>
      </c>
      <c r="S1281" s="50" t="s">
        <v>3837</v>
      </c>
    </row>
    <row r="1282" spans="2:19">
      <c r="B1282" s="50">
        <v>1304</v>
      </c>
      <c r="C1282" s="81" t="s">
        <v>4868</v>
      </c>
      <c r="D1282" s="90" t="s">
        <v>987</v>
      </c>
      <c r="E1282" s="81" t="s">
        <v>4203</v>
      </c>
      <c r="F1282" s="81" t="s">
        <v>4203</v>
      </c>
      <c r="G1282" s="90" t="s">
        <v>987</v>
      </c>
      <c r="H1282" s="90" t="s">
        <v>4207</v>
      </c>
      <c r="I1282" s="50" t="str" cm="1">
        <f t="array" ref="I128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282" s="90" t="s">
        <v>3096</v>
      </c>
      <c r="K1282" s="50">
        <f>MATCH(LEFT(既存ファイル名[[#This Row],[項目（内部）]],1),字音画数表[新字],0)</f>
        <v>681</v>
      </c>
      <c r="L1282" s="50" cm="1">
        <f t="array" ref="L128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2" s="50" cm="1">
        <f t="array" ref="M128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2" s="50" cm="1">
        <f t="array" ref="N1282">_xlfn.IFS(既存ファイル名[[#This Row],[字２]]=0,1,既存ファイル名[[#This Row],[字３]]=0,2,TRUE,3)</f>
        <v>1</v>
      </c>
      <c r="O1282" s="50">
        <f>COUNTIF(既存ファイル名[項目],既存ファイル名[[#This Row],[項目]])</f>
        <v>2</v>
      </c>
      <c r="P1282" s="90" t="s">
        <v>3838</v>
      </c>
      <c r="Q1282" s="50" t="str" cm="1">
        <f t="array" ref="Q1282">_xlfn.IFS(既存ファイル名[[#This Row],[字２]]&gt;0,"",COUNTIF(既存ファイル名[[字１]:[字３]],既存ファイル名[[#This Row],[字１]])&gt;1,"重複",TRUE,"")</f>
        <v>重複</v>
      </c>
      <c r="R1282" s="50" t="str">
        <f>LEFT(既存ファイル名[[#This Row],[ファイル名]],LEN(既存ファイル名[[#This Row],[ファイル名]])-2)</f>
        <v>so</v>
      </c>
      <c r="S1282" s="50" t="s">
        <v>3837</v>
      </c>
    </row>
    <row r="1283" spans="2:19">
      <c r="B1283" s="50">
        <v>1291</v>
      </c>
      <c r="C1283" s="81" t="s">
        <v>885</v>
      </c>
      <c r="D1283" s="90" t="s">
        <v>885</v>
      </c>
      <c r="E1283" s="81" t="s">
        <v>4203</v>
      </c>
      <c r="F1283" s="81" t="s">
        <v>4203</v>
      </c>
      <c r="G1283" s="90" t="s">
        <v>885</v>
      </c>
      <c r="H1283" s="90" t="s">
        <v>4121</v>
      </c>
      <c r="I1283" s="50" t="str" cm="1">
        <f t="array" ref="I128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83" s="90" t="s">
        <v>2985</v>
      </c>
      <c r="K1283" s="50">
        <f>MATCH(LEFT(既存ファイル名[[#This Row],[項目（内部）]],1),字音画数表[新字],0)</f>
        <v>599</v>
      </c>
      <c r="L1283" s="50" cm="1">
        <f t="array" ref="L128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3" s="50" cm="1">
        <f t="array" ref="M128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3" s="50" cm="1">
        <f t="array" ref="N1283">_xlfn.IFS(既存ファイル名[[#This Row],[字２]]=0,1,既存ファイル名[[#This Row],[字３]]=0,2,TRUE,3)</f>
        <v>1</v>
      </c>
      <c r="O1283" s="50">
        <f>COUNTIF(既存ファイル名[項目],既存ファイル名[[#This Row],[項目]])</f>
        <v>2</v>
      </c>
      <c r="P1283" s="90" t="s">
        <v>3838</v>
      </c>
      <c r="Q1283" s="50" t="str" cm="1">
        <f t="array" ref="Q1283">_xlfn.IFS(既存ファイル名[[#This Row],[字２]]&gt;0,"",COUNTIF(既存ファイル名[[字１]:[字３]],既存ファイル名[[#This Row],[字１]])&gt;1,"重複",TRUE,"")</f>
        <v>重複</v>
      </c>
      <c r="R1283" s="50" t="str">
        <f>LEFT(既存ファイル名[[#This Row],[ファイル名]],LEN(既存ファイル名[[#This Row],[ファイル名]])-2)</f>
        <v>shin</v>
      </c>
      <c r="S1283" s="50" t="s">
        <v>3837</v>
      </c>
    </row>
    <row r="1284" spans="2:19">
      <c r="B1284" s="50">
        <v>1292</v>
      </c>
      <c r="C1284" s="81" t="s">
        <v>885</v>
      </c>
      <c r="D1284" s="90" t="s">
        <v>885</v>
      </c>
      <c r="E1284" s="81" t="s">
        <v>4203</v>
      </c>
      <c r="F1284" s="81" t="s">
        <v>4203</v>
      </c>
      <c r="G1284" s="90" t="s">
        <v>885</v>
      </c>
      <c r="H1284" s="90" t="s">
        <v>4211</v>
      </c>
      <c r="I1284" s="50" t="str" cm="1">
        <f t="array" ref="I128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84" s="90" t="s">
        <v>2993</v>
      </c>
      <c r="K1284" s="50">
        <f>MATCH(LEFT(既存ファイル名[[#This Row],[項目（内部）]],1),字音画数表[新字],0)</f>
        <v>599</v>
      </c>
      <c r="L1284" s="50" cm="1">
        <f t="array" ref="L128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4" s="50" cm="1">
        <f t="array" ref="M128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4" s="50" cm="1">
        <f t="array" ref="N1284">_xlfn.IFS(既存ファイル名[[#This Row],[字２]]=0,1,既存ファイル名[[#This Row],[字３]]=0,2,TRUE,3)</f>
        <v>1</v>
      </c>
      <c r="O1284" s="50">
        <f>COUNTIF(既存ファイル名[項目],既存ファイル名[[#This Row],[項目]])</f>
        <v>2</v>
      </c>
      <c r="P1284" s="90" t="s">
        <v>3838</v>
      </c>
      <c r="Q1284" s="50" t="str" cm="1">
        <f t="array" ref="Q1284">_xlfn.IFS(既存ファイル名[[#This Row],[字２]]&gt;0,"",COUNTIF(既存ファイル名[[字１]:[字３]],既存ファイル名[[#This Row],[字１]])&gt;1,"重複",TRUE,"")</f>
        <v>重複</v>
      </c>
      <c r="R1284" s="50" t="str">
        <f>LEFT(既存ファイル名[[#This Row],[ファイル名]],LEN(既存ファイル名[[#This Row],[ファイル名]])-2)</f>
        <v>shin</v>
      </c>
      <c r="S1284" s="50" t="s">
        <v>3837</v>
      </c>
    </row>
    <row r="1285" spans="2:19">
      <c r="B1285" s="50">
        <v>1293</v>
      </c>
      <c r="C1285" s="81" t="s">
        <v>42</v>
      </c>
      <c r="D1285" s="90" t="s">
        <v>42</v>
      </c>
      <c r="E1285" s="81" t="s">
        <v>4203</v>
      </c>
      <c r="F1285" s="81" t="s">
        <v>4203</v>
      </c>
      <c r="G1285" s="90" t="s">
        <v>42</v>
      </c>
      <c r="H1285" s="90" t="s">
        <v>4121</v>
      </c>
      <c r="I1285" s="50" t="str" cm="1">
        <f t="array" ref="I128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85" s="90" t="s">
        <v>3018</v>
      </c>
      <c r="K1285" s="50">
        <f>MATCH(LEFT(既存ファイル名[[#This Row],[項目（内部）]],1),字音画数表[新字],0)</f>
        <v>589</v>
      </c>
      <c r="L1285" s="50" cm="1">
        <f t="array" ref="L128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5" s="50" cm="1">
        <f t="array" ref="M128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5" s="50" cm="1">
        <f t="array" ref="N1285">_xlfn.IFS(既存ファイル名[[#This Row],[字２]]=0,1,既存ファイル名[[#This Row],[字３]]=0,2,TRUE,3)</f>
        <v>1</v>
      </c>
      <c r="O1285" s="50">
        <f>COUNTIF(既存ファイル名[項目],既存ファイル名[[#This Row],[項目]])</f>
        <v>2</v>
      </c>
      <c r="P1285" s="90" t="s">
        <v>3838</v>
      </c>
      <c r="Q1285" s="50" t="str" cm="1">
        <f t="array" ref="Q1285">_xlfn.IFS(既存ファイル名[[#This Row],[字２]]&gt;0,"",COUNTIF(既存ファイル名[[字１]:[字３]],既存ファイル名[[#This Row],[字１]])&gt;1,"重複",TRUE,"")</f>
        <v>重複</v>
      </c>
      <c r="R1285" s="50" t="str">
        <f>LEFT(既存ファイル名[[#This Row],[ファイル名]],LEN(既存ファイル名[[#This Row],[ファイル名]])-2)</f>
        <v>shoku</v>
      </c>
      <c r="S1285" s="50" t="s">
        <v>3837</v>
      </c>
    </row>
    <row r="1286" spans="2:19">
      <c r="B1286" s="50">
        <v>1294</v>
      </c>
      <c r="C1286" s="81" t="s">
        <v>2044</v>
      </c>
      <c r="D1286" s="90" t="s">
        <v>42</v>
      </c>
      <c r="E1286" s="81" t="s">
        <v>4203</v>
      </c>
      <c r="F1286" s="81" t="s">
        <v>4203</v>
      </c>
      <c r="G1286" s="90" t="s">
        <v>42</v>
      </c>
      <c r="H1286" s="90" t="s">
        <v>4122</v>
      </c>
      <c r="I1286" s="50" t="str" cm="1">
        <f t="array" ref="I128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86" s="90" t="s">
        <v>3024</v>
      </c>
      <c r="K1286" s="50">
        <f>MATCH(LEFT(既存ファイル名[[#This Row],[項目（内部）]],1),字音画数表[新字],0)</f>
        <v>589</v>
      </c>
      <c r="L1286" s="50" cm="1">
        <f t="array" ref="L128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6" s="50" cm="1">
        <f t="array" ref="M128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6" s="50" cm="1">
        <f t="array" ref="N1286">_xlfn.IFS(既存ファイル名[[#This Row],[字２]]=0,1,既存ファイル名[[#This Row],[字３]]=0,2,TRUE,3)</f>
        <v>1</v>
      </c>
      <c r="O1286" s="50">
        <f>COUNTIF(既存ファイル名[項目],既存ファイル名[[#This Row],[項目]])</f>
        <v>2</v>
      </c>
      <c r="P1286" s="90" t="s">
        <v>3838</v>
      </c>
      <c r="Q1286" s="50" t="str" cm="1">
        <f t="array" ref="Q1286">_xlfn.IFS(既存ファイル名[[#This Row],[字２]]&gt;0,"",COUNTIF(既存ファイル名[[字１]:[字３]],既存ファイル名[[#This Row],[字１]])&gt;1,"重複",TRUE,"")</f>
        <v>重複</v>
      </c>
      <c r="R1286" s="50" t="str">
        <f>LEFT(既存ファイル名[[#This Row],[ファイル名]],LEN(既存ファイル名[[#This Row],[ファイル名]])-2)</f>
        <v>shoku</v>
      </c>
      <c r="S1286" s="50" t="s">
        <v>3837</v>
      </c>
    </row>
    <row r="1287" spans="2:19">
      <c r="B1287" s="50">
        <v>1271</v>
      </c>
      <c r="C1287" s="81" t="s">
        <v>39</v>
      </c>
      <c r="D1287" s="81" t="s">
        <v>39</v>
      </c>
      <c r="E1287" s="81" t="s">
        <v>4203</v>
      </c>
      <c r="F1287" s="81" t="s">
        <v>4203</v>
      </c>
      <c r="G1287" s="81" t="s">
        <v>39</v>
      </c>
      <c r="H1287" s="90" t="s">
        <v>4121</v>
      </c>
      <c r="I1287" s="50" t="str" cm="1">
        <f t="array" ref="I128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87" s="90" t="s">
        <v>2685</v>
      </c>
      <c r="K1287" s="50">
        <f>MATCH(LEFT(既存ファイル名[[#This Row],[項目（内部）]],1),字音画数表[新字],0)</f>
        <v>576</v>
      </c>
      <c r="L1287" s="50" cm="1">
        <f t="array" ref="L128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7" s="50" cm="1">
        <f t="array" ref="M128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7" s="50" cm="1">
        <f t="array" ref="N1287">_xlfn.IFS(既存ファイル名[[#This Row],[字２]]=0,1,既存ファイル名[[#This Row],[字３]]=0,2,TRUE,3)</f>
        <v>1</v>
      </c>
      <c r="O1287" s="50">
        <f>COUNTIF(既存ファイル名[項目],既存ファイル名[[#This Row],[項目]])</f>
        <v>2</v>
      </c>
      <c r="P1287" s="90" t="s">
        <v>3838</v>
      </c>
      <c r="Q1287" s="50" t="str" cm="1">
        <f t="array" ref="Q1287">_xlfn.IFS(既存ファイル名[[#This Row],[字２]]&gt;0,"",COUNTIF(既存ファイル名[[字１]:[字３]],既存ファイル名[[#This Row],[字１]])&gt;1,"重複",TRUE,"")</f>
        <v>重複</v>
      </c>
      <c r="R1287" s="50" t="str">
        <f>LEFT(既存ファイル名[[#This Row],[ファイル名]],LEN(既存ファイル名[[#This Row],[ファイル名]])-2)</f>
        <v>jou</v>
      </c>
      <c r="S1287" s="50" t="s">
        <v>3837</v>
      </c>
    </row>
    <row r="1288" spans="2:19">
      <c r="B1288" s="50">
        <v>1272</v>
      </c>
      <c r="C1288" s="81" t="s">
        <v>4308</v>
      </c>
      <c r="D1288" s="81" t="s">
        <v>39</v>
      </c>
      <c r="E1288" s="81" t="s">
        <v>4203</v>
      </c>
      <c r="F1288" s="81" t="s">
        <v>4203</v>
      </c>
      <c r="G1288" s="81" t="s">
        <v>39</v>
      </c>
      <c r="H1288" s="90" t="s">
        <v>4122</v>
      </c>
      <c r="I1288" s="50" t="str" cm="1">
        <f t="array" ref="I128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288" s="90" t="s">
        <v>2688</v>
      </c>
      <c r="K1288" s="50">
        <f>MATCH(LEFT(既存ファイル名[[#This Row],[項目（内部）]],1),字音画数表[新字],0)</f>
        <v>576</v>
      </c>
      <c r="L1288" s="50" cm="1">
        <f t="array" ref="L128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8" s="50" cm="1">
        <f t="array" ref="M128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8" s="50" cm="1">
        <f t="array" ref="N1288">_xlfn.IFS(既存ファイル名[[#This Row],[字２]]=0,1,既存ファイル名[[#This Row],[字３]]=0,2,TRUE,3)</f>
        <v>1</v>
      </c>
      <c r="O1288" s="50">
        <f>COUNTIF(既存ファイル名[項目],既存ファイル名[[#This Row],[項目]])</f>
        <v>2</v>
      </c>
      <c r="P1288" s="90" t="s">
        <v>3838</v>
      </c>
      <c r="Q1288" s="50" t="str" cm="1">
        <f t="array" ref="Q1288">_xlfn.IFS(既存ファイル名[[#This Row],[字２]]&gt;0,"",COUNTIF(既存ファイル名[[字１]:[字３]],既存ファイル名[[#This Row],[字１]])&gt;1,"重複",TRUE,"")</f>
        <v>重複</v>
      </c>
      <c r="R1288" s="50" t="str">
        <f>LEFT(既存ファイル名[[#This Row],[ファイル名]],LEN(既存ファイル名[[#This Row],[ファイル名]])-2)</f>
        <v>jou</v>
      </c>
      <c r="S1288" s="50" t="s">
        <v>3837</v>
      </c>
    </row>
    <row r="1289" spans="2:19">
      <c r="B1289" s="50">
        <v>1296</v>
      </c>
      <c r="C1289" s="81" t="s">
        <v>826</v>
      </c>
      <c r="D1289" s="90" t="s">
        <v>826</v>
      </c>
      <c r="E1289" s="81" t="s">
        <v>4203</v>
      </c>
      <c r="F1289" s="81" t="s">
        <v>4203</v>
      </c>
      <c r="G1289" s="90" t="s">
        <v>826</v>
      </c>
      <c r="H1289" s="90" t="s">
        <v>4121</v>
      </c>
      <c r="I1289" s="50" t="str" cm="1">
        <f t="array" ref="I128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89" s="90" t="s">
        <v>3035</v>
      </c>
      <c r="K1289" s="50">
        <f>MATCH(LEFT(既存ファイル名[[#This Row],[項目（内部）]],1),字音画数表[新字],0)</f>
        <v>546</v>
      </c>
      <c r="L1289" s="50" cm="1">
        <f t="array" ref="L128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89" s="50" cm="1">
        <f t="array" ref="M128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89" s="50" cm="1">
        <f t="array" ref="N1289">_xlfn.IFS(既存ファイル名[[#This Row],[字２]]=0,1,既存ファイル名[[#This Row],[字３]]=0,2,TRUE,3)</f>
        <v>1</v>
      </c>
      <c r="O1289" s="50">
        <f>COUNTIF(既存ファイル名[項目],既存ファイル名[[#This Row],[項目]])</f>
        <v>2</v>
      </c>
      <c r="P1289" s="90" t="s">
        <v>3838</v>
      </c>
      <c r="Q1289" s="50" t="str" cm="1">
        <f t="array" ref="Q1289">_xlfn.IFS(既存ファイル名[[#This Row],[字２]]&gt;0,"",COUNTIF(既存ファイル名[[字１]:[字３]],既存ファイル名[[#This Row],[字１]])&gt;1,"重複",TRUE,"")</f>
        <v>重複</v>
      </c>
      <c r="R1289" s="50" t="str">
        <f>LEFT(既存ファイル名[[#This Row],[ファイル名]],LEN(既存ファイル名[[#This Row],[ファイル名]])-2)</f>
        <v>shou</v>
      </c>
      <c r="S1289" s="50" t="s">
        <v>3837</v>
      </c>
    </row>
    <row r="1290" spans="2:19">
      <c r="B1290" s="50">
        <v>1297</v>
      </c>
      <c r="C1290" s="81" t="s">
        <v>826</v>
      </c>
      <c r="D1290" s="90" t="s">
        <v>826</v>
      </c>
      <c r="E1290" s="81" t="s">
        <v>4203</v>
      </c>
      <c r="F1290" s="81" t="s">
        <v>4203</v>
      </c>
      <c r="G1290" s="90" t="s">
        <v>826</v>
      </c>
      <c r="H1290" s="90" t="s">
        <v>4123</v>
      </c>
      <c r="I1290" s="50" t="str" cm="1">
        <f t="array" ref="I129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0" s="90" t="s">
        <v>3046</v>
      </c>
      <c r="K1290" s="50">
        <f>MATCH(LEFT(既存ファイル名[[#This Row],[項目（内部）]],1),字音画数表[新字],0)</f>
        <v>546</v>
      </c>
      <c r="L1290" s="50" cm="1">
        <f t="array" ref="L129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0" s="50" cm="1">
        <f t="array" ref="M129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0" s="50" cm="1">
        <f t="array" ref="N1290">_xlfn.IFS(既存ファイル名[[#This Row],[字２]]=0,1,既存ファイル名[[#This Row],[字３]]=0,2,TRUE,3)</f>
        <v>1</v>
      </c>
      <c r="O1290" s="50">
        <f>COUNTIF(既存ファイル名[項目],既存ファイル名[[#This Row],[項目]])</f>
        <v>2</v>
      </c>
      <c r="P1290" s="90" t="s">
        <v>3838</v>
      </c>
      <c r="Q1290" s="50" t="str" cm="1">
        <f t="array" ref="Q1290">_xlfn.IFS(既存ファイル名[[#This Row],[字２]]&gt;0,"",COUNTIF(既存ファイル名[[字１]:[字３]],既存ファイル名[[#This Row],[字１]])&gt;1,"重複",TRUE,"")</f>
        <v>重複</v>
      </c>
      <c r="R1290" s="50" t="str">
        <f>LEFT(既存ファイル名[[#This Row],[ファイル名]],LEN(既存ファイル名[[#This Row],[ファイル名]])-2)</f>
        <v>shou</v>
      </c>
      <c r="S1290" s="50" t="s">
        <v>3837</v>
      </c>
    </row>
    <row r="1291" spans="2:19">
      <c r="B1291" s="50">
        <v>1295</v>
      </c>
      <c r="C1291" s="81" t="s">
        <v>821</v>
      </c>
      <c r="D1291" s="90" t="s">
        <v>821</v>
      </c>
      <c r="E1291" s="81" t="s">
        <v>4203</v>
      </c>
      <c r="F1291" s="81" t="s">
        <v>4203</v>
      </c>
      <c r="G1291" s="90" t="s">
        <v>821</v>
      </c>
      <c r="H1291" s="90" t="s">
        <v>4121</v>
      </c>
      <c r="I1291" s="50" t="str" cm="1">
        <f t="array" ref="I129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91" s="90" t="s">
        <v>3027</v>
      </c>
      <c r="K1291" s="50">
        <f>MATCH(LEFT(既存ファイル名[[#This Row],[項目（内部）]],1),字音画数表[新字],0)</f>
        <v>543</v>
      </c>
      <c r="L1291" s="50" cm="1">
        <f t="array" ref="L129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1" s="50" cm="1">
        <f t="array" ref="M129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1" s="50" cm="1">
        <f t="array" ref="N1291">_xlfn.IFS(既存ファイル名[[#This Row],[字２]]=0,1,既存ファイル名[[#This Row],[字３]]=0,2,TRUE,3)</f>
        <v>1</v>
      </c>
      <c r="O1291" s="79">
        <f>COUNTIF(既存ファイル名[項目],既存ファイル名[[#This Row],[項目]])</f>
        <v>2</v>
      </c>
      <c r="P1291" s="90" t="s">
        <v>3838</v>
      </c>
      <c r="Q1291" s="50" t="str" cm="1">
        <f t="array" ref="Q1291">_xlfn.IFS(既存ファイル名[[#This Row],[字２]]&gt;0,"",COUNTIF(既存ファイル名[[字１]:[字３]],既存ファイル名[[#This Row],[字１]])&gt;1,"重複",TRUE,"")</f>
        <v>重複</v>
      </c>
      <c r="R1291" s="50" t="str">
        <f>LEFT(既存ファイル名[[#This Row],[ファイル名]],LEN(既存ファイル名[[#This Row],[ファイル名]])-2)</f>
        <v>shou</v>
      </c>
      <c r="S1291" s="50" t="s">
        <v>3837</v>
      </c>
    </row>
    <row r="1292" spans="2:19">
      <c r="B1292" s="50">
        <v>1298</v>
      </c>
      <c r="C1292" s="81" t="s">
        <v>821</v>
      </c>
      <c r="D1292" s="90" t="s">
        <v>821</v>
      </c>
      <c r="E1292" s="81" t="s">
        <v>4203</v>
      </c>
      <c r="F1292" s="81" t="s">
        <v>4203</v>
      </c>
      <c r="G1292" s="90" t="s">
        <v>821</v>
      </c>
      <c r="H1292" s="90" t="s">
        <v>4211</v>
      </c>
      <c r="I1292" s="50" t="str" cm="1">
        <f t="array" ref="I129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292" s="90" t="s">
        <v>3047</v>
      </c>
      <c r="K1292" s="50">
        <f>MATCH(LEFT(既存ファイル名[[#This Row],[項目（内部）]],1),字音画数表[新字],0)</f>
        <v>543</v>
      </c>
      <c r="L1292" s="50" cm="1">
        <f t="array" ref="L129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2" s="50" cm="1">
        <f t="array" ref="M129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2" s="50" cm="1">
        <f t="array" ref="N1292">_xlfn.IFS(既存ファイル名[[#This Row],[字２]]=0,1,既存ファイル名[[#This Row],[字３]]=0,2,TRUE,3)</f>
        <v>1</v>
      </c>
      <c r="O1292" s="50">
        <f>COUNTIF(既存ファイル名[項目],既存ファイル名[[#This Row],[項目]])</f>
        <v>2</v>
      </c>
      <c r="P1292" s="90" t="s">
        <v>3838</v>
      </c>
      <c r="Q1292" s="50" t="str" cm="1">
        <f t="array" ref="Q1292">_xlfn.IFS(既存ファイル名[[#This Row],[字２]]&gt;0,"",COUNTIF(既存ファイル名[[字１]:[字３]],既存ファイル名[[#This Row],[字１]])&gt;1,"重複",TRUE,"")</f>
        <v>重複</v>
      </c>
      <c r="R1292" s="50" t="str">
        <f>LEFT(既存ファイル名[[#This Row],[ファイル名]],LEN(既存ファイル名[[#This Row],[ファイル名]])-2)</f>
        <v>shou</v>
      </c>
      <c r="S1292" s="50" t="s">
        <v>3837</v>
      </c>
    </row>
    <row r="1293" spans="2:19">
      <c r="B1293" s="50">
        <v>1301</v>
      </c>
      <c r="C1293" s="81" t="s">
        <v>2036</v>
      </c>
      <c r="D1293" s="90" t="s">
        <v>759</v>
      </c>
      <c r="E1293" s="81" t="s">
        <v>4203</v>
      </c>
      <c r="F1293" s="81" t="s">
        <v>4203</v>
      </c>
      <c r="G1293" s="90" t="s">
        <v>759</v>
      </c>
      <c r="H1293" s="90" t="s">
        <v>4123</v>
      </c>
      <c r="I1293" s="50" t="str" cm="1">
        <f t="array" ref="I129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3" s="90" t="s">
        <v>3083</v>
      </c>
      <c r="K1293" s="50">
        <f>MATCH(LEFT(既存ファイル名[[#This Row],[項目（内部）]],1),字音画数表[新字],0)</f>
        <v>490</v>
      </c>
      <c r="L1293" s="50" cm="1">
        <f t="array" ref="L129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3" s="50" cm="1">
        <f t="array" ref="M129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3" s="50" cm="1">
        <f t="array" ref="N1293">_xlfn.IFS(既存ファイル名[[#This Row],[字２]]=0,1,既存ファイル名[[#This Row],[字３]]=0,2,TRUE,3)</f>
        <v>1</v>
      </c>
      <c r="O1293" s="50">
        <f>COUNTIF(既存ファイル名[項目],既存ファイル名[[#This Row],[項目]])</f>
        <v>2</v>
      </c>
      <c r="P1293" s="90" t="s">
        <v>3838</v>
      </c>
      <c r="Q1293" s="50" t="str" cm="1">
        <f t="array" ref="Q1293">_xlfn.IFS(既存ファイル名[[#This Row],[字２]]&gt;0,"",COUNTIF(既存ファイル名[[字１]:[字３]],既存ファイル名[[#This Row],[字１]])&gt;1,"重複",TRUE,"")</f>
        <v>重複</v>
      </c>
      <c r="R1293" s="50" t="str">
        <f>LEFT(既存ファイル名[[#This Row],[ファイル名]],LEN(既存ファイル名[[#This Row],[ファイル名]])-2)</f>
        <v>shuu</v>
      </c>
      <c r="S1293" s="50" t="s">
        <v>3837</v>
      </c>
    </row>
    <row r="1294" spans="2:19">
      <c r="B1294" s="50">
        <v>1302</v>
      </c>
      <c r="C1294" s="81" t="s">
        <v>2037</v>
      </c>
      <c r="D1294" s="90" t="s">
        <v>759</v>
      </c>
      <c r="E1294" s="81" t="s">
        <v>4203</v>
      </c>
      <c r="F1294" s="81" t="s">
        <v>4203</v>
      </c>
      <c r="G1294" s="90" t="s">
        <v>759</v>
      </c>
      <c r="H1294" s="90" t="s">
        <v>4123</v>
      </c>
      <c r="I1294" s="50" t="str" cm="1">
        <f t="array" ref="I129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4" s="90" t="s">
        <v>3084</v>
      </c>
      <c r="K1294" s="50">
        <f>MATCH(LEFT(既存ファイル名[[#This Row],[項目（内部）]],1),字音画数表[新字],0)</f>
        <v>490</v>
      </c>
      <c r="L1294" s="50" cm="1">
        <f t="array" ref="L129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4" s="50" cm="1">
        <f t="array" ref="M129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4" s="50" cm="1">
        <f t="array" ref="N1294">_xlfn.IFS(既存ファイル名[[#This Row],[字２]]=0,1,既存ファイル名[[#This Row],[字３]]=0,2,TRUE,3)</f>
        <v>1</v>
      </c>
      <c r="O1294" s="50">
        <f>COUNTIF(既存ファイル名[項目],既存ファイル名[[#This Row],[項目]])</f>
        <v>2</v>
      </c>
      <c r="P1294" s="90" t="s">
        <v>3838</v>
      </c>
      <c r="Q1294" s="50" t="str" cm="1">
        <f t="array" ref="Q1294">_xlfn.IFS(既存ファイル名[[#This Row],[字２]]&gt;0,"",COUNTIF(既存ファイル名[[字１]:[字３]],既存ファイル名[[#This Row],[字１]])&gt;1,"重複",TRUE,"")</f>
        <v>重複</v>
      </c>
      <c r="R1294" s="50" t="str">
        <f>LEFT(既存ファイル名[[#This Row],[ファイル名]],LEN(既存ファイル名[[#This Row],[ファイル名]])-2)</f>
        <v>shuu</v>
      </c>
      <c r="S1294" s="50" t="s">
        <v>3837</v>
      </c>
    </row>
    <row r="1295" spans="2:19">
      <c r="B1295" s="50">
        <v>1299</v>
      </c>
      <c r="C1295" s="81" t="s">
        <v>2020</v>
      </c>
      <c r="D1295" s="90" t="s">
        <v>746</v>
      </c>
      <c r="E1295" s="81" t="s">
        <v>4203</v>
      </c>
      <c r="F1295" s="81" t="s">
        <v>4203</v>
      </c>
      <c r="G1295" s="90" t="s">
        <v>746</v>
      </c>
      <c r="H1295" s="90" t="s">
        <v>4123</v>
      </c>
      <c r="I1295" s="50" t="str" cm="1">
        <f t="array" ref="I129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5" s="90" t="s">
        <v>3068</v>
      </c>
      <c r="K1295" s="50">
        <f>MATCH(LEFT(既存ファイル名[[#This Row],[項目（内部）]],1),字音画数表[新字],0)</f>
        <v>480</v>
      </c>
      <c r="L1295" s="50" cm="1">
        <f t="array" ref="L129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5" s="50" cm="1">
        <f t="array" ref="M129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5" s="50" cm="1">
        <f t="array" ref="N1295">_xlfn.IFS(既存ファイル名[[#This Row],[字２]]=0,1,既存ファイル名[[#This Row],[字３]]=0,2,TRUE,3)</f>
        <v>1</v>
      </c>
      <c r="O1295" s="50">
        <f>COUNTIF(既存ファイル名[項目],既存ファイル名[[#This Row],[項目]])</f>
        <v>2</v>
      </c>
      <c r="P1295" s="90" t="s">
        <v>3838</v>
      </c>
      <c r="Q1295" s="50" t="str" cm="1">
        <f t="array" ref="Q1295">_xlfn.IFS(既存ファイル名[[#This Row],[字２]]&gt;0,"",COUNTIF(既存ファイル名[[字１]:[字３]],既存ファイル名[[#This Row],[字１]])&gt;1,"重複",TRUE,"")</f>
        <v>重複</v>
      </c>
      <c r="R1295" s="50" t="str">
        <f>LEFT(既存ファイル名[[#This Row],[ファイル名]],LEN(既存ファイル名[[#This Row],[ファイル名]])-2)</f>
        <v>shu</v>
      </c>
      <c r="S1295" s="50" t="s">
        <v>3837</v>
      </c>
    </row>
    <row r="1296" spans="2:19">
      <c r="B1296" s="50">
        <v>1300</v>
      </c>
      <c r="C1296" s="81" t="s">
        <v>2021</v>
      </c>
      <c r="D1296" s="90" t="s">
        <v>746</v>
      </c>
      <c r="E1296" s="81" t="s">
        <v>4203</v>
      </c>
      <c r="F1296" s="81" t="s">
        <v>4203</v>
      </c>
      <c r="G1296" s="90" t="s">
        <v>746</v>
      </c>
      <c r="H1296" s="90" t="s">
        <v>4123</v>
      </c>
      <c r="I1296" s="50" t="str" cm="1">
        <f t="array" ref="I129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6" s="90" t="s">
        <v>3069</v>
      </c>
      <c r="K1296" s="50">
        <f>MATCH(LEFT(既存ファイル名[[#This Row],[項目（内部）]],1),字音画数表[新字],0)</f>
        <v>480</v>
      </c>
      <c r="L1296" s="50" cm="1">
        <f t="array" ref="L129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6" s="50" cm="1">
        <f t="array" ref="M129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6" s="50" cm="1">
        <f t="array" ref="N1296">_xlfn.IFS(既存ファイル名[[#This Row],[字２]]=0,1,既存ファイル名[[#This Row],[字３]]=0,2,TRUE,3)</f>
        <v>1</v>
      </c>
      <c r="O1296" s="50">
        <f>COUNTIF(既存ファイル名[項目],既存ファイル名[[#This Row],[項目]])</f>
        <v>2</v>
      </c>
      <c r="P1296" s="90" t="s">
        <v>3838</v>
      </c>
      <c r="Q1296" s="50" t="str" cm="1">
        <f t="array" ref="Q1296">_xlfn.IFS(既存ファイル名[[#This Row],[字２]]&gt;0,"",COUNTIF(既存ファイル名[[字１]:[字３]],既存ファイル名[[#This Row],[字１]])&gt;1,"重複",TRUE,"")</f>
        <v>重複</v>
      </c>
      <c r="R1296" s="50" t="str">
        <f>LEFT(既存ファイル名[[#This Row],[ファイル名]],LEN(既存ファイル名[[#This Row],[ファイル名]])-2)</f>
        <v>shu</v>
      </c>
      <c r="S1296" s="50" t="s">
        <v>3837</v>
      </c>
    </row>
    <row r="1297" spans="2:19">
      <c r="B1297" s="50">
        <v>1287</v>
      </c>
      <c r="C1297" s="81" t="s">
        <v>4152</v>
      </c>
      <c r="D1297" s="90" t="s">
        <v>4152</v>
      </c>
      <c r="E1297" s="81" t="s">
        <v>4203</v>
      </c>
      <c r="F1297" s="81" t="s">
        <v>4203</v>
      </c>
      <c r="G1297" s="90" t="s">
        <v>4152</v>
      </c>
      <c r="H1297" s="90" t="s">
        <v>4121</v>
      </c>
      <c r="I1297" s="50" t="str" cm="1">
        <f t="array" ref="I129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97" s="90" t="s">
        <v>2954</v>
      </c>
      <c r="K1297" s="50">
        <f>MATCH(LEFT(既存ファイル名[[#This Row],[項目（内部）]],1),字音画数表[新字],0)</f>
        <v>470</v>
      </c>
      <c r="L1297" s="50" cm="1">
        <f t="array" ref="L129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7" s="50" cm="1">
        <f t="array" ref="M129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7" s="50" cm="1">
        <f t="array" ref="N1297">_xlfn.IFS(既存ファイル名[[#This Row],[字２]]=0,1,既存ファイル名[[#This Row],[字３]]=0,2,TRUE,3)</f>
        <v>1</v>
      </c>
      <c r="O1297" s="50">
        <f>COUNTIF(既存ファイル名[項目],既存ファイル名[[#This Row],[項目]])</f>
        <v>2</v>
      </c>
      <c r="P1297" s="90" t="s">
        <v>3838</v>
      </c>
      <c r="Q1297" s="50" t="str" cm="1">
        <f t="array" ref="Q1297">_xlfn.IFS(既存ファイル名[[#This Row],[字２]]&gt;0,"",COUNTIF(既存ファイル名[[字１]:[字３]],既存ファイル名[[#This Row],[字１]])&gt;1,"重複",TRUE,"")</f>
        <v>重複</v>
      </c>
      <c r="R1297" s="50" t="str">
        <f>LEFT(既存ファイル名[[#This Row],[ファイル名]],LEN(既存ファイル名[[#This Row],[ファイル名]])-2)</f>
        <v>sha</v>
      </c>
      <c r="S1297" s="50" t="s">
        <v>3837</v>
      </c>
    </row>
    <row r="1298" spans="2:19">
      <c r="B1298" s="50">
        <v>1288</v>
      </c>
      <c r="C1298" s="81" t="s">
        <v>4152</v>
      </c>
      <c r="D1298" s="90" t="s">
        <v>4152</v>
      </c>
      <c r="E1298" s="81" t="s">
        <v>4203</v>
      </c>
      <c r="F1298" s="81" t="s">
        <v>4203</v>
      </c>
      <c r="G1298" s="90" t="s">
        <v>4152</v>
      </c>
      <c r="H1298" s="90" t="s">
        <v>4123</v>
      </c>
      <c r="I1298" s="50" t="str" cm="1">
        <f t="array" ref="I129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298" s="90" t="s">
        <v>2956</v>
      </c>
      <c r="K1298" s="50">
        <f>MATCH(LEFT(既存ファイル名[[#This Row],[項目（内部）]],1),字音画数表[新字],0)</f>
        <v>470</v>
      </c>
      <c r="L1298" s="50" cm="1">
        <f t="array" ref="L129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8" s="50" cm="1">
        <f t="array" ref="M129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8" s="50" cm="1">
        <f t="array" ref="N1298">_xlfn.IFS(既存ファイル名[[#This Row],[字２]]=0,1,既存ファイル名[[#This Row],[字３]]=0,2,TRUE,3)</f>
        <v>1</v>
      </c>
      <c r="O1298" s="50">
        <f>COUNTIF(既存ファイル名[項目],既存ファイル名[[#This Row],[項目]])</f>
        <v>2</v>
      </c>
      <c r="P1298" s="90" t="s">
        <v>3838</v>
      </c>
      <c r="Q1298" s="50" t="str" cm="1">
        <f t="array" ref="Q1298">_xlfn.IFS(既存ファイル名[[#This Row],[字２]]&gt;0,"",COUNTIF(既存ファイル名[[字１]:[字３]],既存ファイル名[[#This Row],[字１]])&gt;1,"重複",TRUE,"")</f>
        <v>重複</v>
      </c>
      <c r="R1298" s="50" t="str">
        <f>LEFT(既存ファイル名[[#This Row],[ファイル名]],LEN(既存ファイル名[[#This Row],[ファイル名]])-2)</f>
        <v>sha</v>
      </c>
      <c r="S1298" s="50" t="s">
        <v>3837</v>
      </c>
    </row>
    <row r="1299" spans="2:19">
      <c r="B1299" s="50">
        <v>1326</v>
      </c>
      <c r="C1299" s="90" t="s">
        <v>4755</v>
      </c>
      <c r="D1299" s="90" t="s">
        <v>4755</v>
      </c>
      <c r="E1299" s="90" t="s">
        <v>4203</v>
      </c>
      <c r="F1299" s="90" t="s">
        <v>4203</v>
      </c>
      <c r="G1299" s="90" t="s">
        <v>4152</v>
      </c>
      <c r="H1299" s="90" t="s">
        <v>4584</v>
      </c>
      <c r="I1299" s="50" t="str" cm="1">
        <f t="array" ref="I129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299" s="90" t="s">
        <v>4761</v>
      </c>
      <c r="K1299" s="50">
        <f>MATCH(LEFT(既存ファイル名[[#This Row],[項目（内部）]],1),字音画数表[新字],0)</f>
        <v>470</v>
      </c>
      <c r="L1299" s="50" cm="1">
        <f t="array" ref="L129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299" s="50" cm="1">
        <f t="array" ref="M129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299" s="50" cm="1">
        <f t="array" ref="N1299">_xlfn.IFS(既存ファイル名[[#This Row],[字２]]=0,1,既存ファイル名[[#This Row],[字３]]=0,2,TRUE,3)</f>
        <v>1</v>
      </c>
      <c r="O1299" s="50">
        <f>COUNTIF(既存ファイル名[項目],既存ファイル名[[#This Row],[項目]])</f>
        <v>1</v>
      </c>
      <c r="P1299" s="90" t="s">
        <v>3838</v>
      </c>
      <c r="Q1299" s="90" t="str" cm="1">
        <f t="array" ref="Q1299">_xlfn.IFS(既存ファイル名[[#This Row],[字２]]&gt;0,"",COUNTIF(既存ファイル名[[字１]:[字３]],既存ファイル名[[#This Row],[字１]])&gt;1,"重複",TRUE,"")</f>
        <v>重複</v>
      </c>
      <c r="R1299" s="50" t="str">
        <f>LEFT(既存ファイル名[[#This Row],[ファイル名]],LEN(既存ファイル名[[#This Row],[ファイル名]])-2)</f>
        <v>sha</v>
      </c>
      <c r="S1299" s="50"/>
    </row>
    <row r="1300" spans="2:19">
      <c r="B1300" s="50">
        <v>1290</v>
      </c>
      <c r="C1300" s="81" t="s">
        <v>4833</v>
      </c>
      <c r="D1300" s="90" t="s">
        <v>673</v>
      </c>
      <c r="E1300" s="81" t="s">
        <v>4203</v>
      </c>
      <c r="F1300" s="81" t="s">
        <v>4203</v>
      </c>
      <c r="G1300" s="90" t="s">
        <v>673</v>
      </c>
      <c r="H1300" s="90" t="s">
        <v>4207</v>
      </c>
      <c r="I1300" s="50" t="str" cm="1">
        <f t="array" ref="I130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00" s="90" t="s">
        <v>2977</v>
      </c>
      <c r="K1300" s="50">
        <f>MATCH(LEFT(既存ファイル名[[#This Row],[項目（内部）]],1),字音画数表[新字],0)</f>
        <v>417</v>
      </c>
      <c r="L1300" s="50" cm="1">
        <f t="array" ref="L130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0" s="50" cm="1">
        <f t="array" ref="M130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0" s="50" cm="1">
        <f t="array" ref="N1300">_xlfn.IFS(既存ファイル名[[#This Row],[字２]]=0,1,既存ファイル名[[#This Row],[字３]]=0,2,TRUE,3)</f>
        <v>1</v>
      </c>
      <c r="O1300" s="50">
        <f>COUNTIF(既存ファイル名[項目],既存ファイル名[[#This Row],[項目]])</f>
        <v>2</v>
      </c>
      <c r="P1300" s="90" t="s">
        <v>3838</v>
      </c>
      <c r="Q1300" s="50" t="str" cm="1">
        <f t="array" ref="Q1300">_xlfn.IFS(既存ファイル名[[#This Row],[字２]]&gt;0,"",COUNTIF(既存ファイル名[[字１]:[字３]],既存ファイル名[[#This Row],[字１]])&gt;1,"重複",TRUE,"")</f>
        <v>重複</v>
      </c>
      <c r="R1300" s="50" t="str">
        <f>LEFT(既存ファイル名[[#This Row],[ファイル名]],LEN(既存ファイル名[[#This Row],[ファイル名]])-2)</f>
        <v>shi</v>
      </c>
      <c r="S1300" s="50" t="s">
        <v>3837</v>
      </c>
    </row>
    <row r="1301" spans="2:19">
      <c r="B1301" s="50">
        <v>1277</v>
      </c>
      <c r="C1301" s="90" t="s">
        <v>4550</v>
      </c>
      <c r="D1301" s="90" t="s">
        <v>4551</v>
      </c>
      <c r="E1301" s="90" t="s">
        <v>3843</v>
      </c>
      <c r="F1301" s="90" t="s">
        <v>3843</v>
      </c>
      <c r="G1301" s="90" t="s">
        <v>4551</v>
      </c>
      <c r="H1301" s="90" t="s">
        <v>3846</v>
      </c>
      <c r="I1301" s="50" t="str" cm="1">
        <f t="array" ref="I130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01" s="90" t="s">
        <v>4567</v>
      </c>
      <c r="K1301" s="50">
        <f>MATCH(LEFT(既存ファイル名[[#This Row],[項目（内部）]],1),字音画数表[新字],0)</f>
        <v>331</v>
      </c>
      <c r="L1301" s="50" cm="1">
        <f t="array" ref="L130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1" s="50" cm="1">
        <f t="array" ref="M130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1" s="50" cm="1">
        <f t="array" ref="N1301">_xlfn.IFS(既存ファイル名[[#This Row],[字２]]=0,1,既存ファイル名[[#This Row],[字３]]=0,2,TRUE,3)</f>
        <v>1</v>
      </c>
      <c r="O1301" s="50">
        <f>COUNTIF(既存ファイル名[項目],既存ファイル名[[#This Row],[項目]])</f>
        <v>2</v>
      </c>
      <c r="P1301" s="90" t="s">
        <v>3838</v>
      </c>
      <c r="Q1301" s="50" t="str" cm="1">
        <f t="array" ref="Q1301">_xlfn.IFS(既存ファイル名[[#This Row],[字２]]&gt;0,"",COUNTIF(既存ファイル名[[字１]:[字３]],既存ファイル名[[#This Row],[字１]])&gt;1,"重複",TRUE,"")</f>
        <v>重複</v>
      </c>
      <c r="R1301" s="50" t="str">
        <f>LEFT(既存ファイル名[[#This Row],[ファイル名]],LEN(既存ファイル名[[#This Row],[ファイル名]])-2)</f>
        <v>kou</v>
      </c>
      <c r="S1301" s="50"/>
    </row>
    <row r="1302" spans="2:19">
      <c r="B1302" s="50">
        <v>1275</v>
      </c>
      <c r="C1302" s="81" t="s">
        <v>4865</v>
      </c>
      <c r="D1302" s="90" t="s">
        <v>568</v>
      </c>
      <c r="E1302" s="81" t="s">
        <v>4203</v>
      </c>
      <c r="F1302" s="81" t="s">
        <v>4203</v>
      </c>
      <c r="G1302" s="90" t="s">
        <v>568</v>
      </c>
      <c r="H1302" s="90" t="s">
        <v>4211</v>
      </c>
      <c r="I1302" s="50" t="str" cm="1">
        <f t="array" ref="I130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302" s="90" t="s">
        <v>2825</v>
      </c>
      <c r="K1302" s="50">
        <f>MATCH(LEFT(既存ファイル名[[#This Row],[項目（内部）]],1),字音画数表[新字],0)</f>
        <v>330</v>
      </c>
      <c r="L1302" s="50" cm="1">
        <f t="array" ref="L130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2" s="50" cm="1">
        <f t="array" ref="M130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2" s="50" cm="1">
        <f t="array" ref="N1302">_xlfn.IFS(既存ファイル名[[#This Row],[字２]]=0,1,既存ファイル名[[#This Row],[字３]]=0,2,TRUE,3)</f>
        <v>1</v>
      </c>
      <c r="O1302" s="50">
        <f>COUNTIF(既存ファイル名[項目],既存ファイル名[[#This Row],[項目]])</f>
        <v>2</v>
      </c>
      <c r="P1302" s="90" t="s">
        <v>3838</v>
      </c>
      <c r="Q1302" s="50" t="str" cm="1">
        <f t="array" ref="Q1302">_xlfn.IFS(既存ファイル名[[#This Row],[字２]]&gt;0,"",COUNTIF(既存ファイル名[[字１]:[字３]],既存ファイル名[[#This Row],[字１]])&gt;1,"重複",TRUE,"")</f>
        <v>重複</v>
      </c>
      <c r="R1302" s="50" t="str">
        <f>LEFT(既存ファイル名[[#This Row],[ファイル名]],LEN(既存ファイル名[[#This Row],[ファイル名]])-2)</f>
        <v>kou</v>
      </c>
      <c r="S1302" s="50" t="s">
        <v>3837</v>
      </c>
    </row>
    <row r="1303" spans="2:19">
      <c r="B1303" s="50">
        <v>1276</v>
      </c>
      <c r="C1303" s="81" t="s">
        <v>4865</v>
      </c>
      <c r="D1303" s="90" t="s">
        <v>568</v>
      </c>
      <c r="E1303" s="81" t="s">
        <v>4203</v>
      </c>
      <c r="F1303" s="81" t="s">
        <v>4203</v>
      </c>
      <c r="G1303" s="90" t="s">
        <v>568</v>
      </c>
      <c r="H1303" s="90" t="s">
        <v>4207</v>
      </c>
      <c r="I1303" s="50" t="str" cm="1">
        <f t="array" ref="I130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rodonaiyo</v>
      </c>
      <c r="J1303" s="90" t="s">
        <v>2826</v>
      </c>
      <c r="K1303" s="50">
        <f>MATCH(LEFT(既存ファイル名[[#This Row],[項目（内部）]],1),字音画数表[新字],0)</f>
        <v>330</v>
      </c>
      <c r="L1303" s="50" cm="1">
        <f t="array" ref="L130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3" s="50" cm="1">
        <f t="array" ref="M130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3" s="50" cm="1">
        <f t="array" ref="N1303">_xlfn.IFS(既存ファイル名[[#This Row],[字２]]=0,1,既存ファイル名[[#This Row],[字３]]=0,2,TRUE,3)</f>
        <v>1</v>
      </c>
      <c r="O1303" s="50">
        <f>COUNTIF(既存ファイル名[項目],既存ファイル名[[#This Row],[項目]])</f>
        <v>2</v>
      </c>
      <c r="P1303" s="90" t="s">
        <v>3838</v>
      </c>
      <c r="Q1303" s="50" t="str" cm="1">
        <f t="array" ref="Q1303">_xlfn.IFS(既存ファイル名[[#This Row],[字２]]&gt;0,"",COUNTIF(既存ファイル名[[字１]:[字３]],既存ファイル名[[#This Row],[字１]])&gt;1,"重複",TRUE,"")</f>
        <v>重複</v>
      </c>
      <c r="R1303" s="50" t="str">
        <f>LEFT(既存ファイル名[[#This Row],[ファイル名]],LEN(既存ファイル名[[#This Row],[ファイル名]])-2)</f>
        <v>kou</v>
      </c>
      <c r="S1303" s="50" t="s">
        <v>3837</v>
      </c>
    </row>
    <row r="1304" spans="2:19">
      <c r="B1304" s="50">
        <v>1267</v>
      </c>
      <c r="C1304" s="81" t="s">
        <v>20</v>
      </c>
      <c r="D1304" s="81" t="s">
        <v>20</v>
      </c>
      <c r="E1304" s="81" t="s">
        <v>4203</v>
      </c>
      <c r="F1304" s="81" t="s">
        <v>4203</v>
      </c>
      <c r="G1304" s="90" t="s">
        <v>20</v>
      </c>
      <c r="H1304" s="90" t="s">
        <v>4121</v>
      </c>
      <c r="I1304" s="79" t="str" cm="1">
        <f t="array" ref="I130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04" s="90" t="s">
        <v>2619</v>
      </c>
      <c r="K1304" s="50">
        <f>MATCH(LEFT(既存ファイル名[[#This Row],[項目（内部）]],1),字音画数表[新字],0)</f>
        <v>324</v>
      </c>
      <c r="L1304" s="50" cm="1">
        <f t="array" ref="L130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4" s="50" cm="1">
        <f t="array" ref="M130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4" s="50" cm="1">
        <f t="array" ref="N1304">_xlfn.IFS(既存ファイル名[[#This Row],[字２]]=0,1,既存ファイル名[[#This Row],[字３]]=0,2,TRUE,3)</f>
        <v>1</v>
      </c>
      <c r="O1304" s="79">
        <f>COUNTIF(既存ファイル名[項目],既存ファイル名[[#This Row],[項目]])</f>
        <v>2</v>
      </c>
      <c r="P1304" s="90" t="s">
        <v>3838</v>
      </c>
      <c r="Q1304" s="50" t="str" cm="1">
        <f t="array" ref="Q1304">_xlfn.IFS(既存ファイル名[[#This Row],[字２]]&gt;0,"",COUNTIF(既存ファイル名[[字１]:[字３]],既存ファイル名[[#This Row],[字１]])&gt;1,"重複",TRUE,"")</f>
        <v>重複</v>
      </c>
      <c r="R1304" s="50" t="str">
        <f>LEFT(既存ファイル名[[#This Row],[ファイル名]],LEN(既存ファイル名[[#This Row],[ファイル名]])-2)</f>
        <v>go</v>
      </c>
      <c r="S1304" s="50" t="s">
        <v>3837</v>
      </c>
    </row>
    <row r="1305" spans="2:19">
      <c r="B1305" s="50">
        <v>1278</v>
      </c>
      <c r="C1305" s="81" t="s">
        <v>427</v>
      </c>
      <c r="D1305" s="90" t="s">
        <v>427</v>
      </c>
      <c r="E1305" s="81" t="s">
        <v>4203</v>
      </c>
      <c r="F1305" s="81" t="s">
        <v>4203</v>
      </c>
      <c r="G1305" s="90" t="s">
        <v>427</v>
      </c>
      <c r="H1305" s="90" t="s">
        <v>4121</v>
      </c>
      <c r="I1305" s="50" t="str" cm="1">
        <f t="array" ref="I130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05" s="90" t="s">
        <v>2843</v>
      </c>
      <c r="K1305" s="50">
        <f>MATCH(LEFT(既存ファイル名[[#This Row],[項目（内部）]],1),字音画数表[新字],0)</f>
        <v>212</v>
      </c>
      <c r="L1305" s="50" cm="1">
        <f t="array" ref="L130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5" s="50" cm="1">
        <f t="array" ref="M130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5" s="50" cm="1">
        <f t="array" ref="N1305">_xlfn.IFS(既存ファイル名[[#This Row],[字２]]=0,1,既存ファイル名[[#This Row],[字３]]=0,2,TRUE,3)</f>
        <v>1</v>
      </c>
      <c r="O1305" s="50">
        <f>COUNTIF(既存ファイル名[項目],既存ファイル名[[#This Row],[項目]])</f>
        <v>2</v>
      </c>
      <c r="P1305" s="90" t="s">
        <v>3838</v>
      </c>
      <c r="Q1305" s="50" t="str" cm="1">
        <f t="array" ref="Q1305">_xlfn.IFS(既存ファイル名[[#This Row],[字２]]&gt;0,"",COUNTIF(既存ファイル名[[字１]:[字３]],既存ファイル名[[#This Row],[字１]])&gt;1,"重複",TRUE,"")</f>
        <v>重複</v>
      </c>
      <c r="R1305" s="50" t="str">
        <f>LEFT(既存ファイル名[[#This Row],[ファイル名]],LEN(既存ファイル名[[#This Row],[ファイル名]])-2)</f>
        <v>kyo</v>
      </c>
      <c r="S1305" s="50" t="s">
        <v>3837</v>
      </c>
    </row>
    <row r="1306" spans="2:19">
      <c r="B1306" s="50">
        <v>1279</v>
      </c>
      <c r="C1306" s="81" t="s">
        <v>427</v>
      </c>
      <c r="D1306" s="90" t="s">
        <v>427</v>
      </c>
      <c r="E1306" s="81" t="s">
        <v>4203</v>
      </c>
      <c r="F1306" s="81" t="s">
        <v>4203</v>
      </c>
      <c r="G1306" s="90" t="s">
        <v>427</v>
      </c>
      <c r="H1306" s="90" t="s">
        <v>4123</v>
      </c>
      <c r="I1306" s="50" t="str" cm="1">
        <f t="array" ref="I130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06" s="90" t="s">
        <v>2849</v>
      </c>
      <c r="K1306" s="50">
        <f>MATCH(LEFT(既存ファイル名[[#This Row],[項目（内部）]],1),字音画数表[新字],0)</f>
        <v>212</v>
      </c>
      <c r="L1306" s="50" cm="1">
        <f t="array" ref="L130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6" s="50" cm="1">
        <f t="array" ref="M130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6" s="50" cm="1">
        <f t="array" ref="N1306">_xlfn.IFS(既存ファイル名[[#This Row],[字２]]=0,1,既存ファイル名[[#This Row],[字３]]=0,2,TRUE,3)</f>
        <v>1</v>
      </c>
      <c r="O1306" s="50">
        <f>COUNTIF(既存ファイル名[項目],既存ファイル名[[#This Row],[項目]])</f>
        <v>2</v>
      </c>
      <c r="P1306" s="90" t="s">
        <v>3838</v>
      </c>
      <c r="Q1306" s="50" t="str" cm="1">
        <f t="array" ref="Q1306">_xlfn.IFS(既存ファイル名[[#This Row],[字２]]&gt;0,"",COUNTIF(既存ファイル名[[字１]:[字３]],既存ファイル名[[#This Row],[字１]])&gt;1,"重複",TRUE,"")</f>
        <v>重複</v>
      </c>
      <c r="R1306" s="50" t="str">
        <f>LEFT(既存ファイル名[[#This Row],[ファイル名]],LEN(既存ファイル名[[#This Row],[ファイル名]])-2)</f>
        <v>kyo</v>
      </c>
      <c r="S1306" s="50" t="s">
        <v>3837</v>
      </c>
    </row>
    <row r="1307" spans="2:19">
      <c r="B1307" s="50">
        <v>1280</v>
      </c>
      <c r="C1307" s="81" t="s">
        <v>419</v>
      </c>
      <c r="D1307" s="90" t="s">
        <v>419</v>
      </c>
      <c r="E1307" s="81" t="s">
        <v>4203</v>
      </c>
      <c r="F1307" s="81" t="s">
        <v>4203</v>
      </c>
      <c r="G1307" s="90" t="s">
        <v>419</v>
      </c>
      <c r="H1307" s="90" t="s">
        <v>4121</v>
      </c>
      <c r="I1307" s="50" t="str" cm="1">
        <f t="array" ref="I130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07" s="90" t="s">
        <v>2863</v>
      </c>
      <c r="K1307" s="50">
        <f>MATCH(LEFT(既存ファイル名[[#This Row],[項目（内部）]],1),字音画数表[新字],0)</f>
        <v>207</v>
      </c>
      <c r="L1307" s="50" cm="1">
        <f t="array" ref="L130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7" s="50" cm="1">
        <f t="array" ref="M130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7" s="50" cm="1">
        <f t="array" ref="N1307">_xlfn.IFS(既存ファイル名[[#This Row],[字２]]=0,1,既存ファイル名[[#This Row],[字３]]=0,2,TRUE,3)</f>
        <v>1</v>
      </c>
      <c r="O1307" s="50">
        <f>COUNTIF(既存ファイル名[項目],既存ファイル名[[#This Row],[項目]])</f>
        <v>2</v>
      </c>
      <c r="P1307" s="90" t="s">
        <v>3838</v>
      </c>
      <c r="Q1307" s="50" t="str" cm="1">
        <f t="array" ref="Q1307">_xlfn.IFS(既存ファイル名[[#This Row],[字２]]&gt;0,"",COUNTIF(既存ファイル名[[字１]:[字３]],既存ファイル名[[#This Row],[字１]])&gt;1,"重複",TRUE,"")</f>
        <v>重複</v>
      </c>
      <c r="R1307" s="50" t="str">
        <f>LEFT(既存ファイル名[[#This Row],[ファイル名]],LEN(既存ファイル名[[#This Row],[ファイル名]])-2)</f>
        <v>kyuu</v>
      </c>
      <c r="S1307" s="50" t="s">
        <v>3837</v>
      </c>
    </row>
    <row r="1308" spans="2:19">
      <c r="B1308" s="50">
        <v>1281</v>
      </c>
      <c r="C1308" s="81" t="s">
        <v>419</v>
      </c>
      <c r="D1308" s="90" t="s">
        <v>419</v>
      </c>
      <c r="E1308" s="81" t="s">
        <v>4203</v>
      </c>
      <c r="F1308" s="81" t="s">
        <v>4203</v>
      </c>
      <c r="G1308" s="90" t="s">
        <v>419</v>
      </c>
      <c r="H1308" s="90" t="s">
        <v>4123</v>
      </c>
      <c r="I1308" s="50" t="str" cm="1">
        <f t="array" ref="I130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08" s="90" t="s">
        <v>2865</v>
      </c>
      <c r="K1308" s="50">
        <f>MATCH(LEFT(既存ファイル名[[#This Row],[項目（内部）]],1),字音画数表[新字],0)</f>
        <v>207</v>
      </c>
      <c r="L1308" s="50" cm="1">
        <f t="array" ref="L130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8" s="50" cm="1">
        <f t="array" ref="M130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8" s="50" cm="1">
        <f t="array" ref="N1308">_xlfn.IFS(既存ファイル名[[#This Row],[字２]]=0,1,既存ファイル名[[#This Row],[字３]]=0,2,TRUE,3)</f>
        <v>1</v>
      </c>
      <c r="O1308" s="50">
        <f>COUNTIF(既存ファイル名[項目],既存ファイル名[[#This Row],[項目]])</f>
        <v>2</v>
      </c>
      <c r="P1308" s="90" t="s">
        <v>3838</v>
      </c>
      <c r="Q1308" s="50" t="str" cm="1">
        <f t="array" ref="Q1308">_xlfn.IFS(既存ファイル名[[#This Row],[字２]]&gt;0,"",COUNTIF(既存ファイル名[[字１]:[字３]],既存ファイル名[[#This Row],[字１]])&gt;1,"重複",TRUE,"")</f>
        <v>重複</v>
      </c>
      <c r="R1308" s="50" t="str">
        <f>LEFT(既存ファイル名[[#This Row],[ファイル名]],LEN(既存ファイル名[[#This Row],[ファイル名]])-2)</f>
        <v>kyuu</v>
      </c>
      <c r="S1308" s="50" t="s">
        <v>3837</v>
      </c>
    </row>
    <row r="1309" spans="2:19">
      <c r="B1309" s="50">
        <v>1273</v>
      </c>
      <c r="C1309" s="81" t="s">
        <v>368</v>
      </c>
      <c r="D1309" s="81" t="s">
        <v>368</v>
      </c>
      <c r="E1309" s="81" t="s">
        <v>4203</v>
      </c>
      <c r="F1309" s="81" t="s">
        <v>4203</v>
      </c>
      <c r="G1309" s="81" t="s">
        <v>368</v>
      </c>
      <c r="H1309" s="90" t="s">
        <v>4121</v>
      </c>
      <c r="I1309" s="50" t="str" cm="1">
        <f t="array" ref="I130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09" s="90" t="s">
        <v>2773</v>
      </c>
      <c r="K1309" s="50">
        <f>MATCH(LEFT(既存ファイル名[[#This Row],[項目（内部）]],1),字音画数表[新字],0)</f>
        <v>167</v>
      </c>
      <c r="L1309" s="50" cm="1">
        <f t="array" ref="L130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09" s="50" cm="1">
        <f t="array" ref="M130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09" s="50" cm="1">
        <f t="array" ref="N1309">_xlfn.IFS(既存ファイル名[[#This Row],[字２]]=0,1,既存ファイル名[[#This Row],[字３]]=0,2,TRUE,3)</f>
        <v>1</v>
      </c>
      <c r="O1309" s="50">
        <f>COUNTIF(既存ファイル名[項目],既存ファイル名[[#This Row],[項目]])</f>
        <v>2</v>
      </c>
      <c r="P1309" s="90" t="s">
        <v>3838</v>
      </c>
      <c r="Q1309" s="50" t="str" cm="1">
        <f t="array" ref="Q1309">_xlfn.IFS(既存ファイル名[[#This Row],[字２]]&gt;0,"",COUNTIF(既存ファイル名[[字１]:[字３]],既存ファイル名[[#This Row],[字１]])&gt;1,"重複",TRUE,"")</f>
        <v>重複</v>
      </c>
      <c r="R1309" s="50" t="str">
        <f>LEFT(既存ファイル名[[#This Row],[ファイル名]],LEN(既存ファイル名[[#This Row],[ファイル名]])-2)</f>
        <v>ki</v>
      </c>
      <c r="S1309" s="50" t="s">
        <v>4544</v>
      </c>
    </row>
    <row r="1310" spans="2:19">
      <c r="B1310" s="50">
        <v>1274</v>
      </c>
      <c r="C1310" s="81" t="s">
        <v>368</v>
      </c>
      <c r="D1310" s="90" t="s">
        <v>368</v>
      </c>
      <c r="E1310" s="81" t="s">
        <v>4203</v>
      </c>
      <c r="F1310" s="81" t="s">
        <v>4203</v>
      </c>
      <c r="G1310" s="90" t="s">
        <v>368</v>
      </c>
      <c r="H1310" s="90" t="s">
        <v>4211</v>
      </c>
      <c r="I1310" s="50" t="str" cm="1">
        <f t="array" ref="I131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310" s="90" t="s">
        <v>2782</v>
      </c>
      <c r="K1310" s="50">
        <f>MATCH(LEFT(既存ファイル名[[#This Row],[項目（内部）]],1),字音画数表[新字],0)</f>
        <v>167</v>
      </c>
      <c r="L1310" s="50" cm="1">
        <f t="array" ref="L131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10" s="50" cm="1">
        <f t="array" ref="M131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0" s="50" cm="1">
        <f t="array" ref="N1310">_xlfn.IFS(既存ファイル名[[#This Row],[字２]]=0,1,既存ファイル名[[#This Row],[字３]]=0,2,TRUE,3)</f>
        <v>1</v>
      </c>
      <c r="O1310" s="79">
        <f>COUNTIF(既存ファイル名[項目],既存ファイル名[[#This Row],[項目]])</f>
        <v>2</v>
      </c>
      <c r="P1310" s="90" t="s">
        <v>3838</v>
      </c>
      <c r="Q1310" s="50" t="str" cm="1">
        <f t="array" ref="Q1310">_xlfn.IFS(既存ファイル名[[#This Row],[字２]]&gt;0,"",COUNTIF(既存ファイル名[[字１]:[字３]],既存ファイル名[[#This Row],[字１]])&gt;1,"重複",TRUE,"")</f>
        <v>重複</v>
      </c>
      <c r="R1310" s="50" t="str">
        <f>LEFT(既存ファイル名[[#This Row],[ファイル名]],LEN(既存ファイル名[[#This Row],[ファイル名]])-2)</f>
        <v>ki</v>
      </c>
      <c r="S1310" s="50" t="s">
        <v>4544</v>
      </c>
    </row>
    <row r="1311" spans="2:19">
      <c r="B1311" s="50">
        <v>1265</v>
      </c>
      <c r="C1311" s="81" t="s">
        <v>6</v>
      </c>
      <c r="D1311" s="81" t="s">
        <v>6</v>
      </c>
      <c r="E1311" s="81" t="s">
        <v>4203</v>
      </c>
      <c r="F1311" s="81" t="s">
        <v>4203</v>
      </c>
      <c r="G1311" s="90" t="s">
        <v>6</v>
      </c>
      <c r="H1311" s="90" t="s">
        <v>4121</v>
      </c>
      <c r="I1311" s="79" t="str" cm="1">
        <f t="array" ref="I131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1" s="90" t="s">
        <v>2584</v>
      </c>
      <c r="K1311" s="50">
        <f>MATCH(LEFT(既存ファイル名[[#This Row],[項目（内部）]],1),字音画数表[新字],0)</f>
        <v>68</v>
      </c>
      <c r="L1311" s="50" cm="1">
        <f t="array" ref="L131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11" s="50" cm="1">
        <f t="array" ref="M131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1" s="50" cm="1">
        <f t="array" ref="N1311">_xlfn.IFS(既存ファイル名[[#This Row],[字２]]=0,1,既存ファイル名[[#This Row],[字３]]=0,2,TRUE,3)</f>
        <v>1</v>
      </c>
      <c r="O1311" s="50">
        <f>COUNTIF(既存ファイル名[項目],既存ファイル名[[#This Row],[項目]])</f>
        <v>2</v>
      </c>
      <c r="P1311" s="90" t="s">
        <v>3838</v>
      </c>
      <c r="Q1311" s="50" t="str" cm="1">
        <f t="array" ref="Q1311">_xlfn.IFS(既存ファイル名[[#This Row],[字２]]&gt;0,"",COUNTIF(既存ファイル名[[字１]:[字３]],既存ファイル名[[#This Row],[字１]])&gt;1,"重複",TRUE,"")</f>
        <v>重複</v>
      </c>
      <c r="R1311" s="50" t="str">
        <f>LEFT(既存ファイル名[[#This Row],[ファイル名]],LEN(既存ファイル名[[#This Row],[ファイル名]])-2)</f>
        <v>en</v>
      </c>
      <c r="S1311" s="50" t="s">
        <v>3837</v>
      </c>
    </row>
    <row r="1312" spans="2:19">
      <c r="B1312" s="50">
        <v>1320</v>
      </c>
      <c r="C1312" s="81" t="s">
        <v>2490</v>
      </c>
      <c r="D1312" s="81" t="s">
        <v>2490</v>
      </c>
      <c r="E1312" s="81" t="s">
        <v>4203</v>
      </c>
      <c r="F1312" s="81" t="s">
        <v>4203</v>
      </c>
      <c r="G1312" s="81" t="s">
        <v>2490</v>
      </c>
      <c r="H1312" s="90" t="s">
        <v>4121</v>
      </c>
      <c r="I1312" s="50" t="str" cm="1">
        <f t="array" ref="I131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2" s="90" t="s">
        <v>3326</v>
      </c>
      <c r="K1312" s="50">
        <f>MATCH(LEFT(既存ファイル名[[#This Row],[項目（内部）]],1),字音画数表[新字],0)</f>
        <v>1096</v>
      </c>
      <c r="L1312" s="50" cm="1">
        <f t="array" ref="L1312">_xlfn.IFS(MID(既存ファイル名[[#This Row],[項目（内部）]],2,1)="",0,MID(既存ファイル名[[#This Row],[項目（内部）]],2,1)="（",1,TRUE,MATCH(MID(既存ファイル名[[#This Row],[項目（内部）]],2,1),字音画数表[新字],0))</f>
        <v>683</v>
      </c>
      <c r="M1312" s="50" cm="1">
        <f t="array" ref="M131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2" s="50" cm="1">
        <f t="array" ref="N1312">_xlfn.IFS(既存ファイル名[[#This Row],[字２]]=0,1,既存ファイル名[[#This Row],[字３]]=0,2,TRUE,3)</f>
        <v>2</v>
      </c>
      <c r="O1312" s="79">
        <f>COUNTIF(既存ファイル名[項目],既存ファイル名[[#This Row],[項目]])</f>
        <v>1</v>
      </c>
      <c r="P1312" s="90" t="s">
        <v>3842</v>
      </c>
      <c r="Q1312" s="50" t="str" cm="1">
        <f t="array" ref="Q1312">_xlfn.IFS(既存ファイル名[[#This Row],[字２]]&gt;0,"",COUNTIF(既存ファイル名[[字１]:[字３]],既存ファイル名[[#This Row],[字１]])&gt;1,"重複",TRUE,"")</f>
        <v/>
      </c>
      <c r="R1312" s="50" t="str">
        <f>LEFT(既存ファイル名[[#This Row],[ファイル名]],LEN(既存ファイル名[[#This Row],[ファイル名]])-2)</f>
        <v>fumeisou</v>
      </c>
      <c r="S1312" s="50" t="s">
        <v>4544</v>
      </c>
    </row>
    <row r="1313" spans="2:19">
      <c r="B1313" s="50">
        <v>1317</v>
      </c>
      <c r="C1313" s="81" t="s">
        <v>2487</v>
      </c>
      <c r="D1313" s="81" t="s">
        <v>2487</v>
      </c>
      <c r="E1313" s="81" t="s">
        <v>4203</v>
      </c>
      <c r="F1313" s="81" t="s">
        <v>4203</v>
      </c>
      <c r="G1313" s="90" t="s">
        <v>2487</v>
      </c>
      <c r="H1313" s="90" t="s">
        <v>4121</v>
      </c>
      <c r="I1313" s="79" t="str" cm="1">
        <f t="array" ref="I131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3" s="90" t="s">
        <v>3323</v>
      </c>
      <c r="K1313" s="50">
        <f>MATCH(LEFT(既存ファイル名[[#This Row],[項目（内部）]],1),字音画数表[新字],0)</f>
        <v>1096</v>
      </c>
      <c r="L1313" s="50" cm="1">
        <f t="array" ref="L1313">_xlfn.IFS(MID(既存ファイル名[[#This Row],[項目（内部）]],2,1)="",0,MID(既存ファイル名[[#This Row],[項目（内部）]],2,1)="（",1,TRUE,MATCH(MID(既存ファイル名[[#This Row],[項目（内部）]],2,1),字音画数表[新字],0))</f>
        <v>618</v>
      </c>
      <c r="M1313" s="50" cm="1">
        <f t="array" ref="M131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3" s="50" cm="1">
        <f t="array" ref="N1313">_xlfn.IFS(既存ファイル名[[#This Row],[字２]]=0,1,既存ファイル名[[#This Row],[字３]]=0,2,TRUE,3)</f>
        <v>2</v>
      </c>
      <c r="O1313" s="50">
        <f>COUNTIF(既存ファイル名[項目],既存ファイル名[[#This Row],[項目]])</f>
        <v>1</v>
      </c>
      <c r="P1313" s="90" t="s">
        <v>3842</v>
      </c>
      <c r="Q1313" s="50" t="str" cm="1">
        <f t="array" ref="Q1313">_xlfn.IFS(既存ファイル名[[#This Row],[字２]]&gt;0,"",COUNTIF(既存ファイル名[[字１]:[字３]],既存ファイル名[[#This Row],[字１]])&gt;1,"重複",TRUE,"")</f>
        <v/>
      </c>
      <c r="R1313" s="50" t="str">
        <f>LEFT(既存ファイル名[[#This Row],[ファイル名]],LEN(既存ファイル名[[#This Row],[ファイル名]])-2)</f>
        <v>fumeijin</v>
      </c>
      <c r="S1313" s="50" t="s">
        <v>4544</v>
      </c>
    </row>
    <row r="1314" spans="2:19">
      <c r="B1314" s="50">
        <v>1318</v>
      </c>
      <c r="C1314" s="81" t="s">
        <v>2451</v>
      </c>
      <c r="D1314" s="81" t="s">
        <v>2451</v>
      </c>
      <c r="E1314" s="81" t="s">
        <v>4203</v>
      </c>
      <c r="F1314" s="81" t="s">
        <v>4203</v>
      </c>
      <c r="G1314" s="90" t="s">
        <v>2451</v>
      </c>
      <c r="H1314" s="90" t="s">
        <v>4121</v>
      </c>
      <c r="I1314" s="79" t="str" cm="1">
        <f t="array" ref="I131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4" s="90" t="s">
        <v>3324</v>
      </c>
      <c r="K1314" s="50">
        <f>MATCH(LEFT(既存ファイル名[[#This Row],[項目（内部）]],1),字音画数表[新字],0)</f>
        <v>1096</v>
      </c>
      <c r="L1314" s="50" cm="1">
        <f t="array" ref="L1314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314" s="50" cm="1">
        <f t="array" ref="M131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4" s="50" cm="1">
        <f t="array" ref="N1314">_xlfn.IFS(既存ファイル名[[#This Row],[字２]]=0,1,既存ファイル名[[#This Row],[字３]]=0,2,TRUE,3)</f>
        <v>2</v>
      </c>
      <c r="O1314" s="50">
        <f>COUNTIF(既存ファイル名[項目],既存ファイル名[[#This Row],[項目]])</f>
        <v>1</v>
      </c>
      <c r="P1314" s="90" t="s">
        <v>3842</v>
      </c>
      <c r="Q1314" s="50" t="str" cm="1">
        <f t="array" ref="Q1314">_xlfn.IFS(既存ファイル名[[#This Row],[字２]]&gt;0,"",COUNTIF(既存ファイル名[[字１]:[字３]],既存ファイル名[[#This Row],[字１]])&gt;1,"重複",TRUE,"")</f>
        <v/>
      </c>
      <c r="R1314" s="50" t="str">
        <f>LEFT(既存ファイル名[[#This Row],[ファイル名]],LEN(既存ファイル名[[#This Row],[ファイル名]])-2)</f>
        <v>fumeiki</v>
      </c>
      <c r="S1314" s="50" t="s">
        <v>4544</v>
      </c>
    </row>
    <row r="1315" spans="2:19">
      <c r="B1315" s="50">
        <v>1319</v>
      </c>
      <c r="C1315" s="81" t="s">
        <v>2469</v>
      </c>
      <c r="D1315" s="81" t="s">
        <v>2469</v>
      </c>
      <c r="E1315" s="81" t="s">
        <v>4203</v>
      </c>
      <c r="F1315" s="81" t="s">
        <v>4203</v>
      </c>
      <c r="G1315" s="81" t="s">
        <v>2469</v>
      </c>
      <c r="H1315" s="90" t="s">
        <v>4121</v>
      </c>
      <c r="I1315" s="50" t="str" cm="1">
        <f t="array" ref="I131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5" s="90" t="s">
        <v>3325</v>
      </c>
      <c r="K1315" s="50">
        <f>MATCH(LEFT(既存ファイル名[[#This Row],[項目（内部）]],1),字音画数表[新字],0)</f>
        <v>1095</v>
      </c>
      <c r="L1315" s="50" cm="1">
        <f t="array" ref="L1315">_xlfn.IFS(MID(既存ファイル名[[#This Row],[項目（内部）]],2,1)="",0,MID(既存ファイル名[[#This Row],[項目（内部）]],2,1)="（",1,TRUE,MATCH(MID(既存ファイル名[[#This Row],[項目（内部）]],2,1),字音画数表[新字],0))</f>
        <v>418</v>
      </c>
      <c r="M1315" s="50" cm="1">
        <f t="array" ref="M131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5" s="50" cm="1">
        <f t="array" ref="N1315">_xlfn.IFS(既存ファイル名[[#This Row],[字２]]=0,1,既存ファイル名[[#This Row],[字３]]=0,2,TRUE,3)</f>
        <v>2</v>
      </c>
      <c r="O1315" s="50">
        <f>COUNTIF(既存ファイル名[項目],既存ファイル名[[#This Row],[項目]])</f>
        <v>1</v>
      </c>
      <c r="P1315" s="90" t="s">
        <v>3842</v>
      </c>
      <c r="Q1315" s="50" t="str" cm="1">
        <f t="array" ref="Q1315">_xlfn.IFS(既存ファイル名[[#This Row],[字２]]&gt;0,"",COUNTIF(既存ファイル名[[字１]:[字３]],既存ファイル名[[#This Row],[字１]])&gt;1,"重複",TRUE,"")</f>
        <v/>
      </c>
      <c r="R1315" s="50" t="str">
        <f>LEFT(既存ファイル名[[#This Row],[ファイル名]],LEN(既存ファイル名[[#This Row],[ファイル名]])-2)</f>
        <v>fumeishi</v>
      </c>
      <c r="S1315" s="50" t="s">
        <v>4544</v>
      </c>
    </row>
    <row r="1316" spans="2:19">
      <c r="B1316" s="50">
        <v>1324</v>
      </c>
      <c r="C1316" s="81" t="s">
        <v>2325</v>
      </c>
      <c r="D1316" s="90" t="s">
        <v>2324</v>
      </c>
      <c r="E1316" s="81" t="s">
        <v>4203</v>
      </c>
      <c r="F1316" s="81" t="s">
        <v>4203</v>
      </c>
      <c r="G1316" s="90" t="s">
        <v>2324</v>
      </c>
      <c r="H1316" s="90" t="s">
        <v>4122</v>
      </c>
      <c r="I1316" s="50" t="str" cm="1">
        <f t="array" ref="I131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16" s="90" t="s">
        <v>3813</v>
      </c>
      <c r="K1316" s="50">
        <f>MATCH(LEFT(既存ファイル名[[#This Row],[項目（内部）]],1),字音画数表[新字],0)</f>
        <v>1024</v>
      </c>
      <c r="L1316" s="50" cm="1">
        <f t="array" ref="L1316">_xlfn.IFS(MID(既存ファイル名[[#This Row],[項目（内部）]],2,1)="",0,MID(既存ファイル名[[#This Row],[項目（内部）]],2,1)="（",1,TRUE,MATCH(MID(既存ファイル名[[#This Row],[項目（内部）]],2,1),字音画数表[新字],0))</f>
        <v>1096</v>
      </c>
      <c r="M1316" s="50" cm="1">
        <f t="array" ref="M131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6" s="50" cm="1">
        <f t="array" ref="N1316">_xlfn.IFS(既存ファイル名[[#This Row],[字２]]=0,1,既存ファイル名[[#This Row],[字３]]=0,2,TRUE,3)</f>
        <v>2</v>
      </c>
      <c r="O1316" s="50">
        <f>COUNTIF(既存ファイル名[項目],既存ファイル名[[#This Row],[項目]])</f>
        <v>1</v>
      </c>
      <c r="P1316" s="90" t="s">
        <v>3842</v>
      </c>
      <c r="Q1316" s="50" t="str" cm="1">
        <f t="array" ref="Q1316">_xlfn.IFS(既存ファイル名[[#This Row],[字２]]&gt;0,"",COUNTIF(既存ファイル名[[字１]:[字３]],既存ファイル名[[#This Row],[字１]])&gt;1,"重複",TRUE,"")</f>
        <v/>
      </c>
      <c r="R1316" s="50" t="str">
        <f>LEFT(既存ファイル名[[#This Row],[ファイル名]],LEN(既存ファイル名[[#This Row],[ファイル名]])-2)</f>
        <v>youfumei</v>
      </c>
      <c r="S1316" s="50" t="s">
        <v>4544</v>
      </c>
    </row>
    <row r="1317" spans="2:19">
      <c r="B1317" s="50">
        <v>1321</v>
      </c>
      <c r="C1317" s="81" t="s">
        <v>4270</v>
      </c>
      <c r="D1317" s="81" t="s">
        <v>2080</v>
      </c>
      <c r="E1317" s="81" t="s">
        <v>4203</v>
      </c>
      <c r="F1317" s="81" t="s">
        <v>4203</v>
      </c>
      <c r="G1317" s="91" t="s">
        <v>2080</v>
      </c>
      <c r="H1317" s="90" t="s">
        <v>4123</v>
      </c>
      <c r="I1317" s="50" t="str" cm="1">
        <f t="array" ref="I131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17" s="90" t="s">
        <v>3366</v>
      </c>
      <c r="K1317" s="50">
        <f>MATCH(LEFT(既存ファイル名[[#This Row],[項目（内部）]],1),字音画数表[新字],0)</f>
        <v>932</v>
      </c>
      <c r="L1317" s="50" cm="1">
        <f t="array" ref="L1317">_xlfn.IFS(MID(既存ファイル名[[#This Row],[項目（内部）]],2,1)="",0,MID(既存ファイル名[[#This Row],[項目（内部）]],2,1)="（",1,TRUE,MATCH(MID(既存ファイル名[[#This Row],[項目（内部）]],2,1),字音画数表[新字],0))</f>
        <v>1096</v>
      </c>
      <c r="M1317" s="50" cm="1">
        <f t="array" ref="M131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7" s="50" cm="1">
        <f t="array" ref="N1317">_xlfn.IFS(既存ファイル名[[#This Row],[字２]]=0,1,既存ファイル名[[#This Row],[字３]]=0,2,TRUE,3)</f>
        <v>2</v>
      </c>
      <c r="O1317" s="79">
        <f>COUNTIF(既存ファイル名[項目],既存ファイル名[[#This Row],[項目]])</f>
        <v>1</v>
      </c>
      <c r="P1317" s="90" t="s">
        <v>3842</v>
      </c>
      <c r="Q1317" s="50" t="str" cm="1">
        <f t="array" ref="Q1317">_xlfn.IFS(既存ファイル名[[#This Row],[字２]]&gt;0,"",COUNTIF(既存ファイル名[[字１]:[字３]],既存ファイル名[[#This Row],[字１]])&gt;1,"重複",TRUE,"")</f>
        <v/>
      </c>
      <c r="R1317" s="50" t="str">
        <f>LEFT(既存ファイル名[[#This Row],[ファイル名]],LEN(既存ファイル名[[#This Row],[ファイル名]])-2)</f>
        <v>heifumei</v>
      </c>
      <c r="S1317" s="50" t="s">
        <v>4544</v>
      </c>
    </row>
    <row r="1318" spans="2:19">
      <c r="B1318" s="50">
        <v>1316</v>
      </c>
      <c r="C1318" s="81" t="s">
        <v>2501</v>
      </c>
      <c r="D1318" s="81" t="s">
        <v>2501</v>
      </c>
      <c r="E1318" s="81" t="s">
        <v>4203</v>
      </c>
      <c r="F1318" s="81" t="s">
        <v>4203</v>
      </c>
      <c r="G1318" s="81" t="s">
        <v>2501</v>
      </c>
      <c r="H1318" s="90" t="s">
        <v>4121</v>
      </c>
      <c r="I1318" s="50" t="str" cm="1">
        <f t="array" ref="I131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8" s="90" t="s">
        <v>3294</v>
      </c>
      <c r="K1318" s="50">
        <f>MATCH(LEFT(既存ファイル名[[#This Row],[項目（内部）]],1),字音画数表[新字],0)</f>
        <v>801</v>
      </c>
      <c r="L1318" s="50" cm="1">
        <f t="array" ref="L1318">_xlfn.IFS(MID(既存ファイル名[[#This Row],[項目（内部）]],2,1)="",0,MID(既存ファイル名[[#This Row],[項目（内部）]],2,1)="（",1,TRUE,MATCH(MID(既存ファイル名[[#This Row],[項目（内部）]],2,1),字音画数表[新字],0))</f>
        <v>1096</v>
      </c>
      <c r="M1318" s="50" cm="1">
        <f t="array" ref="M131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8" s="50" cm="1">
        <f t="array" ref="N1318">_xlfn.IFS(既存ファイル名[[#This Row],[字２]]=0,1,既存ファイル名[[#This Row],[字３]]=0,2,TRUE,3)</f>
        <v>2</v>
      </c>
      <c r="O1318" s="50">
        <f>COUNTIF(既存ファイル名[項目],既存ファイル名[[#This Row],[項目]])</f>
        <v>1</v>
      </c>
      <c r="P1318" s="90" t="s">
        <v>3842</v>
      </c>
      <c r="Q1318" s="50" t="str" cm="1">
        <f t="array" ref="Q1318">_xlfn.IFS(既存ファイル名[[#This Row],[字２]]&gt;0,"",COUNTIF(既存ファイル名[[字１]:[字３]],既存ファイル名[[#This Row],[字１]])&gt;1,"重複",TRUE,"")</f>
        <v/>
      </c>
      <c r="R1318" s="50" t="str">
        <f>LEFT(既存ファイル名[[#This Row],[ファイル名]],LEN(既存ファイル名[[#This Row],[ファイル名]])-2)</f>
        <v>denfumei</v>
      </c>
      <c r="S1318" s="50" t="s">
        <v>4544</v>
      </c>
    </row>
    <row r="1319" spans="2:19">
      <c r="B1319" s="50">
        <v>1323</v>
      </c>
      <c r="C1319" s="81" t="s">
        <v>2498</v>
      </c>
      <c r="D1319" s="90" t="s">
        <v>2498</v>
      </c>
      <c r="E1319" s="81" t="s">
        <v>4203</v>
      </c>
      <c r="F1319" s="81" t="s">
        <v>4203</v>
      </c>
      <c r="G1319" s="90" t="s">
        <v>2498</v>
      </c>
      <c r="H1319" s="90" t="s">
        <v>4121</v>
      </c>
      <c r="I1319" s="50" t="str" cm="1">
        <f t="array" ref="I131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19" s="90" t="s">
        <v>3766</v>
      </c>
      <c r="K1319" s="50">
        <f>MATCH(LEFT(既存ファイル名[[#This Row],[項目（内部）]],1),字音画数表[新字],0)</f>
        <v>783</v>
      </c>
      <c r="L1319" s="50" cm="1">
        <f t="array" ref="L1319">_xlfn.IFS(MID(既存ファイル名[[#This Row],[項目（内部）]],2,1)="",0,MID(既存ファイル名[[#This Row],[項目（内部）]],2,1)="（",1,TRUE,MATCH(MID(既存ファイル名[[#This Row],[項目（内部）]],2,1),字音画数表[新字],0))</f>
        <v>1095</v>
      </c>
      <c r="M1319" s="50" cm="1">
        <f t="array" ref="M131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19" s="50" cm="1">
        <f t="array" ref="N1319">_xlfn.IFS(既存ファイル名[[#This Row],[字２]]=0,1,既存ファイル名[[#This Row],[字３]]=0,2,TRUE,3)</f>
        <v>2</v>
      </c>
      <c r="O1319" s="50">
        <f>COUNTIF(既存ファイル名[項目],既存ファイル名[[#This Row],[項目]])</f>
        <v>1</v>
      </c>
      <c r="P1319" s="90" t="s">
        <v>3842</v>
      </c>
      <c r="Q1319" s="50" t="str" cm="1">
        <f t="array" ref="Q1319">_xlfn.IFS(既存ファイル名[[#This Row],[字２]]&gt;0,"",COUNTIF(既存ファイル名[[字１]:[字３]],既存ファイル名[[#This Row],[字１]])&gt;1,"重複",TRUE,"")</f>
        <v/>
      </c>
      <c r="R1319" s="50" t="str">
        <f>LEFT(既存ファイル名[[#This Row],[ファイル名]],LEN(既存ファイル名[[#This Row],[ファイル名]])-2)</f>
        <v>teifumei</v>
      </c>
      <c r="S1319" s="50" t="s">
        <v>4544</v>
      </c>
    </row>
    <row r="1320" spans="2:19">
      <c r="B1320" s="50">
        <v>1322</v>
      </c>
      <c r="C1320" s="81" t="s">
        <v>2483</v>
      </c>
      <c r="D1320" s="90" t="s">
        <v>2483</v>
      </c>
      <c r="E1320" s="81" t="s">
        <v>4203</v>
      </c>
      <c r="F1320" s="81" t="s">
        <v>4203</v>
      </c>
      <c r="G1320" s="90" t="s">
        <v>2483</v>
      </c>
      <c r="H1320" s="90" t="s">
        <v>4121</v>
      </c>
      <c r="I1320" s="50" t="str" cm="1">
        <f t="array" ref="I132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0" s="90" t="s">
        <v>3679</v>
      </c>
      <c r="K1320" s="50">
        <f>MATCH(LEFT(既存ファイル名[[#This Row],[項目（内部）]],1),字音画数表[新字],0)</f>
        <v>551</v>
      </c>
      <c r="L1320" s="50" cm="1">
        <f t="array" ref="L1320">_xlfn.IFS(MID(既存ファイル名[[#This Row],[項目（内部）]],2,1)="",0,MID(既存ファイル名[[#This Row],[項目（内部）]],2,1)="（",1,TRUE,MATCH(MID(既存ファイル名[[#This Row],[項目（内部）]],2,1),字音画数表[新字],0))</f>
        <v>1096</v>
      </c>
      <c r="M1320" s="50" cm="1">
        <f t="array" ref="M132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0" s="50" cm="1">
        <f t="array" ref="N1320">_xlfn.IFS(既存ファイル名[[#This Row],[字２]]=0,1,既存ファイル名[[#This Row],[字３]]=0,2,TRUE,3)</f>
        <v>2</v>
      </c>
      <c r="O1320" s="50">
        <f>COUNTIF(既存ファイル名[項目],既存ファイル名[[#This Row],[項目]])</f>
        <v>1</v>
      </c>
      <c r="P1320" s="90" t="s">
        <v>3842</v>
      </c>
      <c r="Q1320" s="50" t="str" cm="1">
        <f t="array" ref="Q1320">_xlfn.IFS(既存ファイル名[[#This Row],[字２]]&gt;0,"",COUNTIF(既存ファイル名[[字１]:[字３]],既存ファイル名[[#This Row],[字１]])&gt;1,"重複",TRUE,"")</f>
        <v/>
      </c>
      <c r="R1320" s="50" t="str">
        <f>LEFT(既存ファイル名[[#This Row],[ファイル名]],LEN(既存ファイル名[[#This Row],[ファイル名]])-2)</f>
        <v>shoufumei</v>
      </c>
      <c r="S1320" s="50" t="s">
        <v>4544</v>
      </c>
    </row>
    <row r="1321" spans="2:19">
      <c r="B1321" s="50">
        <v>1315</v>
      </c>
      <c r="C1321" s="81" t="s">
        <v>2433</v>
      </c>
      <c r="D1321" s="81" t="s">
        <v>2433</v>
      </c>
      <c r="E1321" s="81" t="s">
        <v>4203</v>
      </c>
      <c r="F1321" s="81" t="s">
        <v>4203</v>
      </c>
      <c r="G1321" s="90" t="s">
        <v>2433</v>
      </c>
      <c r="H1321" s="90" t="s">
        <v>4121</v>
      </c>
      <c r="I1321" s="79" t="str" cm="1">
        <f t="array" ref="I132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1" s="90" t="s">
        <v>3225</v>
      </c>
      <c r="K1321" s="50">
        <f>MATCH(LEFT(既存ファイル名[[#This Row],[項目（内部）]],1),字音画数表[新字],0)</f>
        <v>7</v>
      </c>
      <c r="L1321" s="50" cm="1">
        <f t="array" ref="L1321">_xlfn.IFS(MID(既存ファイル名[[#This Row],[項目（内部）]],2,1)="",0,MID(既存ファイル名[[#This Row],[項目（内部）]],2,1)="（",1,TRUE,MATCH(MID(既存ファイル名[[#This Row],[項目（内部）]],2,1),字音画数表[新字],0))</f>
        <v>1095</v>
      </c>
      <c r="M1321" s="50" cm="1">
        <f t="array" ref="M132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1" s="50" cm="1">
        <f t="array" ref="N1321">_xlfn.IFS(既存ファイル名[[#This Row],[字２]]=0,1,既存ファイル名[[#This Row],[字３]]=0,2,TRUE,3)</f>
        <v>2</v>
      </c>
      <c r="O1321" s="79">
        <f>COUNTIF(既存ファイル名[項目],既存ファイル名[[#This Row],[項目]])</f>
        <v>1</v>
      </c>
      <c r="P1321" s="90" t="s">
        <v>3842</v>
      </c>
      <c r="Q1321" s="50" t="str" cm="1">
        <f t="array" ref="Q1321">_xlfn.IFS(既存ファイル名[[#This Row],[字２]]&gt;0,"",COUNTIF(既存ファイル名[[字１]:[字３]],既存ファイル名[[#This Row],[字１]])&gt;1,"重複",TRUE,"")</f>
        <v/>
      </c>
      <c r="R1321" s="50" t="str">
        <f>LEFT(既存ファイル名[[#This Row],[ファイル名]],LEN(既存ファイル名[[#This Row],[ファイル名]])-2)</f>
        <v>anfumei</v>
      </c>
      <c r="S1321" s="50" t="s">
        <v>4544</v>
      </c>
    </row>
    <row r="1322" spans="2:19">
      <c r="B1322" s="50">
        <v>1328</v>
      </c>
      <c r="C1322" s="90" t="s">
        <v>4756</v>
      </c>
      <c r="D1322" s="90" t="s">
        <v>4756</v>
      </c>
      <c r="E1322" s="90" t="s">
        <v>4203</v>
      </c>
      <c r="F1322" s="90" t="s">
        <v>4203</v>
      </c>
      <c r="G1322" s="90" t="s">
        <v>4756</v>
      </c>
      <c r="H1322" s="90" t="s">
        <v>4584</v>
      </c>
      <c r="I1322" s="50" t="str" cm="1">
        <f t="array" ref="I132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2" s="90" t="s">
        <v>1380</v>
      </c>
      <c r="K1322" s="50">
        <f>MATCH(LEFT(既存ファイル名[[#This Row],[項目（内部）]],1),字音画数表[新字],0)</f>
        <v>1203</v>
      </c>
      <c r="L1322" s="50" t="e" cm="1">
        <f t="array" ref="L1322">_xlfn.IFS(MID(既存ファイル名[[#This Row],[項目（内部）]],2,1)="",0,MID(既存ファイル名[[#This Row],[項目（内部）]],2,1)="（",1,TRUE,MATCH(MID(既存ファイル名[[#This Row],[項目（内部）]],2,1),字音画数表[新字],0))</f>
        <v>#N/A</v>
      </c>
      <c r="M1322" s="50" cm="1">
        <f t="array" ref="M132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2" s="50" t="e" cm="1">
        <f t="array" ref="N1322">_xlfn.IFS(既存ファイル名[[#This Row],[字２]]=0,1,既存ファイル名[[#This Row],[字３]]=0,2,TRUE,3)</f>
        <v>#N/A</v>
      </c>
      <c r="O1322" s="50">
        <f>COUNTIF(既存ファイル名[項目],既存ファイル名[[#This Row],[項目]])</f>
        <v>1</v>
      </c>
      <c r="P1322" s="90"/>
      <c r="Q1322" s="90" t="e" cm="1">
        <f t="array" ref="Q1322">_xlfn.IFS(既存ファイル名[[#This Row],[字２]]&gt;0,"",COUNTIF(既存ファイル名[[字１]:[字３]],既存ファイル名[[#This Row],[字１]])&gt;1,"重複",TRUE,"")</f>
        <v>#N/A</v>
      </c>
      <c r="R1322" s="50" t="str">
        <f>LEFT(既存ファイル名[[#This Row],[ファイル名]],LEN(既存ファイル名[[#This Row],[ファイル名]])-2)</f>
        <v/>
      </c>
      <c r="S1322" s="50"/>
    </row>
    <row r="1323" spans="2:19">
      <c r="B1323" s="50">
        <v>1329</v>
      </c>
      <c r="C1323" s="90" t="s">
        <v>4757</v>
      </c>
      <c r="D1323" s="90" t="s">
        <v>4757</v>
      </c>
      <c r="E1323" s="90" t="s">
        <v>4203</v>
      </c>
      <c r="F1323" s="90" t="s">
        <v>4203</v>
      </c>
      <c r="G1323" s="90" t="s">
        <v>4757</v>
      </c>
      <c r="H1323" s="90" t="s">
        <v>4584</v>
      </c>
      <c r="I1323" s="50" t="str" cm="1">
        <f t="array" ref="I132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3" s="90" t="s">
        <v>4758</v>
      </c>
      <c r="K1323" s="50">
        <f>MATCH(LEFT(既存ファイル名[[#This Row],[項目（内部）]],1),字音画数表[新字],0)</f>
        <v>1046</v>
      </c>
      <c r="L1323" s="50" cm="1">
        <f t="array" ref="L1323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323" s="50" cm="1">
        <f t="array" ref="M1323">_xlfn.IFS(MID(既存ファイル名[[#This Row],[項目（内部）]],3,1)="",0,MID(既存ファイル名[[#This Row],[項目（内部）]],3,1)="（",1,TRUE,MATCH(MID(既存ファイル名[[#This Row],[項目（内部）]],3,1),字音画数表[新字],0))</f>
        <v>1096</v>
      </c>
      <c r="N1323" s="50" cm="1">
        <f t="array" ref="N1323">_xlfn.IFS(既存ファイル名[[#This Row],[字２]]=0,1,既存ファイル名[[#This Row],[字３]]=0,2,TRUE,3)</f>
        <v>3</v>
      </c>
      <c r="O1323" s="50">
        <f>COUNTIF(既存ファイル名[項目],既存ファイル名[[#This Row],[項目]])</f>
        <v>1</v>
      </c>
      <c r="P1323" s="90"/>
      <c r="Q1323" s="90" t="str" cm="1">
        <f t="array" ref="Q1323">_xlfn.IFS(既存ファイル名[[#This Row],[字２]]&gt;0,"",COUNTIF(既存ファイル名[[字１]:[字３]],既存ファイル名[[#This Row],[字１]])&gt;1,"重複",TRUE,"")</f>
        <v/>
      </c>
      <c r="R1323" s="50" t="str">
        <f>LEFT(既存ファイル名[[#This Row],[ファイル名]],LEN(既存ファイル名[[#This Row],[ファイル名]])-2)</f>
        <v/>
      </c>
      <c r="S1323" s="50"/>
    </row>
    <row r="1324" spans="2:19">
      <c r="B1324" s="50">
        <v>1325</v>
      </c>
      <c r="C1324" s="90" t="s">
        <v>4759</v>
      </c>
      <c r="D1324" s="90" t="s">
        <v>4759</v>
      </c>
      <c r="E1324" s="90" t="s">
        <v>4203</v>
      </c>
      <c r="F1324" s="90" t="s">
        <v>4203</v>
      </c>
      <c r="G1324" s="90" t="s">
        <v>4759</v>
      </c>
      <c r="H1324" s="90" t="s">
        <v>4584</v>
      </c>
      <c r="I1324" s="50" t="str" cm="1">
        <f t="array" ref="I132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4" s="90" t="s">
        <v>4760</v>
      </c>
      <c r="K1324" s="50">
        <f>MATCH(LEFT(既存ファイル名[[#This Row],[項目（内部）]],1),字音画数表[新字],0)</f>
        <v>191</v>
      </c>
      <c r="L1324" s="50" cm="1">
        <f t="array" ref="L1324">_xlfn.IFS(MID(既存ファイル名[[#This Row],[項目（内部）]],2,1)="",0,MID(既存ファイル名[[#This Row],[項目（内部）]],2,1)="（",1,TRUE,MATCH(MID(既存ファイル名[[#This Row],[項目（内部）]],2,1),字音画数表[新字],0))</f>
        <v>45</v>
      </c>
      <c r="M1324" s="50" cm="1">
        <f t="array" ref="M1324">_xlfn.IFS(MID(既存ファイル名[[#This Row],[項目（内部）]],3,1)="",0,MID(既存ファイル名[[#This Row],[項目（内部）]],3,1)="（",1,TRUE,MATCH(MID(既存ファイル名[[#This Row],[項目（内部）]],3,1),字音画数表[新字],0))</f>
        <v>168</v>
      </c>
      <c r="N1324" s="50" cm="1">
        <f t="array" ref="N1324">_xlfn.IFS(既存ファイル名[[#This Row],[字２]]=0,1,既存ファイル名[[#This Row],[字３]]=0,2,TRUE,3)</f>
        <v>3</v>
      </c>
      <c r="O1324" s="50">
        <f>COUNTIF(既存ファイル名[項目],既存ファイル名[[#This Row],[項目]])</f>
        <v>1</v>
      </c>
      <c r="P1324" s="90"/>
      <c r="Q1324" s="90" t="str" cm="1">
        <f t="array" ref="Q1324">_xlfn.IFS(既存ファイル名[[#This Row],[字２]]&gt;0,"",COUNTIF(既存ファイル名[[字１]:[字３]],既存ファイル名[[#This Row],[字１]])&gt;1,"重複",TRUE,"")</f>
        <v/>
      </c>
      <c r="R1324" s="50" t="str">
        <f>LEFT(既存ファイル名[[#This Row],[ファイル名]],LEN(既存ファイル名[[#This Row],[ファイル名]])-2)</f>
        <v>gieiki</v>
      </c>
      <c r="S1324" s="50"/>
    </row>
    <row r="1325" spans="2:19">
      <c r="B1325" s="50">
        <v>1334</v>
      </c>
      <c r="C1325" s="90" t="s">
        <v>4808</v>
      </c>
      <c r="D1325" s="90" t="s">
        <v>4808</v>
      </c>
      <c r="E1325" s="90" t="s">
        <v>4203</v>
      </c>
      <c r="F1325" s="90" t="s">
        <v>4203</v>
      </c>
      <c r="G1325" s="90" t="s">
        <v>4782</v>
      </c>
      <c r="H1325" s="90" t="s">
        <v>4584</v>
      </c>
      <c r="I1325" s="50" t="str" cm="1">
        <f t="array" ref="I132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5" s="90" t="s">
        <v>4791</v>
      </c>
      <c r="K1325" s="50">
        <f>MATCH(LEFT(既存ファイル名[[#This Row],[項目（内部）]],1),字音画数表[新字],0)</f>
        <v>1046</v>
      </c>
      <c r="L1325" s="50" cm="1">
        <f t="array" ref="L1325">_xlfn.IFS(MID(既存ファイル名[[#This Row],[項目（内部）]],2,1)="",0,MID(既存ファイル名[[#This Row],[項目（内部）]],2,1)="（",1,TRUE,MATCH(MID(既存ファイル名[[#This Row],[項目（内部）]],2,1),字音画数表[新字],0))</f>
        <v>230</v>
      </c>
      <c r="M1325" s="50" cm="1">
        <f t="array" ref="M132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5" s="50" cm="1">
        <f t="array" ref="N1325">_xlfn.IFS(既存ファイル名[[#This Row],[字２]]=0,1,既存ファイル名[[#This Row],[字３]]=0,2,TRUE,3)</f>
        <v>2</v>
      </c>
      <c r="O1325" s="50">
        <f>COUNTIF(既存ファイル名[項目],既存ファイル名[[#This Row],[項目]])</f>
        <v>1</v>
      </c>
      <c r="P1325" s="90"/>
      <c r="Q1325" s="90" t="str" cm="1">
        <f t="array" ref="Q1325">_xlfn.IFS(既存ファイル名[[#This Row],[字２]]&gt;0,"",COUNTIF(既存ファイル名[[字１]:[字３]],既存ファイル名[[#This Row],[字１]])&gt;1,"重複",TRUE,"")</f>
        <v/>
      </c>
      <c r="R1325" s="50" t="str">
        <f>LEFT(既存ファイル名[[#This Row],[ファイル名]],LEN(既存ファイル名[[#This Row],[ファイル名]])-2)</f>
        <v>rikyou</v>
      </c>
      <c r="S1325" s="50"/>
    </row>
    <row r="1326" spans="2:19">
      <c r="B1326" s="50">
        <v>1339</v>
      </c>
      <c r="C1326" s="90" t="s">
        <v>4812</v>
      </c>
      <c r="D1326" s="90" t="s">
        <v>4812</v>
      </c>
      <c r="E1326" s="90" t="s">
        <v>4203</v>
      </c>
      <c r="F1326" s="90" t="s">
        <v>4203</v>
      </c>
      <c r="G1326" s="90" t="s">
        <v>4784</v>
      </c>
      <c r="H1326" s="90" t="s">
        <v>4584</v>
      </c>
      <c r="I1326" s="50" t="str" cm="1">
        <f t="array" ref="I132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6" s="90" t="s">
        <v>4796</v>
      </c>
      <c r="K1326" s="50">
        <f>MATCH(LEFT(既存ファイル名[[#This Row],[項目（内部）]],1),字音画数表[新字],0)</f>
        <v>1018</v>
      </c>
      <c r="L1326" s="50" cm="1">
        <f t="array" ref="L1326">_xlfn.IFS(MID(既存ファイル名[[#This Row],[項目（内部）]],2,1)="",0,MID(既存ファイル名[[#This Row],[項目（内部）]],2,1)="（",1,TRUE,MATCH(MID(既存ファイル名[[#This Row],[項目（内部）]],2,1),字音画数表[新字],0))</f>
        <v>167</v>
      </c>
      <c r="M1326" s="50" cm="1">
        <f t="array" ref="M132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6" s="50" cm="1">
        <f t="array" ref="N1326">_xlfn.IFS(既存ファイル名[[#This Row],[字２]]=0,1,既存ファイル名[[#This Row],[字３]]=0,2,TRUE,3)</f>
        <v>2</v>
      </c>
      <c r="O1326" s="50">
        <f>COUNTIF(既存ファイル名[項目],既存ファイル名[[#This Row],[項目]])</f>
        <v>1</v>
      </c>
      <c r="P1326" s="90"/>
      <c r="Q1326" s="90" t="str" cm="1">
        <f t="array" ref="Q1326">_xlfn.IFS(既存ファイル名[[#This Row],[字２]]&gt;0,"",COUNTIF(既存ファイル名[[字１]:[字３]],既存ファイル名[[#This Row],[字１]])&gt;1,"重複",TRUE,"")</f>
        <v/>
      </c>
      <c r="R1326" s="50" t="str">
        <f>LEFT(既存ファイル名[[#This Row],[ファイル名]],LEN(既存ファイル名[[#This Row],[ファイル名]])-2)</f>
        <v>youki</v>
      </c>
      <c r="S1326" s="50"/>
    </row>
    <row r="1327" spans="2:19">
      <c r="B1327" s="50">
        <v>1354</v>
      </c>
      <c r="C1327" s="90" t="s">
        <v>4847</v>
      </c>
      <c r="D1327" s="90" t="s">
        <v>2293</v>
      </c>
      <c r="E1327" s="90" t="s">
        <v>4203</v>
      </c>
      <c r="F1327" s="90" t="s">
        <v>4203</v>
      </c>
      <c r="G1327" s="90" t="s">
        <v>2293</v>
      </c>
      <c r="H1327" s="90" t="s">
        <v>4538</v>
      </c>
      <c r="I1327" s="50" t="str" cm="1">
        <f t="array" ref="I132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27" s="90" t="s">
        <v>4848</v>
      </c>
      <c r="K1327" s="50">
        <f>MATCH(LEFT(既存ファイル名[[#This Row],[項目（内部）]],1),字音画数表[新字],0)</f>
        <v>843</v>
      </c>
      <c r="L1327" s="50" cm="1">
        <f t="array" ref="L1327">_xlfn.IFS(MID(既存ファイル名[[#This Row],[項目（内部）]],2,1)="",0,MID(既存ファイル名[[#This Row],[項目（内部）]],2,1)="（",1,TRUE,MATCH(MID(既存ファイル名[[#This Row],[項目（内部）]],2,1),字音画数表[新字],0))</f>
        <v>1047</v>
      </c>
      <c r="M1327" s="50" cm="1">
        <f t="array" ref="M132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7" s="50" cm="1">
        <f t="array" ref="N1327">_xlfn.IFS(既存ファイル名[[#This Row],[字２]]=0,1,既存ファイル名[[#This Row],[字３]]=0,2,TRUE,3)</f>
        <v>2</v>
      </c>
      <c r="O1327" s="50">
        <f>COUNTIF(既存ファイル名[項目],既存ファイル名[[#This Row],[項目]])</f>
        <v>2</v>
      </c>
      <c r="P1327" s="90"/>
      <c r="Q1327" s="90" t="str" cm="1">
        <f t="array" ref="Q1327">_xlfn.IFS(既存ファイル名[[#This Row],[字２]]&gt;0,"",COUNTIF(既存ファイル名[[字１]:[字３]],既存ファイル名[[#This Row],[字１]])&gt;1,"重複",TRUE,"")</f>
        <v/>
      </c>
      <c r="R1327" s="50" t="str">
        <f>LEFT(既存ファイル名[[#This Row],[ファイル名]],LEN(既存ファイル名[[#This Row],[ファイル名]])-2)</f>
        <v>nanri</v>
      </c>
      <c r="S1327" s="50"/>
    </row>
    <row r="1328" spans="2:19">
      <c r="B1328" s="50">
        <v>1347</v>
      </c>
      <c r="C1328" s="90" t="s">
        <v>4829</v>
      </c>
      <c r="D1328" s="90" t="s">
        <v>4830</v>
      </c>
      <c r="E1328" s="90" t="s">
        <v>4203</v>
      </c>
      <c r="F1328" s="90" t="s">
        <v>4203</v>
      </c>
      <c r="G1328" s="90" t="s">
        <v>4830</v>
      </c>
      <c r="H1328" s="90" t="s">
        <v>4538</v>
      </c>
      <c r="I1328" s="50" t="str" cm="1">
        <f t="array" ref="I132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chimei</v>
      </c>
      <c r="J1328" s="90" t="s">
        <v>4831</v>
      </c>
      <c r="K1328" s="50">
        <f>MATCH(LEFT(既存ファイル名[[#This Row],[項目（内部）]],1),字音画数表[新字],0)</f>
        <v>339</v>
      </c>
      <c r="L1328" s="50" cm="1">
        <f t="array" ref="L1328">_xlfn.IFS(MID(既存ファイル名[[#This Row],[項目（内部）]],2,1)="",0,MID(既存ファイル名[[#This Row],[項目（内部）]],2,1)="（",1,TRUE,MATCH(MID(既存ファイル名[[#This Row],[項目（内部）]],2,1),字音画数表[新字],0))</f>
        <v>1095</v>
      </c>
      <c r="M1328" s="50" cm="1">
        <f t="array" ref="M132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8" s="50" cm="1">
        <f t="array" ref="N1328">_xlfn.IFS(既存ファイル名[[#This Row],[字２]]=0,1,既存ファイル名[[#This Row],[字３]]=0,2,TRUE,3)</f>
        <v>2</v>
      </c>
      <c r="O1328" s="50">
        <f>COUNTIF(既存ファイル名[項目],既存ファイル名[[#This Row],[項目]])</f>
        <v>1</v>
      </c>
      <c r="P1328" s="90"/>
      <c r="Q1328" s="90" t="str" cm="1">
        <f t="array" ref="Q1328">_xlfn.IFS(既存ファイル名[[#This Row],[字２]]&gt;0,"",COUNTIF(既存ファイル名[[字１]:[字３]],既存ファイル名[[#This Row],[字１]])&gt;1,"重複",TRUE,"")</f>
        <v/>
      </c>
      <c r="R1328" s="50" t="str">
        <f>LEFT(既存ファイル名[[#This Row],[ファイル名]],LEN(既存ファイル名[[#This Row],[ファイル名]])-2)</f>
        <v>koukigou</v>
      </c>
      <c r="S1328" s="50"/>
    </row>
    <row r="1329" spans="2:19">
      <c r="B1329" s="50">
        <v>1336</v>
      </c>
      <c r="C1329" s="90" t="s">
        <v>4810</v>
      </c>
      <c r="D1329" s="90" t="s">
        <v>4810</v>
      </c>
      <c r="E1329" s="90" t="s">
        <v>4203</v>
      </c>
      <c r="F1329" s="90" t="s">
        <v>4203</v>
      </c>
      <c r="G1329" s="90" t="s">
        <v>4783</v>
      </c>
      <c r="H1329" s="90" t="s">
        <v>4584</v>
      </c>
      <c r="I1329" s="50" t="str" cm="1">
        <f t="array" ref="I132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29" s="90" t="s">
        <v>4793</v>
      </c>
      <c r="K1329" s="50">
        <f>MATCH(LEFT(既存ファイル名[[#This Row],[項目（内部）]],1),字音画数表[新字],0)</f>
        <v>103</v>
      </c>
      <c r="L1329" s="50" cm="1">
        <f t="array" ref="L1329">_xlfn.IFS(MID(既存ファイル名[[#This Row],[項目（内部）]],2,1)="",0,MID(既存ファイル名[[#This Row],[項目（内部）]],2,1)="（",1,TRUE,MATCH(MID(既存ファイル名[[#This Row],[項目（内部）]],2,1),字音画数表[新字],0))</f>
        <v>369</v>
      </c>
      <c r="M1329" s="50" cm="1">
        <f t="array" ref="M132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29" s="50" cm="1">
        <f t="array" ref="N1329">_xlfn.IFS(既存ファイル名[[#This Row],[字２]]=0,1,既存ファイル名[[#This Row],[字３]]=0,2,TRUE,3)</f>
        <v>2</v>
      </c>
      <c r="O1329" s="50">
        <f>COUNTIF(既存ファイル名[項目],既存ファイル名[[#This Row],[項目]])</f>
        <v>1</v>
      </c>
      <c r="P1329" s="90"/>
      <c r="Q1329" s="90" t="str" cm="1">
        <f t="array" ref="Q1329">_xlfn.IFS(既存ファイル名[[#This Row],[字２]]&gt;0,"",COUNTIF(既存ファイル名[[字１]:[字３]],既存ファイル名[[#This Row],[字１]])&gt;1,"重複",TRUE,"")</f>
        <v/>
      </c>
      <c r="R1329" s="50" t="str">
        <f>LEFT(既存ファイル名[[#This Row],[ファイル名]],LEN(既存ファイル名[[#This Row],[ファイル名]])-2)</f>
        <v>kaikoku</v>
      </c>
      <c r="S1329" s="50"/>
    </row>
    <row r="1330" spans="2:19">
      <c r="B1330" s="50">
        <v>1342</v>
      </c>
      <c r="C1330" s="90" t="s">
        <v>4800</v>
      </c>
      <c r="D1330" s="90" t="s">
        <v>4801</v>
      </c>
      <c r="E1330" s="90" t="s">
        <v>4203</v>
      </c>
      <c r="F1330" s="90" t="s">
        <v>4203</v>
      </c>
      <c r="G1330" s="90" t="s">
        <v>4801</v>
      </c>
      <c r="H1330" s="90" t="s">
        <v>4538</v>
      </c>
      <c r="I1330" s="50" t="s">
        <v>4802</v>
      </c>
      <c r="J1330" s="90" t="s">
        <v>4803</v>
      </c>
      <c r="K1330" s="50">
        <f>MATCH(LEFT(既存ファイル名[[#This Row],[項目（内部）]],1),字音画数表[新字],0)</f>
        <v>7</v>
      </c>
      <c r="L1330" s="50" cm="1">
        <f t="array" ref="L1330">_xlfn.IFS(MID(既存ファイル名[[#This Row],[項目（内部）]],2,1)="",0,MID(既存ファイル名[[#This Row],[項目（内部）]],2,1)="（",1,TRUE,MATCH(MID(既存ファイル名[[#This Row],[項目（内部）]],2,1),字音画数表[新字],0))</f>
        <v>1096</v>
      </c>
      <c r="M1330" s="50" cm="1">
        <f t="array" ref="M133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0" s="50" cm="1">
        <f t="array" ref="N1330">_xlfn.IFS(既存ファイル名[[#This Row],[字２]]=0,1,既存ファイル名[[#This Row],[字３]]=0,2,TRUE,3)</f>
        <v>2</v>
      </c>
      <c r="O1330" s="50">
        <f>COUNTIF(既存ファイル名[項目],既存ファイル名[[#This Row],[項目]])</f>
        <v>1</v>
      </c>
      <c r="P1330" s="90"/>
      <c r="Q1330" s="90" t="str" cm="1">
        <f t="array" ref="Q1330">_xlfn.IFS(既存ファイル名[[#This Row],[字２]]&gt;0,"",COUNTIF(既存ファイル名[[字１]:[字３]],既存ファイル名[[#This Row],[字１]])&gt;1,"重複",TRUE,"")</f>
        <v/>
      </c>
      <c r="R1330" s="50" t="str">
        <f>LEFT(既存ファイル名[[#This Row],[ファイル名]],LEN(既存ファイル名[[#This Row],[ファイル名]])-2)</f>
        <v>ankigou</v>
      </c>
      <c r="S1330" s="50"/>
    </row>
    <row r="1331" spans="2:19">
      <c r="B1331" s="50">
        <v>1340</v>
      </c>
      <c r="C1331" s="90" t="s">
        <v>4813</v>
      </c>
      <c r="D1331" s="90" t="s">
        <v>4813</v>
      </c>
      <c r="E1331" s="90" t="s">
        <v>4203</v>
      </c>
      <c r="F1331" s="90" t="s">
        <v>4203</v>
      </c>
      <c r="G1331" s="90" t="s">
        <v>4785</v>
      </c>
      <c r="H1331" s="90" t="s">
        <v>4584</v>
      </c>
      <c r="I1331" s="50" t="str" cm="1">
        <f t="array" ref="I133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31" s="90" t="s">
        <v>4797</v>
      </c>
      <c r="K1331" s="50">
        <f>MATCH(LEFT(既存ファイル名[[#This Row],[項目（内部）]],1),字音画数表[新字],0)</f>
        <v>1109</v>
      </c>
      <c r="L1331" s="50" cm="1">
        <f t="array" ref="L133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1" s="50" cm="1">
        <f t="array" ref="M133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1" s="50" cm="1">
        <f t="array" ref="N1331">_xlfn.IFS(既存ファイル名[[#This Row],[字２]]=0,1,既存ファイル名[[#This Row],[字３]]=0,2,TRUE,3)</f>
        <v>1</v>
      </c>
      <c r="O1331" s="50">
        <f>COUNTIF(既存ファイル名[項目],既存ファイル名[[#This Row],[項目]])</f>
        <v>1</v>
      </c>
      <c r="P1331" s="90"/>
      <c r="Q1331" s="90" t="str" cm="1">
        <f t="array" ref="Q1331">_xlfn.IFS(既存ファイル名[[#This Row],[字２]]&gt;0,"",COUNTIF(既存ファイル名[[字１]:[字３]],既存ファイル名[[#This Row],[字１]])&gt;1,"重複",TRUE,"")</f>
        <v/>
      </c>
      <c r="R1331" s="50" t="str">
        <f>LEFT(既存ファイル名[[#This Row],[ファイル名]],LEN(既存ファイル名[[#This Row],[ファイル名]])-2)</f>
        <v>fumei</v>
      </c>
      <c r="S1331" s="50"/>
    </row>
    <row r="1332" spans="2:19">
      <c r="B1332" s="50">
        <v>1356</v>
      </c>
      <c r="C1332" s="90" t="s">
        <v>1315</v>
      </c>
      <c r="D1332" s="90" t="s">
        <v>1315</v>
      </c>
      <c r="E1332" s="90" t="s">
        <v>4203</v>
      </c>
      <c r="F1332" s="90" t="s">
        <v>4203</v>
      </c>
      <c r="G1332" s="90" t="s">
        <v>1315</v>
      </c>
      <c r="H1332" s="90" t="s">
        <v>3846</v>
      </c>
      <c r="I1332" s="50" t="str" cm="1">
        <f t="array" ref="I133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32" s="90" t="s">
        <v>4849</v>
      </c>
      <c r="K1332" s="50">
        <f>MATCH(LEFT(既存ファイル名[[#This Row],[項目（内部）]],1),字音画数表[新字],0)</f>
        <v>953</v>
      </c>
      <c r="L1332" s="50" cm="1">
        <f t="array" ref="L133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2" s="50" cm="1">
        <f t="array" ref="M133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2" s="50" cm="1">
        <f t="array" ref="N1332">_xlfn.IFS(既存ファイル名[[#This Row],[字２]]=0,1,既存ファイル名[[#This Row],[字３]]=0,2,TRUE,3)</f>
        <v>1</v>
      </c>
      <c r="O1332" s="50">
        <f>COUNTIF(既存ファイル名[項目],既存ファイル名[[#This Row],[項目]])</f>
        <v>1</v>
      </c>
      <c r="P1332" s="90"/>
      <c r="Q1332" s="90" t="str" cm="1">
        <f t="array" ref="Q1332">_xlfn.IFS(既存ファイル名[[#This Row],[字２]]&gt;0,"",COUNTIF(既存ファイル名[[字１]:[字３]],既存ファイル名[[#This Row],[字１]])&gt;1,"重複",TRUE,"")</f>
        <v>重複</v>
      </c>
      <c r="R1332" s="50" t="str">
        <f>LEFT(既存ファイル名[[#This Row],[ファイル名]],LEN(既存ファイル名[[#This Row],[ファイル名]])-2)</f>
        <v>hou</v>
      </c>
      <c r="S1332" s="50"/>
    </row>
    <row r="1333" spans="2:19">
      <c r="B1333" s="50">
        <v>1338</v>
      </c>
      <c r="C1333" s="90" t="s">
        <v>4778</v>
      </c>
      <c r="D1333" s="90" t="s">
        <v>4778</v>
      </c>
      <c r="E1333" s="90" t="s">
        <v>4203</v>
      </c>
      <c r="F1333" s="90" t="s">
        <v>4203</v>
      </c>
      <c r="G1333" s="90" t="s">
        <v>1904</v>
      </c>
      <c r="H1333" s="90" t="s">
        <v>4584</v>
      </c>
      <c r="I1333" s="50" t="str" cm="1">
        <f t="array" ref="I133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33" s="90" t="s">
        <v>4795</v>
      </c>
      <c r="K1333" s="50">
        <f>MATCH(LEFT(既存ファイル名[[#This Row],[項目（内部）]],1),字音画数表[新字],0)</f>
        <v>914</v>
      </c>
      <c r="L1333" s="50" cm="1">
        <f t="array" ref="L133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3" s="50" cm="1">
        <f t="array" ref="M133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3" s="50" cm="1">
        <f t="array" ref="N1333">_xlfn.IFS(既存ファイル名[[#This Row],[字２]]=0,1,既存ファイル名[[#This Row],[字３]]=0,2,TRUE,3)</f>
        <v>1</v>
      </c>
      <c r="O1333" s="50">
        <f>COUNTIF(既存ファイル名[項目],既存ファイル名[[#This Row],[項目]])</f>
        <v>1</v>
      </c>
      <c r="P1333" s="90"/>
      <c r="Q1333" s="90" t="str" cm="1">
        <f t="array" ref="Q1333">_xlfn.IFS(既存ファイル名[[#This Row],[字２]]&gt;0,"",COUNTIF(既存ファイル名[[字１]:[字３]],既存ファイル名[[#This Row],[字１]])&gt;1,"重複",TRUE,"")</f>
        <v/>
      </c>
      <c r="R1333" s="50" t="str">
        <f>LEFT(既存ファイル名[[#This Row],[ファイル名]],LEN(既存ファイル名[[#This Row],[ファイル名]])-2)</f>
        <v>fu</v>
      </c>
      <c r="S1333" s="50"/>
    </row>
    <row r="1334" spans="2:19">
      <c r="B1334" s="50">
        <v>1337</v>
      </c>
      <c r="C1334" s="90" t="s">
        <v>4811</v>
      </c>
      <c r="D1334" s="90" t="s">
        <v>4811</v>
      </c>
      <c r="E1334" s="90" t="s">
        <v>4203</v>
      </c>
      <c r="F1334" s="90" t="s">
        <v>4203</v>
      </c>
      <c r="G1334" s="90" t="s">
        <v>1227</v>
      </c>
      <c r="H1334" s="90" t="s">
        <v>4584</v>
      </c>
      <c r="I1334" s="50" t="str" cm="1">
        <f t="array" ref="I133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34" s="90" t="s">
        <v>4794</v>
      </c>
      <c r="K1334" s="50">
        <f>MATCH(LEFT(既存ファイル名[[#This Row],[項目（内部）]],1),字音画数表[新字],0)</f>
        <v>888</v>
      </c>
      <c r="L1334" s="50" cm="1">
        <f t="array" ref="L133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4" s="50" cm="1">
        <f t="array" ref="M133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4" s="50" cm="1">
        <f t="array" ref="N1334">_xlfn.IFS(既存ファイル名[[#This Row],[字２]]=0,1,既存ファイル名[[#This Row],[字３]]=0,2,TRUE,3)</f>
        <v>1</v>
      </c>
      <c r="O1334" s="50">
        <f>COUNTIF(既存ファイル名[項目],既存ファイル名[[#This Row],[項目]])</f>
        <v>1</v>
      </c>
      <c r="P1334" s="90"/>
      <c r="Q1334" s="90" t="str" cm="1">
        <f t="array" ref="Q1334">_xlfn.IFS(既存ファイル名[[#This Row],[字２]]&gt;0,"",COUNTIF(既存ファイル名[[字１]:[字３]],既存ファイル名[[#This Row],[字１]])&gt;1,"重複",TRUE,"")</f>
        <v/>
      </c>
      <c r="R1334" s="50" t="str">
        <f>LEFT(既存ファイル名[[#This Row],[ファイル名]],LEN(既存ファイル名[[#This Row],[ファイル名]])-2)</f>
        <v>hi</v>
      </c>
      <c r="S1334" s="50"/>
    </row>
    <row r="1335" spans="2:19">
      <c r="B1335" s="50">
        <v>1349</v>
      </c>
      <c r="C1335" s="90" t="s">
        <v>4835</v>
      </c>
      <c r="D1335" s="90" t="s">
        <v>1059</v>
      </c>
      <c r="E1335" s="90" t="s">
        <v>4203</v>
      </c>
      <c r="F1335" s="90" t="s">
        <v>4203</v>
      </c>
      <c r="G1335" s="90" t="s">
        <v>1059</v>
      </c>
      <c r="H1335" s="90" t="s">
        <v>3846</v>
      </c>
      <c r="I1335" s="50" t="str" cm="1">
        <f t="array" ref="I133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35" s="90" t="s">
        <v>4838</v>
      </c>
      <c r="K1335" s="50">
        <f>MATCH(LEFT(既存ファイル名[[#This Row],[項目（内部）]],1),字音画数表[新字],0)</f>
        <v>750</v>
      </c>
      <c r="L1335" s="50" cm="1">
        <f t="array" ref="L133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5" s="50" cm="1">
        <f t="array" ref="M133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5" s="50" cm="1">
        <f t="array" ref="N1335">_xlfn.IFS(既存ファイル名[[#This Row],[字２]]=0,1,既存ファイル名[[#This Row],[字３]]=0,2,TRUE,3)</f>
        <v>1</v>
      </c>
      <c r="O1335" s="50">
        <f>COUNTIF(既存ファイル名[項目],既存ファイル名[[#This Row],[項目]])</f>
        <v>2</v>
      </c>
      <c r="P1335" s="90"/>
      <c r="Q1335" s="90" t="str" cm="1">
        <f t="array" ref="Q1335">_xlfn.IFS(既存ファイル名[[#This Row],[字２]]&gt;0,"",COUNTIF(既存ファイル名[[字１]:[字３]],既存ファイル名[[#This Row],[字１]])&gt;1,"重複",TRUE,"")</f>
        <v>重複</v>
      </c>
      <c r="R1335" s="50" t="str">
        <f>LEFT(既存ファイル名[[#This Row],[ファイル名]],LEN(既存ファイル名[[#This Row],[ファイル名]])-2)</f>
        <v>chi</v>
      </c>
      <c r="S1335" s="50"/>
    </row>
    <row r="1336" spans="2:19">
      <c r="B1336" s="50">
        <v>1352</v>
      </c>
      <c r="C1336" s="90" t="s">
        <v>4845</v>
      </c>
      <c r="D1336" s="90" t="s">
        <v>56</v>
      </c>
      <c r="E1336" s="90" t="s">
        <v>4203</v>
      </c>
      <c r="F1336" s="90" t="s">
        <v>4203</v>
      </c>
      <c r="G1336" s="90" t="s">
        <v>56</v>
      </c>
      <c r="H1336" s="90" t="s">
        <v>3846</v>
      </c>
      <c r="I1336" s="50" t="str" cm="1">
        <f t="array" ref="I133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36" s="90" t="s">
        <v>4846</v>
      </c>
      <c r="K1336" s="50">
        <f>MATCH(LEFT(既存ファイル名[[#This Row],[項目（内部）]],1),字音画数表[新字],0)</f>
        <v>716</v>
      </c>
      <c r="L1336" s="50" cm="1">
        <f t="array" ref="L133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6" s="50" cm="1">
        <f t="array" ref="M133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6" s="50" cm="1">
        <f t="array" ref="N1336">_xlfn.IFS(既存ファイル名[[#This Row],[字２]]=0,1,既存ファイル名[[#This Row],[字３]]=0,2,TRUE,3)</f>
        <v>1</v>
      </c>
      <c r="O1336" s="50">
        <f>COUNTIF(既存ファイル名[項目],既存ファイル名[[#This Row],[項目]])</f>
        <v>1</v>
      </c>
      <c r="P1336" s="90"/>
      <c r="Q1336" s="90" t="str" cm="1">
        <f t="array" ref="Q1336">_xlfn.IFS(既存ファイル名[[#This Row],[字２]]&gt;0,"",COUNTIF(既存ファイル名[[字１]:[字３]],既存ファイル名[[#This Row],[字１]])&gt;1,"重複",TRUE,"")</f>
        <v/>
      </c>
      <c r="R1336" s="50" t="str">
        <f>LEFT(既存ファイル名[[#This Row],[ファイル名]],LEN(既存ファイル名[[#This Row],[ファイル名]])-2)</f>
        <v>tai</v>
      </c>
      <c r="S1336" s="50"/>
    </row>
    <row r="1337" spans="2:19">
      <c r="B1337" s="50">
        <v>1351</v>
      </c>
      <c r="C1337" s="90" t="s">
        <v>4839</v>
      </c>
      <c r="D1337" s="90" t="s">
        <v>44</v>
      </c>
      <c r="E1337" s="90" t="s">
        <v>4203</v>
      </c>
      <c r="F1337" s="90" t="s">
        <v>4203</v>
      </c>
      <c r="G1337" s="90" t="s">
        <v>44</v>
      </c>
      <c r="H1337" s="90" t="s">
        <v>3846</v>
      </c>
      <c r="I1337" s="50" t="str" cm="1">
        <f t="array" ref="I133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37" s="90" t="s">
        <v>4840</v>
      </c>
      <c r="K1337" s="50">
        <f>MATCH(LEFT(既存ファイル名[[#This Row],[項目（内部）]],1),字音画数表[新字],0)</f>
        <v>606</v>
      </c>
      <c r="L1337" s="50" cm="1">
        <f t="array" ref="L133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7" s="50" cm="1">
        <f t="array" ref="M133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7" s="50" cm="1">
        <f t="array" ref="N1337">_xlfn.IFS(既存ファイル名[[#This Row],[字２]]=0,1,既存ファイル名[[#This Row],[字３]]=0,2,TRUE,3)</f>
        <v>1</v>
      </c>
      <c r="O1337" s="50">
        <f>COUNTIF(既存ファイル名[項目],既存ファイル名[[#This Row],[項目]])</f>
        <v>1</v>
      </c>
      <c r="P1337" s="90"/>
      <c r="Q1337" s="90" t="str" cm="1">
        <f t="array" ref="Q1337">_xlfn.IFS(既存ファイル名[[#This Row],[字２]]&gt;0,"",COUNTIF(既存ファイル名[[字１]:[字３]],既存ファイル名[[#This Row],[字１]])&gt;1,"重複",TRUE,"")</f>
        <v>重複</v>
      </c>
      <c r="R1337" s="50" t="str">
        <f>LEFT(既存ファイル名[[#This Row],[ファイル名]],LEN(既存ファイル名[[#This Row],[ファイル名]])-2)</f>
        <v>shin</v>
      </c>
      <c r="S1337" s="50"/>
    </row>
    <row r="1338" spans="2:19">
      <c r="B1338" s="50">
        <v>1350</v>
      </c>
      <c r="C1338" s="90" t="s">
        <v>4869</v>
      </c>
      <c r="D1338" s="90" t="s">
        <v>878</v>
      </c>
      <c r="E1338" s="90" t="s">
        <v>2135</v>
      </c>
      <c r="F1338" s="90" t="s">
        <v>4203</v>
      </c>
      <c r="G1338" s="90" t="s">
        <v>878</v>
      </c>
      <c r="H1338" s="90" t="s">
        <v>4836</v>
      </c>
      <c r="I1338" s="50" t="str" cm="1">
        <f t="array" ref="I133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mibunkosho</v>
      </c>
      <c r="J1338" s="90" t="s">
        <v>4837</v>
      </c>
      <c r="K1338" s="50">
        <f>MATCH(LEFT(既存ファイル名[[#This Row],[項目（内部）]],1),字音画数表[新字],0)</f>
        <v>591</v>
      </c>
      <c r="L1338" s="50" cm="1">
        <f t="array" ref="L133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8" s="50" cm="1">
        <f t="array" ref="M133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8" s="50" cm="1">
        <f t="array" ref="N1338">_xlfn.IFS(既存ファイル名[[#This Row],[字２]]=0,1,既存ファイル名[[#This Row],[字３]]=0,2,TRUE,3)</f>
        <v>1</v>
      </c>
      <c r="O1338" s="50">
        <f>COUNTIF(既存ファイル名[項目],既存ファイル名[[#This Row],[項目]])</f>
        <v>2</v>
      </c>
      <c r="P1338" s="90"/>
      <c r="Q1338" s="90" t="str" cm="1">
        <f t="array" ref="Q1338">_xlfn.IFS(既存ファイル名[[#This Row],[字２]]&gt;0,"",COUNTIF(既存ファイル名[[字１]:[字３]],既存ファイル名[[#This Row],[字１]])&gt;1,"重複",TRUE,"")</f>
        <v>重複</v>
      </c>
      <c r="R1338" s="50" t="str">
        <f>LEFT(既存ファイル名[[#This Row],[ファイル名]],LEN(既存ファイル名[[#This Row],[ファイル名]])-2)</f>
        <v>shoku</v>
      </c>
      <c r="S1338" s="50"/>
    </row>
    <row r="1339" spans="2:19">
      <c r="B1339" s="50">
        <v>1341</v>
      </c>
      <c r="C1339" s="90" t="s">
        <v>4814</v>
      </c>
      <c r="D1339" s="90" t="s">
        <v>4814</v>
      </c>
      <c r="E1339" s="90" t="s">
        <v>4203</v>
      </c>
      <c r="F1339" s="90" t="s">
        <v>4203</v>
      </c>
      <c r="G1339" s="90" t="s">
        <v>718</v>
      </c>
      <c r="H1339" s="90" t="s">
        <v>4584</v>
      </c>
      <c r="I1339" s="50" t="str" cm="1">
        <f t="array" ref="I133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39" s="90" t="s">
        <v>4798</v>
      </c>
      <c r="K1339" s="50">
        <f>MATCH(LEFT(既存ファイル名[[#This Row],[項目（内部）]],1),字音画数表[新字],0)</f>
        <v>503</v>
      </c>
      <c r="L1339" s="50" cm="1">
        <f t="array" ref="L133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39" s="50" cm="1">
        <f t="array" ref="M133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39" s="50" cm="1">
        <f t="array" ref="N1339">_xlfn.IFS(既存ファイル名[[#This Row],[字２]]=0,1,既存ファイル名[[#This Row],[字３]]=0,2,TRUE,3)</f>
        <v>1</v>
      </c>
      <c r="O1339" s="50">
        <f>COUNTIF(既存ファイル名[項目],既存ファイル名[[#This Row],[項目]])</f>
        <v>1</v>
      </c>
      <c r="P1339" s="90"/>
      <c r="Q1339" s="90" t="str" cm="1">
        <f t="array" ref="Q1339">_xlfn.IFS(既存ファイル名[[#This Row],[字２]]&gt;0,"",COUNTIF(既存ファイル名[[字１]:[字３]],既存ファイル名[[#This Row],[字１]])&gt;1,"重複",TRUE,"")</f>
        <v/>
      </c>
      <c r="R1339" s="50" t="str">
        <f>LEFT(既存ファイル名[[#This Row],[ファイル名]],LEN(既存ファイル名[[#This Row],[ファイル名]])-2)</f>
        <v>shuu</v>
      </c>
      <c r="S1339" s="50"/>
    </row>
    <row r="1340" spans="2:19">
      <c r="B1340" s="50">
        <v>1348</v>
      </c>
      <c r="C1340" s="90" t="s">
        <v>4832</v>
      </c>
      <c r="D1340" s="90" t="s">
        <v>673</v>
      </c>
      <c r="E1340" s="90" t="s">
        <v>4203</v>
      </c>
      <c r="F1340" s="90" t="s">
        <v>4203</v>
      </c>
      <c r="G1340" s="90" t="s">
        <v>673</v>
      </c>
      <c r="H1340" s="90" t="s">
        <v>3846</v>
      </c>
      <c r="I1340" s="50" t="str" cm="1">
        <f t="array" ref="I1340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40" s="90" t="s">
        <v>4834</v>
      </c>
      <c r="K1340" s="50">
        <f>MATCH(LEFT(既存ファイル名[[#This Row],[項目（内部）]],1),字音画数表[新字],0)</f>
        <v>417</v>
      </c>
      <c r="L1340" s="50" cm="1">
        <f t="array" ref="L1340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0" s="50" cm="1">
        <f t="array" ref="M1340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0" s="50" cm="1">
        <f t="array" ref="N1340">_xlfn.IFS(既存ファイル名[[#This Row],[字２]]=0,1,既存ファイル名[[#This Row],[字３]]=0,2,TRUE,3)</f>
        <v>1</v>
      </c>
      <c r="O1340" s="50">
        <f>COUNTIF(既存ファイル名[項目],既存ファイル名[[#This Row],[項目]])</f>
        <v>2</v>
      </c>
      <c r="P1340" s="90"/>
      <c r="Q1340" s="90" t="str" cm="1">
        <f t="array" ref="Q1340">_xlfn.IFS(既存ファイル名[[#This Row],[字２]]&gt;0,"",COUNTIF(既存ファイル名[[字１]:[字３]],既存ファイル名[[#This Row],[字１]])&gt;1,"重複",TRUE,"")</f>
        <v>重複</v>
      </c>
      <c r="R1340" s="50" t="str">
        <f>LEFT(既存ファイル名[[#This Row],[ファイル名]],LEN(既存ファイル名[[#This Row],[ファイル名]])-2)</f>
        <v>shi</v>
      </c>
      <c r="S1340" s="50"/>
    </row>
    <row r="1341" spans="2:19">
      <c r="B1341" s="50">
        <v>1346</v>
      </c>
      <c r="C1341" s="90" t="s">
        <v>4827</v>
      </c>
      <c r="D1341" s="90" t="s">
        <v>20</v>
      </c>
      <c r="E1341" s="90" t="s">
        <v>4203</v>
      </c>
      <c r="F1341" s="90" t="s">
        <v>4203</v>
      </c>
      <c r="G1341" s="90" t="s">
        <v>20</v>
      </c>
      <c r="H1341" s="90" t="s">
        <v>3846</v>
      </c>
      <c r="I1341" s="50" t="str" cm="1">
        <f t="array" ref="I1341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41" s="90" t="s">
        <v>4828</v>
      </c>
      <c r="K1341" s="50">
        <f>MATCH(LEFT(既存ファイル名[[#This Row],[項目（内部）]],1),字音画数表[新字],0)</f>
        <v>324</v>
      </c>
      <c r="L1341" s="50" cm="1">
        <f t="array" ref="L1341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1" s="50" cm="1">
        <f t="array" ref="M1341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1" s="50" cm="1">
        <f t="array" ref="N1341">_xlfn.IFS(既存ファイル名[[#This Row],[字２]]=0,1,既存ファイル名[[#This Row],[字３]]=0,2,TRUE,3)</f>
        <v>1</v>
      </c>
      <c r="O1341" s="50">
        <f>COUNTIF(既存ファイル名[項目],既存ファイル名[[#This Row],[項目]])</f>
        <v>2</v>
      </c>
      <c r="P1341" s="90"/>
      <c r="Q1341" s="90" t="str" cm="1">
        <f t="array" ref="Q1341">_xlfn.IFS(既存ファイル名[[#This Row],[字２]]&gt;0,"",COUNTIF(既存ファイル名[[字１]:[字３]],既存ファイル名[[#This Row],[字１]])&gt;1,"重複",TRUE,"")</f>
        <v>重複</v>
      </c>
      <c r="R1341" s="50" t="str">
        <f>LEFT(既存ファイル名[[#This Row],[ファイル名]],LEN(既存ファイル名[[#This Row],[ファイル名]])-2)</f>
        <v>go</v>
      </c>
      <c r="S1341" s="50"/>
    </row>
    <row r="1342" spans="2:19">
      <c r="B1342" s="50">
        <v>1335</v>
      </c>
      <c r="C1342" s="90" t="s">
        <v>4809</v>
      </c>
      <c r="D1342" s="90" t="s">
        <v>4809</v>
      </c>
      <c r="E1342" s="90" t="s">
        <v>4203</v>
      </c>
      <c r="F1342" s="90" t="s">
        <v>4203</v>
      </c>
      <c r="G1342" s="90" t="s">
        <v>540</v>
      </c>
      <c r="H1342" s="90" t="s">
        <v>4584</v>
      </c>
      <c r="I1342" s="50" t="str" cm="1">
        <f t="array" ref="I1342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42" s="90" t="s">
        <v>4792</v>
      </c>
      <c r="K1342" s="50">
        <f>MATCH(LEFT(既存ファイル名[[#This Row],[項目（内部）]],1),字音画数表[新字],0)</f>
        <v>315</v>
      </c>
      <c r="L1342" s="50" cm="1">
        <f t="array" ref="L1342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2" s="50" cm="1">
        <f t="array" ref="M1342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2" s="50" cm="1">
        <f t="array" ref="N1342">_xlfn.IFS(既存ファイル名[[#This Row],[字２]]=0,1,既存ファイル名[[#This Row],[字３]]=0,2,TRUE,3)</f>
        <v>1</v>
      </c>
      <c r="O1342" s="50">
        <f>COUNTIF(既存ファイル名[項目],既存ファイル名[[#This Row],[項目]])</f>
        <v>1</v>
      </c>
      <c r="P1342" s="90"/>
      <c r="Q1342" s="90" t="str" cm="1">
        <f t="array" ref="Q1342">_xlfn.IFS(既存ファイル名[[#This Row],[字２]]&gt;0,"",COUNTIF(既存ファイル名[[字１]:[字３]],既存ファイル名[[#This Row],[字１]])&gt;1,"重複",TRUE,"")</f>
        <v/>
      </c>
      <c r="R1342" s="50" t="str">
        <f>LEFT(既存ファイル名[[#This Row],[ファイル名]],LEN(既存ファイル名[[#This Row],[ファイル名]])-2)</f>
        <v>ko</v>
      </c>
      <c r="S1342" s="50"/>
    </row>
    <row r="1343" spans="2:19">
      <c r="B1343" s="50">
        <v>1345</v>
      </c>
      <c r="C1343" s="90" t="s">
        <v>4825</v>
      </c>
      <c r="D1343" s="90" t="s">
        <v>14</v>
      </c>
      <c r="E1343" s="90" t="s">
        <v>4203</v>
      </c>
      <c r="F1343" s="90" t="s">
        <v>4203</v>
      </c>
      <c r="G1343" s="90" t="s">
        <v>14</v>
      </c>
      <c r="H1343" s="90" t="s">
        <v>3846</v>
      </c>
      <c r="I1343" s="50" t="str" cm="1">
        <f t="array" ref="I1343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43" s="90" t="s">
        <v>4826</v>
      </c>
      <c r="K1343" s="50">
        <f>MATCH(LEFT(既存ファイル名[[#This Row],[項目（内部）]],1),字音画数表[新字],0)</f>
        <v>257</v>
      </c>
      <c r="L1343" s="50" cm="1">
        <f t="array" ref="L1343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3" s="50" cm="1">
        <f t="array" ref="M1343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3" s="50" cm="1">
        <f t="array" ref="N1343">_xlfn.IFS(既存ファイル名[[#This Row],[字２]]=0,1,既存ファイル名[[#This Row],[字３]]=0,2,TRUE,3)</f>
        <v>1</v>
      </c>
      <c r="O1343" s="50">
        <f>COUNTIF(既存ファイル名[項目],既存ファイル名[[#This Row],[項目]])</f>
        <v>1</v>
      </c>
      <c r="P1343" s="90"/>
      <c r="Q1343" s="90" t="str" cm="1">
        <f t="array" ref="Q1343">_xlfn.IFS(既存ファイル名[[#This Row],[字２]]&gt;0,"",COUNTIF(既存ファイル名[[字１]:[字３]],既存ファイル名[[#This Row],[字１]])&gt;1,"重複",TRUE,"")</f>
        <v>重複</v>
      </c>
      <c r="R1343" s="50" t="str">
        <f>LEFT(既存ファイル名[[#This Row],[ファイル名]],LEN(既存ファイル名[[#This Row],[ファイル名]])-2)</f>
        <v>kei</v>
      </c>
      <c r="S1343" s="50"/>
    </row>
    <row r="1344" spans="2:19">
      <c r="B1344" s="50">
        <v>995</v>
      </c>
      <c r="C1344" s="81" t="s">
        <v>9</v>
      </c>
      <c r="D1344" s="81" t="s">
        <v>9</v>
      </c>
      <c r="E1344" s="81" t="s">
        <v>4203</v>
      </c>
      <c r="F1344" s="81" t="s">
        <v>4203</v>
      </c>
      <c r="G1344" s="81" t="s">
        <v>9</v>
      </c>
      <c r="H1344" s="90" t="s">
        <v>4123</v>
      </c>
      <c r="I1344" s="50" t="str" cm="1">
        <f t="array" ref="I1344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44" s="90" t="s">
        <v>2622</v>
      </c>
      <c r="K1344" s="50">
        <f>MATCH(LEFT(既存ファイル名[[#This Row],[項目（内部）]],1),字音画数表[新字],0)</f>
        <v>254</v>
      </c>
      <c r="L1344" s="50" cm="1">
        <f t="array" ref="L1344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4" s="50" cm="1">
        <f t="array" ref="M1344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4" s="50" cm="1">
        <f t="array" ref="N1344">_xlfn.IFS(既存ファイル名[[#This Row],[字２]]=0,1,既存ファイル名[[#This Row],[字３]]=0,2,TRUE,3)</f>
        <v>1</v>
      </c>
      <c r="O1344" s="50">
        <f>COUNTIF(既存ファイル名[項目],既存ファイル名[[#This Row],[項目]])</f>
        <v>1</v>
      </c>
      <c r="P1344" s="90"/>
      <c r="Q1344" s="50"/>
      <c r="R1344" s="50" t="str">
        <f>LEFT(既存ファイル名[[#This Row],[ファイル名]],LEN(既存ファイル名[[#This Row],[ファイル名]])-2)</f>
        <v>gun</v>
      </c>
      <c r="S1344" s="50" t="s">
        <v>3837</v>
      </c>
    </row>
    <row r="1345" spans="2:19">
      <c r="B1345" s="50">
        <v>1333</v>
      </c>
      <c r="C1345" s="90" t="s">
        <v>4807</v>
      </c>
      <c r="D1345" s="90" t="s">
        <v>4807</v>
      </c>
      <c r="E1345" s="90" t="s">
        <v>4203</v>
      </c>
      <c r="F1345" s="90" t="s">
        <v>4203</v>
      </c>
      <c r="G1345" s="90" t="s">
        <v>4781</v>
      </c>
      <c r="H1345" s="90" t="s">
        <v>4584</v>
      </c>
      <c r="I1345" s="50" t="str" cm="1">
        <f t="array" ref="I1345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45" s="90" t="s">
        <v>4790</v>
      </c>
      <c r="K1345" s="50">
        <f>MATCH(LEFT(既存ファイル名[[#This Row],[項目（内部）]],1),字音画数表[新字],0)</f>
        <v>221</v>
      </c>
      <c r="L1345" s="50" cm="1">
        <f t="array" ref="L1345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5" s="50" cm="1">
        <f t="array" ref="M1345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5" s="50" cm="1">
        <f t="array" ref="N1345">_xlfn.IFS(既存ファイル名[[#This Row],[字２]]=0,1,既存ファイル名[[#This Row],[字３]]=0,2,TRUE,3)</f>
        <v>1</v>
      </c>
      <c r="O1345" s="50">
        <f>COUNTIF(既存ファイル名[項目],既存ファイル名[[#This Row],[項目]])</f>
        <v>1</v>
      </c>
      <c r="P1345" s="90"/>
      <c r="Q1345" s="90" t="str" cm="1">
        <f t="array" ref="Q1345">_xlfn.IFS(既存ファイル名[[#This Row],[字２]]&gt;0,"",COUNTIF(既存ファイル名[[字１]:[字３]],既存ファイル名[[#This Row],[字１]])&gt;1,"重複",TRUE,"")</f>
        <v/>
      </c>
      <c r="R1345" s="50" t="str">
        <f>LEFT(既存ファイル名[[#This Row],[ファイル名]],LEN(既存ファイル名[[#This Row],[ファイル名]])-2)</f>
        <v>kyou</v>
      </c>
      <c r="S1345" s="50"/>
    </row>
    <row r="1346" spans="2:19">
      <c r="B1346" s="50">
        <v>1332</v>
      </c>
      <c r="C1346" s="90" t="s">
        <v>4774</v>
      </c>
      <c r="D1346" s="90" t="s">
        <v>4774</v>
      </c>
      <c r="E1346" s="90" t="s">
        <v>4203</v>
      </c>
      <c r="F1346" s="90" t="s">
        <v>4203</v>
      </c>
      <c r="G1346" s="90" t="s">
        <v>241</v>
      </c>
      <c r="H1346" s="90" t="s">
        <v>4584</v>
      </c>
      <c r="I1346" s="50" t="str" cm="1">
        <f t="array" ref="I1346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46" s="90" t="s">
        <v>4789</v>
      </c>
      <c r="K1346" s="50">
        <f>MATCH(LEFT(既存ファイル名[[#This Row],[項目（内部）]],1),字音画数表[新字],0)</f>
        <v>152</v>
      </c>
      <c r="L1346" s="50" cm="1">
        <f t="array" ref="L1346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6" s="50" cm="1">
        <f t="array" ref="M1346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6" s="50" cm="1">
        <f t="array" ref="N1346">_xlfn.IFS(既存ファイル名[[#This Row],[字２]]=0,1,既存ファイル名[[#This Row],[字３]]=0,2,TRUE,3)</f>
        <v>1</v>
      </c>
      <c r="O1346" s="50">
        <f>COUNTIF(既存ファイル名[項目],既存ファイル名[[#This Row],[項目]])</f>
        <v>1</v>
      </c>
      <c r="P1346" s="90"/>
      <c r="Q1346" s="90" t="str" cm="1">
        <f t="array" ref="Q1346">_xlfn.IFS(既存ファイル名[[#This Row],[字２]]&gt;0,"",COUNTIF(既存ファイル名[[字１]:[字３]],既存ファイル名[[#This Row],[字１]])&gt;1,"重複",TRUE,"")</f>
        <v>重複</v>
      </c>
      <c r="R1346" s="50" t="str">
        <f>LEFT(既存ファイル名[[#This Row],[ファイル名]],LEN(既存ファイル名[[#This Row],[ファイル名]])-2)</f>
        <v>kan</v>
      </c>
      <c r="S1346" s="50"/>
    </row>
    <row r="1347" spans="2:19">
      <c r="B1347" s="50">
        <v>1343</v>
      </c>
      <c r="C1347" s="90" t="s">
        <v>4821</v>
      </c>
      <c r="D1347" s="90" t="s">
        <v>6</v>
      </c>
      <c r="E1347" s="90" t="s">
        <v>4203</v>
      </c>
      <c r="F1347" s="90" t="s">
        <v>4203</v>
      </c>
      <c r="G1347" s="90" t="s">
        <v>6</v>
      </c>
      <c r="H1347" s="90" t="s">
        <v>4822</v>
      </c>
      <c r="I1347" s="50" t="str" cm="1">
        <f t="array" ref="I1347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kanshoku</v>
      </c>
      <c r="J1347" s="90" t="s">
        <v>4823</v>
      </c>
      <c r="K1347" s="50">
        <f>MATCH(LEFT(既存ファイル名[[#This Row],[項目（内部）]],1),字音画数表[新字],0)</f>
        <v>68</v>
      </c>
      <c r="L1347" s="50" cm="1">
        <f t="array" ref="L1347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7" s="50" cm="1">
        <f t="array" ref="M1347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7" s="50" cm="1">
        <f t="array" ref="N1347">_xlfn.IFS(既存ファイル名[[#This Row],[字２]]=0,1,既存ファイル名[[#This Row],[字３]]=0,2,TRUE,3)</f>
        <v>1</v>
      </c>
      <c r="O1347" s="50">
        <f>COUNTIF(既存ファイル名[項目],既存ファイル名[[#This Row],[項目]])</f>
        <v>2</v>
      </c>
      <c r="P1347" s="90"/>
      <c r="Q1347" s="90" t="str" cm="1">
        <f t="array" ref="Q1347">_xlfn.IFS(既存ファイル名[[#This Row],[字２]]&gt;0,"",COUNTIF(既存ファイル名[[字１]:[字３]],既存ファイル名[[#This Row],[字１]])&gt;1,"重複",TRUE,"")</f>
        <v>重複</v>
      </c>
      <c r="R1347" s="50" t="str">
        <f>LEFT(既存ファイル名[[#This Row],[ファイル名]],LEN(既存ファイル名[[#This Row],[ファイル名]])-2)</f>
        <v>en</v>
      </c>
      <c r="S1347" s="50"/>
    </row>
    <row r="1348" spans="2:19">
      <c r="B1348" s="50">
        <v>1331</v>
      </c>
      <c r="C1348" s="90" t="s">
        <v>4806</v>
      </c>
      <c r="D1348" s="90" t="s">
        <v>4806</v>
      </c>
      <c r="E1348" s="90" t="s">
        <v>4203</v>
      </c>
      <c r="F1348" s="90" t="s">
        <v>4203</v>
      </c>
      <c r="G1348" s="90" t="s">
        <v>175</v>
      </c>
      <c r="H1348" s="90" t="s">
        <v>4584</v>
      </c>
      <c r="I1348" s="50" t="str" cm="1">
        <f t="array" ref="I1348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48" s="90" t="s">
        <v>4788</v>
      </c>
      <c r="K1348" s="50">
        <f>MATCH(LEFT(既存ファイル名[[#This Row],[項目（内部）]],1),字音画数表[新字],0)</f>
        <v>37</v>
      </c>
      <c r="L1348" s="50" cm="1">
        <f t="array" ref="L1348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8" s="50" cm="1">
        <f t="array" ref="M1348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8" s="50" cm="1">
        <f t="array" ref="N1348">_xlfn.IFS(既存ファイル名[[#This Row],[字２]]=0,1,既存ファイル名[[#This Row],[字３]]=0,2,TRUE,3)</f>
        <v>1</v>
      </c>
      <c r="O1348" s="50">
        <f>COUNTIF(既存ファイル名[項目],既存ファイル名[[#This Row],[項目]])</f>
        <v>1</v>
      </c>
      <c r="P1348" s="90"/>
      <c r="Q1348" s="90" t="str" cm="1">
        <f t="array" ref="Q1348">_xlfn.IFS(既存ファイル名[[#This Row],[字２]]&gt;0,"",COUNTIF(既存ファイル名[[字１]:[字３]],既存ファイル名[[#This Row],[字１]])&gt;1,"重複",TRUE,"")</f>
        <v/>
      </c>
      <c r="R1348" s="50" t="str">
        <f>LEFT(既存ファイル名[[#This Row],[ファイル名]],LEN(既存ファイル名[[#This Row],[ファイル名]])-2)</f>
        <v>u</v>
      </c>
      <c r="S1348" s="50"/>
    </row>
    <row r="1349" spans="2:19">
      <c r="B1349" s="50">
        <v>1330</v>
      </c>
      <c r="C1349" s="90" t="s">
        <v>4773</v>
      </c>
      <c r="D1349" s="90" t="s">
        <v>4773</v>
      </c>
      <c r="E1349" s="90" t="s">
        <v>4203</v>
      </c>
      <c r="F1349" s="90" t="s">
        <v>4203</v>
      </c>
      <c r="G1349" s="90" t="s">
        <v>130</v>
      </c>
      <c r="H1349" s="90" t="s">
        <v>4584</v>
      </c>
      <c r="I1349" s="50" t="str" cm="1">
        <f t="array" ref="I1349">_xlfn.IFS(既存ファイル名[[#This Row],[索引]]="地名","chimei",既存ファイル名[[#This Row],[索引]]="官職名","kanshoku",既存ファイル名[[#This Row],[索引]]="労働内容","rodonaiyo",既存ファイル名[[#This Row],[索引]]="身分呼称","mibunkosho",既存ファイル名[[#This Row],[索引]]="人名","jinmei",既存ファイル名[[#This Row],[索引]]="その他","sonota")</f>
        <v>jinmei</v>
      </c>
      <c r="J1349" s="90" t="s">
        <v>4787</v>
      </c>
      <c r="K1349" s="50">
        <f>MATCH(LEFT(既存ファイル名[[#This Row],[項目（内部）]],1),字音画数表[新字],0)</f>
        <v>26</v>
      </c>
      <c r="L1349" s="50" cm="1">
        <f t="array" ref="L1349">_xlfn.IFS(MID(既存ファイル名[[#This Row],[項目（内部）]],2,1)="",0,MID(既存ファイル名[[#This Row],[項目（内部）]],2,1)="（",1,TRUE,MATCH(MID(既存ファイル名[[#This Row],[項目（内部）]],2,1),字音画数表[新字],0))</f>
        <v>0</v>
      </c>
      <c r="M1349" s="50" cm="1">
        <f t="array" ref="M1349">_xlfn.IFS(MID(既存ファイル名[[#This Row],[項目（内部）]],3,1)="",0,MID(既存ファイル名[[#This Row],[項目（内部）]],3,1)="（",1,TRUE,MATCH(MID(既存ファイル名[[#This Row],[項目（内部）]],3,1),字音画数表[新字],0))</f>
        <v>0</v>
      </c>
      <c r="N1349" s="50" cm="1">
        <f t="array" ref="N1349">_xlfn.IFS(既存ファイル名[[#This Row],[字２]]=0,1,既存ファイル名[[#This Row],[字３]]=0,2,TRUE,3)</f>
        <v>1</v>
      </c>
      <c r="O1349" s="50">
        <f>COUNTIF(既存ファイル名[項目],既存ファイル名[[#This Row],[項目]])</f>
        <v>1</v>
      </c>
      <c r="P1349" s="90"/>
      <c r="Q1349" s="90" t="str" cm="1">
        <f t="array" ref="Q1349">_xlfn.IFS(既存ファイル名[[#This Row],[字２]]&gt;0,"",COUNTIF(既存ファイル名[[字１]:[字３]],既存ファイル名[[#This Row],[字１]])&gt;1,"重複",TRUE,"")</f>
        <v/>
      </c>
      <c r="R1349" s="50" t="str">
        <f>LEFT(既存ファイル名[[#This Row],[ファイル名]],LEN(既存ファイル名[[#This Row],[ファイル名]])-2)</f>
        <v>i</v>
      </c>
      <c r="S1349" s="50"/>
    </row>
  </sheetData>
  <phoneticPr fontId="1"/>
  <conditionalFormatting sqref="C988:H988 C1303:H1317">
    <cfRule type="containsBlanks" dxfId="53" priority="6">
      <formula>LEN(TRIM(C988))=0</formula>
    </cfRule>
  </conditionalFormatting>
  <conditionalFormatting sqref="J1:J1048576">
    <cfRule type="duplicateValues" dxfId="52" priority="4"/>
  </conditionalFormatting>
  <conditionalFormatting sqref="C3:C1349">
    <cfRule type="duplicateValues" dxfId="51" priority="87"/>
  </conditionalFormatting>
  <conditionalFormatting sqref="G3:G1349">
    <cfRule type="duplicateValues" dxfId="50" priority="89"/>
  </conditionalFormatting>
  <pageMargins left="0.7" right="0.7" top="0.75" bottom="0.75" header="0.3" footer="0.3"/>
  <pageSetup paperSize="9" orientation="portrait" horizontalDpi="4294967292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C4C78-C8B2-4FF3-B3C6-C5BCC3B114F3}">
  <dimension ref="B1:FW1206"/>
  <sheetViews>
    <sheetView zoomScale="110" zoomScaleNormal="110" workbookViewId="0"/>
  </sheetViews>
  <sheetFormatPr defaultRowHeight="17.7"/>
  <cols>
    <col min="1" max="1" width="9" customWidth="1"/>
    <col min="2" max="2" width="6.85546875" style="15" customWidth="1"/>
    <col min="4" max="4" width="6.76171875" style="15" bestFit="1" customWidth="1"/>
    <col min="5" max="7" width="6.76171875" style="15" customWidth="1"/>
    <col min="9" max="9" width="6.85546875" style="22" customWidth="1"/>
    <col min="33" max="46" width="4.140625" customWidth="1"/>
    <col min="47" max="47" width="8.76171875" style="6"/>
    <col min="49" max="49" width="8.76171875" style="6"/>
    <col min="51" max="51" width="8.76171875" style="6"/>
    <col min="53" max="53" width="8.76171875" style="6"/>
    <col min="55" max="55" width="8.76171875" style="6"/>
    <col min="57" max="57" width="8.76171875" style="6"/>
    <col min="59" max="59" width="8.76171875" style="6"/>
    <col min="61" max="61" width="8.76171875" style="6"/>
    <col min="63" max="63" width="8.76171875" style="6"/>
    <col min="65" max="65" width="8.76171875" style="6"/>
    <col min="67" max="67" width="8.76171875" style="6"/>
    <col min="69" max="69" width="8.76171875" style="6"/>
    <col min="71" max="71" width="8.76171875" style="6"/>
    <col min="73" max="73" width="8.76171875" style="6"/>
    <col min="75" max="75" width="8.76171875" style="6"/>
    <col min="77" max="77" width="8.76171875" style="6"/>
    <col min="79" max="79" width="8.76171875" style="6"/>
  </cols>
  <sheetData>
    <row r="1" spans="2:179">
      <c r="B1" s="3" t="s">
        <v>94</v>
      </c>
      <c r="C1" s="3"/>
      <c r="D1" s="4"/>
      <c r="E1" s="138" t="s">
        <v>1808</v>
      </c>
      <c r="F1" s="138"/>
      <c r="G1" t="s">
        <v>4799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2:179">
      <c r="B2" s="7" t="s">
        <v>4129</v>
      </c>
      <c r="C2" s="8" t="s">
        <v>96</v>
      </c>
      <c r="D2" s="7" t="s">
        <v>97</v>
      </c>
      <c r="E2" s="7" t="s">
        <v>98</v>
      </c>
      <c r="F2" s="7" t="s">
        <v>99</v>
      </c>
      <c r="G2" s="7" t="s">
        <v>100</v>
      </c>
      <c r="H2" s="7" t="s">
        <v>101</v>
      </c>
      <c r="I2"/>
      <c r="K2" s="9"/>
      <c r="L2" s="5"/>
      <c r="M2" s="5" t="s">
        <v>102</v>
      </c>
      <c r="N2" s="5" t="s">
        <v>103</v>
      </c>
      <c r="AU2"/>
      <c r="AV2" s="6"/>
      <c r="AW2"/>
      <c r="AX2" s="6"/>
      <c r="AY2"/>
      <c r="AZ2" s="6"/>
      <c r="BA2"/>
      <c r="BB2" s="6"/>
      <c r="BC2"/>
      <c r="BD2" s="6"/>
      <c r="BE2"/>
      <c r="BF2" s="6"/>
      <c r="BG2"/>
      <c r="BH2" s="6"/>
      <c r="BI2"/>
      <c r="BJ2" s="6"/>
      <c r="BK2"/>
      <c r="BL2" s="6"/>
      <c r="BM2"/>
      <c r="BN2" s="6"/>
      <c r="BO2"/>
      <c r="BP2" s="6"/>
      <c r="BQ2"/>
      <c r="BR2" s="6"/>
      <c r="BS2"/>
      <c r="BT2" s="6"/>
      <c r="BU2"/>
      <c r="BV2" s="6"/>
      <c r="BW2"/>
      <c r="BX2" s="6"/>
      <c r="BY2"/>
      <c r="BZ2" s="6"/>
      <c r="CA2"/>
      <c r="CB2" s="6"/>
      <c r="FW2" s="2"/>
    </row>
    <row r="3" spans="2:179">
      <c r="B3" s="29" t="s">
        <v>104</v>
      </c>
      <c r="C3" s="11">
        <v>3</v>
      </c>
      <c r="D3" s="3">
        <v>0</v>
      </c>
      <c r="E3" s="10"/>
      <c r="F3" s="10"/>
      <c r="G3" s="10"/>
      <c r="H3" s="12" t="s">
        <v>105</v>
      </c>
      <c r="I3"/>
      <c r="K3" s="9"/>
      <c r="L3" s="5"/>
      <c r="M3" s="5">
        <f t="shared" ref="M3:M12" si="0">ROW()-2</f>
        <v>1</v>
      </c>
      <c r="N3" s="13" t="s">
        <v>106</v>
      </c>
      <c r="P3" t="s">
        <v>107</v>
      </c>
      <c r="R3">
        <f>IF(LEFT(P3,1)="0",0,
IF(COUNTIF(記号一覧[記号],LEFT(P3,1))&gt;=1,IF(COUNTIF(記号一覧[記号],MID(P3,2,1))&gt;=1,MATCH(MID(P3,3,1),字音画数表[新字],0)+0.4,
MATCH(MID(P3,2,1),字音画数表[新字],0)+0.2),MATCH(LEFT(P3,1),字音画数表[新字],0)))</f>
        <v>588.4</v>
      </c>
      <c r="AU3"/>
      <c r="AW3"/>
      <c r="AY3"/>
      <c r="BA3"/>
      <c r="BC3"/>
      <c r="BE3"/>
      <c r="BG3"/>
      <c r="BI3"/>
      <c r="BK3"/>
      <c r="BM3"/>
      <c r="BO3"/>
      <c r="BQ3"/>
      <c r="BS3"/>
      <c r="BU3"/>
      <c r="BW3"/>
      <c r="BY3"/>
      <c r="CA3"/>
    </row>
    <row r="4" spans="2:179">
      <c r="B4" s="11" t="s">
        <v>108</v>
      </c>
      <c r="C4" s="11" t="s">
        <v>109</v>
      </c>
      <c r="D4" s="3">
        <v>9</v>
      </c>
      <c r="E4" s="3" t="s">
        <v>110</v>
      </c>
      <c r="F4" s="7">
        <f>INDEX(部首検索表[序数],MATCH(字音画数表[[#This Row],[部首]],部首検索表[部首],0))</f>
        <v>30</v>
      </c>
      <c r="G4" s="3" t="s">
        <v>111</v>
      </c>
      <c r="H4" s="14"/>
      <c r="I4"/>
      <c r="M4" s="5">
        <f>ROW()-2</f>
        <v>2</v>
      </c>
      <c r="N4" s="13" t="s">
        <v>112</v>
      </c>
      <c r="AU4"/>
      <c r="AW4"/>
      <c r="AY4"/>
      <c r="BA4"/>
      <c r="BC4"/>
      <c r="BE4"/>
      <c r="BG4"/>
      <c r="BI4"/>
      <c r="BK4"/>
      <c r="BM4"/>
      <c r="BO4"/>
      <c r="BQ4"/>
      <c r="BS4"/>
      <c r="BU4"/>
      <c r="BW4"/>
      <c r="BY4"/>
      <c r="CA4"/>
    </row>
    <row r="5" spans="2:179">
      <c r="B5" s="11" t="s">
        <v>113</v>
      </c>
      <c r="C5" s="11" t="s">
        <v>109</v>
      </c>
      <c r="D5" s="3">
        <v>9</v>
      </c>
      <c r="E5" s="3" t="s">
        <v>114</v>
      </c>
      <c r="F5" s="3">
        <f>INDEX(部首検索表[序数],MATCH(字音画数表[[#This Row],[部首]],部首検索表[部首],0))</f>
        <v>38</v>
      </c>
      <c r="G5" s="3" t="s">
        <v>111</v>
      </c>
      <c r="H5" s="16"/>
      <c r="I5"/>
      <c r="M5">
        <f t="shared" si="0"/>
        <v>3</v>
      </c>
      <c r="N5" s="17" t="s">
        <v>115</v>
      </c>
      <c r="T5" s="5"/>
      <c r="U5" s="5"/>
      <c r="AU5"/>
      <c r="AW5"/>
      <c r="AY5"/>
      <c r="BA5"/>
      <c r="BC5"/>
      <c r="BE5"/>
      <c r="BG5"/>
      <c r="BI5"/>
      <c r="BK5"/>
      <c r="BM5"/>
      <c r="BO5"/>
      <c r="BQ5"/>
      <c r="BS5"/>
      <c r="BU5"/>
      <c r="BW5"/>
      <c r="BY5"/>
      <c r="CA5"/>
    </row>
    <row r="6" spans="2:179">
      <c r="B6" s="11" t="s">
        <v>2432</v>
      </c>
      <c r="C6" s="11" t="s">
        <v>1830</v>
      </c>
      <c r="D6" s="3">
        <v>13</v>
      </c>
      <c r="E6" s="15" t="s">
        <v>118</v>
      </c>
      <c r="F6" s="3">
        <f>INDEX(部首検索表[序数],MATCH(字音画数表[[#This Row],[部首]],部首検索表[部首],0))</f>
        <v>61</v>
      </c>
      <c r="G6" s="3" t="s">
        <v>111</v>
      </c>
      <c r="H6" s="16" t="s">
        <v>132</v>
      </c>
      <c r="I6"/>
      <c r="M6">
        <f t="shared" si="0"/>
        <v>4</v>
      </c>
      <c r="N6" s="13" t="s">
        <v>119</v>
      </c>
      <c r="T6" s="5"/>
      <c r="U6" s="5"/>
      <c r="AU6"/>
      <c r="AW6"/>
      <c r="AY6"/>
      <c r="BA6"/>
      <c r="BC6"/>
      <c r="BE6"/>
      <c r="BG6"/>
      <c r="BI6"/>
      <c r="BK6"/>
      <c r="BM6"/>
      <c r="BO6"/>
      <c r="BQ6"/>
      <c r="BS6"/>
      <c r="BU6"/>
      <c r="BW6"/>
      <c r="BY6"/>
      <c r="CA6"/>
    </row>
    <row r="7" spans="2:179">
      <c r="B7" s="11" t="s">
        <v>3984</v>
      </c>
      <c r="C7" s="11" t="s">
        <v>117</v>
      </c>
      <c r="D7" s="3">
        <v>12</v>
      </c>
      <c r="E7" s="15" t="s">
        <v>118</v>
      </c>
      <c r="F7" s="3">
        <f>INDEX(部首検索表[序数],MATCH(字音画数表[[#This Row],[部首]],部首検索表[部首],0))</f>
        <v>61</v>
      </c>
      <c r="G7" s="3" t="s">
        <v>111</v>
      </c>
      <c r="H7" s="16"/>
      <c r="I7"/>
      <c r="M7">
        <f t="shared" si="0"/>
        <v>5</v>
      </c>
      <c r="N7" s="13" t="s">
        <v>123</v>
      </c>
      <c r="Q7" t="s">
        <v>124</v>
      </c>
      <c r="T7" s="5"/>
      <c r="U7" s="5"/>
      <c r="AU7"/>
      <c r="AW7"/>
      <c r="AY7"/>
      <c r="BA7"/>
      <c r="BC7"/>
      <c r="BE7"/>
      <c r="BG7"/>
      <c r="BI7"/>
      <c r="BK7"/>
      <c r="BM7"/>
      <c r="BO7"/>
      <c r="BQ7"/>
      <c r="BS7"/>
      <c r="BU7"/>
      <c r="BW7"/>
      <c r="BY7"/>
      <c r="CA7"/>
    </row>
    <row r="8" spans="2:179">
      <c r="B8" s="11" t="s">
        <v>120</v>
      </c>
      <c r="C8" s="11" t="s">
        <v>121</v>
      </c>
      <c r="D8" s="3">
        <v>13</v>
      </c>
      <c r="E8" s="3" t="s">
        <v>122</v>
      </c>
      <c r="F8" s="3">
        <f>INDEX(部首検索表[序数],MATCH(字音画数表[[#This Row],[部首]],部首検索表[部首],0))</f>
        <v>162</v>
      </c>
      <c r="G8" s="3" t="s">
        <v>111</v>
      </c>
      <c r="H8" s="16"/>
      <c r="I8"/>
      <c r="M8">
        <f t="shared" si="0"/>
        <v>6</v>
      </c>
      <c r="N8" s="13" t="s">
        <v>128</v>
      </c>
      <c r="T8" s="5"/>
      <c r="U8" s="5"/>
      <c r="AU8"/>
      <c r="AW8"/>
      <c r="AY8"/>
      <c r="BA8"/>
      <c r="BC8"/>
      <c r="BE8"/>
      <c r="BG8"/>
      <c r="BI8"/>
      <c r="BK8"/>
      <c r="BM8"/>
      <c r="BO8"/>
      <c r="BQ8"/>
      <c r="BS8"/>
      <c r="BU8"/>
      <c r="BW8"/>
      <c r="BY8"/>
      <c r="CA8"/>
    </row>
    <row r="9" spans="2:179">
      <c r="B9" s="11" t="s">
        <v>125</v>
      </c>
      <c r="C9" s="11" t="s">
        <v>126</v>
      </c>
      <c r="D9" s="3">
        <v>6</v>
      </c>
      <c r="E9" s="18" t="s">
        <v>127</v>
      </c>
      <c r="F9" s="3">
        <f>INDEX(部首検索表[序数],MATCH(字音画数表[[#This Row],[部首]],部首検索表[部首],0))</f>
        <v>40</v>
      </c>
      <c r="G9" s="3" t="s">
        <v>111</v>
      </c>
      <c r="H9" s="16"/>
      <c r="I9"/>
      <c r="M9">
        <f t="shared" si="0"/>
        <v>7</v>
      </c>
      <c r="N9" s="17" t="s">
        <v>133</v>
      </c>
      <c r="T9" s="5"/>
      <c r="U9" s="5"/>
      <c r="AU9"/>
      <c r="AW9"/>
      <c r="AY9"/>
      <c r="BA9"/>
      <c r="BC9"/>
      <c r="BE9"/>
      <c r="BG9"/>
      <c r="BI9"/>
      <c r="BK9"/>
      <c r="BM9"/>
      <c r="BO9"/>
      <c r="BQ9"/>
      <c r="BS9"/>
      <c r="BU9"/>
      <c r="BW9"/>
      <c r="BY9"/>
      <c r="CA9"/>
    </row>
    <row r="10" spans="2:179">
      <c r="B10" s="11" t="s">
        <v>3976</v>
      </c>
      <c r="C10" s="11" t="s">
        <v>3977</v>
      </c>
      <c r="D10" s="3">
        <v>10</v>
      </c>
      <c r="E10" s="3" t="s">
        <v>3859</v>
      </c>
      <c r="F10" s="53">
        <f>INDEX(部首検索表[序数],MATCH(字音画数表[[#This Row],[部首]],部首検索表[部首],0))</f>
        <v>72</v>
      </c>
      <c r="G10" s="3" t="s">
        <v>111</v>
      </c>
      <c r="H10" s="16" t="s">
        <v>132</v>
      </c>
      <c r="I10"/>
      <c r="M10">
        <f t="shared" si="0"/>
        <v>8</v>
      </c>
      <c r="N10" s="13" t="s">
        <v>136</v>
      </c>
      <c r="S10" s="5"/>
      <c r="T10" s="5"/>
      <c r="U10" s="5"/>
      <c r="AU10"/>
      <c r="AW10"/>
      <c r="AY10"/>
      <c r="BA10"/>
      <c r="BC10"/>
      <c r="BE10"/>
      <c r="BG10"/>
      <c r="BI10"/>
      <c r="BK10"/>
      <c r="BM10"/>
      <c r="BO10"/>
      <c r="BQ10"/>
      <c r="BS10"/>
      <c r="BU10"/>
      <c r="BW10"/>
      <c r="BY10"/>
      <c r="CA10"/>
    </row>
    <row r="11" spans="2:179">
      <c r="B11" s="11" t="s">
        <v>129</v>
      </c>
      <c r="C11" s="11" t="s">
        <v>130</v>
      </c>
      <c r="D11" s="3">
        <v>3</v>
      </c>
      <c r="E11" s="9" t="s">
        <v>131</v>
      </c>
      <c r="F11" s="3">
        <f>INDEX(部首検索表[序数],MATCH(字音画数表[[#This Row],[部首]],部首検索表[部首],0))</f>
        <v>49</v>
      </c>
      <c r="G11" s="3" t="s">
        <v>130</v>
      </c>
      <c r="H11" s="16" t="s">
        <v>132</v>
      </c>
      <c r="I11"/>
      <c r="M11">
        <f t="shared" si="0"/>
        <v>9</v>
      </c>
      <c r="N11" s="17" t="s">
        <v>139</v>
      </c>
      <c r="S11" s="5"/>
      <c r="T11" s="5"/>
      <c r="U11" s="5"/>
      <c r="AU11"/>
      <c r="AW11"/>
      <c r="AY11"/>
      <c r="BA11"/>
      <c r="BC11"/>
      <c r="BE11"/>
      <c r="BG11"/>
      <c r="BI11"/>
      <c r="BK11"/>
      <c r="BM11"/>
      <c r="BO11"/>
      <c r="BQ11"/>
      <c r="BS11"/>
      <c r="BU11"/>
      <c r="BW11"/>
      <c r="BY11"/>
      <c r="CA11"/>
    </row>
    <row r="12" spans="2:179">
      <c r="B12" s="11" t="s">
        <v>134</v>
      </c>
      <c r="C12" s="11" t="s">
        <v>130</v>
      </c>
      <c r="D12" s="3">
        <v>5</v>
      </c>
      <c r="E12" s="18" t="s">
        <v>135</v>
      </c>
      <c r="F12" s="10">
        <f>INDEX(部首検索表[序数],MATCH(字音画数表[[#This Row],[部首]],部首検索表[部首],0))</f>
        <v>9</v>
      </c>
      <c r="G12" s="3" t="s">
        <v>130</v>
      </c>
      <c r="H12" s="16" t="s">
        <v>132</v>
      </c>
      <c r="I12"/>
      <c r="M12">
        <f t="shared" si="0"/>
        <v>10</v>
      </c>
      <c r="N12" s="13" t="s">
        <v>141</v>
      </c>
      <c r="S12" s="5"/>
      <c r="T12" s="5"/>
      <c r="U12" s="5"/>
      <c r="AU12"/>
      <c r="AW12"/>
      <c r="AY12"/>
      <c r="BA12"/>
      <c r="BC12"/>
      <c r="BE12"/>
      <c r="BG12"/>
      <c r="BI12"/>
      <c r="BK12"/>
      <c r="BM12"/>
      <c r="BO12"/>
      <c r="BQ12"/>
      <c r="BS12"/>
      <c r="BU12"/>
      <c r="BW12"/>
      <c r="BY12"/>
      <c r="CA12"/>
    </row>
    <row r="13" spans="2:179">
      <c r="B13" s="29" t="s">
        <v>137</v>
      </c>
      <c r="C13" s="11" t="s">
        <v>130</v>
      </c>
      <c r="D13" s="3">
        <v>6</v>
      </c>
      <c r="E13" s="10" t="s">
        <v>138</v>
      </c>
      <c r="F13" s="3">
        <f>INDEX(部首検索表[序数],MATCH(字音画数表[[#This Row],[部首]],部首検索表[部首],0))</f>
        <v>37</v>
      </c>
      <c r="G13" s="3" t="s">
        <v>130</v>
      </c>
      <c r="H13" s="16" t="s">
        <v>132</v>
      </c>
      <c r="I13"/>
      <c r="S13" s="5"/>
      <c r="T13" s="5"/>
      <c r="U13" s="5"/>
      <c r="AU13"/>
      <c r="AW13"/>
      <c r="AY13"/>
      <c r="BA13"/>
      <c r="BC13"/>
      <c r="BE13"/>
      <c r="BG13"/>
      <c r="BI13"/>
      <c r="BK13"/>
      <c r="BM13"/>
      <c r="BO13"/>
      <c r="BQ13"/>
      <c r="BS13"/>
      <c r="BU13"/>
      <c r="BW13"/>
      <c r="BY13"/>
      <c r="CA13"/>
    </row>
    <row r="14" spans="2:179">
      <c r="B14" s="11" t="s">
        <v>140</v>
      </c>
      <c r="C14" s="11" t="s">
        <v>130</v>
      </c>
      <c r="D14" s="3">
        <v>6</v>
      </c>
      <c r="E14" s="3" t="s">
        <v>140</v>
      </c>
      <c r="F14" s="3">
        <f>INDEX(部首検索表[序数],MATCH(字音画数表[[#This Row],[部首]],部首検索表[部首],0))</f>
        <v>145</v>
      </c>
      <c r="G14" s="3" t="s">
        <v>130</v>
      </c>
      <c r="H14" s="16"/>
      <c r="I14"/>
      <c r="AU14"/>
      <c r="AW14"/>
      <c r="AY14"/>
      <c r="BA14"/>
      <c r="BC14"/>
      <c r="BE14"/>
      <c r="BG14"/>
      <c r="BI14"/>
      <c r="BK14"/>
      <c r="BM14"/>
      <c r="BO14"/>
      <c r="BQ14"/>
      <c r="BS14"/>
      <c r="BU14"/>
      <c r="BW14"/>
      <c r="BY14"/>
      <c r="CA14"/>
    </row>
    <row r="15" spans="2:179">
      <c r="B15" s="101" t="s">
        <v>1058</v>
      </c>
      <c r="C15" s="11" t="s">
        <v>1831</v>
      </c>
      <c r="D15" s="3">
        <v>7</v>
      </c>
      <c r="E15" s="3" t="s">
        <v>135</v>
      </c>
      <c r="F15" s="3">
        <f>INDEX(部首検索表[序数],MATCH(字音画数表[[#This Row],[部首]],部首検索表[部首],0))</f>
        <v>9</v>
      </c>
      <c r="G15" s="3" t="s">
        <v>130</v>
      </c>
      <c r="H15" s="16" t="s">
        <v>4596</v>
      </c>
      <c r="I15"/>
      <c r="L15">
        <v>0</v>
      </c>
      <c r="AU15"/>
      <c r="AW15"/>
      <c r="AY15"/>
      <c r="BA15"/>
      <c r="BC15"/>
      <c r="BE15"/>
      <c r="BG15"/>
      <c r="BI15"/>
      <c r="BK15"/>
      <c r="BM15"/>
      <c r="BO15"/>
      <c r="BQ15"/>
      <c r="BS15"/>
      <c r="BU15"/>
      <c r="BW15"/>
      <c r="BY15"/>
      <c r="CA15"/>
    </row>
    <row r="16" spans="2:179">
      <c r="B16" s="11" t="s">
        <v>3982</v>
      </c>
      <c r="C16" s="11" t="s">
        <v>1831</v>
      </c>
      <c r="D16" s="3">
        <v>7</v>
      </c>
      <c r="E16" s="3" t="s">
        <v>1003</v>
      </c>
      <c r="F16" s="53">
        <f>INDEX(部首検索表[序数],MATCH(字音画数表[[#This Row],[部首]],部首検索表[部首],0))</f>
        <v>131</v>
      </c>
      <c r="G16" s="3" t="s">
        <v>130</v>
      </c>
      <c r="H16" s="16" t="s">
        <v>132</v>
      </c>
      <c r="I16"/>
      <c r="L16">
        <v>1</v>
      </c>
      <c r="AU16"/>
      <c r="AW16"/>
      <c r="AY16"/>
      <c r="BA16"/>
      <c r="BC16"/>
      <c r="BE16"/>
      <c r="BG16"/>
      <c r="BI16"/>
      <c r="BK16"/>
      <c r="BM16"/>
      <c r="BO16"/>
      <c r="BQ16"/>
      <c r="BS16"/>
      <c r="BU16"/>
      <c r="BW16"/>
      <c r="BY16"/>
      <c r="CA16"/>
    </row>
    <row r="17" spans="2:80">
      <c r="B17" s="11" t="s">
        <v>142</v>
      </c>
      <c r="C17" s="11" t="s">
        <v>130</v>
      </c>
      <c r="D17" s="3">
        <v>8</v>
      </c>
      <c r="E17" s="3" t="s">
        <v>114</v>
      </c>
      <c r="F17" s="3">
        <f>INDEX(部首検索表[序数],MATCH(字音画数表[[#This Row],[部首]],部首検索表[部首],0))</f>
        <v>38</v>
      </c>
      <c r="G17" s="3" t="s">
        <v>130</v>
      </c>
      <c r="H17" s="16"/>
      <c r="I17"/>
      <c r="L17" t="s">
        <v>148</v>
      </c>
      <c r="AU17"/>
      <c r="AW17"/>
      <c r="AY17"/>
      <c r="BA17"/>
      <c r="BC17"/>
      <c r="BE17"/>
      <c r="BG17"/>
      <c r="BI17"/>
      <c r="BK17"/>
      <c r="BM17"/>
      <c r="BO17"/>
      <c r="BQ17"/>
      <c r="BS17"/>
      <c r="BU17"/>
      <c r="BW17"/>
      <c r="BY17"/>
      <c r="CA17"/>
    </row>
    <row r="18" spans="2:80">
      <c r="B18" s="11" t="s">
        <v>143</v>
      </c>
      <c r="C18" s="11" t="s">
        <v>130</v>
      </c>
      <c r="D18" s="3">
        <v>10</v>
      </c>
      <c r="E18" s="9" t="s">
        <v>131</v>
      </c>
      <c r="F18" s="3">
        <f>INDEX(部首検索表[序数],MATCH(字音画数表[[#This Row],[部首]],部首検索表[部首],0))</f>
        <v>49</v>
      </c>
      <c r="G18" s="3" t="s">
        <v>130</v>
      </c>
      <c r="H18" s="16" t="s">
        <v>132</v>
      </c>
      <c r="I18"/>
      <c r="L18" t="s">
        <v>151</v>
      </c>
      <c r="AU18"/>
      <c r="AW18"/>
      <c r="AY18"/>
      <c r="BA18"/>
      <c r="BC18"/>
      <c r="BE18"/>
      <c r="BG18"/>
      <c r="BI18"/>
      <c r="BK18"/>
      <c r="BM18"/>
      <c r="BO18"/>
      <c r="BQ18"/>
      <c r="BS18"/>
      <c r="BU18"/>
      <c r="BW18"/>
      <c r="BY18"/>
      <c r="CA18"/>
    </row>
    <row r="19" spans="2:80">
      <c r="B19" s="11" t="s">
        <v>144</v>
      </c>
      <c r="C19" s="11" t="s">
        <v>130</v>
      </c>
      <c r="D19" s="3">
        <v>10</v>
      </c>
      <c r="E19" s="15" t="s">
        <v>144</v>
      </c>
      <c r="F19" s="3">
        <f>INDEX(部首検索表[序数],MATCH(字音画数表[[#This Row],[部首]],部首検索表[部首],0))</f>
        <v>178</v>
      </c>
      <c r="G19" s="3" t="s">
        <v>130</v>
      </c>
      <c r="H19" s="16" t="s">
        <v>132</v>
      </c>
      <c r="I19"/>
      <c r="L19" t="s">
        <v>154</v>
      </c>
      <c r="AU19"/>
      <c r="AW19"/>
      <c r="AY19"/>
      <c r="BA19"/>
      <c r="BC19"/>
      <c r="BE19"/>
      <c r="BG19"/>
      <c r="BI19"/>
      <c r="BK19"/>
      <c r="BM19"/>
      <c r="BO19"/>
      <c r="BQ19"/>
      <c r="BS19"/>
      <c r="BU19"/>
      <c r="BW19"/>
      <c r="BY19"/>
      <c r="CA19"/>
    </row>
    <row r="20" spans="2:80">
      <c r="B20" s="11" t="s">
        <v>145</v>
      </c>
      <c r="C20" s="11" t="s">
        <v>130</v>
      </c>
      <c r="D20" s="3">
        <v>11</v>
      </c>
      <c r="E20" s="15" t="s">
        <v>110</v>
      </c>
      <c r="F20" s="3">
        <f>INDEX(部首検索表[序数],MATCH(字音画数表[[#This Row],[部首]],部首検索表[部首],0))</f>
        <v>30</v>
      </c>
      <c r="G20" s="3" t="s">
        <v>130</v>
      </c>
      <c r="H20" s="16" t="s">
        <v>132</v>
      </c>
      <c r="I20"/>
      <c r="L20" t="s">
        <v>126</v>
      </c>
      <c r="AU20"/>
      <c r="AW20"/>
      <c r="AY20"/>
      <c r="BA20"/>
      <c r="BC20"/>
      <c r="BE20"/>
      <c r="BG20"/>
      <c r="BI20"/>
      <c r="BK20"/>
      <c r="BM20"/>
      <c r="BO20"/>
      <c r="BQ20"/>
      <c r="BS20"/>
      <c r="BU20"/>
      <c r="BW20"/>
      <c r="BY20"/>
      <c r="CA20"/>
    </row>
    <row r="21" spans="2:80">
      <c r="B21" s="11" t="s">
        <v>146</v>
      </c>
      <c r="C21" s="11" t="s">
        <v>130</v>
      </c>
      <c r="D21" s="3">
        <v>11</v>
      </c>
      <c r="E21" s="3" t="s">
        <v>147</v>
      </c>
      <c r="F21" s="3">
        <f>INDEX(部首検索表[序数],MATCH(字音画数表[[#This Row],[部首]],部首検索表[部首],0))</f>
        <v>41</v>
      </c>
      <c r="G21" s="3" t="s">
        <v>130</v>
      </c>
      <c r="H21" s="16" t="s">
        <v>4597</v>
      </c>
      <c r="I21"/>
      <c r="L21" t="s">
        <v>130</v>
      </c>
      <c r="AU21"/>
      <c r="AW21"/>
      <c r="AY21"/>
      <c r="BA21"/>
      <c r="BC21"/>
      <c r="BE21"/>
      <c r="BG21"/>
      <c r="BI21"/>
      <c r="BK21"/>
      <c r="BM21"/>
      <c r="BO21"/>
      <c r="BQ21"/>
      <c r="BS21"/>
      <c r="BU21"/>
      <c r="BW21"/>
      <c r="BY21"/>
      <c r="CA21"/>
    </row>
    <row r="22" spans="2:80">
      <c r="B22" s="11" t="s">
        <v>149</v>
      </c>
      <c r="C22" s="11" t="s">
        <v>130</v>
      </c>
      <c r="D22" s="3">
        <v>11</v>
      </c>
      <c r="E22" s="15" t="s">
        <v>150</v>
      </c>
      <c r="F22" s="3">
        <f>INDEX(部首検索表[序数],MATCH(字音画数表[[#This Row],[部首]],部首検索表[部首],0))</f>
        <v>102</v>
      </c>
      <c r="G22" s="3" t="s">
        <v>130</v>
      </c>
      <c r="H22" s="16"/>
      <c r="I22"/>
      <c r="L22" t="s">
        <v>130</v>
      </c>
      <c r="AU22"/>
      <c r="AW22"/>
      <c r="AY22"/>
      <c r="BA22"/>
      <c r="BC22"/>
      <c r="BE22"/>
      <c r="BG22"/>
      <c r="BI22"/>
      <c r="BK22"/>
      <c r="BM22"/>
      <c r="BO22"/>
      <c r="BQ22"/>
      <c r="BS22"/>
      <c r="BU22"/>
      <c r="BW22"/>
      <c r="BY22"/>
      <c r="CA22"/>
    </row>
    <row r="23" spans="2:80">
      <c r="B23" s="11" t="s">
        <v>152</v>
      </c>
      <c r="C23" s="11" t="s">
        <v>130</v>
      </c>
      <c r="D23" s="3">
        <v>11</v>
      </c>
      <c r="E23" s="3" t="s">
        <v>153</v>
      </c>
      <c r="F23" s="3">
        <f>INDEX(部首検索表[序数],MATCH(字音画数表[[#This Row],[部首]],部首検索表[部首],0))</f>
        <v>115</v>
      </c>
      <c r="G23" s="3" t="s">
        <v>130</v>
      </c>
      <c r="H23" s="16"/>
      <c r="I23"/>
      <c r="L23" t="s">
        <v>125</v>
      </c>
      <c r="AU23"/>
      <c r="AW23"/>
      <c r="AY23"/>
      <c r="BA23"/>
      <c r="BC23"/>
      <c r="BE23"/>
      <c r="BG23"/>
      <c r="BI23"/>
      <c r="BK23"/>
      <c r="BM23"/>
      <c r="BO23"/>
      <c r="BQ23"/>
      <c r="BS23"/>
      <c r="BU23"/>
      <c r="BW23"/>
      <c r="BY23"/>
      <c r="CA23"/>
    </row>
    <row r="24" spans="2:80">
      <c r="B24" s="11" t="s">
        <v>155</v>
      </c>
      <c r="C24" s="11" t="s">
        <v>130</v>
      </c>
      <c r="D24" s="3">
        <v>12</v>
      </c>
      <c r="E24" s="3" t="s">
        <v>156</v>
      </c>
      <c r="F24" s="3">
        <f>INDEX(部首検索表[序数],MATCH(字音画数表[[#This Row],[部首]],部首検索表[部首],0))</f>
        <v>85</v>
      </c>
      <c r="G24" s="3" t="s">
        <v>130</v>
      </c>
      <c r="H24" s="16"/>
      <c r="I24"/>
      <c r="AU24"/>
      <c r="AW24"/>
      <c r="AY24"/>
      <c r="BA24"/>
      <c r="BC24"/>
      <c r="BE24"/>
      <c r="BG24"/>
      <c r="BI24"/>
      <c r="BK24"/>
      <c r="BM24"/>
      <c r="BO24"/>
      <c r="BQ24"/>
      <c r="BS24"/>
      <c r="BU24"/>
      <c r="BW24"/>
      <c r="BY24"/>
      <c r="CA24"/>
    </row>
    <row r="25" spans="2:80">
      <c r="B25" s="11" t="s">
        <v>4130</v>
      </c>
      <c r="C25" s="11" t="s">
        <v>130</v>
      </c>
      <c r="D25" s="3">
        <v>12</v>
      </c>
      <c r="E25" s="3" t="s">
        <v>157</v>
      </c>
      <c r="F25" s="3">
        <f>INDEX(部首検索表[序数],MATCH(字音画数表[[#This Row],[部首]],部首検索表[部首],0))</f>
        <v>87</v>
      </c>
      <c r="G25" s="3" t="s">
        <v>130</v>
      </c>
      <c r="H25" s="16" t="s">
        <v>132</v>
      </c>
      <c r="I25"/>
      <c r="AU25"/>
      <c r="AW25"/>
      <c r="AY25"/>
      <c r="BA25"/>
      <c r="BC25"/>
      <c r="BE25"/>
      <c r="BG25"/>
      <c r="BI25"/>
      <c r="BK25"/>
      <c r="BM25"/>
      <c r="BO25"/>
      <c r="BQ25"/>
      <c r="BS25"/>
      <c r="BU25"/>
      <c r="BW25"/>
      <c r="BY25"/>
      <c r="CA25"/>
    </row>
    <row r="26" spans="2:80">
      <c r="B26" s="11" t="s">
        <v>2435</v>
      </c>
      <c r="C26" s="11" t="s">
        <v>130</v>
      </c>
      <c r="D26" s="3">
        <v>12</v>
      </c>
      <c r="E26" s="3" t="s">
        <v>158</v>
      </c>
      <c r="F26" s="10">
        <f>INDEX(部首検索表[序数],MATCH(字音画数表[[#This Row],[部首]],部首検索表[部首],0))</f>
        <v>140</v>
      </c>
      <c r="G26" s="3" t="s">
        <v>130</v>
      </c>
      <c r="H26" s="16" t="s">
        <v>132</v>
      </c>
      <c r="I26"/>
      <c r="AU26"/>
      <c r="AW26"/>
      <c r="AY26"/>
      <c r="BA26"/>
      <c r="BC26"/>
      <c r="BE26"/>
      <c r="BG26"/>
      <c r="BI26"/>
      <c r="BK26"/>
      <c r="BM26"/>
      <c r="BO26"/>
      <c r="BQ26"/>
      <c r="BS26"/>
      <c r="BU26"/>
      <c r="BW26"/>
      <c r="BY26"/>
      <c r="CA26"/>
    </row>
    <row r="27" spans="2:80">
      <c r="B27" s="11" t="s">
        <v>159</v>
      </c>
      <c r="C27" s="11" t="s">
        <v>130</v>
      </c>
      <c r="D27" s="3">
        <v>13</v>
      </c>
      <c r="E27" s="3" t="s">
        <v>160</v>
      </c>
      <c r="F27" s="3">
        <f>INDEX(部首検索表[序数],MATCH(字音画数表[[#This Row],[部首]],部首検索表[部首],0))</f>
        <v>61</v>
      </c>
      <c r="G27" s="3" t="s">
        <v>130</v>
      </c>
      <c r="H27" s="16" t="s">
        <v>132</v>
      </c>
      <c r="I27"/>
      <c r="AU27"/>
      <c r="AW27"/>
      <c r="AY27"/>
      <c r="BA27"/>
      <c r="BC27"/>
      <c r="BE27"/>
      <c r="BG27"/>
      <c r="BI27"/>
      <c r="BK27"/>
      <c r="BM27"/>
      <c r="BO27"/>
      <c r="BQ27"/>
      <c r="BS27"/>
      <c r="BU27"/>
      <c r="BW27"/>
      <c r="BY27"/>
      <c r="CA27"/>
    </row>
    <row r="28" spans="2:80">
      <c r="B28" s="11" t="s">
        <v>130</v>
      </c>
      <c r="C28" s="11" t="s">
        <v>130</v>
      </c>
      <c r="D28" s="3">
        <v>17</v>
      </c>
      <c r="E28" s="3" t="s">
        <v>144</v>
      </c>
      <c r="F28" s="3">
        <f>INDEX(部首検索表[序数],MATCH(字音画数表[[#This Row],[部首]],部首検索表[部首],0))</f>
        <v>178</v>
      </c>
      <c r="G28" s="3" t="s">
        <v>130</v>
      </c>
      <c r="H28" s="16" t="s">
        <v>4773</v>
      </c>
      <c r="I28"/>
      <c r="AU28"/>
      <c r="AW28"/>
      <c r="AY28"/>
      <c r="BA28"/>
      <c r="BC28"/>
      <c r="BE28"/>
      <c r="BG28"/>
      <c r="BI28"/>
      <c r="BK28"/>
      <c r="BM28"/>
      <c r="BO28"/>
      <c r="BQ28"/>
      <c r="BS28"/>
      <c r="BU28"/>
      <c r="BW28"/>
      <c r="BY28"/>
      <c r="CA28"/>
    </row>
    <row r="29" spans="2:80">
      <c r="B29" s="11" t="s">
        <v>161</v>
      </c>
      <c r="C29" s="11" t="s">
        <v>162</v>
      </c>
      <c r="D29" s="3">
        <v>9</v>
      </c>
      <c r="E29" s="15" t="s">
        <v>163</v>
      </c>
      <c r="F29" s="3">
        <f>INDEX(部首検索表[序数],MATCH(字音画数表[[#This Row],[部首]],部首検索表[部首],0))</f>
        <v>163</v>
      </c>
      <c r="G29" s="3" t="s">
        <v>130</v>
      </c>
      <c r="H29" s="16"/>
      <c r="I29"/>
      <c r="AU29"/>
      <c r="AW29"/>
      <c r="AY29"/>
      <c r="BA29"/>
      <c r="BC29"/>
      <c r="BE29"/>
      <c r="BG29"/>
      <c r="BI29"/>
      <c r="BK29"/>
      <c r="BM29"/>
      <c r="BO29"/>
      <c r="BQ29"/>
      <c r="BS29"/>
      <c r="BU29"/>
      <c r="BW29"/>
      <c r="BY29"/>
      <c r="CA29"/>
    </row>
    <row r="30" spans="2:80">
      <c r="B30" s="11" t="s">
        <v>164</v>
      </c>
      <c r="C30" s="11" t="s">
        <v>165</v>
      </c>
      <c r="D30" s="3">
        <v>1</v>
      </c>
      <c r="E30" s="3" t="s">
        <v>166</v>
      </c>
      <c r="F30" s="3">
        <f>INDEX(部首検索表[序数],MATCH(字音画数表[[#This Row],[部首]],部首検索表[部首],0))</f>
        <v>1</v>
      </c>
      <c r="G30" s="3" t="s">
        <v>130</v>
      </c>
      <c r="H30" s="16"/>
      <c r="I30"/>
      <c r="AU30"/>
      <c r="AW30"/>
      <c r="AY30"/>
      <c r="BA30"/>
      <c r="BC30"/>
      <c r="BE30"/>
      <c r="BG30"/>
      <c r="BI30"/>
      <c r="BK30"/>
      <c r="BM30"/>
      <c r="BO30"/>
      <c r="BQ30"/>
      <c r="BS30"/>
      <c r="BU30"/>
      <c r="BW30"/>
      <c r="BY30"/>
      <c r="CA30"/>
    </row>
    <row r="31" spans="2:80">
      <c r="B31" s="11" t="s">
        <v>234</v>
      </c>
      <c r="C31" s="11" t="s">
        <v>1832</v>
      </c>
      <c r="D31" s="3">
        <v>1</v>
      </c>
      <c r="E31" s="3" t="s">
        <v>235</v>
      </c>
      <c r="F31" s="3">
        <f>INDEX(部首検索表[序数],MATCH(字音画数表[[#This Row],[部首]],部首検索表[部首],0))</f>
        <v>5</v>
      </c>
      <c r="G31" s="3" t="s">
        <v>130</v>
      </c>
      <c r="H31" s="16" t="s">
        <v>4598</v>
      </c>
      <c r="I31"/>
      <c r="AU31"/>
      <c r="AV31" s="6"/>
      <c r="AW31"/>
      <c r="AX31" s="6"/>
      <c r="AY31"/>
      <c r="AZ31" s="6"/>
      <c r="BA31"/>
      <c r="BB31" s="6"/>
      <c r="BC31"/>
      <c r="BD31" s="6"/>
      <c r="BE31"/>
      <c r="BF31" s="6"/>
      <c r="BG31"/>
      <c r="BH31" s="6"/>
      <c r="BI31"/>
      <c r="BJ31" s="6"/>
      <c r="BK31"/>
      <c r="BL31" s="6"/>
      <c r="BM31"/>
      <c r="BN31" s="6"/>
      <c r="BO31"/>
      <c r="BP31" s="6"/>
      <c r="BQ31"/>
      <c r="BR31" s="6"/>
      <c r="BS31"/>
      <c r="BT31" s="6"/>
      <c r="BU31"/>
      <c r="BV31" s="6"/>
      <c r="BW31"/>
      <c r="BX31" s="6"/>
      <c r="BY31"/>
      <c r="BZ31" s="6"/>
      <c r="CA31"/>
      <c r="CB31" s="6"/>
    </row>
    <row r="32" spans="2:80">
      <c r="B32" s="11" t="s">
        <v>167</v>
      </c>
      <c r="C32" s="11" t="s">
        <v>165</v>
      </c>
      <c r="D32" s="3">
        <v>12</v>
      </c>
      <c r="E32" s="15" t="s">
        <v>168</v>
      </c>
      <c r="F32" s="3">
        <f>INDEX(部首検索表[序数],MATCH(字音画数表[[#This Row],[部首]],部首検索表[部首],0))</f>
        <v>33</v>
      </c>
      <c r="G32" s="3" t="s">
        <v>130</v>
      </c>
      <c r="H32" s="16"/>
      <c r="I32"/>
      <c r="AU32"/>
      <c r="AV32" s="6"/>
      <c r="AW32"/>
      <c r="AX32" s="6"/>
      <c r="AY32"/>
      <c r="AZ32" s="6"/>
      <c r="BA32"/>
      <c r="BB32" s="6"/>
      <c r="BC32"/>
      <c r="BD32" s="6"/>
      <c r="BE32"/>
      <c r="BF32" s="6"/>
      <c r="BG32"/>
      <c r="BH32" s="6"/>
      <c r="BI32"/>
      <c r="BJ32" s="6"/>
      <c r="BK32"/>
      <c r="BL32" s="6"/>
      <c r="BM32"/>
      <c r="BN32" s="6"/>
      <c r="BO32"/>
      <c r="BP32" s="6"/>
      <c r="BQ32"/>
      <c r="BR32" s="6"/>
      <c r="BS32"/>
      <c r="BT32" s="6"/>
      <c r="BU32"/>
      <c r="BV32" s="6"/>
      <c r="BW32"/>
      <c r="BX32" s="6"/>
      <c r="BY32"/>
      <c r="BZ32" s="6"/>
      <c r="CA32"/>
      <c r="CB32" s="6"/>
    </row>
    <row r="33" spans="2:80">
      <c r="B33" s="11" t="s">
        <v>169</v>
      </c>
      <c r="C33" s="11" t="s">
        <v>170</v>
      </c>
      <c r="D33" s="3">
        <v>6</v>
      </c>
      <c r="E33" s="3" t="s">
        <v>171</v>
      </c>
      <c r="F33" s="3">
        <f>INDEX(部首検索表[序数],MATCH(字音画数表[[#This Row],[部首]],部首検索表[部首],0))</f>
        <v>26</v>
      </c>
      <c r="G33" s="3" t="s">
        <v>130</v>
      </c>
      <c r="H33" s="16"/>
      <c r="I33"/>
      <c r="AU33"/>
      <c r="AV33" s="6"/>
      <c r="AW33"/>
      <c r="AX33" s="6"/>
      <c r="AY33"/>
      <c r="AZ33" s="6"/>
      <c r="BA33"/>
      <c r="BB33" s="6"/>
      <c r="BC33"/>
      <c r="BD33" s="6"/>
      <c r="BE33"/>
      <c r="BF33" s="6"/>
      <c r="BG33"/>
      <c r="BH33" s="6"/>
      <c r="BI33"/>
      <c r="BJ33" s="6"/>
      <c r="BK33"/>
      <c r="BL33" s="6"/>
      <c r="BM33"/>
      <c r="BN33" s="6"/>
      <c r="BO33"/>
      <c r="BP33" s="6"/>
      <c r="BQ33"/>
      <c r="BR33" s="6"/>
      <c r="BS33"/>
      <c r="BT33" s="6"/>
      <c r="BU33"/>
      <c r="BV33" s="6"/>
      <c r="BW33"/>
      <c r="BX33" s="6"/>
      <c r="BY33"/>
      <c r="BZ33" s="6"/>
      <c r="CA33"/>
      <c r="CB33" s="6"/>
    </row>
    <row r="34" spans="2:80">
      <c r="B34" s="11" t="s">
        <v>172</v>
      </c>
      <c r="C34" s="11" t="s">
        <v>170</v>
      </c>
      <c r="D34" s="3">
        <v>11</v>
      </c>
      <c r="E34" s="9" t="s">
        <v>173</v>
      </c>
      <c r="F34" s="3">
        <f>INDEX(部首検索表[序数],MATCH(字音画数表[[#This Row],[部首]],部首検索表[部首],0))</f>
        <v>170</v>
      </c>
      <c r="G34" s="3" t="s">
        <v>130</v>
      </c>
      <c r="H34" s="16"/>
      <c r="I34"/>
      <c r="AU34"/>
      <c r="AV34" s="6"/>
      <c r="AW34"/>
      <c r="AX34" s="6"/>
      <c r="AY34"/>
      <c r="AZ34" s="6"/>
      <c r="BA34"/>
      <c r="BB34" s="6"/>
      <c r="BC34"/>
      <c r="BD34" s="6"/>
      <c r="BE34"/>
      <c r="BF34" s="6"/>
      <c r="BG34"/>
      <c r="BH34" s="6"/>
      <c r="BI34"/>
      <c r="BJ34" s="6"/>
      <c r="BK34"/>
      <c r="BL34" s="6"/>
      <c r="BM34"/>
      <c r="BN34" s="6"/>
      <c r="BO34"/>
      <c r="BP34" s="6"/>
      <c r="BQ34"/>
      <c r="BR34" s="6"/>
      <c r="BS34"/>
      <c r="BT34" s="6"/>
      <c r="BU34"/>
      <c r="BV34" s="6"/>
      <c r="BW34"/>
      <c r="BX34" s="6"/>
      <c r="BY34"/>
      <c r="BZ34" s="6"/>
      <c r="CA34"/>
      <c r="CB34" s="6"/>
    </row>
    <row r="35" spans="2:80">
      <c r="B35" s="11" t="s">
        <v>3974</v>
      </c>
      <c r="C35" s="11" t="s">
        <v>3975</v>
      </c>
      <c r="D35" s="3">
        <v>16</v>
      </c>
      <c r="E35" s="3" t="s">
        <v>3963</v>
      </c>
      <c r="F35" s="53">
        <f>INDEX(部首検索表[序数],MATCH(字音画数表[[#This Row],[部首]],部首検索表[部首],0))</f>
        <v>187</v>
      </c>
      <c r="G35" s="3" t="s">
        <v>130</v>
      </c>
      <c r="H35" s="16" t="s">
        <v>132</v>
      </c>
      <c r="I35"/>
      <c r="AU35"/>
      <c r="AV35" s="6"/>
      <c r="AW35"/>
      <c r="AX35" s="6"/>
      <c r="AY35"/>
      <c r="AZ35" s="6"/>
      <c r="BA35"/>
      <c r="BB35" s="6"/>
      <c r="BC35"/>
      <c r="BD35" s="6"/>
      <c r="BE35"/>
      <c r="BF35" s="6"/>
      <c r="BG35"/>
      <c r="BH35" s="6"/>
      <c r="BI35"/>
      <c r="BJ35" s="6"/>
      <c r="BK35"/>
      <c r="BL35" s="6"/>
      <c r="BM35"/>
      <c r="BN35" s="6"/>
      <c r="BO35"/>
      <c r="BP35" s="6"/>
      <c r="BQ35"/>
      <c r="BR35" s="6"/>
      <c r="BS35"/>
      <c r="BT35" s="6"/>
      <c r="BU35"/>
      <c r="BV35" s="6"/>
      <c r="BW35"/>
      <c r="BX35" s="6"/>
      <c r="BY35"/>
      <c r="BZ35" s="6"/>
      <c r="CA35"/>
      <c r="CB35" s="6"/>
    </row>
    <row r="36" spans="2:80">
      <c r="B36" s="11" t="s">
        <v>174</v>
      </c>
      <c r="C36" s="11" t="s">
        <v>175</v>
      </c>
      <c r="D36" s="3">
        <v>3</v>
      </c>
      <c r="E36" s="3" t="s">
        <v>176</v>
      </c>
      <c r="F36" s="3">
        <f>INDEX(部首検索表[序数],MATCH(字音画数表[[#This Row],[部首]],部首検索表[部首],0))</f>
        <v>7</v>
      </c>
      <c r="G36" s="3" t="s">
        <v>175</v>
      </c>
      <c r="H36" s="16"/>
      <c r="I36"/>
      <c r="AU36"/>
      <c r="AV36" s="6"/>
      <c r="AW36"/>
      <c r="AX36" s="6"/>
      <c r="AY36"/>
      <c r="AZ36" s="6"/>
      <c r="BA36"/>
      <c r="BB36" s="6"/>
      <c r="BC36"/>
      <c r="BD36" s="6"/>
      <c r="BE36"/>
      <c r="BF36" s="6"/>
      <c r="BG36"/>
      <c r="BH36" s="6"/>
      <c r="BI36"/>
      <c r="BJ36" s="6"/>
      <c r="BK36"/>
      <c r="BL36" s="6"/>
      <c r="BM36"/>
      <c r="BN36" s="6"/>
      <c r="BO36"/>
      <c r="BP36" s="6"/>
      <c r="BQ36"/>
      <c r="BR36" s="6"/>
      <c r="BS36"/>
      <c r="BT36" s="6"/>
      <c r="BU36"/>
      <c r="BV36" s="6"/>
      <c r="BW36"/>
      <c r="BX36" s="6"/>
      <c r="BY36"/>
      <c r="BZ36" s="6"/>
      <c r="CA36"/>
      <c r="CB36" s="6"/>
    </row>
    <row r="37" spans="2:80">
      <c r="B37" s="102" t="s">
        <v>177</v>
      </c>
      <c r="C37" s="20" t="s">
        <v>175</v>
      </c>
      <c r="D37" s="3">
        <v>6</v>
      </c>
      <c r="E37" s="18" t="s">
        <v>127</v>
      </c>
      <c r="F37" s="3">
        <f>INDEX(部首検索表[序数],MATCH(字音画数表[[#This Row],[部首]],部首検索表[部首],0))</f>
        <v>40</v>
      </c>
      <c r="G37" s="3" t="s">
        <v>175</v>
      </c>
      <c r="H37" s="16"/>
      <c r="I37"/>
      <c r="AU37"/>
      <c r="AV37" s="6"/>
      <c r="AW37"/>
      <c r="AX37" s="6"/>
      <c r="AY37"/>
      <c r="AZ37" s="6"/>
      <c r="BA37"/>
      <c r="BB37" s="6"/>
      <c r="BC37"/>
      <c r="BD37" s="6"/>
      <c r="BE37"/>
      <c r="BF37" s="6"/>
      <c r="BG37"/>
      <c r="BH37" s="6"/>
      <c r="BI37"/>
      <c r="BJ37" s="6"/>
      <c r="BK37"/>
      <c r="BL37" s="6"/>
      <c r="BM37"/>
      <c r="BN37" s="6"/>
      <c r="BO37"/>
      <c r="BP37" s="6"/>
      <c r="BQ37"/>
      <c r="BR37" s="6"/>
      <c r="BS37"/>
      <c r="BT37" s="6"/>
      <c r="BU37"/>
      <c r="BV37" s="6"/>
      <c r="BW37"/>
      <c r="BX37" s="6"/>
      <c r="BY37"/>
      <c r="BZ37" s="6"/>
      <c r="CA37"/>
      <c r="CB37" s="6"/>
    </row>
    <row r="38" spans="2:80">
      <c r="B38" s="11" t="s">
        <v>182</v>
      </c>
      <c r="C38" s="11" t="s">
        <v>175</v>
      </c>
      <c r="D38" s="3">
        <v>6</v>
      </c>
      <c r="E38" s="18" t="s">
        <v>183</v>
      </c>
      <c r="F38" s="3">
        <f>INDEX(部首検索表[序数],MATCH(字音画数表[[#This Row],[部首]],部首検索表[部首],0))</f>
        <v>43</v>
      </c>
      <c r="G38" s="3" t="s">
        <v>175</v>
      </c>
      <c r="H38" s="16"/>
      <c r="I38"/>
      <c r="AU38"/>
      <c r="AV38" s="6"/>
      <c r="AW38"/>
      <c r="AX38" s="6"/>
      <c r="AY38"/>
      <c r="AZ38" s="6"/>
      <c r="BA38"/>
      <c r="BB38" s="6"/>
      <c r="BC38"/>
      <c r="BD38" s="6"/>
      <c r="BE38"/>
      <c r="BF38" s="6"/>
      <c r="BG38"/>
      <c r="BH38" s="6"/>
      <c r="BI38"/>
      <c r="BJ38" s="6"/>
      <c r="BK38"/>
      <c r="BL38" s="6"/>
      <c r="BM38"/>
      <c r="BN38" s="6"/>
      <c r="BO38"/>
      <c r="BP38" s="6"/>
      <c r="BQ38"/>
      <c r="BR38" s="6"/>
      <c r="BS38"/>
      <c r="BT38" s="6"/>
      <c r="BU38"/>
      <c r="BV38" s="6"/>
      <c r="BW38"/>
      <c r="BX38" s="6"/>
      <c r="BY38"/>
      <c r="BZ38" s="6"/>
      <c r="CA38"/>
      <c r="CB38" s="6"/>
    </row>
    <row r="39" spans="2:80">
      <c r="B39" s="11" t="s">
        <v>175</v>
      </c>
      <c r="C39" s="11" t="s">
        <v>175</v>
      </c>
      <c r="D39" s="3">
        <v>6</v>
      </c>
      <c r="E39" s="18" t="s">
        <v>178</v>
      </c>
      <c r="F39" s="3">
        <f>INDEX(部首検索表[序数],MATCH(字音画数表[[#This Row],[部首]],部首検索表[部首],0))</f>
        <v>94</v>
      </c>
      <c r="G39" s="3" t="s">
        <v>175</v>
      </c>
      <c r="H39" s="16" t="s">
        <v>4815</v>
      </c>
      <c r="I39"/>
      <c r="AU39"/>
      <c r="AV39" s="6"/>
      <c r="AW39"/>
      <c r="AX39" s="6"/>
      <c r="AY39"/>
      <c r="AZ39" s="6"/>
      <c r="BA39"/>
      <c r="BB39" s="6"/>
      <c r="BC39"/>
      <c r="BD39" s="6"/>
      <c r="BE39"/>
      <c r="BF39" s="6"/>
      <c r="BG39"/>
      <c r="BH39" s="6"/>
      <c r="BI39"/>
      <c r="BJ39" s="6"/>
      <c r="BK39"/>
      <c r="BL39" s="6"/>
      <c r="BM39"/>
      <c r="BN39" s="6"/>
      <c r="BO39"/>
      <c r="BP39" s="6"/>
      <c r="BQ39"/>
      <c r="BR39" s="6"/>
      <c r="BS39"/>
      <c r="BT39" s="6"/>
      <c r="BU39"/>
      <c r="BV39" s="6"/>
      <c r="BW39"/>
      <c r="BX39" s="6"/>
      <c r="BY39"/>
      <c r="BZ39" s="6"/>
      <c r="CA39"/>
      <c r="CB39" s="6"/>
    </row>
    <row r="40" spans="2:80">
      <c r="B40" s="11" t="s">
        <v>1697</v>
      </c>
      <c r="C40" s="11" t="s">
        <v>175</v>
      </c>
      <c r="D40" s="3">
        <v>6</v>
      </c>
      <c r="E40" s="3" t="s">
        <v>179</v>
      </c>
      <c r="F40" s="3">
        <f>INDEX(部首検索表[序数],MATCH(字音画数表[[#This Row],[部首]],部首検索表[部首],0))</f>
        <v>124</v>
      </c>
      <c r="G40" s="3" t="s">
        <v>175</v>
      </c>
      <c r="H40" s="16" t="s">
        <v>132</v>
      </c>
      <c r="I40"/>
      <c r="AU40"/>
      <c r="AV40" s="6"/>
      <c r="AW40"/>
      <c r="AX40" s="6"/>
      <c r="AY40"/>
      <c r="AZ40" s="6"/>
      <c r="BA40"/>
      <c r="BB40" s="6"/>
      <c r="BC40"/>
      <c r="BD40" s="6"/>
      <c r="BE40"/>
      <c r="BF40" s="6"/>
      <c r="BG40"/>
      <c r="BH40" s="6"/>
      <c r="BI40"/>
      <c r="BJ40" s="6"/>
      <c r="BK40"/>
      <c r="BL40" s="6"/>
      <c r="BM40"/>
      <c r="BN40" s="6"/>
      <c r="BO40"/>
      <c r="BP40" s="6"/>
      <c r="BQ40"/>
      <c r="BR40" s="6"/>
      <c r="BS40"/>
      <c r="BT40" s="6"/>
      <c r="BU40"/>
      <c r="BV40" s="6"/>
      <c r="BW40"/>
      <c r="BX40" s="6"/>
      <c r="BY40"/>
      <c r="BZ40" s="6"/>
      <c r="CA40"/>
      <c r="CB40" s="6"/>
    </row>
    <row r="41" spans="2:80">
      <c r="B41" s="11" t="s">
        <v>180</v>
      </c>
      <c r="C41" s="11" t="s">
        <v>175</v>
      </c>
      <c r="D41" s="3">
        <v>6</v>
      </c>
      <c r="E41" s="3" t="s">
        <v>181</v>
      </c>
      <c r="F41" s="3">
        <f>INDEX(部首検索表[序数],MATCH(字音画数表[[#This Row],[部首]],部首検索表[部首],0))</f>
        <v>140</v>
      </c>
      <c r="G41" s="3" t="s">
        <v>175</v>
      </c>
      <c r="H41" s="16"/>
      <c r="I41"/>
      <c r="AU41"/>
      <c r="AV41" s="6"/>
      <c r="AW41"/>
      <c r="AX41" s="6"/>
      <c r="AY41"/>
      <c r="AZ41" s="6"/>
      <c r="BA41"/>
      <c r="BB41" s="6"/>
      <c r="BC41"/>
      <c r="BD41" s="6"/>
      <c r="BE41"/>
      <c r="BF41" s="6"/>
      <c r="BG41"/>
      <c r="BH41" s="6"/>
      <c r="BI41"/>
      <c r="BJ41" s="6"/>
      <c r="BK41"/>
      <c r="BL41" s="6"/>
      <c r="BM41"/>
      <c r="BN41" s="6"/>
      <c r="BO41"/>
      <c r="BP41" s="6"/>
      <c r="BQ41"/>
      <c r="BR41" s="6"/>
      <c r="BS41"/>
      <c r="BT41" s="6"/>
      <c r="BU41"/>
      <c r="BV41" s="6"/>
      <c r="BW41"/>
      <c r="BX41" s="6"/>
      <c r="BY41"/>
      <c r="BZ41" s="6"/>
      <c r="CA41"/>
      <c r="CB41" s="6"/>
    </row>
    <row r="42" spans="2:80">
      <c r="B42" s="11" t="s">
        <v>184</v>
      </c>
      <c r="C42" s="11" t="s">
        <v>185</v>
      </c>
      <c r="D42" s="3">
        <v>13</v>
      </c>
      <c r="E42" s="3" t="s">
        <v>122</v>
      </c>
      <c r="F42" s="3">
        <f>INDEX(部首検索表[序数],MATCH(字音画数表[[#This Row],[部首]],部首検索表[部首],0))</f>
        <v>162</v>
      </c>
      <c r="G42" s="3" t="s">
        <v>175</v>
      </c>
      <c r="H42" s="16"/>
      <c r="I42"/>
      <c r="AU42"/>
      <c r="AV42" s="6"/>
      <c r="AW42"/>
      <c r="AX42" s="6"/>
      <c r="AY42"/>
      <c r="AZ42" s="6"/>
      <c r="BA42"/>
      <c r="BB42" s="6"/>
      <c r="BC42"/>
      <c r="BD42" s="6"/>
      <c r="BE42"/>
      <c r="BF42" s="6"/>
      <c r="BG42"/>
      <c r="BH42" s="6"/>
      <c r="BI42"/>
      <c r="BJ42" s="6"/>
      <c r="BK42"/>
      <c r="BL42" s="6"/>
      <c r="BM42"/>
      <c r="BN42" s="6"/>
      <c r="BO42"/>
      <c r="BP42" s="6"/>
      <c r="BQ42"/>
      <c r="BR42" s="6"/>
      <c r="BS42"/>
      <c r="BT42" s="6"/>
      <c r="BU42"/>
      <c r="BV42" s="6"/>
      <c r="BW42"/>
      <c r="BX42" s="6"/>
      <c r="BY42"/>
      <c r="BZ42" s="6"/>
      <c r="CA42"/>
      <c r="CB42" s="6"/>
    </row>
    <row r="43" spans="2:80">
      <c r="B43" s="11" t="s">
        <v>190</v>
      </c>
      <c r="C43" s="11" t="s">
        <v>187</v>
      </c>
      <c r="D43" s="3">
        <v>9</v>
      </c>
      <c r="E43" s="3" t="s">
        <v>191</v>
      </c>
      <c r="F43" s="53">
        <f>INDEX(部首検索表[序数],MATCH(字音画数表[[#This Row],[部首]],部首検索表[部首],0))</f>
        <v>108</v>
      </c>
      <c r="G43" s="3" t="s">
        <v>189</v>
      </c>
      <c r="H43" s="16"/>
      <c r="I43"/>
      <c r="AU43"/>
      <c r="AV43" s="6"/>
      <c r="AW43"/>
      <c r="AX43" s="6"/>
      <c r="AY43"/>
      <c r="AZ43" s="6"/>
      <c r="BA43"/>
      <c r="BB43" s="6"/>
      <c r="BC43"/>
      <c r="BD43" s="6"/>
      <c r="BE43"/>
      <c r="BF43" s="6"/>
      <c r="BG43"/>
      <c r="BH43" s="6"/>
      <c r="BI43"/>
      <c r="BJ43" s="6"/>
      <c r="BK43"/>
      <c r="BL43" s="6"/>
      <c r="BM43"/>
      <c r="BN43" s="6"/>
      <c r="BO43"/>
      <c r="BP43" s="6"/>
      <c r="BQ43"/>
      <c r="BR43" s="6"/>
      <c r="BS43"/>
      <c r="BT43" s="6"/>
      <c r="BU43"/>
      <c r="BV43" s="6"/>
      <c r="BW43"/>
      <c r="BX43" s="6"/>
      <c r="BY43"/>
      <c r="BZ43" s="6"/>
      <c r="CA43"/>
      <c r="CB43" s="6"/>
    </row>
    <row r="44" spans="2:80">
      <c r="B44" s="101" t="s">
        <v>192</v>
      </c>
      <c r="C44" s="11" t="s">
        <v>187</v>
      </c>
      <c r="D44" s="3">
        <v>11</v>
      </c>
      <c r="E44" s="3" t="s">
        <v>193</v>
      </c>
      <c r="F44" s="3">
        <f>INDEX(部首検索表[序数],MATCH(字音画数表[[#This Row],[部首]],部首検索表[部首],0))</f>
        <v>75</v>
      </c>
      <c r="G44" s="3" t="s">
        <v>189</v>
      </c>
      <c r="H44" s="16"/>
      <c r="I44"/>
      <c r="AU44"/>
      <c r="AV44" s="6"/>
      <c r="AW44"/>
      <c r="AX44" s="6"/>
      <c r="AY44"/>
      <c r="AZ44" s="6"/>
      <c r="BA44"/>
      <c r="BB44" s="6"/>
      <c r="BC44"/>
      <c r="BD44" s="6"/>
      <c r="BE44"/>
      <c r="BF44" s="6"/>
      <c r="BG44"/>
      <c r="BH44" s="6"/>
      <c r="BI44"/>
      <c r="BJ44" s="6"/>
      <c r="BK44"/>
      <c r="BL44" s="6"/>
      <c r="BM44"/>
      <c r="BN44" s="6"/>
      <c r="BO44"/>
      <c r="BP44" s="6"/>
      <c r="BQ44"/>
      <c r="BR44" s="6"/>
      <c r="BS44"/>
      <c r="BT44" s="6"/>
      <c r="BU44"/>
      <c r="BV44" s="6"/>
      <c r="BW44"/>
      <c r="BX44" s="6"/>
      <c r="BY44"/>
      <c r="BZ44" s="6"/>
      <c r="CA44"/>
      <c r="CB44" s="6"/>
    </row>
    <row r="45" spans="2:80">
      <c r="B45" s="11" t="s">
        <v>1826</v>
      </c>
      <c r="C45" s="11" t="s">
        <v>187</v>
      </c>
      <c r="D45" s="3">
        <v>15</v>
      </c>
      <c r="E45" s="3" t="s">
        <v>156</v>
      </c>
      <c r="F45" s="3">
        <f>INDEX(部首検索表[序数],MATCH(字音画数表[[#This Row],[部首]],部首検索表[部首],0))</f>
        <v>85</v>
      </c>
      <c r="G45" s="3" t="s">
        <v>189</v>
      </c>
      <c r="H45" s="16" t="s">
        <v>132</v>
      </c>
      <c r="I45"/>
      <c r="AU45"/>
      <c r="AV45" s="6"/>
      <c r="AW45"/>
      <c r="AX45" s="6"/>
      <c r="AY45"/>
      <c r="AZ45" s="6"/>
      <c r="BA45"/>
      <c r="BB45" s="6"/>
      <c r="BC45"/>
      <c r="BD45" s="6"/>
      <c r="BE45"/>
      <c r="BF45" s="6"/>
      <c r="BG45"/>
      <c r="BH45" s="6"/>
      <c r="BI45"/>
      <c r="BJ45" s="6"/>
      <c r="BK45"/>
      <c r="BL45" s="6"/>
      <c r="BM45"/>
      <c r="BN45" s="6"/>
      <c r="BO45"/>
      <c r="BP45" s="6"/>
      <c r="BQ45"/>
      <c r="BR45" s="6"/>
      <c r="BS45"/>
      <c r="BT45" s="6"/>
      <c r="BU45"/>
      <c r="BV45" s="6"/>
      <c r="BW45"/>
      <c r="BX45" s="6"/>
      <c r="BY45"/>
      <c r="BZ45" s="6"/>
      <c r="CA45"/>
      <c r="CB45" s="6"/>
    </row>
    <row r="46" spans="2:80">
      <c r="B46" s="11" t="s">
        <v>194</v>
      </c>
      <c r="C46" s="11" t="s">
        <v>187</v>
      </c>
      <c r="D46" s="3">
        <v>16</v>
      </c>
      <c r="E46" s="3" t="s">
        <v>195</v>
      </c>
      <c r="F46" s="3">
        <f>INDEX(部首検索表[序数],MATCH(字音画数表[[#This Row],[部首]],部首検索表[部首],0))</f>
        <v>181</v>
      </c>
      <c r="G46" s="3" t="s">
        <v>189</v>
      </c>
      <c r="H46" s="16"/>
      <c r="I46"/>
      <c r="AU46"/>
      <c r="AV46" s="6"/>
      <c r="AW46"/>
      <c r="AX46" s="6"/>
      <c r="AY46"/>
      <c r="AZ46" s="6"/>
      <c r="BA46"/>
      <c r="BB46" s="6"/>
      <c r="BC46"/>
      <c r="BD46" s="6"/>
      <c r="BE46"/>
      <c r="BF46" s="6"/>
      <c r="BG46"/>
      <c r="BH46" s="6"/>
      <c r="BI46"/>
      <c r="BJ46" s="6"/>
      <c r="BK46"/>
      <c r="BL46" s="6"/>
      <c r="BM46"/>
      <c r="BN46" s="6"/>
      <c r="BO46"/>
      <c r="BP46" s="6"/>
      <c r="BQ46"/>
      <c r="BR46" s="6"/>
      <c r="BS46"/>
      <c r="BT46" s="6"/>
      <c r="BU46"/>
      <c r="BV46" s="6"/>
      <c r="BW46"/>
      <c r="BX46" s="6"/>
      <c r="BY46"/>
      <c r="BZ46" s="6"/>
      <c r="CA46"/>
      <c r="CB46" s="6"/>
    </row>
    <row r="47" spans="2:80">
      <c r="B47" s="11" t="s">
        <v>196</v>
      </c>
      <c r="C47" s="11" t="s">
        <v>187</v>
      </c>
      <c r="D47" s="3">
        <v>17</v>
      </c>
      <c r="E47" s="15" t="s">
        <v>197</v>
      </c>
      <c r="F47" s="3">
        <f>INDEX(部首検索表[序数],MATCH(字音画数表[[#This Row],[部首]],部首検索表[部首],0))</f>
        <v>38</v>
      </c>
      <c r="G47" s="3" t="s">
        <v>189</v>
      </c>
      <c r="H47" s="16"/>
      <c r="I47"/>
      <c r="AU47"/>
      <c r="AV47" s="6"/>
      <c r="AW47"/>
      <c r="AX47" s="6"/>
      <c r="AY47"/>
      <c r="AZ47" s="6"/>
      <c r="BA47"/>
      <c r="BB47" s="6"/>
      <c r="BC47"/>
      <c r="BD47" s="6"/>
      <c r="BE47"/>
      <c r="BF47" s="6"/>
      <c r="BG47"/>
      <c r="BH47" s="6"/>
      <c r="BI47"/>
      <c r="BJ47" s="6"/>
      <c r="BK47"/>
      <c r="BL47" s="6"/>
      <c r="BM47"/>
      <c r="BN47" s="6"/>
      <c r="BO47"/>
      <c r="BP47" s="6"/>
      <c r="BQ47"/>
      <c r="BR47" s="6"/>
      <c r="BS47"/>
      <c r="BT47" s="6"/>
      <c r="BU47"/>
      <c r="BV47" s="6"/>
      <c r="BW47"/>
      <c r="BX47" s="6"/>
      <c r="BY47"/>
      <c r="BZ47" s="6"/>
      <c r="CA47"/>
      <c r="CB47" s="6"/>
    </row>
    <row r="48" spans="2:80">
      <c r="B48" s="15" t="s">
        <v>198</v>
      </c>
      <c r="C48" s="11" t="s">
        <v>187</v>
      </c>
      <c r="D48" s="3">
        <v>20</v>
      </c>
      <c r="E48" s="21" t="s">
        <v>199</v>
      </c>
      <c r="F48" s="21">
        <f>INDEX(部首検索表[序数],MATCH(字音画数表[[#This Row],[部首]],部首検索表[部首],0))</f>
        <v>154</v>
      </c>
      <c r="G48" s="21" t="s">
        <v>189</v>
      </c>
      <c r="H48" s="12"/>
    </row>
    <row r="49" spans="2:80">
      <c r="B49" s="11" t="s">
        <v>200</v>
      </c>
      <c r="C49" s="11" t="s">
        <v>201</v>
      </c>
      <c r="D49" s="3">
        <v>6</v>
      </c>
      <c r="E49" s="3" t="s">
        <v>202</v>
      </c>
      <c r="F49" s="3">
        <f>INDEX(部首検索表[序数],MATCH(字音画数表[[#This Row],[部首]],部首検索表[部首],0))</f>
        <v>8</v>
      </c>
      <c r="G49" s="3" t="s">
        <v>189</v>
      </c>
      <c r="H49" s="16"/>
      <c r="I49"/>
      <c r="AU49"/>
      <c r="AV49" s="6"/>
      <c r="AW49"/>
      <c r="AX49" s="6"/>
      <c r="AY49"/>
      <c r="AZ49" s="6"/>
      <c r="BA49"/>
      <c r="BB49" s="6"/>
      <c r="BC49"/>
      <c r="BD49" s="6"/>
      <c r="BE49"/>
      <c r="BF49" s="6"/>
      <c r="BG49"/>
      <c r="BH49" s="6"/>
      <c r="BI49"/>
      <c r="BJ49" s="6"/>
      <c r="BK49"/>
      <c r="BL49" s="6"/>
      <c r="BM49"/>
      <c r="BN49" s="6"/>
      <c r="BO49"/>
      <c r="BP49" s="6"/>
      <c r="BQ49"/>
      <c r="BR49" s="6"/>
      <c r="BS49"/>
      <c r="BT49" s="6"/>
      <c r="BU49"/>
      <c r="BV49" s="6"/>
      <c r="BW49"/>
      <c r="BX49" s="6"/>
      <c r="BY49"/>
      <c r="BZ49" s="6"/>
      <c r="CA49"/>
      <c r="CB49" s="6"/>
    </row>
    <row r="50" spans="2:80">
      <c r="B50" s="11" t="s">
        <v>4197</v>
      </c>
      <c r="C50" s="11" t="s">
        <v>3954</v>
      </c>
      <c r="D50" s="3">
        <v>7</v>
      </c>
      <c r="E50" s="18" t="s">
        <v>231</v>
      </c>
      <c r="F50" s="53">
        <f>INDEX(部首検索表[序数],MATCH(字音画数表[[#This Row],[部首]],部首検索表[部首],0))</f>
        <v>60</v>
      </c>
      <c r="G50" s="3" t="s">
        <v>189</v>
      </c>
      <c r="H50" s="16" t="s">
        <v>132</v>
      </c>
      <c r="I50"/>
      <c r="AU50"/>
      <c r="AV50" s="6"/>
      <c r="AW50"/>
      <c r="AX50" s="6"/>
      <c r="AY50"/>
      <c r="AZ50" s="6"/>
      <c r="BA50"/>
      <c r="BB50" s="6"/>
      <c r="BC50"/>
      <c r="BD50" s="6"/>
      <c r="BE50"/>
      <c r="BF50" s="6"/>
      <c r="BG50"/>
      <c r="BH50" s="6"/>
      <c r="BI50"/>
      <c r="BJ50" s="6"/>
      <c r="BK50"/>
      <c r="BL50" s="6"/>
      <c r="BM50"/>
      <c r="BN50" s="6"/>
      <c r="BO50"/>
      <c r="BP50" s="6"/>
      <c r="BQ50"/>
      <c r="BR50" s="6"/>
      <c r="BS50"/>
      <c r="BT50" s="6"/>
      <c r="BU50"/>
      <c r="BV50" s="6"/>
      <c r="BW50"/>
      <c r="BX50" s="6"/>
      <c r="BY50"/>
      <c r="BZ50" s="6"/>
      <c r="CA50"/>
      <c r="CB50" s="6"/>
    </row>
    <row r="51" spans="2:80">
      <c r="B51" s="11" t="s">
        <v>203</v>
      </c>
      <c r="C51" s="11" t="s">
        <v>201</v>
      </c>
      <c r="D51" s="3">
        <v>9</v>
      </c>
      <c r="E51" s="3" t="s">
        <v>204</v>
      </c>
      <c r="F51" s="3">
        <f>INDEX(部首検索表[序数],MATCH(字音画数表[[#This Row],[部首]],部首検索表[部首],0))</f>
        <v>55</v>
      </c>
      <c r="G51" s="3" t="s">
        <v>189</v>
      </c>
      <c r="H51" s="16"/>
      <c r="I51"/>
      <c r="AU51"/>
      <c r="AV51" s="6"/>
      <c r="AW51"/>
      <c r="AX51" s="6"/>
      <c r="AY51"/>
      <c r="AZ51" s="6"/>
      <c r="BA51"/>
      <c r="BB51" s="6"/>
      <c r="BC51"/>
      <c r="BD51" s="6"/>
      <c r="BE51"/>
      <c r="BF51" s="6"/>
      <c r="BG51"/>
      <c r="BH51" s="6"/>
      <c r="BI51"/>
      <c r="BJ51" s="6"/>
      <c r="BK51"/>
      <c r="BL51" s="6"/>
      <c r="BM51"/>
      <c r="BN51" s="6"/>
      <c r="BO51"/>
      <c r="BP51" s="6"/>
      <c r="BQ51"/>
      <c r="BR51" s="6"/>
      <c r="BS51"/>
      <c r="BT51" s="6"/>
      <c r="BU51"/>
      <c r="BV51" s="6"/>
      <c r="BW51"/>
      <c r="BX51" s="6"/>
      <c r="BY51"/>
      <c r="BZ51" s="6"/>
      <c r="CA51"/>
      <c r="CB51" s="6"/>
    </row>
    <row r="52" spans="2:80">
      <c r="B52" s="11" t="s">
        <v>4131</v>
      </c>
      <c r="C52" s="11" t="s">
        <v>201</v>
      </c>
      <c r="D52" s="3">
        <v>10</v>
      </c>
      <c r="E52" s="15" t="s">
        <v>191</v>
      </c>
      <c r="F52" s="3">
        <f>INDEX(部首検索表[序数],MATCH(字音画数表[[#This Row],[部首]],部首検索表[部首],0))</f>
        <v>108</v>
      </c>
      <c r="G52" s="3" t="s">
        <v>189</v>
      </c>
      <c r="H52" s="16"/>
      <c r="I52"/>
      <c r="AU52"/>
      <c r="AV52" s="6"/>
      <c r="AW52"/>
      <c r="AX52" s="6"/>
      <c r="AY52"/>
      <c r="AZ52" s="6"/>
      <c r="BA52"/>
      <c r="BB52" s="6"/>
      <c r="BC52"/>
      <c r="BD52" s="6"/>
      <c r="BE52"/>
      <c r="BF52" s="6"/>
      <c r="BG52"/>
      <c r="BH52" s="6"/>
      <c r="BI52"/>
      <c r="BJ52" s="6"/>
      <c r="BK52"/>
      <c r="BL52" s="6"/>
      <c r="BM52"/>
      <c r="BN52" s="6"/>
      <c r="BO52"/>
      <c r="BP52" s="6"/>
      <c r="BQ52"/>
      <c r="BR52" s="6"/>
      <c r="BS52"/>
      <c r="BT52" s="6"/>
      <c r="BU52"/>
      <c r="BV52" s="6"/>
      <c r="BW52"/>
      <c r="BX52" s="6"/>
      <c r="BY52"/>
      <c r="BZ52" s="6"/>
      <c r="CA52"/>
      <c r="CB52" s="6"/>
    </row>
    <row r="53" spans="2:80">
      <c r="B53" s="11" t="s">
        <v>205</v>
      </c>
      <c r="C53" s="11" t="s">
        <v>201</v>
      </c>
      <c r="D53" s="3">
        <v>19</v>
      </c>
      <c r="E53" s="3" t="s">
        <v>206</v>
      </c>
      <c r="F53" s="3">
        <f>INDEX(部首検索表[序数],MATCH(字音画数表[[#This Row],[部首]],部首検索表[部首],0))</f>
        <v>120</v>
      </c>
      <c r="G53" s="3" t="s">
        <v>189</v>
      </c>
      <c r="H53" s="16" t="s">
        <v>132</v>
      </c>
      <c r="I53"/>
      <c r="AU53"/>
      <c r="AV53" s="6"/>
      <c r="AW53"/>
      <c r="AX53" s="6"/>
      <c r="AY53"/>
      <c r="AZ53" s="6"/>
      <c r="BA53"/>
      <c r="BB53" s="6"/>
      <c r="BC53"/>
      <c r="BD53" s="6"/>
      <c r="BE53"/>
      <c r="BF53" s="6"/>
      <c r="BG53"/>
      <c r="BH53" s="6"/>
      <c r="BI53"/>
      <c r="BJ53" s="6"/>
      <c r="BK53"/>
      <c r="BL53" s="6"/>
      <c r="BM53"/>
      <c r="BN53" s="6"/>
      <c r="BO53"/>
      <c r="BP53" s="6"/>
      <c r="BQ53"/>
      <c r="BR53" s="6"/>
      <c r="BS53"/>
      <c r="BT53" s="6"/>
      <c r="BU53"/>
      <c r="BV53" s="6"/>
      <c r="BW53"/>
      <c r="BX53" s="6"/>
      <c r="BY53"/>
      <c r="BZ53" s="6"/>
      <c r="CA53"/>
      <c r="CB53" s="6"/>
    </row>
    <row r="54" spans="2:80">
      <c r="B54" s="11" t="s">
        <v>207</v>
      </c>
      <c r="C54" s="11" t="s">
        <v>208</v>
      </c>
      <c r="D54" s="3">
        <v>4</v>
      </c>
      <c r="E54" s="3" t="s">
        <v>209</v>
      </c>
      <c r="F54" s="3">
        <f>INDEX(部首検索表[序数],MATCH(字音画数表[[#This Row],[部首]],部首検索表[部首],0))</f>
        <v>73</v>
      </c>
      <c r="G54" s="3" t="s">
        <v>189</v>
      </c>
      <c r="H54" s="16"/>
      <c r="I54"/>
      <c r="AU54"/>
      <c r="AV54" s="6"/>
      <c r="AW54"/>
      <c r="AX54" s="6"/>
      <c r="AY54"/>
      <c r="AZ54" s="6"/>
      <c r="BA54"/>
      <c r="BB54" s="6"/>
      <c r="BC54"/>
      <c r="BD54" s="6"/>
      <c r="BE54"/>
      <c r="BF54" s="6"/>
      <c r="BG54"/>
      <c r="BH54" s="6"/>
      <c r="BI54"/>
      <c r="BJ54" s="6"/>
      <c r="BK54"/>
      <c r="BL54" s="6"/>
      <c r="BM54"/>
      <c r="BN54" s="6"/>
      <c r="BO54"/>
      <c r="BP54" s="6"/>
      <c r="BQ54"/>
      <c r="BR54" s="6"/>
      <c r="BS54"/>
      <c r="BT54" s="6"/>
      <c r="BU54"/>
      <c r="BV54" s="6"/>
      <c r="BW54"/>
      <c r="BX54" s="6"/>
      <c r="BY54"/>
      <c r="BZ54" s="6"/>
      <c r="CA54"/>
      <c r="CB54" s="6"/>
    </row>
    <row r="55" spans="2:80">
      <c r="B55" s="11" t="s">
        <v>958</v>
      </c>
      <c r="C55" s="11" t="s">
        <v>1833</v>
      </c>
      <c r="D55" s="3">
        <v>14</v>
      </c>
      <c r="E55" s="15" t="s">
        <v>527</v>
      </c>
      <c r="F55" s="3">
        <f>INDEX(部首検索表[序数],MATCH(字音画数表[[#This Row],[部首]],部首検索表[部首],0))</f>
        <v>149</v>
      </c>
      <c r="G55" s="3" t="s">
        <v>189</v>
      </c>
      <c r="H55" s="16" t="s">
        <v>4599</v>
      </c>
      <c r="I55"/>
      <c r="AU55"/>
      <c r="AV55" s="6"/>
      <c r="AW55"/>
      <c r="AX55" s="6"/>
      <c r="AY55"/>
      <c r="AZ55" s="6"/>
      <c r="BA55"/>
      <c r="BB55" s="6"/>
      <c r="BC55"/>
      <c r="BD55" s="6"/>
      <c r="BE55"/>
      <c r="BF55" s="6"/>
      <c r="BG55"/>
      <c r="BH55" s="6"/>
      <c r="BI55"/>
      <c r="BJ55" s="6"/>
      <c r="BK55"/>
      <c r="BL55" s="6"/>
      <c r="BM55"/>
      <c r="BN55" s="6"/>
      <c r="BO55"/>
      <c r="BP55" s="6"/>
      <c r="BQ55"/>
      <c r="BR55" s="6"/>
      <c r="BS55"/>
      <c r="BT55" s="6"/>
      <c r="BU55"/>
      <c r="BV55" s="6"/>
      <c r="BW55"/>
      <c r="BX55" s="6"/>
      <c r="BY55"/>
      <c r="BZ55" s="6"/>
      <c r="CA55"/>
      <c r="CB55" s="6"/>
    </row>
    <row r="56" spans="2:80">
      <c r="B56" s="11" t="s">
        <v>4120</v>
      </c>
      <c r="C56" s="11" t="s">
        <v>1833</v>
      </c>
      <c r="D56" s="3">
        <v>15</v>
      </c>
      <c r="E56" s="3" t="s">
        <v>339</v>
      </c>
      <c r="F56" s="53">
        <f>INDEX(部首検索表[序数],MATCH(字音画数表[[#This Row],[部首]],部首検索表[部首],0))</f>
        <v>169</v>
      </c>
      <c r="G56" s="3" t="s">
        <v>189</v>
      </c>
      <c r="H56" s="16" t="s">
        <v>132</v>
      </c>
      <c r="I56"/>
      <c r="AU56"/>
      <c r="AV56" s="6"/>
      <c r="AW56"/>
      <c r="AX56" s="6"/>
      <c r="AY56"/>
      <c r="AZ56" s="6"/>
      <c r="BA56"/>
      <c r="BB56" s="6"/>
      <c r="BC56"/>
      <c r="BD56" s="6"/>
      <c r="BE56"/>
      <c r="BF56" s="6"/>
      <c r="BG56"/>
      <c r="BH56" s="6"/>
      <c r="BI56"/>
      <c r="BJ56" s="6"/>
      <c r="BK56"/>
      <c r="BL56" s="6"/>
      <c r="BM56"/>
      <c r="BN56" s="6"/>
      <c r="BO56"/>
      <c r="BP56" s="6"/>
      <c r="BQ56"/>
      <c r="BR56" s="6"/>
      <c r="BS56"/>
      <c r="BT56" s="6"/>
      <c r="BU56"/>
      <c r="BV56" s="6"/>
      <c r="BW56"/>
      <c r="BX56" s="6"/>
      <c r="BY56"/>
      <c r="BZ56" s="6"/>
      <c r="CA56"/>
      <c r="CB56" s="6"/>
    </row>
    <row r="57" spans="2:80">
      <c r="B57" s="11" t="s">
        <v>210</v>
      </c>
      <c r="C57" s="11" t="s">
        <v>211</v>
      </c>
      <c r="D57" s="3">
        <v>8</v>
      </c>
      <c r="E57" s="3" t="s">
        <v>127</v>
      </c>
      <c r="F57" s="3">
        <f>INDEX(部首検索表[序数],MATCH(字音画数表[[#This Row],[部首]],部首検索表[部首],0))</f>
        <v>40</v>
      </c>
      <c r="G57" s="3" t="s">
        <v>189</v>
      </c>
      <c r="H57" s="16"/>
      <c r="I57"/>
      <c r="AU57"/>
      <c r="AV57" s="6"/>
      <c r="AW57"/>
      <c r="AX57" s="6"/>
      <c r="AY57"/>
      <c r="AZ57" s="6"/>
      <c r="BA57"/>
      <c r="BB57" s="6"/>
      <c r="BC57"/>
      <c r="BD57" s="6"/>
      <c r="BE57"/>
      <c r="BF57" s="6"/>
      <c r="BG57"/>
      <c r="BH57" s="6"/>
      <c r="BI57"/>
      <c r="BJ57" s="6"/>
      <c r="BK57"/>
      <c r="BL57" s="6"/>
      <c r="BM57"/>
      <c r="BN57" s="6"/>
      <c r="BO57"/>
      <c r="BP57" s="6"/>
      <c r="BQ57"/>
      <c r="BR57" s="6"/>
      <c r="BS57"/>
      <c r="BT57" s="6"/>
      <c r="BU57"/>
      <c r="BV57" s="6"/>
      <c r="BW57"/>
      <c r="BX57" s="6"/>
      <c r="BY57"/>
      <c r="BZ57" s="6"/>
      <c r="CA57"/>
      <c r="CB57" s="6"/>
    </row>
    <row r="58" spans="2:80">
      <c r="B58" s="11" t="s">
        <v>3957</v>
      </c>
      <c r="C58" s="11" t="s">
        <v>3958</v>
      </c>
      <c r="D58" s="3">
        <v>9</v>
      </c>
      <c r="E58" s="15" t="s">
        <v>118</v>
      </c>
      <c r="F58" s="53">
        <f>INDEX(部首検索表[序数],MATCH(字音画数表[[#This Row],[部首]],部首検索表[部首],0))</f>
        <v>61</v>
      </c>
      <c r="G58" s="3" t="s">
        <v>189</v>
      </c>
      <c r="H58" s="16" t="s">
        <v>132</v>
      </c>
      <c r="I58"/>
      <c r="AU58"/>
      <c r="AV58" s="6"/>
      <c r="AW58"/>
      <c r="AX58" s="6"/>
      <c r="AY58"/>
      <c r="AZ58" s="6"/>
      <c r="BA58"/>
      <c r="BB58" s="6"/>
      <c r="BC58"/>
      <c r="BD58" s="6"/>
      <c r="BE58"/>
      <c r="BF58" s="6"/>
      <c r="BG58"/>
      <c r="BH58" s="6"/>
      <c r="BI58"/>
      <c r="BJ58" s="6"/>
      <c r="BK58"/>
      <c r="BL58" s="6"/>
      <c r="BM58"/>
      <c r="BN58" s="6"/>
      <c r="BO58"/>
      <c r="BP58" s="6"/>
      <c r="BQ58"/>
      <c r="BR58" s="6"/>
      <c r="BS58"/>
      <c r="BT58" s="6"/>
      <c r="BU58"/>
      <c r="BV58" s="6"/>
      <c r="BW58"/>
      <c r="BX58" s="6"/>
      <c r="BY58"/>
      <c r="BZ58" s="6"/>
      <c r="CA58"/>
      <c r="CB58" s="6"/>
    </row>
    <row r="59" spans="2:80">
      <c r="B59" s="11" t="s">
        <v>212</v>
      </c>
      <c r="C59" s="11" t="s">
        <v>211</v>
      </c>
      <c r="D59" s="3">
        <v>9</v>
      </c>
      <c r="E59" s="3" t="s">
        <v>157</v>
      </c>
      <c r="F59" s="3">
        <f>INDEX(部首検索表[序数],MATCH(字音画数表[[#This Row],[部首]],部首検索表[部首],0))</f>
        <v>87</v>
      </c>
      <c r="G59" s="3" t="s">
        <v>189</v>
      </c>
      <c r="H59" s="16" t="s">
        <v>132</v>
      </c>
      <c r="I59"/>
      <c r="AU59"/>
      <c r="AV59" s="6"/>
      <c r="AW59"/>
      <c r="AX59" s="6"/>
      <c r="AY59"/>
      <c r="AZ59" s="6"/>
      <c r="BA59"/>
      <c r="BB59" s="6"/>
      <c r="BC59"/>
      <c r="BD59" s="6"/>
      <c r="BE59"/>
      <c r="BF59" s="6"/>
      <c r="BG59"/>
      <c r="BH59" s="6"/>
      <c r="BI59"/>
      <c r="BJ59" s="6"/>
      <c r="BK59"/>
      <c r="BL59" s="6"/>
      <c r="BM59"/>
      <c r="BN59" s="6"/>
      <c r="BO59"/>
      <c r="BP59" s="6"/>
      <c r="BQ59"/>
      <c r="BR59" s="6"/>
      <c r="BS59"/>
      <c r="BT59" s="6"/>
      <c r="BU59"/>
      <c r="BV59" s="6"/>
      <c r="BW59"/>
      <c r="BX59" s="6"/>
      <c r="BY59"/>
      <c r="BZ59" s="6"/>
      <c r="CA59"/>
      <c r="CB59" s="6"/>
    </row>
    <row r="60" spans="2:80">
      <c r="B60" s="11" t="s">
        <v>213</v>
      </c>
      <c r="C60" s="11" t="s">
        <v>211</v>
      </c>
      <c r="D60" s="3">
        <v>9</v>
      </c>
      <c r="E60" s="15" t="s">
        <v>158</v>
      </c>
      <c r="F60" s="3">
        <f>INDEX(部首検索表[序数],MATCH(字音画数表[[#This Row],[部首]],部首検索表[部首],0))</f>
        <v>140</v>
      </c>
      <c r="G60" s="3" t="s">
        <v>189</v>
      </c>
      <c r="H60" s="16"/>
      <c r="I60"/>
      <c r="AU60"/>
      <c r="AV60" s="6"/>
      <c r="AW60" s="2"/>
      <c r="AX60" s="6"/>
      <c r="AY60"/>
      <c r="AZ60" s="6"/>
      <c r="BA60"/>
      <c r="BB60" s="6"/>
      <c r="BC60"/>
      <c r="BD60" s="6"/>
      <c r="BE60"/>
      <c r="BF60" s="6"/>
      <c r="BG60"/>
      <c r="BH60" s="6"/>
      <c r="BI60"/>
      <c r="BJ60" s="6"/>
      <c r="BK60"/>
      <c r="BL60" s="6"/>
      <c r="BM60"/>
      <c r="BN60" s="6"/>
      <c r="BO60"/>
      <c r="BP60" s="6"/>
      <c r="BQ60"/>
      <c r="BR60" s="6"/>
      <c r="BS60"/>
      <c r="BT60" s="6"/>
      <c r="BU60"/>
      <c r="BV60" s="6"/>
      <c r="BW60"/>
      <c r="BX60" s="6"/>
      <c r="BY60"/>
      <c r="BZ60" s="6"/>
      <c r="CA60"/>
      <c r="CB60" s="6"/>
    </row>
    <row r="61" spans="2:80">
      <c r="B61" s="102" t="s">
        <v>214</v>
      </c>
      <c r="C61" s="20" t="s">
        <v>211</v>
      </c>
      <c r="D61" s="3">
        <v>9</v>
      </c>
      <c r="E61" s="3" t="s">
        <v>215</v>
      </c>
      <c r="F61" s="3">
        <f>INDEX(部首検索表[序数],MATCH(字音画数表[[#This Row],[部首]],部首検索表[部首],0))</f>
        <v>144</v>
      </c>
      <c r="G61" s="3" t="s">
        <v>189</v>
      </c>
      <c r="H61" s="16"/>
      <c r="I61"/>
      <c r="AU61"/>
      <c r="AV61" s="6"/>
      <c r="AW61"/>
      <c r="AX61" s="6"/>
      <c r="AY61"/>
      <c r="AZ61" s="6"/>
      <c r="BA61"/>
      <c r="BB61" s="6"/>
      <c r="BC61"/>
      <c r="BD61" s="6"/>
      <c r="BE61"/>
      <c r="BF61" s="6"/>
      <c r="BG61"/>
      <c r="BH61" s="6"/>
      <c r="BI61"/>
      <c r="BJ61" s="6"/>
      <c r="BK61"/>
      <c r="BL61" s="6"/>
      <c r="BM61"/>
      <c r="BN61" s="6"/>
      <c r="BO61"/>
      <c r="BP61" s="6"/>
      <c r="BQ61"/>
      <c r="BR61" s="6"/>
      <c r="BS61"/>
      <c r="BT61" s="6"/>
      <c r="BU61"/>
      <c r="BV61" s="6"/>
      <c r="BW61"/>
      <c r="BX61" s="6"/>
      <c r="BY61"/>
      <c r="BZ61" s="6"/>
      <c r="CA61"/>
      <c r="CB61" s="6"/>
    </row>
    <row r="62" spans="2:80">
      <c r="B62" s="11" t="s">
        <v>1834</v>
      </c>
      <c r="C62" s="11" t="s">
        <v>211</v>
      </c>
      <c r="D62" s="3">
        <v>11</v>
      </c>
      <c r="E62" s="3" t="s">
        <v>135</v>
      </c>
      <c r="F62" s="3">
        <f>INDEX(部首検索表[序数],MATCH(字音画数表[[#This Row],[部首]],部首検索表[部首],0))</f>
        <v>9</v>
      </c>
      <c r="G62" s="3" t="s">
        <v>189</v>
      </c>
      <c r="H62" s="16" t="s">
        <v>132</v>
      </c>
      <c r="I62"/>
      <c r="AU62"/>
      <c r="AV62" s="6"/>
      <c r="AW62"/>
      <c r="AX62" s="6"/>
      <c r="AY62"/>
      <c r="AZ62" s="6"/>
      <c r="BA62"/>
      <c r="BB62" s="6"/>
      <c r="BC62"/>
      <c r="BD62" s="6"/>
      <c r="BE62"/>
      <c r="BF62" s="6"/>
      <c r="BG62"/>
      <c r="BH62" s="6"/>
      <c r="BI62"/>
      <c r="BJ62" s="6"/>
      <c r="BK62"/>
      <c r="BL62" s="6"/>
      <c r="BM62"/>
      <c r="BN62" s="6"/>
      <c r="BO62"/>
      <c r="BP62" s="6"/>
      <c r="BQ62"/>
      <c r="BR62" s="6"/>
      <c r="BS62"/>
      <c r="BT62" s="6"/>
      <c r="BU62"/>
      <c r="BV62" s="6"/>
      <c r="BW62"/>
      <c r="BX62" s="6"/>
      <c r="BY62"/>
      <c r="BZ62" s="6"/>
      <c r="CA62"/>
      <c r="CB62" s="6"/>
    </row>
    <row r="63" spans="2:80">
      <c r="B63" s="11" t="s">
        <v>1835</v>
      </c>
      <c r="C63" s="11" t="s">
        <v>211</v>
      </c>
      <c r="D63" s="3">
        <v>11</v>
      </c>
      <c r="E63" s="3" t="s">
        <v>197</v>
      </c>
      <c r="F63" s="3">
        <f>INDEX(部首検索表[序数],MATCH(字音画数表[[#This Row],[部首]],部首検索表[部首],0))</f>
        <v>38</v>
      </c>
      <c r="G63" s="3" t="s">
        <v>189</v>
      </c>
      <c r="H63" s="16" t="s">
        <v>132</v>
      </c>
      <c r="I63"/>
      <c r="AU63"/>
      <c r="AV63" s="6"/>
      <c r="AW63"/>
      <c r="AX63" s="6"/>
      <c r="AY63"/>
      <c r="AZ63" s="6"/>
      <c r="BA63"/>
      <c r="BB63" s="6"/>
      <c r="BC63"/>
      <c r="BD63" s="6"/>
      <c r="BE63"/>
      <c r="BF63" s="6"/>
      <c r="BG63"/>
      <c r="BH63" s="6"/>
      <c r="BI63"/>
      <c r="BJ63" s="6"/>
      <c r="BK63"/>
      <c r="BL63" s="6"/>
      <c r="BM63"/>
      <c r="BN63" s="6"/>
      <c r="BO63"/>
      <c r="BP63" s="6"/>
      <c r="BQ63"/>
      <c r="BR63" s="6"/>
      <c r="BS63"/>
      <c r="BT63" s="6"/>
      <c r="BU63"/>
      <c r="BV63" s="6"/>
      <c r="BW63"/>
      <c r="BX63" s="6"/>
      <c r="BY63"/>
      <c r="BZ63" s="6"/>
      <c r="CA63"/>
      <c r="CB63" s="6"/>
    </row>
    <row r="64" spans="2:80">
      <c r="B64" s="11" t="s">
        <v>216</v>
      </c>
      <c r="C64" s="11" t="s">
        <v>211</v>
      </c>
      <c r="D64" s="3">
        <v>12</v>
      </c>
      <c r="E64" s="3" t="s">
        <v>217</v>
      </c>
      <c r="F64" s="3">
        <f>INDEX(部首検索表[序数],MATCH(字音画数表[[#This Row],[部首]],部首検索表[部首],0))</f>
        <v>64</v>
      </c>
      <c r="G64" s="3" t="s">
        <v>189</v>
      </c>
      <c r="H64" s="16" t="s">
        <v>132</v>
      </c>
      <c r="I64"/>
      <c r="AU64"/>
      <c r="AV64" s="6"/>
      <c r="AW64"/>
      <c r="AX64" s="6"/>
      <c r="AY64"/>
      <c r="AZ64" s="6"/>
      <c r="BA64"/>
      <c r="BB64" s="6"/>
      <c r="BC64"/>
      <c r="BD64" s="6"/>
      <c r="BE64"/>
      <c r="BF64" s="6"/>
      <c r="BG64"/>
      <c r="BH64" s="6"/>
      <c r="BI64"/>
      <c r="BJ64" s="6"/>
      <c r="BK64"/>
      <c r="BL64" s="6"/>
      <c r="BM64"/>
      <c r="BN64" s="6"/>
      <c r="BO64"/>
      <c r="BP64" s="6"/>
      <c r="BQ64"/>
      <c r="BR64" s="6"/>
      <c r="BS64"/>
      <c r="BT64" s="6"/>
      <c r="BU64"/>
      <c r="BV64" s="6"/>
      <c r="BW64"/>
      <c r="BX64" s="6"/>
      <c r="BY64"/>
      <c r="BZ64" s="6"/>
      <c r="CA64"/>
      <c r="CB64" s="6"/>
    </row>
    <row r="65" spans="2:80">
      <c r="B65" s="102" t="s">
        <v>218</v>
      </c>
      <c r="C65" s="20" t="s">
        <v>211</v>
      </c>
      <c r="D65" s="3">
        <v>12</v>
      </c>
      <c r="E65" s="18" t="s">
        <v>178</v>
      </c>
      <c r="F65" s="3">
        <f>INDEX(部首検索表[序数],MATCH(字音画数表[[#This Row],[部首]],部首検索表[部首],0))</f>
        <v>94</v>
      </c>
      <c r="G65" s="3" t="s">
        <v>189</v>
      </c>
      <c r="H65" s="16"/>
      <c r="I65"/>
      <c r="AU65"/>
      <c r="AV65" s="6"/>
      <c r="AW65"/>
      <c r="AX65" s="6"/>
      <c r="AY65"/>
      <c r="AZ65" s="6"/>
      <c r="BA65"/>
      <c r="BB65" s="6"/>
      <c r="BC65"/>
      <c r="BD65" s="6"/>
      <c r="BE65"/>
      <c r="BF65" s="6"/>
      <c r="BG65"/>
      <c r="BH65" s="6"/>
      <c r="BI65"/>
      <c r="BJ65" s="6"/>
      <c r="BK65"/>
      <c r="BL65" s="6"/>
      <c r="BM65"/>
      <c r="BN65" s="6"/>
      <c r="BO65"/>
      <c r="BP65" s="6"/>
      <c r="BQ65"/>
      <c r="BR65" s="6"/>
      <c r="BS65"/>
      <c r="BT65" s="6"/>
      <c r="BU65"/>
      <c r="BV65" s="6"/>
      <c r="BW65"/>
      <c r="BX65" s="6"/>
      <c r="BY65"/>
      <c r="BZ65" s="6"/>
      <c r="CA65"/>
      <c r="CB65" s="6"/>
    </row>
    <row r="66" spans="2:80">
      <c r="B66" s="101" t="s">
        <v>219</v>
      </c>
      <c r="C66" s="11" t="s">
        <v>211</v>
      </c>
      <c r="D66" s="3">
        <v>13</v>
      </c>
      <c r="E66" s="3" t="s">
        <v>135</v>
      </c>
      <c r="F66" s="3">
        <f>INDEX(部首検索表[序数],MATCH(字音画数表[[#This Row],[部首]],部首検索表[部首],0))</f>
        <v>9</v>
      </c>
      <c r="G66" s="3" t="s">
        <v>189</v>
      </c>
      <c r="H66" s="16"/>
      <c r="I66"/>
      <c r="AU66"/>
      <c r="AV66" s="6"/>
      <c r="AW66"/>
      <c r="AX66" s="6"/>
      <c r="AY66"/>
      <c r="AZ66" s="6"/>
      <c r="BA66"/>
      <c r="BB66" s="6"/>
      <c r="BC66"/>
      <c r="BD66" s="6"/>
      <c r="BE66"/>
      <c r="BF66" s="6"/>
      <c r="BG66"/>
      <c r="BH66" s="6"/>
      <c r="BI66"/>
      <c r="BJ66" s="6"/>
      <c r="BK66"/>
      <c r="BL66" s="6"/>
      <c r="BM66"/>
      <c r="BN66" s="6"/>
      <c r="BO66"/>
      <c r="BP66" s="6"/>
      <c r="BQ66"/>
      <c r="BR66" s="6"/>
      <c r="BS66"/>
      <c r="BT66" s="6"/>
      <c r="BU66"/>
      <c r="BV66" s="6"/>
      <c r="BW66"/>
      <c r="BX66" s="6"/>
      <c r="BY66"/>
      <c r="BZ66" s="6"/>
      <c r="CA66"/>
      <c r="CB66" s="6"/>
    </row>
    <row r="67" spans="2:80">
      <c r="B67" s="11" t="s">
        <v>220</v>
      </c>
      <c r="C67" s="11" t="s">
        <v>211</v>
      </c>
      <c r="D67" s="3">
        <v>13</v>
      </c>
      <c r="E67" s="18" t="s">
        <v>221</v>
      </c>
      <c r="F67" s="53">
        <f>INDEX(部首検索表[序数],MATCH(字音画数表[[#This Row],[部首]],部首検索表[部首],0))</f>
        <v>31</v>
      </c>
      <c r="G67" s="3" t="s">
        <v>189</v>
      </c>
      <c r="H67" s="16"/>
      <c r="I67"/>
      <c r="AU67"/>
      <c r="AV67" s="6"/>
      <c r="AW67"/>
      <c r="AX67" s="6"/>
      <c r="AY67"/>
      <c r="AZ67" s="6"/>
      <c r="BA67"/>
      <c r="BB67" s="6"/>
      <c r="BC67"/>
      <c r="BD67" s="6"/>
      <c r="BE67"/>
      <c r="BF67" s="6"/>
      <c r="BG67"/>
      <c r="BH67" s="6"/>
      <c r="BI67"/>
      <c r="BJ67" s="6"/>
      <c r="BK67"/>
      <c r="BL67" s="6"/>
      <c r="BM67"/>
      <c r="BN67" s="6"/>
      <c r="BO67"/>
      <c r="BP67" s="6"/>
      <c r="BQ67"/>
      <c r="BR67" s="6"/>
      <c r="BS67"/>
      <c r="BT67" s="6"/>
      <c r="BU67"/>
      <c r="BV67" s="6"/>
      <c r="BW67"/>
      <c r="BX67" s="6"/>
      <c r="BY67"/>
      <c r="BZ67" s="6"/>
      <c r="CA67"/>
      <c r="CB67" s="6"/>
    </row>
    <row r="68" spans="2:80">
      <c r="B68" s="11" t="s">
        <v>5</v>
      </c>
      <c r="C68" s="11" t="s">
        <v>211</v>
      </c>
      <c r="D68" s="3">
        <v>14</v>
      </c>
      <c r="E68" s="3" t="s">
        <v>163</v>
      </c>
      <c r="F68" s="3">
        <f>INDEX(部首検索表[序数],MATCH(字音画数表[[#This Row],[部首]],部首検索表[部首],0))</f>
        <v>163</v>
      </c>
      <c r="G68" s="3" t="s">
        <v>189</v>
      </c>
      <c r="H68" s="16"/>
      <c r="I68"/>
      <c r="AU68"/>
      <c r="AV68" s="6"/>
      <c r="AW68"/>
      <c r="AX68" s="6"/>
      <c r="AY68"/>
      <c r="AZ68" s="6"/>
      <c r="BA68"/>
      <c r="BB68" s="6"/>
      <c r="BC68"/>
      <c r="BD68" s="6"/>
      <c r="BE68"/>
      <c r="BF68" s="6"/>
      <c r="BG68"/>
      <c r="BH68" s="6"/>
      <c r="BI68"/>
      <c r="BJ68" s="6"/>
      <c r="BK68"/>
      <c r="BL68" s="6"/>
      <c r="BM68"/>
      <c r="BN68" s="6"/>
      <c r="BO68"/>
      <c r="BP68" s="6"/>
      <c r="BQ68"/>
      <c r="BR68" s="6"/>
      <c r="BS68"/>
      <c r="BT68" s="6"/>
      <c r="BU68"/>
      <c r="BV68" s="6"/>
      <c r="BW68"/>
      <c r="BX68" s="6"/>
      <c r="BY68"/>
      <c r="BZ68" s="6"/>
      <c r="CA68"/>
      <c r="CB68" s="6"/>
    </row>
    <row r="69" spans="2:80">
      <c r="B69" s="29" t="s">
        <v>3985</v>
      </c>
      <c r="C69" s="11" t="s">
        <v>211</v>
      </c>
      <c r="D69" s="3">
        <v>15</v>
      </c>
      <c r="E69" s="21" t="s">
        <v>224</v>
      </c>
      <c r="F69" s="3">
        <f>INDEX(部首検索表[序数],MATCH(字音画数表[[#This Row],[部首]],部首検索表[部首],0))</f>
        <v>120</v>
      </c>
      <c r="G69" s="3" t="s">
        <v>189</v>
      </c>
      <c r="H69" s="16"/>
      <c r="I69"/>
      <c r="AU69"/>
      <c r="AV69" s="6"/>
      <c r="AW69"/>
      <c r="AX69" s="6"/>
      <c r="AY69"/>
      <c r="AZ69" s="6"/>
      <c r="BA69"/>
      <c r="BB69" s="6"/>
      <c r="BC69"/>
      <c r="BD69" s="6"/>
      <c r="BE69"/>
      <c r="BF69" s="6"/>
      <c r="BG69"/>
      <c r="BH69" s="6"/>
      <c r="BI69"/>
      <c r="BJ69" s="6"/>
      <c r="BK69"/>
      <c r="BL69" s="6"/>
      <c r="BM69"/>
      <c r="BN69" s="6"/>
      <c r="BO69"/>
      <c r="BP69" s="6"/>
      <c r="BQ69"/>
      <c r="BR69" s="6"/>
      <c r="BS69"/>
      <c r="BT69" s="6"/>
      <c r="BU69"/>
      <c r="BV69" s="6"/>
      <c r="BW69"/>
      <c r="BX69" s="6"/>
      <c r="BY69"/>
      <c r="BZ69" s="6"/>
      <c r="CA69"/>
      <c r="CB69" s="6"/>
    </row>
    <row r="70" spans="2:80">
      <c r="B70" s="11" t="s">
        <v>6</v>
      </c>
      <c r="C70" s="11" t="s">
        <v>211</v>
      </c>
      <c r="D70" s="3">
        <v>16</v>
      </c>
      <c r="E70" s="3" t="s">
        <v>225</v>
      </c>
      <c r="F70" s="3">
        <f>INDEX(部首検索表[序数],MATCH(字音画数表[[#This Row],[部首]],部首検索表[部首],0))</f>
        <v>86</v>
      </c>
      <c r="G70" s="3" t="s">
        <v>189</v>
      </c>
      <c r="H70" s="16"/>
      <c r="I70"/>
      <c r="AU70"/>
      <c r="AV70" s="6"/>
      <c r="AW70"/>
      <c r="AX70" s="6"/>
      <c r="AY70"/>
      <c r="AZ70" s="6"/>
      <c r="BA70"/>
      <c r="BB70" s="6"/>
      <c r="BC70"/>
      <c r="BD70" s="6"/>
      <c r="BE70"/>
      <c r="BF70" s="6"/>
      <c r="BG70"/>
      <c r="BH70" s="6"/>
      <c r="BI70"/>
      <c r="BJ70" s="6"/>
      <c r="BK70"/>
      <c r="BL70" s="6"/>
      <c r="BM70"/>
      <c r="BN70" s="6"/>
      <c r="BO70"/>
      <c r="BP70" s="6"/>
      <c r="BQ70"/>
      <c r="BR70" s="6"/>
      <c r="BS70"/>
      <c r="BT70" s="6"/>
      <c r="BU70"/>
      <c r="BV70" s="6"/>
      <c r="BW70"/>
      <c r="BX70" s="6"/>
      <c r="BY70"/>
      <c r="BZ70" s="6"/>
      <c r="CA70"/>
      <c r="CB70" s="6"/>
    </row>
    <row r="71" spans="2:80">
      <c r="B71" s="11" t="s">
        <v>1809</v>
      </c>
      <c r="C71" s="64" t="s">
        <v>211</v>
      </c>
      <c r="D71" s="3">
        <v>16</v>
      </c>
      <c r="E71" s="3" t="s">
        <v>1354</v>
      </c>
      <c r="F71" s="3">
        <f>INDEX(部首検索表[序数],MATCH(字音画数表[[#This Row],[部首]],部首検索表[部首],0))</f>
        <v>169</v>
      </c>
      <c r="G71" s="3" t="s">
        <v>189</v>
      </c>
      <c r="H71" s="65" t="s">
        <v>132</v>
      </c>
      <c r="I71"/>
      <c r="AU71"/>
      <c r="AV71" s="6"/>
      <c r="AW71"/>
      <c r="AX71" s="6"/>
      <c r="AY71"/>
      <c r="AZ71" s="6"/>
      <c r="BA71"/>
      <c r="BB71" s="6"/>
      <c r="BC71"/>
      <c r="BD71" s="6"/>
      <c r="BE71"/>
      <c r="BF71" s="6"/>
      <c r="BG71"/>
      <c r="BH71" s="6"/>
      <c r="BI71"/>
      <c r="BJ71" s="6"/>
      <c r="BK71"/>
      <c r="BL71" s="6"/>
      <c r="BM71"/>
      <c r="BN71" s="6"/>
      <c r="BO71"/>
      <c r="BP71" s="6"/>
      <c r="BQ71"/>
      <c r="BR71" s="6"/>
      <c r="BS71"/>
      <c r="BT71" s="6"/>
      <c r="BU71"/>
      <c r="BV71" s="6"/>
      <c r="BW71"/>
      <c r="BX71" s="6"/>
      <c r="BY71"/>
      <c r="BZ71" s="6"/>
      <c r="CA71"/>
      <c r="CB71" s="6"/>
    </row>
    <row r="72" spans="2:80">
      <c r="B72" s="11" t="s">
        <v>226</v>
      </c>
      <c r="C72" s="11" t="s">
        <v>227</v>
      </c>
      <c r="D72" s="3">
        <v>4</v>
      </c>
      <c r="E72" s="3" t="s">
        <v>228</v>
      </c>
      <c r="F72" s="3">
        <f>INDEX(部首検索表[序数],MATCH(字音画数表[[#This Row],[部首]],部首検索表[部首],0))</f>
        <v>96</v>
      </c>
      <c r="G72" s="3" t="s">
        <v>229</v>
      </c>
      <c r="H72" s="16"/>
      <c r="I72"/>
      <c r="AU72"/>
      <c r="AV72" s="6"/>
      <c r="AW72"/>
      <c r="AX72" s="6"/>
      <c r="AY72"/>
      <c r="AZ72" s="6"/>
      <c r="BA72"/>
      <c r="BB72" s="6"/>
      <c r="BC72"/>
      <c r="BD72" s="6"/>
      <c r="BE72"/>
      <c r="BF72" s="6"/>
      <c r="BG72"/>
      <c r="BH72" s="6"/>
      <c r="BI72"/>
      <c r="BJ72" s="6"/>
      <c r="BK72"/>
      <c r="BL72" s="6"/>
      <c r="BM72"/>
      <c r="BN72" s="6"/>
      <c r="BO72"/>
      <c r="BP72" s="6"/>
      <c r="BQ72"/>
      <c r="BR72" s="6"/>
      <c r="BS72"/>
      <c r="BT72" s="6"/>
      <c r="BU72"/>
      <c r="BV72" s="6"/>
      <c r="BW72"/>
      <c r="BX72" s="6"/>
      <c r="BY72"/>
      <c r="BZ72" s="6"/>
      <c r="CA72"/>
      <c r="CB72" s="6"/>
    </row>
    <row r="73" spans="2:80">
      <c r="B73" s="11" t="s">
        <v>230</v>
      </c>
      <c r="C73" s="11" t="s">
        <v>227</v>
      </c>
      <c r="D73" s="3">
        <v>8</v>
      </c>
      <c r="E73" s="15" t="s">
        <v>231</v>
      </c>
      <c r="F73" s="3">
        <f>INDEX(部首検索表[序数],MATCH(字音画数表[[#This Row],[部首]],部首検索表[部首],0))</f>
        <v>60</v>
      </c>
      <c r="G73" s="3" t="s">
        <v>229</v>
      </c>
      <c r="H73" s="16" t="s">
        <v>4600</v>
      </c>
      <c r="I73"/>
      <c r="AU73"/>
      <c r="AV73" s="6"/>
      <c r="AW73"/>
      <c r="AX73" s="6"/>
      <c r="AY73"/>
      <c r="AZ73" s="6"/>
      <c r="BA73"/>
      <c r="BB73" s="6"/>
      <c r="BC73"/>
      <c r="BD73" s="6"/>
      <c r="BE73"/>
      <c r="BF73" s="6"/>
      <c r="BG73"/>
      <c r="BH73" s="6"/>
      <c r="BI73"/>
      <c r="BJ73" s="6"/>
      <c r="BK73"/>
      <c r="BL73" s="6"/>
      <c r="BM73"/>
      <c r="BN73" s="6"/>
      <c r="BO73"/>
      <c r="BP73" s="6"/>
      <c r="BQ73"/>
      <c r="BR73" s="6"/>
      <c r="BS73"/>
      <c r="BT73" s="6"/>
      <c r="BU73"/>
      <c r="BV73" s="6"/>
      <c r="BW73"/>
      <c r="BX73" s="6"/>
      <c r="BY73"/>
      <c r="BZ73" s="6"/>
      <c r="CA73"/>
      <c r="CB73" s="6"/>
    </row>
    <row r="74" spans="2:80">
      <c r="B74" s="11" t="s">
        <v>3986</v>
      </c>
      <c r="C74" s="11" t="s">
        <v>227</v>
      </c>
      <c r="D74" s="3">
        <v>15</v>
      </c>
      <c r="E74" s="3" t="s">
        <v>233</v>
      </c>
      <c r="F74" s="3">
        <f>INDEX(部首検索表[序数],MATCH(字音画数表[[#This Row],[部首]],部首検索表[部首],0))</f>
        <v>76</v>
      </c>
      <c r="G74" s="3" t="s">
        <v>229</v>
      </c>
      <c r="H74" s="16" t="s">
        <v>132</v>
      </c>
      <c r="I74"/>
      <c r="AU74"/>
      <c r="AV74" s="6"/>
      <c r="AW74"/>
      <c r="AX74" s="6"/>
      <c r="AY74"/>
      <c r="AZ74" s="6"/>
      <c r="BA74"/>
      <c r="BB74" s="6"/>
      <c r="BC74"/>
      <c r="BD74" s="6"/>
      <c r="BE74"/>
      <c r="BF74" s="6"/>
      <c r="BG74"/>
      <c r="BH74" s="6"/>
      <c r="BI74"/>
      <c r="BJ74" s="6"/>
      <c r="BK74"/>
      <c r="BL74" s="6"/>
      <c r="BM74"/>
      <c r="BN74" s="6"/>
      <c r="BO74"/>
      <c r="BP74" s="6"/>
      <c r="BQ74"/>
      <c r="BR74" s="6"/>
      <c r="BS74"/>
      <c r="BT74" s="6"/>
      <c r="BU74"/>
      <c r="BV74" s="6"/>
      <c r="BW74"/>
      <c r="BX74" s="6"/>
      <c r="BY74"/>
      <c r="BZ74" s="6"/>
      <c r="CA74"/>
      <c r="CB74" s="6"/>
    </row>
    <row r="75" spans="2:80">
      <c r="B75" s="11" t="s">
        <v>1836</v>
      </c>
      <c r="C75" s="11" t="s">
        <v>1837</v>
      </c>
      <c r="D75" s="3">
        <v>17</v>
      </c>
      <c r="E75" s="3" t="s">
        <v>1161</v>
      </c>
      <c r="F75" s="3">
        <f>INDEX(部首検索表[序数],MATCH(字音画数表[[#This Row],[部首]],部首検索表[部首],0))</f>
        <v>130</v>
      </c>
      <c r="G75" s="3" t="s">
        <v>229</v>
      </c>
      <c r="H75" s="70" t="s">
        <v>4601</v>
      </c>
      <c r="I75"/>
      <c r="AU75"/>
      <c r="AV75" s="6"/>
      <c r="AW75"/>
      <c r="AX75" s="6"/>
      <c r="AY75"/>
      <c r="AZ75" s="6"/>
      <c r="BA75"/>
      <c r="BB75" s="6"/>
      <c r="BC75"/>
      <c r="BD75" s="6"/>
      <c r="BE75"/>
      <c r="BF75" s="6"/>
      <c r="BG75"/>
      <c r="BH75" s="6"/>
      <c r="BI75"/>
      <c r="BJ75" s="6"/>
      <c r="BK75"/>
      <c r="BL75" s="6"/>
      <c r="BM75"/>
      <c r="BN75" s="6"/>
      <c r="BO75"/>
      <c r="BP75" s="6"/>
      <c r="BQ75"/>
      <c r="BR75" s="6"/>
      <c r="BS75"/>
      <c r="BT75" s="6"/>
      <c r="BU75"/>
      <c r="BV75" s="6"/>
      <c r="BW75"/>
      <c r="BX75" s="6"/>
      <c r="BY75"/>
      <c r="BZ75" s="6"/>
      <c r="CA75"/>
      <c r="CB75" s="6"/>
    </row>
    <row r="76" spans="2:80">
      <c r="B76" s="11" t="s">
        <v>1791</v>
      </c>
      <c r="C76" s="11" t="s">
        <v>237</v>
      </c>
      <c r="D76" s="3">
        <v>13</v>
      </c>
      <c r="E76" s="3" t="s">
        <v>239</v>
      </c>
      <c r="F76" s="3">
        <f>INDEX(部首検索表[序数],MATCH(字音画数表[[#This Row],[部首]],部首検索表[部首],0))</f>
        <v>85</v>
      </c>
      <c r="G76" s="3" t="s">
        <v>229</v>
      </c>
      <c r="H76" s="16" t="s">
        <v>4602</v>
      </c>
      <c r="I76"/>
      <c r="AU76"/>
      <c r="AV76" s="6"/>
      <c r="AW76"/>
      <c r="AX76" s="6"/>
      <c r="AY76"/>
      <c r="AZ76" s="6"/>
      <c r="BA76"/>
      <c r="BB76" s="6"/>
      <c r="BC76"/>
      <c r="BD76" s="6"/>
      <c r="BE76"/>
      <c r="BF76" s="6"/>
      <c r="BG76"/>
      <c r="BH76" s="6"/>
      <c r="BI76"/>
      <c r="BJ76" s="6"/>
      <c r="BK76"/>
      <c r="BL76" s="6"/>
      <c r="BM76"/>
      <c r="BN76" s="6"/>
      <c r="BO76"/>
      <c r="BP76" s="6"/>
      <c r="BQ76"/>
      <c r="BR76" s="6"/>
      <c r="BS76"/>
      <c r="BT76" s="6"/>
      <c r="BU76"/>
      <c r="BV76" s="6"/>
      <c r="BW76"/>
      <c r="BX76" s="6"/>
      <c r="BY76"/>
      <c r="BZ76" s="6"/>
      <c r="CA76"/>
      <c r="CB76" s="6"/>
    </row>
    <row r="77" spans="2:80">
      <c r="B77" s="11" t="s">
        <v>240</v>
      </c>
      <c r="C77" s="11" t="s">
        <v>241</v>
      </c>
      <c r="D77" s="3">
        <v>3</v>
      </c>
      <c r="E77" s="3" t="s">
        <v>242</v>
      </c>
      <c r="F77" s="3">
        <f>INDEX(部首検索表[序数],MATCH(字音画数表[[#This Row],[部首]],部首検索表[部首],0))</f>
        <v>1</v>
      </c>
      <c r="G77" s="3" t="s">
        <v>241</v>
      </c>
      <c r="H77" s="16" t="s">
        <v>132</v>
      </c>
      <c r="I77"/>
      <c r="AU77"/>
      <c r="AV77" s="6"/>
      <c r="AW77"/>
      <c r="AX77" s="6"/>
      <c r="AY77"/>
      <c r="AZ77" s="6"/>
      <c r="BA77"/>
      <c r="BB77" s="6"/>
      <c r="BC77"/>
      <c r="BD77" s="6"/>
      <c r="BE77"/>
      <c r="BF77" s="6"/>
      <c r="BG77"/>
      <c r="BH77" s="6"/>
      <c r="BI77"/>
      <c r="BJ77" s="6"/>
      <c r="BK77"/>
      <c r="BL77" s="6"/>
      <c r="BM77"/>
      <c r="BN77" s="6"/>
      <c r="BO77"/>
      <c r="BP77" s="6"/>
      <c r="BQ77"/>
      <c r="BR77" s="6"/>
      <c r="BS77"/>
      <c r="BT77" s="6"/>
      <c r="BU77"/>
      <c r="BV77" s="6"/>
      <c r="BW77"/>
      <c r="BX77" s="6"/>
      <c r="BY77"/>
      <c r="BZ77" s="6"/>
      <c r="CA77"/>
      <c r="CB77" s="6"/>
    </row>
    <row r="78" spans="2:80">
      <c r="B78" s="11" t="s">
        <v>1838</v>
      </c>
      <c r="C78" s="11" t="s">
        <v>241</v>
      </c>
      <c r="D78" s="3">
        <v>5</v>
      </c>
      <c r="E78" s="3" t="s">
        <v>1527</v>
      </c>
      <c r="F78" s="3">
        <f>INDEX(部首検索表[序数],MATCH(字音画数表[[#This Row],[部首]],部首検索表[部首],0))</f>
        <v>19</v>
      </c>
      <c r="G78" s="3" t="s">
        <v>241</v>
      </c>
      <c r="H78" s="16" t="s">
        <v>132</v>
      </c>
      <c r="I78"/>
      <c r="AU78"/>
      <c r="AV78" s="6"/>
      <c r="AW78"/>
      <c r="AX78" s="6"/>
      <c r="AY78"/>
      <c r="AZ78" s="6"/>
      <c r="BA78"/>
      <c r="BB78" s="6"/>
      <c r="BC78"/>
      <c r="BD78" s="6"/>
      <c r="BE78"/>
      <c r="BF78" s="6"/>
      <c r="BG78"/>
      <c r="BH78" s="6"/>
      <c r="BI78"/>
      <c r="BJ78" s="6"/>
      <c r="BK78"/>
      <c r="BL78" s="6"/>
      <c r="BM78"/>
      <c r="BN78" s="6"/>
      <c r="BO78"/>
      <c r="BP78" s="6"/>
      <c r="BQ78"/>
      <c r="BR78" s="6"/>
      <c r="BS78"/>
      <c r="BT78" s="6"/>
      <c r="BU78"/>
      <c r="BV78" s="6"/>
      <c r="BW78"/>
      <c r="BX78" s="6"/>
      <c r="BY78"/>
      <c r="BZ78" s="6"/>
      <c r="CA78"/>
      <c r="CB78" s="6"/>
    </row>
    <row r="79" spans="2:80">
      <c r="B79" s="11" t="s">
        <v>243</v>
      </c>
      <c r="C79" s="11" t="s">
        <v>241</v>
      </c>
      <c r="D79" s="3">
        <v>5</v>
      </c>
      <c r="E79" s="3" t="s">
        <v>110</v>
      </c>
      <c r="F79" s="3">
        <f>INDEX(部首検索表[序数],MATCH(字音画数表[[#This Row],[部首]],部首検索表[部首],0))</f>
        <v>30</v>
      </c>
      <c r="G79" s="3" t="s">
        <v>241</v>
      </c>
      <c r="H79" s="16"/>
      <c r="I79"/>
      <c r="AU79"/>
      <c r="AV79" s="6"/>
      <c r="AW79"/>
      <c r="AX79" s="6"/>
      <c r="AY79"/>
      <c r="AZ79" s="6"/>
      <c r="BA79"/>
      <c r="BB79" s="6"/>
      <c r="BC79"/>
      <c r="BD79" s="6"/>
      <c r="BE79"/>
      <c r="BF79" s="6"/>
      <c r="BG79"/>
      <c r="BH79" s="6"/>
      <c r="BI79"/>
      <c r="BJ79" s="6"/>
      <c r="BK79"/>
      <c r="BL79" s="6"/>
      <c r="BM79"/>
      <c r="BN79" s="6"/>
      <c r="BO79"/>
      <c r="BP79" s="6"/>
      <c r="BQ79"/>
      <c r="BR79" s="6"/>
      <c r="BS79"/>
      <c r="BT79" s="6"/>
      <c r="BU79"/>
      <c r="BV79" s="6"/>
      <c r="BW79"/>
      <c r="BX79" s="6"/>
      <c r="BY79"/>
      <c r="BZ79" s="6"/>
      <c r="CA79"/>
      <c r="CB79" s="6"/>
    </row>
    <row r="80" spans="2:80">
      <c r="B80" s="11" t="s">
        <v>986</v>
      </c>
      <c r="C80" s="11" t="s">
        <v>244</v>
      </c>
      <c r="D80" s="3">
        <v>5</v>
      </c>
      <c r="E80" s="3" t="s">
        <v>245</v>
      </c>
      <c r="F80" s="3">
        <f>INDEX(部首検索表[序数],MATCH(字音画数表[[#This Row],[部首]],部首検索表[部首],0))</f>
        <v>115</v>
      </c>
      <c r="G80" s="3" t="s">
        <v>241</v>
      </c>
      <c r="H80" s="16" t="s">
        <v>132</v>
      </c>
      <c r="I80"/>
      <c r="AU80"/>
      <c r="AV80" s="6"/>
      <c r="AW80"/>
      <c r="AX80" s="6"/>
      <c r="AY80"/>
      <c r="AZ80" s="6"/>
      <c r="BA80"/>
      <c r="BB80" s="6"/>
      <c r="BC80"/>
      <c r="BD80" s="6"/>
      <c r="BE80"/>
      <c r="BF80" s="6"/>
      <c r="BG80"/>
      <c r="BH80" s="6"/>
      <c r="BI80"/>
      <c r="BJ80" s="6"/>
      <c r="BK80"/>
      <c r="BL80" s="6"/>
      <c r="BM80"/>
      <c r="BN80" s="6"/>
      <c r="BO80"/>
      <c r="BP80" s="6"/>
      <c r="BQ80"/>
      <c r="BR80" s="6"/>
      <c r="BS80"/>
      <c r="BT80" s="6"/>
      <c r="BU80"/>
      <c r="BV80" s="6"/>
      <c r="BW80"/>
      <c r="BX80" s="6"/>
      <c r="BY80"/>
      <c r="BZ80" s="6"/>
      <c r="CA80"/>
      <c r="CB80" s="6"/>
    </row>
    <row r="81" spans="2:80">
      <c r="B81" s="11" t="s">
        <v>246</v>
      </c>
      <c r="C81" s="11" t="s">
        <v>241</v>
      </c>
      <c r="D81" s="3">
        <v>6</v>
      </c>
      <c r="E81" s="3" t="s">
        <v>188</v>
      </c>
      <c r="F81" s="3">
        <f>INDEX(部首検索表[序数],MATCH(字音画数表[[#This Row],[部首]],部首検索表[部首],0))</f>
        <v>37</v>
      </c>
      <c r="G81" s="3" t="s">
        <v>241</v>
      </c>
      <c r="H81" s="16" t="s">
        <v>132</v>
      </c>
      <c r="I81"/>
      <c r="AU81"/>
      <c r="AV81" s="6"/>
      <c r="AW81"/>
      <c r="AX81" s="6"/>
      <c r="AY81"/>
      <c r="AZ81" s="6"/>
      <c r="BA81"/>
      <c r="BB81" s="6"/>
      <c r="BC81"/>
      <c r="BD81" s="6"/>
      <c r="BE81"/>
      <c r="BF81" s="6"/>
      <c r="BG81"/>
      <c r="BH81" s="6"/>
      <c r="BI81"/>
      <c r="BJ81" s="6"/>
      <c r="BK81"/>
      <c r="BL81" s="6"/>
      <c r="BM81"/>
      <c r="BN81" s="6"/>
      <c r="BO81"/>
      <c r="BP81" s="6"/>
      <c r="BQ81"/>
      <c r="BR81" s="6"/>
      <c r="BS81"/>
      <c r="BT81" s="6"/>
      <c r="BU81"/>
      <c r="BV81" s="6"/>
      <c r="BW81"/>
      <c r="BX81" s="6"/>
      <c r="BY81"/>
      <c r="BZ81" s="6"/>
      <c r="CA81"/>
      <c r="CB81" s="6"/>
    </row>
    <row r="82" spans="2:80">
      <c r="B82" s="11" t="s">
        <v>247</v>
      </c>
      <c r="C82" s="11" t="s">
        <v>241</v>
      </c>
      <c r="D82" s="3">
        <v>7</v>
      </c>
      <c r="E82" s="15" t="s">
        <v>135</v>
      </c>
      <c r="F82" s="3">
        <f>INDEX(部首検索表[序数],MATCH(字音画数表[[#This Row],[部首]],部首検索表[部首],0))</f>
        <v>9</v>
      </c>
      <c r="G82" s="3" t="s">
        <v>241</v>
      </c>
      <c r="H82" s="16"/>
      <c r="I82"/>
      <c r="AU82"/>
      <c r="AV82" s="6"/>
      <c r="AW82"/>
      <c r="AX82" s="6"/>
      <c r="AY82"/>
      <c r="AZ82" s="6"/>
      <c r="BA82"/>
      <c r="BB82" s="6"/>
      <c r="BC82"/>
      <c r="BD82" s="6"/>
      <c r="BE82"/>
      <c r="BF82" s="6"/>
      <c r="BG82"/>
      <c r="BH82" s="6"/>
      <c r="BI82"/>
      <c r="BJ82" s="6"/>
      <c r="BK82"/>
      <c r="BL82" s="6"/>
      <c r="BM82"/>
      <c r="BN82" s="6"/>
      <c r="BO82"/>
      <c r="BP82" s="6"/>
      <c r="BQ82"/>
      <c r="BR82" s="6"/>
      <c r="BS82"/>
      <c r="BT82" s="6"/>
      <c r="BU82"/>
      <c r="BV82" s="6"/>
      <c r="BW82"/>
      <c r="BX82" s="6"/>
      <c r="BY82"/>
      <c r="BZ82" s="6"/>
      <c r="CA82"/>
      <c r="CB82" s="6"/>
    </row>
    <row r="83" spans="2:80">
      <c r="B83" s="11" t="s">
        <v>248</v>
      </c>
      <c r="C83" s="11" t="s">
        <v>241</v>
      </c>
      <c r="D83" s="3">
        <v>8</v>
      </c>
      <c r="E83" s="3" t="s">
        <v>249</v>
      </c>
      <c r="F83" s="3">
        <f>INDEX(部首検索表[序数],MATCH(字音画数表[[#This Row],[部首]],部首検索表[部首],0))</f>
        <v>30</v>
      </c>
      <c r="G83" s="3" t="s">
        <v>241</v>
      </c>
      <c r="H83" s="16" t="s">
        <v>4603</v>
      </c>
      <c r="I83"/>
      <c r="AU83"/>
      <c r="AV83" s="6"/>
      <c r="AW83"/>
      <c r="AX83" s="6"/>
      <c r="AY83"/>
      <c r="AZ83" s="6"/>
      <c r="BA83"/>
      <c r="BB83" s="6"/>
      <c r="BC83"/>
      <c r="BD83" s="6"/>
      <c r="BE83"/>
      <c r="BF83" s="6"/>
      <c r="BG83"/>
      <c r="BH83" s="6"/>
      <c r="BI83"/>
      <c r="BJ83" s="6"/>
      <c r="BK83"/>
      <c r="BL83" s="6"/>
      <c r="BM83"/>
      <c r="BN83" s="6"/>
      <c r="BO83"/>
      <c r="BP83" s="6"/>
      <c r="BQ83"/>
      <c r="BR83" s="6"/>
      <c r="BS83"/>
      <c r="BT83" s="6"/>
      <c r="BU83"/>
      <c r="BV83" s="6"/>
      <c r="BW83"/>
      <c r="BX83" s="6"/>
      <c r="BY83"/>
      <c r="BZ83" s="6"/>
      <c r="CA83"/>
      <c r="CB83" s="6"/>
    </row>
    <row r="84" spans="2:80">
      <c r="B84" s="11" t="s">
        <v>3862</v>
      </c>
      <c r="C84" s="11" t="s">
        <v>244</v>
      </c>
      <c r="D84" s="3">
        <v>8</v>
      </c>
      <c r="E84" s="18" t="s">
        <v>336</v>
      </c>
      <c r="F84" s="53">
        <f>INDEX(部首検索表[序数],MATCH(字音画数表[[#This Row],[部首]],部首検索表[部首],0))</f>
        <v>140</v>
      </c>
      <c r="G84" s="3" t="s">
        <v>241</v>
      </c>
      <c r="H84" s="16" t="s">
        <v>132</v>
      </c>
      <c r="I84"/>
      <c r="AU84"/>
      <c r="AV84" s="6"/>
      <c r="AW84"/>
      <c r="AX84" s="6"/>
      <c r="AY84"/>
      <c r="AZ84" s="6"/>
      <c r="BA84"/>
      <c r="BB84" s="6"/>
      <c r="BC84"/>
      <c r="BD84" s="6"/>
      <c r="BE84"/>
      <c r="BF84" s="6"/>
      <c r="BG84"/>
      <c r="BH84" s="6"/>
      <c r="BI84"/>
      <c r="BJ84" s="6"/>
      <c r="BK84"/>
      <c r="BL84" s="6"/>
      <c r="BM84"/>
      <c r="BN84" s="6"/>
      <c r="BO84"/>
      <c r="BP84" s="6"/>
      <c r="BQ84"/>
      <c r="BR84" s="6"/>
      <c r="BS84"/>
      <c r="BT84" s="6"/>
      <c r="BU84"/>
      <c r="BV84" s="6"/>
      <c r="BW84"/>
      <c r="BX84" s="6"/>
      <c r="BY84"/>
      <c r="BZ84" s="6"/>
      <c r="CA84"/>
      <c r="CB84" s="6"/>
    </row>
    <row r="85" spans="2:80">
      <c r="B85" s="11" t="s">
        <v>250</v>
      </c>
      <c r="C85" s="11" t="s">
        <v>241</v>
      </c>
      <c r="D85" s="3">
        <v>9</v>
      </c>
      <c r="E85" s="3" t="s">
        <v>251</v>
      </c>
      <c r="F85" s="3">
        <f>INDEX(部首検索表[序数],MATCH(字音画数表[[#This Row],[部首]],部首検索表[部首],0))</f>
        <v>29</v>
      </c>
      <c r="G85" s="3" t="s">
        <v>241</v>
      </c>
      <c r="H85" s="16"/>
      <c r="I85"/>
      <c r="AU85"/>
      <c r="AV85" s="6"/>
      <c r="AW85"/>
      <c r="AX85" s="6"/>
      <c r="AY85"/>
      <c r="AZ85" s="6"/>
      <c r="BA85"/>
      <c r="BB85" s="6"/>
      <c r="BC85"/>
      <c r="BD85" s="6"/>
      <c r="BE85"/>
      <c r="BF85" s="6"/>
      <c r="BG85"/>
      <c r="BH85" s="6"/>
      <c r="BI85"/>
      <c r="BJ85" s="6"/>
      <c r="BK85"/>
      <c r="BL85" s="6"/>
      <c r="BM85"/>
      <c r="BN85" s="6"/>
      <c r="BO85"/>
      <c r="BP85" s="6"/>
      <c r="BQ85"/>
      <c r="BR85" s="6"/>
      <c r="BS85"/>
      <c r="BT85" s="6"/>
      <c r="BU85"/>
      <c r="BV85" s="6"/>
      <c r="BW85"/>
      <c r="BX85" s="6"/>
      <c r="BY85"/>
      <c r="BZ85" s="6"/>
      <c r="CA85"/>
      <c r="CB85" s="6"/>
    </row>
    <row r="86" spans="2:80">
      <c r="B86" s="11" t="s">
        <v>252</v>
      </c>
      <c r="C86" s="11" t="s">
        <v>241</v>
      </c>
      <c r="D86" s="3">
        <v>9</v>
      </c>
      <c r="E86" s="3" t="s">
        <v>114</v>
      </c>
      <c r="F86" s="3">
        <f>INDEX(部首検索表[序数],MATCH(字音画数表[[#This Row],[部首]],部首検索表[部首],0))</f>
        <v>38</v>
      </c>
      <c r="G86" s="3" t="s">
        <v>241</v>
      </c>
      <c r="H86" s="16"/>
      <c r="I86"/>
      <c r="AU86"/>
      <c r="AV86" s="6"/>
      <c r="AW86"/>
      <c r="AX86" s="6"/>
      <c r="AY86"/>
      <c r="AZ86" s="6"/>
      <c r="BA86"/>
      <c r="BB86" s="6"/>
      <c r="BC86"/>
      <c r="BD86" s="6"/>
      <c r="BE86"/>
      <c r="BF86" s="6"/>
      <c r="BG86"/>
      <c r="BH86" s="6"/>
      <c r="BI86"/>
      <c r="BJ86" s="6"/>
      <c r="BK86"/>
      <c r="BL86" s="6"/>
      <c r="BM86"/>
      <c r="BN86" s="6"/>
      <c r="BO86"/>
      <c r="BP86" s="6"/>
      <c r="BQ86"/>
      <c r="BR86" s="6"/>
      <c r="BS86"/>
      <c r="BT86" s="6"/>
      <c r="BU86"/>
      <c r="BV86" s="6"/>
      <c r="BW86"/>
      <c r="BX86" s="6"/>
      <c r="BY86"/>
      <c r="BZ86" s="6"/>
      <c r="CA86"/>
      <c r="CB86" s="6"/>
    </row>
    <row r="87" spans="2:80">
      <c r="B87" s="11" t="s">
        <v>253</v>
      </c>
      <c r="C87" s="11" t="s">
        <v>241</v>
      </c>
      <c r="D87" s="3">
        <v>10</v>
      </c>
      <c r="E87" s="3" t="s">
        <v>127</v>
      </c>
      <c r="F87" s="3">
        <f>INDEX(部首検索表[序数],MATCH(字音画数表[[#This Row],[部首]],部首検索表[部首],0))</f>
        <v>40</v>
      </c>
      <c r="G87" s="3" t="s">
        <v>241</v>
      </c>
      <c r="H87" s="16"/>
      <c r="I87"/>
      <c r="AU87"/>
      <c r="AV87" s="6"/>
      <c r="AW87"/>
      <c r="AX87" s="6"/>
      <c r="AY87"/>
      <c r="AZ87" s="6"/>
      <c r="BA87"/>
      <c r="BB87" s="6"/>
      <c r="BC87"/>
      <c r="BD87" s="6"/>
      <c r="BE87"/>
      <c r="BF87" s="6"/>
      <c r="BG87"/>
      <c r="BH87" s="6"/>
      <c r="BI87"/>
      <c r="BJ87" s="6"/>
      <c r="BK87"/>
      <c r="BL87" s="6"/>
      <c r="BM87"/>
      <c r="BN87" s="6"/>
      <c r="BO87"/>
      <c r="BP87" s="6"/>
      <c r="BQ87"/>
      <c r="BR87" s="6"/>
      <c r="BS87"/>
      <c r="BT87" s="6"/>
      <c r="BU87"/>
      <c r="BV87" s="6"/>
      <c r="BW87"/>
      <c r="BX87" s="6"/>
      <c r="BY87"/>
      <c r="BZ87" s="6"/>
      <c r="CA87"/>
      <c r="CB87" s="6"/>
    </row>
    <row r="88" spans="2:80">
      <c r="B88" s="11" t="s">
        <v>254</v>
      </c>
      <c r="C88" s="11" t="s">
        <v>241</v>
      </c>
      <c r="D88" s="3">
        <v>10</v>
      </c>
      <c r="E88" s="15" t="s">
        <v>158</v>
      </c>
      <c r="F88" s="3">
        <f>INDEX(部首検索表[序数],MATCH(字音画数表[[#This Row],[部首]],部首検索表[部首],0))</f>
        <v>140</v>
      </c>
      <c r="G88" s="3" t="s">
        <v>241</v>
      </c>
      <c r="H88" s="16" t="s">
        <v>132</v>
      </c>
      <c r="I88"/>
      <c r="AU88"/>
      <c r="AV88" s="6"/>
      <c r="AW88"/>
      <c r="AX88" s="6"/>
      <c r="AY88"/>
      <c r="AZ88" s="6"/>
      <c r="BA88"/>
      <c r="BB88" s="6"/>
      <c r="BC88"/>
      <c r="BD88" s="6"/>
      <c r="BE88"/>
      <c r="BF88" s="6"/>
      <c r="BG88"/>
      <c r="BH88" s="6"/>
      <c r="BI88"/>
      <c r="BJ88" s="6"/>
      <c r="BK88"/>
      <c r="BL88" s="6"/>
      <c r="BM88"/>
      <c r="BN88" s="6"/>
      <c r="BO88"/>
      <c r="BP88" s="6"/>
      <c r="BQ88"/>
      <c r="BR88" s="6"/>
      <c r="BS88"/>
      <c r="BT88" s="6"/>
      <c r="BU88"/>
      <c r="BV88" s="6"/>
      <c r="BW88"/>
      <c r="BX88" s="6"/>
      <c r="BY88"/>
      <c r="BZ88" s="6"/>
      <c r="CA88"/>
      <c r="CB88" s="6"/>
    </row>
    <row r="89" spans="2:80">
      <c r="B89" s="11" t="s">
        <v>4132</v>
      </c>
      <c r="C89" s="11" t="s">
        <v>241</v>
      </c>
      <c r="D89" s="3">
        <v>11</v>
      </c>
      <c r="E89" s="3" t="s">
        <v>135</v>
      </c>
      <c r="F89" s="3">
        <f>INDEX(部首検索表[序数],MATCH(字音画数表[[#This Row],[部首]],部首検索表[部首],0))</f>
        <v>9</v>
      </c>
      <c r="G89" s="3" t="s">
        <v>241</v>
      </c>
      <c r="H89" s="16"/>
      <c r="I89"/>
      <c r="AU89"/>
      <c r="AV89" s="6"/>
      <c r="AW89"/>
      <c r="AX89" s="6"/>
      <c r="AY89"/>
      <c r="AZ89" s="6"/>
      <c r="BA89"/>
      <c r="BB89" s="6"/>
      <c r="BC89"/>
      <c r="BD89" s="6"/>
      <c r="BE89"/>
      <c r="BF89" s="6"/>
      <c r="BG89"/>
      <c r="BH89" s="6"/>
      <c r="BI89"/>
      <c r="BJ89" s="6"/>
      <c r="BK89"/>
      <c r="BL89" s="6"/>
      <c r="BM89"/>
      <c r="BN89" s="6"/>
      <c r="BO89"/>
      <c r="BP89" s="6"/>
      <c r="BQ89"/>
      <c r="BR89" s="6"/>
      <c r="BS89"/>
      <c r="BT89" s="6"/>
      <c r="BU89"/>
      <c r="BV89" s="6"/>
      <c r="BW89"/>
      <c r="BX89" s="6"/>
      <c r="BY89"/>
      <c r="BZ89" s="6"/>
      <c r="CA89"/>
      <c r="CB89" s="6"/>
    </row>
    <row r="90" spans="2:80">
      <c r="B90" s="11" t="s">
        <v>255</v>
      </c>
      <c r="C90" s="11" t="s">
        <v>241</v>
      </c>
      <c r="D90" s="3">
        <v>12</v>
      </c>
      <c r="E90" s="3" t="s">
        <v>256</v>
      </c>
      <c r="F90" s="3">
        <f>INDEX(部首検索表[序数],MATCH(字音画数表[[#This Row],[部首]],部首検索表[部首],0))</f>
        <v>154</v>
      </c>
      <c r="G90" s="3" t="s">
        <v>241</v>
      </c>
      <c r="H90" s="16" t="s">
        <v>132</v>
      </c>
      <c r="I90"/>
      <c r="AU90"/>
      <c r="AV90" s="6"/>
      <c r="AW90"/>
      <c r="AX90" s="6"/>
      <c r="AY90"/>
      <c r="AZ90" s="6"/>
      <c r="BA90"/>
      <c r="BB90" s="6"/>
      <c r="BC90"/>
      <c r="BD90" s="6"/>
      <c r="BE90"/>
      <c r="BF90" s="6"/>
      <c r="BG90"/>
      <c r="BH90" s="6"/>
      <c r="BI90"/>
      <c r="BJ90" s="6"/>
      <c r="BK90"/>
      <c r="BL90" s="6"/>
      <c r="BM90"/>
      <c r="BN90" s="6"/>
      <c r="BO90"/>
      <c r="BP90" s="6"/>
      <c r="BQ90"/>
      <c r="BR90" s="6"/>
      <c r="BS90"/>
      <c r="BT90" s="6"/>
      <c r="BU90"/>
      <c r="BV90" s="6"/>
      <c r="BW90"/>
      <c r="BX90" s="6"/>
      <c r="BY90"/>
      <c r="BZ90" s="6"/>
      <c r="CA90"/>
      <c r="CB90" s="6"/>
    </row>
    <row r="91" spans="2:80">
      <c r="B91" s="11" t="s">
        <v>265</v>
      </c>
      <c r="C91" s="23" t="s">
        <v>241</v>
      </c>
      <c r="D91" s="3">
        <v>13</v>
      </c>
      <c r="E91" s="9" t="s">
        <v>122</v>
      </c>
      <c r="F91" s="3">
        <f>INDEX(部首検索表[序数],MATCH(字音画数表[[#This Row],[部首]],部首検索表[部首],0))</f>
        <v>162</v>
      </c>
      <c r="G91" s="3" t="s">
        <v>241</v>
      </c>
      <c r="H91" s="16" t="s">
        <v>132</v>
      </c>
      <c r="I91"/>
      <c r="AU91"/>
      <c r="AV91" s="6"/>
      <c r="AW91"/>
      <c r="AX91" s="6"/>
      <c r="AY91"/>
      <c r="AZ91" s="6"/>
      <c r="BA91"/>
      <c r="BB91" s="6"/>
      <c r="BC91"/>
      <c r="BD91" s="6"/>
      <c r="BE91"/>
      <c r="BF91" s="6"/>
      <c r="BG91"/>
      <c r="BH91" s="6"/>
      <c r="BI91"/>
      <c r="BJ91" s="6"/>
      <c r="BK91"/>
      <c r="BL91" s="6"/>
      <c r="BM91"/>
      <c r="BN91" s="6"/>
      <c r="BO91"/>
      <c r="BP91" s="6"/>
      <c r="BQ91"/>
      <c r="BR91" s="6"/>
      <c r="BS91"/>
      <c r="BT91" s="6"/>
      <c r="BU91"/>
      <c r="BV91" s="6"/>
      <c r="BW91"/>
      <c r="BX91" s="6"/>
      <c r="BY91"/>
      <c r="BZ91" s="6"/>
      <c r="CA91"/>
      <c r="CB91" s="6"/>
    </row>
    <row r="92" spans="2:80">
      <c r="B92" s="11" t="s">
        <v>257</v>
      </c>
      <c r="C92" s="11" t="s">
        <v>241</v>
      </c>
      <c r="D92" s="3">
        <v>14</v>
      </c>
      <c r="E92" s="3" t="s">
        <v>249</v>
      </c>
      <c r="F92" s="3">
        <f>INDEX(部首検索表[序数],MATCH(字音画数表[[#This Row],[部首]],部首検索表[部首],0))</f>
        <v>30</v>
      </c>
      <c r="G92" s="3" t="s">
        <v>241</v>
      </c>
      <c r="H92" s="16" t="s">
        <v>132</v>
      </c>
      <c r="I92"/>
      <c r="AU92"/>
      <c r="AV92" s="6"/>
      <c r="AW92"/>
      <c r="AX92" s="6"/>
      <c r="AY92"/>
      <c r="AZ92" s="6"/>
      <c r="BA92"/>
      <c r="BB92" s="6"/>
      <c r="BC92"/>
      <c r="BD92" s="6"/>
      <c r="BE92"/>
      <c r="BF92" s="6"/>
      <c r="BG92"/>
      <c r="BH92" s="6"/>
      <c r="BI92"/>
      <c r="BJ92" s="6"/>
      <c r="BK92"/>
      <c r="BL92" s="6"/>
      <c r="BM92"/>
      <c r="BN92" s="6"/>
      <c r="BO92"/>
      <c r="BP92" s="6"/>
      <c r="BQ92"/>
      <c r="BR92" s="6"/>
      <c r="BS92"/>
      <c r="BT92" s="6"/>
      <c r="BU92"/>
      <c r="BV92" s="6"/>
      <c r="BW92"/>
      <c r="BX92" s="6"/>
      <c r="BY92"/>
      <c r="BZ92" s="6"/>
      <c r="CA92"/>
      <c r="CB92" s="6"/>
    </row>
    <row r="93" spans="2:80">
      <c r="B93" s="11" t="s">
        <v>258</v>
      </c>
      <c r="C93" s="11" t="s">
        <v>241</v>
      </c>
      <c r="D93" s="3">
        <v>14</v>
      </c>
      <c r="E93" s="3" t="s">
        <v>127</v>
      </c>
      <c r="F93" s="3">
        <f>INDEX(部首検索表[序数],MATCH(字音画数表[[#This Row],[部首]],部首検索表[部首],0))</f>
        <v>40</v>
      </c>
      <c r="G93" s="3" t="s">
        <v>241</v>
      </c>
      <c r="H93" s="16"/>
      <c r="I93"/>
      <c r="AU93"/>
      <c r="AV93" s="6"/>
      <c r="AW93"/>
      <c r="AX93" s="6"/>
      <c r="AY93"/>
      <c r="AZ93" s="6"/>
      <c r="BA93"/>
      <c r="BB93" s="6"/>
      <c r="BC93"/>
      <c r="BD93" s="6"/>
      <c r="BE93"/>
      <c r="BF93" s="6"/>
      <c r="BG93"/>
      <c r="BH93" s="6"/>
      <c r="BI93"/>
      <c r="BJ93" s="6"/>
      <c r="BK93"/>
      <c r="BL93" s="6"/>
      <c r="BM93"/>
      <c r="BN93" s="6"/>
      <c r="BO93"/>
      <c r="BP93" s="6"/>
      <c r="BQ93"/>
      <c r="BR93" s="6"/>
      <c r="BS93"/>
      <c r="BT93" s="6"/>
      <c r="BU93"/>
      <c r="BV93" s="6"/>
      <c r="BW93"/>
      <c r="BX93" s="6"/>
      <c r="BY93"/>
      <c r="BZ93" s="6"/>
      <c r="CA93"/>
      <c r="CB93" s="6"/>
    </row>
    <row r="94" spans="2:80">
      <c r="B94" s="11" t="s">
        <v>259</v>
      </c>
      <c r="C94" s="11" t="s">
        <v>241</v>
      </c>
      <c r="D94" s="3">
        <v>15</v>
      </c>
      <c r="E94" s="15" t="s">
        <v>260</v>
      </c>
      <c r="F94" s="3">
        <f>INDEX(部首検索表[序数],MATCH(字音画数表[[#This Row],[部首]],部首検索表[部首],0))</f>
        <v>75</v>
      </c>
      <c r="G94" s="3" t="s">
        <v>241</v>
      </c>
      <c r="H94" s="16" t="s">
        <v>132</v>
      </c>
      <c r="I94"/>
      <c r="AU94"/>
      <c r="AV94" s="6"/>
      <c r="AW94"/>
      <c r="AX94" s="6"/>
      <c r="AY94"/>
      <c r="AZ94" s="6"/>
      <c r="BA94"/>
      <c r="BB94" s="6"/>
      <c r="BC94"/>
      <c r="BD94" s="6"/>
      <c r="BE94"/>
      <c r="BF94" s="6"/>
      <c r="BG94"/>
      <c r="BH94" s="6"/>
      <c r="BI94"/>
      <c r="BJ94" s="6"/>
      <c r="BK94"/>
      <c r="BL94" s="6"/>
      <c r="BM94"/>
      <c r="BN94" s="6"/>
      <c r="BO94"/>
      <c r="BP94" s="6"/>
      <c r="BQ94"/>
      <c r="BR94" s="6"/>
      <c r="BS94"/>
      <c r="BT94" s="6"/>
      <c r="BU94"/>
      <c r="BV94" s="6"/>
      <c r="BW94"/>
      <c r="BX94" s="6"/>
      <c r="BY94"/>
      <c r="BZ94" s="6"/>
      <c r="CA94"/>
      <c r="CB94" s="6"/>
    </row>
    <row r="95" spans="2:80">
      <c r="B95" s="29" t="s">
        <v>261</v>
      </c>
      <c r="C95" s="11" t="s">
        <v>241</v>
      </c>
      <c r="D95" s="3">
        <v>15</v>
      </c>
      <c r="E95" s="21" t="s">
        <v>262</v>
      </c>
      <c r="F95" s="3">
        <f>INDEX(部首検索表[序数],MATCH(字音画数表[[#This Row],[部首]],部首検索表[部首],0))</f>
        <v>149</v>
      </c>
      <c r="G95" s="3" t="s">
        <v>241</v>
      </c>
      <c r="H95" s="12" t="s">
        <v>132</v>
      </c>
      <c r="I95"/>
      <c r="AU95"/>
      <c r="AV95" s="6"/>
      <c r="AW95"/>
      <c r="AX95" s="6"/>
      <c r="AY95"/>
      <c r="AZ95" s="6"/>
      <c r="BA95"/>
      <c r="BB95" s="6"/>
      <c r="BC95"/>
      <c r="BD95" s="6"/>
      <c r="BE95"/>
      <c r="BF95" s="6"/>
      <c r="BG95"/>
      <c r="BH95" s="6"/>
      <c r="BI95"/>
      <c r="BJ95" s="6"/>
      <c r="BK95"/>
      <c r="BL95" s="6"/>
      <c r="BM95"/>
      <c r="BN95" s="6"/>
      <c r="BO95"/>
      <c r="BP95" s="6"/>
      <c r="BQ95"/>
      <c r="BR95" s="6"/>
      <c r="BS95"/>
      <c r="BT95" s="6"/>
      <c r="BU95"/>
      <c r="BV95" s="6"/>
      <c r="BW95"/>
      <c r="BX95" s="6"/>
      <c r="BY95"/>
      <c r="BZ95" s="6"/>
      <c r="CA95"/>
      <c r="CB95" s="6"/>
    </row>
    <row r="96" spans="2:80">
      <c r="B96" s="11" t="s">
        <v>263</v>
      </c>
      <c r="C96" s="11" t="s">
        <v>241</v>
      </c>
      <c r="D96" s="3">
        <v>15</v>
      </c>
      <c r="E96" s="15" t="s">
        <v>264</v>
      </c>
      <c r="F96" s="3">
        <f>INDEX(部首検索表[序数],MATCH(字音画数表[[#This Row],[部首]],部首検索表[部首],0))</f>
        <v>187</v>
      </c>
      <c r="G96" s="3" t="s">
        <v>241</v>
      </c>
      <c r="H96" s="16" t="s">
        <v>4604</v>
      </c>
      <c r="I96"/>
      <c r="AU96"/>
      <c r="AV96" s="6"/>
      <c r="AW96"/>
      <c r="AX96" s="6"/>
      <c r="AY96"/>
      <c r="AZ96" s="6"/>
      <c r="BA96"/>
      <c r="BB96" s="6"/>
      <c r="BC96"/>
      <c r="BD96" s="6"/>
      <c r="BE96"/>
      <c r="BF96" s="6"/>
      <c r="BG96"/>
      <c r="BH96" s="6"/>
      <c r="BI96"/>
      <c r="BJ96" s="6"/>
      <c r="BK96"/>
      <c r="BL96" s="6"/>
      <c r="BM96"/>
      <c r="BN96" s="6"/>
      <c r="BO96"/>
      <c r="BP96" s="6"/>
      <c r="BQ96"/>
      <c r="BR96" s="6"/>
      <c r="BS96"/>
      <c r="BT96" s="6"/>
      <c r="BU96"/>
      <c r="BV96" s="6"/>
      <c r="BW96"/>
      <c r="BX96" s="6"/>
      <c r="BY96"/>
      <c r="BZ96" s="6"/>
      <c r="CA96"/>
      <c r="CB96" s="6"/>
    </row>
    <row r="97" spans="2:80">
      <c r="B97" s="11" t="s">
        <v>266</v>
      </c>
      <c r="C97" s="11" t="s">
        <v>267</v>
      </c>
      <c r="D97" s="3">
        <v>5</v>
      </c>
      <c r="E97" s="3" t="s">
        <v>266</v>
      </c>
      <c r="F97" s="3">
        <f>INDEX(部首検索表[序数],MATCH(字音画数表[[#This Row],[部首]],部首検索表[部首],0))</f>
        <v>98</v>
      </c>
      <c r="G97" s="3" t="s">
        <v>241</v>
      </c>
      <c r="H97" s="16"/>
      <c r="I97"/>
      <c r="AU97"/>
      <c r="AV97" s="6"/>
      <c r="AW97"/>
      <c r="AX97" s="6"/>
      <c r="AY97"/>
      <c r="AZ97" s="6"/>
      <c r="BA97"/>
      <c r="BB97" s="6"/>
      <c r="BC97"/>
      <c r="BD97" s="6"/>
      <c r="BE97"/>
      <c r="BF97" s="6"/>
      <c r="BG97"/>
      <c r="BH97" s="6"/>
      <c r="BI97"/>
      <c r="BJ97" s="6"/>
      <c r="BK97"/>
      <c r="BL97" s="6"/>
      <c r="BM97"/>
      <c r="BN97" s="6"/>
      <c r="BO97"/>
      <c r="BP97" s="6"/>
      <c r="BQ97"/>
      <c r="BR97" s="6"/>
      <c r="BS97"/>
      <c r="BT97" s="6"/>
      <c r="BU97"/>
      <c r="BV97" s="6"/>
      <c r="BW97"/>
      <c r="BX97" s="6"/>
      <c r="BY97"/>
      <c r="BZ97" s="6"/>
      <c r="CA97"/>
      <c r="CB97" s="6"/>
    </row>
    <row r="98" spans="2:80">
      <c r="B98" s="103" t="s">
        <v>268</v>
      </c>
      <c r="C98" s="11" t="s">
        <v>269</v>
      </c>
      <c r="D98" s="3">
        <v>5</v>
      </c>
      <c r="E98" s="15" t="s">
        <v>270</v>
      </c>
      <c r="F98" s="3">
        <f>INDEX(部首検索表[序数],MATCH(字音画数表[[#This Row],[部首]],部首検索表[部首],0))</f>
        <v>20</v>
      </c>
      <c r="G98" s="3" t="s">
        <v>241</v>
      </c>
      <c r="H98" s="16" t="s">
        <v>4605</v>
      </c>
      <c r="I98"/>
      <c r="AU98"/>
      <c r="AV98" s="6"/>
      <c r="AW98"/>
      <c r="AX98" s="6"/>
      <c r="AY98"/>
      <c r="AZ98" s="6"/>
      <c r="BA98"/>
      <c r="BB98" s="6"/>
      <c r="BC98"/>
      <c r="BD98" s="6"/>
      <c r="BE98"/>
      <c r="BF98" s="6"/>
      <c r="BG98"/>
      <c r="BH98" s="6"/>
      <c r="BI98"/>
      <c r="BJ98" s="6"/>
      <c r="BK98"/>
      <c r="BL98" s="6"/>
      <c r="BM98"/>
      <c r="BN98" s="6"/>
      <c r="BO98"/>
      <c r="BP98" s="6"/>
      <c r="BQ98"/>
      <c r="BR98" s="6"/>
      <c r="BS98"/>
      <c r="BT98" s="6"/>
      <c r="BU98"/>
      <c r="BV98" s="6"/>
      <c r="BW98"/>
      <c r="BX98" s="6"/>
      <c r="BY98"/>
      <c r="BZ98" s="6"/>
      <c r="CA98"/>
      <c r="CB98" s="6"/>
    </row>
    <row r="99" spans="2:80">
      <c r="B99" s="11" t="s">
        <v>298</v>
      </c>
      <c r="C99" s="11" t="s">
        <v>1839</v>
      </c>
      <c r="D99" s="3">
        <v>6</v>
      </c>
      <c r="E99" s="3" t="s">
        <v>202</v>
      </c>
      <c r="F99" s="3">
        <f>INDEX(部首検索表[序数],MATCH(字音画数表[[#This Row],[部首]],部首検索表[部首],0))</f>
        <v>8</v>
      </c>
      <c r="G99" s="3" t="s">
        <v>241</v>
      </c>
      <c r="H99" s="16" t="s">
        <v>132</v>
      </c>
      <c r="I99"/>
      <c r="AU99"/>
      <c r="AV99" s="6"/>
      <c r="AW99"/>
      <c r="AX99" s="6"/>
      <c r="AY99"/>
      <c r="AZ99" s="6"/>
      <c r="BA99"/>
      <c r="BB99" s="6"/>
      <c r="BC99"/>
      <c r="BD99" s="6"/>
      <c r="BE99"/>
      <c r="BF99" s="6"/>
      <c r="BG99"/>
      <c r="BH99" s="6"/>
      <c r="BI99"/>
      <c r="BJ99" s="6"/>
      <c r="BK99"/>
      <c r="BL99" s="6"/>
      <c r="BM99"/>
      <c r="BN99" s="6"/>
      <c r="BO99"/>
      <c r="BP99" s="6"/>
      <c r="BQ99"/>
      <c r="BR99" s="6"/>
      <c r="BS99"/>
      <c r="BT99" s="6"/>
      <c r="BU99"/>
      <c r="BV99" s="6"/>
      <c r="BW99"/>
      <c r="BX99" s="6"/>
      <c r="BY99"/>
      <c r="BZ99" s="6"/>
      <c r="CA99"/>
      <c r="CB99" s="6"/>
    </row>
    <row r="100" spans="2:80">
      <c r="B100" s="11" t="s">
        <v>271</v>
      </c>
      <c r="C100" s="11" t="s">
        <v>269</v>
      </c>
      <c r="D100" s="3">
        <v>7</v>
      </c>
      <c r="E100" s="3" t="s">
        <v>118</v>
      </c>
      <c r="F100" s="3">
        <f>INDEX(部首検索表[序数],MATCH(字音画数表[[#This Row],[部首]],部首検索表[部首],0))</f>
        <v>61</v>
      </c>
      <c r="G100" s="3" t="s">
        <v>241</v>
      </c>
      <c r="H100" s="16"/>
      <c r="I100"/>
      <c r="AU100"/>
      <c r="AV100" s="6"/>
      <c r="AW100"/>
      <c r="AX100" s="6"/>
      <c r="AY100"/>
      <c r="AZ100" s="6"/>
      <c r="BA100"/>
      <c r="BB100" s="6"/>
      <c r="BC100"/>
      <c r="BD100" s="6"/>
      <c r="BE100"/>
      <c r="BF100" s="6"/>
      <c r="BG100"/>
      <c r="BH100" s="6"/>
      <c r="BI100"/>
      <c r="BJ100" s="6"/>
      <c r="BK100"/>
      <c r="BL100" s="6"/>
      <c r="BM100"/>
      <c r="BN100" s="6"/>
      <c r="BO100"/>
      <c r="BP100" s="6"/>
      <c r="BQ100"/>
      <c r="BR100" s="6"/>
      <c r="BS100"/>
      <c r="BT100" s="6"/>
      <c r="BU100"/>
      <c r="BV100" s="6"/>
      <c r="BW100"/>
      <c r="BX100" s="6"/>
      <c r="BY100"/>
      <c r="BZ100" s="6"/>
      <c r="CA100"/>
      <c r="CB100" s="6"/>
    </row>
    <row r="101" spans="2:80">
      <c r="B101" s="11" t="s">
        <v>272</v>
      </c>
      <c r="C101" s="11" t="s">
        <v>269</v>
      </c>
      <c r="D101" s="3">
        <v>9</v>
      </c>
      <c r="E101" s="18" t="s">
        <v>273</v>
      </c>
      <c r="F101" s="53">
        <f>INDEX(部首検索表[序数],MATCH(字音画数表[[#This Row],[部首]],部首検索表[部首],0))</f>
        <v>44</v>
      </c>
      <c r="G101" s="3" t="s">
        <v>241</v>
      </c>
      <c r="H101" s="16" t="s">
        <v>274</v>
      </c>
      <c r="I101"/>
      <c r="AU101"/>
      <c r="AV101" s="6"/>
      <c r="AW101"/>
      <c r="AX101" s="6"/>
      <c r="AY101"/>
      <c r="AZ101" s="6"/>
      <c r="BA101"/>
      <c r="BB101" s="6"/>
      <c r="BC101"/>
      <c r="BD101" s="6"/>
      <c r="BE101"/>
      <c r="BF101" s="6"/>
      <c r="BG101"/>
      <c r="BH101" s="6"/>
      <c r="BI101"/>
      <c r="BJ101" s="6"/>
      <c r="BK101"/>
      <c r="BL101" s="6"/>
      <c r="BM101"/>
      <c r="BN101" s="6"/>
      <c r="BO101"/>
      <c r="BP101" s="6"/>
      <c r="BQ101"/>
      <c r="BR101" s="6"/>
      <c r="BS101"/>
      <c r="BT101" s="6"/>
      <c r="BU101"/>
      <c r="BV101" s="6"/>
      <c r="BW101"/>
      <c r="BX101" s="6"/>
      <c r="BY101"/>
      <c r="BZ101" s="6"/>
      <c r="CA101"/>
      <c r="CB101" s="6"/>
    </row>
    <row r="102" spans="2:80">
      <c r="B102" s="11" t="s">
        <v>275</v>
      </c>
      <c r="C102" s="11" t="s">
        <v>269</v>
      </c>
      <c r="D102" s="3">
        <v>9</v>
      </c>
      <c r="E102" s="15" t="s">
        <v>276</v>
      </c>
      <c r="F102" s="3">
        <f>INDEX(部首検索表[序数],MATCH(字音画数表[[#This Row],[部首]],部首検索表[部首],0))</f>
        <v>102</v>
      </c>
      <c r="G102" s="3" t="s">
        <v>241</v>
      </c>
      <c r="H102" s="16" t="s">
        <v>132</v>
      </c>
      <c r="I102"/>
      <c r="AU102"/>
      <c r="AV102" s="6"/>
      <c r="AW102"/>
      <c r="AX102" s="6"/>
      <c r="AY102"/>
      <c r="AZ102" s="6"/>
      <c r="BA102"/>
      <c r="BB102" s="6"/>
      <c r="BC102"/>
      <c r="BD102" s="6"/>
      <c r="BE102"/>
      <c r="BF102" s="6"/>
      <c r="BG102"/>
      <c r="BH102" s="6"/>
      <c r="BI102"/>
      <c r="BJ102" s="6"/>
      <c r="BK102"/>
      <c r="BL102" s="6"/>
      <c r="BM102"/>
      <c r="BN102" s="6"/>
      <c r="BO102"/>
      <c r="BP102" s="6"/>
      <c r="BQ102"/>
      <c r="BR102" s="6"/>
      <c r="BS102"/>
      <c r="BT102" s="6"/>
      <c r="BU102"/>
      <c r="BV102" s="6"/>
      <c r="BW102"/>
      <c r="BX102" s="6"/>
      <c r="BY102"/>
      <c r="BZ102" s="6"/>
      <c r="CA102"/>
      <c r="CB102" s="6"/>
    </row>
    <row r="103" spans="2:80">
      <c r="B103" s="11" t="s">
        <v>277</v>
      </c>
      <c r="C103" s="11" t="s">
        <v>269</v>
      </c>
      <c r="D103" s="3">
        <v>9</v>
      </c>
      <c r="E103" s="3" t="s">
        <v>278</v>
      </c>
      <c r="F103" s="3">
        <f>INDEX(部首検索表[序数],MATCH(字音画数表[[#This Row],[部首]],部首検索表[部首],0))</f>
        <v>106</v>
      </c>
      <c r="G103" s="3" t="s">
        <v>241</v>
      </c>
      <c r="H103" s="16"/>
      <c r="I103"/>
      <c r="AU103"/>
      <c r="AV103" s="6"/>
      <c r="AW103"/>
      <c r="AX103" s="6"/>
      <c r="AY103"/>
      <c r="AZ103" s="6"/>
      <c r="BA103"/>
      <c r="BB103" s="6"/>
      <c r="BC103"/>
      <c r="BD103" s="6"/>
      <c r="BE103"/>
      <c r="BF103" s="6"/>
      <c r="BG103"/>
      <c r="BH103" s="6"/>
      <c r="BI103"/>
      <c r="BJ103" s="6"/>
      <c r="BK103"/>
      <c r="BL103" s="6"/>
      <c r="BM103"/>
      <c r="BN103" s="6"/>
      <c r="BO103"/>
      <c r="BP103" s="6"/>
      <c r="BQ103"/>
      <c r="BR103" s="6"/>
      <c r="BS103"/>
      <c r="BT103" s="6"/>
      <c r="BU103"/>
      <c r="BV103" s="6"/>
      <c r="BW103"/>
      <c r="BX103" s="6"/>
      <c r="BY103"/>
      <c r="BZ103" s="6"/>
      <c r="CA103"/>
      <c r="CB103" s="6"/>
    </row>
    <row r="104" spans="2:80">
      <c r="B104" s="11" t="s">
        <v>279</v>
      </c>
      <c r="C104" s="11" t="s">
        <v>269</v>
      </c>
      <c r="D104" s="3">
        <v>10</v>
      </c>
      <c r="E104" s="3" t="s">
        <v>127</v>
      </c>
      <c r="F104" s="3">
        <f>INDEX(部首検索表[序数],MATCH(字音画数表[[#This Row],[部首]],部首検索表[部首],0))</f>
        <v>40</v>
      </c>
      <c r="G104" s="3" t="s">
        <v>241</v>
      </c>
      <c r="H104" s="16" t="s">
        <v>4606</v>
      </c>
      <c r="I104"/>
      <c r="AU104"/>
      <c r="AV104" s="6"/>
      <c r="AW104"/>
      <c r="AX104" s="6"/>
      <c r="AY104"/>
      <c r="AZ104" s="6"/>
      <c r="BA104"/>
      <c r="BB104" s="6"/>
      <c r="BC104"/>
      <c r="BD104" s="6"/>
      <c r="BE104"/>
      <c r="BF104" s="6"/>
      <c r="BG104"/>
      <c r="BH104" s="6"/>
      <c r="BI104"/>
      <c r="BJ104" s="6"/>
      <c r="BK104"/>
      <c r="BL104" s="6"/>
      <c r="BM104"/>
      <c r="BN104" s="6"/>
      <c r="BO104"/>
      <c r="BP104" s="6"/>
      <c r="BQ104"/>
      <c r="BR104" s="6"/>
      <c r="BS104"/>
      <c r="BT104" s="6"/>
      <c r="BU104"/>
      <c r="BV104" s="6"/>
      <c r="BW104"/>
      <c r="BX104" s="6"/>
      <c r="BY104"/>
      <c r="BZ104" s="6"/>
      <c r="CA104"/>
      <c r="CB104" s="6"/>
    </row>
    <row r="105" spans="2:80">
      <c r="B105" s="11" t="s">
        <v>280</v>
      </c>
      <c r="C105" s="11" t="s">
        <v>269</v>
      </c>
      <c r="D105" s="3">
        <v>10</v>
      </c>
      <c r="E105" s="3" t="s">
        <v>281</v>
      </c>
      <c r="F105" s="3">
        <f>INDEX(部首検索表[序数],MATCH(字音画数表[[#This Row],[部首]],部首検索表[部首],0))</f>
        <v>76</v>
      </c>
      <c r="G105" s="3" t="s">
        <v>241</v>
      </c>
      <c r="H105" s="16" t="s">
        <v>4607</v>
      </c>
      <c r="I105"/>
      <c r="AU105"/>
      <c r="AV105" s="6"/>
      <c r="AW105"/>
      <c r="AX105" s="6"/>
      <c r="AY105"/>
      <c r="AZ105" s="6"/>
      <c r="BA105"/>
      <c r="BB105" s="6"/>
      <c r="BC105"/>
      <c r="BD105" s="6"/>
      <c r="BE105"/>
      <c r="BF105" s="6"/>
      <c r="BG105"/>
      <c r="BH105" s="6"/>
      <c r="BI105"/>
      <c r="BJ105" s="6"/>
      <c r="BK105"/>
      <c r="BL105" s="6"/>
      <c r="BM105"/>
      <c r="BN105" s="6"/>
      <c r="BO105"/>
      <c r="BP105" s="6"/>
      <c r="BQ105"/>
      <c r="BR105" s="6"/>
      <c r="BS105"/>
      <c r="BT105" s="6"/>
      <c r="BU105"/>
      <c r="BV105" s="6"/>
      <c r="BW105"/>
      <c r="BX105" s="6"/>
      <c r="BY105"/>
      <c r="BZ105" s="6"/>
      <c r="CA105"/>
      <c r="CB105" s="6"/>
    </row>
    <row r="106" spans="2:80">
      <c r="B106" s="11" t="s">
        <v>282</v>
      </c>
      <c r="C106" s="11" t="s">
        <v>269</v>
      </c>
      <c r="D106" s="3">
        <v>11</v>
      </c>
      <c r="E106" s="3" t="s">
        <v>135</v>
      </c>
      <c r="F106" s="3">
        <f>INDEX(部首検索表[序数],MATCH(字音画数表[[#This Row],[部首]],部首検索表[部首],0))</f>
        <v>9</v>
      </c>
      <c r="G106" s="3" t="s">
        <v>241</v>
      </c>
      <c r="H106" s="16"/>
      <c r="I106"/>
      <c r="AU106"/>
      <c r="AV106" s="6"/>
      <c r="AW106"/>
      <c r="AX106" s="6"/>
      <c r="AY106"/>
      <c r="AZ106" s="6"/>
      <c r="BA106"/>
      <c r="BB106" s="6"/>
      <c r="BC106"/>
      <c r="BD106" s="6"/>
      <c r="BE106"/>
      <c r="BF106" s="6"/>
      <c r="BG106"/>
      <c r="BH106" s="6"/>
      <c r="BI106"/>
      <c r="BJ106" s="6"/>
      <c r="BK106"/>
      <c r="BL106" s="6"/>
      <c r="BM106"/>
      <c r="BN106" s="6"/>
      <c r="BO106"/>
      <c r="BP106" s="6"/>
      <c r="BQ106"/>
      <c r="BR106" s="6"/>
      <c r="BS106"/>
      <c r="BT106" s="6"/>
      <c r="BU106"/>
      <c r="BV106" s="6"/>
      <c r="BW106"/>
      <c r="BX106" s="6"/>
      <c r="BY106"/>
      <c r="BZ106" s="6"/>
      <c r="CA106"/>
      <c r="CB106" s="6"/>
    </row>
    <row r="107" spans="2:80">
      <c r="B107" s="11" t="s">
        <v>3857</v>
      </c>
      <c r="C107" s="11" t="s">
        <v>269</v>
      </c>
      <c r="D107" s="3" t="s">
        <v>3858</v>
      </c>
      <c r="E107" s="3" t="s">
        <v>3859</v>
      </c>
      <c r="F107" s="53">
        <f>INDEX(部首検索表[序数],MATCH(字音画数表[[#This Row],[部首]],部首検索表[部首],0))</f>
        <v>72</v>
      </c>
      <c r="G107" s="3" t="s">
        <v>241</v>
      </c>
      <c r="H107" s="16" t="s">
        <v>132</v>
      </c>
      <c r="I107"/>
      <c r="AU107"/>
      <c r="AV107" s="6"/>
      <c r="AW107"/>
      <c r="AX107" s="6"/>
      <c r="AY107"/>
      <c r="AZ107" s="6"/>
      <c r="BA107"/>
      <c r="BB107" s="6"/>
      <c r="BC107"/>
      <c r="BD107" s="6"/>
      <c r="BE107"/>
      <c r="BF107" s="6"/>
      <c r="BG107"/>
      <c r="BH107" s="6"/>
      <c r="BI107"/>
      <c r="BJ107" s="6"/>
      <c r="BK107"/>
      <c r="BL107" s="6"/>
      <c r="BM107"/>
      <c r="BN107" s="6"/>
      <c r="BO107"/>
      <c r="BP107" s="6"/>
      <c r="BQ107"/>
      <c r="BR107" s="6"/>
      <c r="BS107"/>
      <c r="BT107" s="6"/>
      <c r="BU107"/>
      <c r="BV107" s="6"/>
      <c r="BW107"/>
      <c r="BX107" s="6"/>
      <c r="BY107"/>
      <c r="BZ107" s="6"/>
      <c r="CA107"/>
      <c r="CB107" s="6"/>
    </row>
    <row r="108" spans="2:80">
      <c r="B108" s="11" t="s">
        <v>1812</v>
      </c>
      <c r="C108" s="64" t="s">
        <v>269</v>
      </c>
      <c r="D108" s="3">
        <v>11</v>
      </c>
      <c r="E108" s="3" t="s">
        <v>156</v>
      </c>
      <c r="F108" s="3">
        <f>INDEX(部首検索表[序数],MATCH(字音画数表[[#This Row],[部首]],部首検索表[部首],0))</f>
        <v>85</v>
      </c>
      <c r="G108" s="3" t="s">
        <v>241</v>
      </c>
      <c r="H108" s="65" t="s">
        <v>4608</v>
      </c>
      <c r="I108"/>
      <c r="AU108"/>
      <c r="AV108" s="6"/>
      <c r="AW108"/>
      <c r="AX108" s="6"/>
      <c r="AY108"/>
      <c r="AZ108" s="6"/>
      <c r="BA108"/>
      <c r="BB108" s="6"/>
      <c r="BC108"/>
      <c r="BD108" s="6"/>
      <c r="BE108"/>
      <c r="BF108" s="6"/>
      <c r="BG108"/>
      <c r="BH108" s="6"/>
      <c r="BI108"/>
      <c r="BJ108" s="6"/>
      <c r="BK108"/>
      <c r="BL108" s="6"/>
      <c r="BM108"/>
      <c r="BN108" s="6"/>
      <c r="BO108"/>
      <c r="BP108" s="6"/>
      <c r="BQ108"/>
      <c r="BR108" s="6"/>
      <c r="BS108"/>
      <c r="BT108" s="6"/>
      <c r="BU108"/>
      <c r="BV108" s="6"/>
      <c r="BW108"/>
      <c r="BX108" s="6"/>
      <c r="BY108"/>
      <c r="BZ108" s="6"/>
      <c r="CA108"/>
      <c r="CB108" s="6"/>
    </row>
    <row r="109" spans="2:80">
      <c r="B109" s="11" t="s">
        <v>283</v>
      </c>
      <c r="C109" s="11" t="s">
        <v>269</v>
      </c>
      <c r="D109" s="3">
        <v>13</v>
      </c>
      <c r="E109" s="3" t="s">
        <v>284</v>
      </c>
      <c r="F109" s="3">
        <f>INDEX(部首検索表[序数],MATCH(字音画数表[[#This Row],[部首]],部首検索表[部首],0))</f>
        <v>148</v>
      </c>
      <c r="G109" s="3" t="s">
        <v>241</v>
      </c>
      <c r="H109" s="58" t="s">
        <v>132</v>
      </c>
      <c r="I109"/>
      <c r="AU109"/>
      <c r="AV109" s="6"/>
      <c r="AW109"/>
      <c r="AX109" s="6"/>
      <c r="AY109"/>
      <c r="AZ109" s="6"/>
      <c r="BA109"/>
      <c r="BB109" s="6"/>
      <c r="BC109"/>
      <c r="BD109" s="6"/>
      <c r="BE109"/>
      <c r="BF109" s="6"/>
      <c r="BG109"/>
      <c r="BH109" s="6"/>
      <c r="BI109"/>
      <c r="BJ109" s="6"/>
      <c r="BK109"/>
      <c r="BL109" s="6"/>
      <c r="BM109"/>
      <c r="BN109" s="6"/>
      <c r="BO109"/>
      <c r="BP109" s="6"/>
      <c r="BQ109"/>
      <c r="BR109" s="6"/>
      <c r="BS109"/>
      <c r="BT109" s="6"/>
      <c r="BU109"/>
      <c r="BV109" s="6"/>
      <c r="BW109"/>
      <c r="BX109" s="6"/>
      <c r="BY109"/>
      <c r="BZ109" s="6"/>
      <c r="CA109"/>
      <c r="CB109" s="6"/>
    </row>
    <row r="110" spans="2:80">
      <c r="B110" s="11" t="s">
        <v>285</v>
      </c>
      <c r="C110" s="11" t="s">
        <v>269</v>
      </c>
      <c r="D110" s="3">
        <v>14</v>
      </c>
      <c r="E110" s="3" t="s">
        <v>193</v>
      </c>
      <c r="F110" s="3">
        <f>INDEX(部首検索表[序数],MATCH(字音画数表[[#This Row],[部首]],部首検索表[部首],0))</f>
        <v>75</v>
      </c>
      <c r="G110" s="3" t="s">
        <v>241</v>
      </c>
      <c r="H110" s="16"/>
      <c r="I110"/>
      <c r="AU110"/>
      <c r="AV110" s="6"/>
      <c r="AW110"/>
      <c r="AX110" s="6"/>
      <c r="AY110"/>
      <c r="AZ110" s="6"/>
      <c r="BA110"/>
      <c r="BB110" s="6"/>
      <c r="BC110"/>
      <c r="BD110" s="6"/>
      <c r="BE110"/>
      <c r="BF110" s="6"/>
      <c r="BG110"/>
      <c r="BH110" s="6"/>
      <c r="BI110"/>
      <c r="BJ110" s="6"/>
      <c r="BK110"/>
      <c r="BL110" s="6"/>
      <c r="BM110"/>
      <c r="BN110" s="6"/>
      <c r="BO110"/>
      <c r="BP110" s="6"/>
      <c r="BQ110"/>
      <c r="BR110" s="6"/>
      <c r="BS110"/>
      <c r="BT110" s="6"/>
      <c r="BU110"/>
      <c r="BV110" s="6"/>
      <c r="BW110"/>
      <c r="BX110" s="6"/>
      <c r="BY110"/>
      <c r="BZ110" s="6"/>
      <c r="CA110"/>
      <c r="CB110" s="6"/>
    </row>
    <row r="111" spans="2:80">
      <c r="B111" s="11" t="s">
        <v>286</v>
      </c>
      <c r="C111" s="11" t="s">
        <v>269</v>
      </c>
      <c r="D111" s="3">
        <v>16</v>
      </c>
      <c r="E111" s="18" t="s">
        <v>287</v>
      </c>
      <c r="F111" s="3">
        <f>INDEX(部首検索表[序数],MATCH(字音画数表[[#This Row],[部首]],部首検索表[部首],0))</f>
        <v>53</v>
      </c>
      <c r="G111" s="3" t="s">
        <v>241</v>
      </c>
      <c r="H111" s="16"/>
      <c r="I111"/>
      <c r="AU111"/>
      <c r="AV111" s="6"/>
      <c r="AW111"/>
      <c r="AX111" s="6"/>
      <c r="AY111"/>
      <c r="AZ111" s="6"/>
      <c r="BA111"/>
      <c r="BB111" s="6"/>
      <c r="BC111"/>
      <c r="BD111" s="6"/>
      <c r="BE111"/>
      <c r="BF111" s="6"/>
      <c r="BG111"/>
      <c r="BH111" s="6"/>
      <c r="BI111"/>
      <c r="BJ111" s="6"/>
      <c r="BK111"/>
      <c r="BL111" s="6"/>
      <c r="BM111"/>
      <c r="BN111" s="6"/>
      <c r="BO111"/>
      <c r="BP111" s="6"/>
      <c r="BQ111"/>
      <c r="BR111" s="6"/>
      <c r="BS111"/>
      <c r="BT111" s="6"/>
      <c r="BU111"/>
      <c r="BV111" s="6"/>
      <c r="BW111"/>
      <c r="BX111" s="6"/>
      <c r="BY111"/>
      <c r="BZ111" s="6"/>
      <c r="CA111"/>
      <c r="CB111" s="6"/>
    </row>
    <row r="112" spans="2:80">
      <c r="B112" s="11" t="s">
        <v>288</v>
      </c>
      <c r="C112" s="11" t="s">
        <v>269</v>
      </c>
      <c r="D112" s="3">
        <v>16</v>
      </c>
      <c r="E112" s="3" t="s">
        <v>156</v>
      </c>
      <c r="F112" s="3">
        <f>INDEX(部首検索表[序数],MATCH(字音画数表[[#This Row],[部首]],部首検索表[部首],0))</f>
        <v>85</v>
      </c>
      <c r="G112" s="3" t="s">
        <v>241</v>
      </c>
      <c r="H112" s="16"/>
      <c r="I112"/>
      <c r="AU112"/>
      <c r="AV112" s="6"/>
      <c r="AW112"/>
      <c r="AX112" s="6"/>
      <c r="AY112"/>
      <c r="AZ112" s="6"/>
      <c r="BA112"/>
      <c r="BB112" s="6"/>
      <c r="BC112"/>
      <c r="BD112" s="6"/>
      <c r="BE112"/>
      <c r="BF112" s="6"/>
      <c r="BG112"/>
      <c r="BH112" s="6"/>
      <c r="BI112"/>
      <c r="BJ112" s="6"/>
      <c r="BK112"/>
      <c r="BL112" s="6"/>
      <c r="BM112"/>
      <c r="BN112" s="6"/>
      <c r="BO112"/>
      <c r="BP112" s="6"/>
      <c r="BQ112"/>
      <c r="BR112" s="6"/>
      <c r="BS112"/>
      <c r="BT112" s="6"/>
      <c r="BU112"/>
      <c r="BV112" s="6"/>
      <c r="BW112"/>
      <c r="BX112" s="6"/>
      <c r="BY112"/>
      <c r="BZ112" s="6"/>
      <c r="CA112"/>
      <c r="CB112" s="6"/>
    </row>
    <row r="113" spans="2:80">
      <c r="B113" s="11" t="s">
        <v>294</v>
      </c>
      <c r="C113" s="11" t="s">
        <v>269</v>
      </c>
      <c r="D113" s="3">
        <v>16</v>
      </c>
      <c r="E113" s="15" t="s">
        <v>140</v>
      </c>
      <c r="F113" s="3">
        <f>INDEX(部首検索表[序数],MATCH(字音画数表[[#This Row],[部首]],部首検索表[部首],0))</f>
        <v>145</v>
      </c>
      <c r="G113" s="3" t="s">
        <v>241</v>
      </c>
      <c r="H113" s="16"/>
      <c r="I113"/>
      <c r="AU113"/>
      <c r="AV113" s="6"/>
      <c r="AW113"/>
      <c r="AX113" s="6"/>
      <c r="AY113"/>
      <c r="AZ113" s="6"/>
      <c r="BA113"/>
      <c r="BB113" s="6"/>
      <c r="BC113"/>
      <c r="BD113" s="6"/>
      <c r="BE113"/>
      <c r="BF113" s="6"/>
      <c r="BG113"/>
      <c r="BH113" s="6"/>
      <c r="BI113"/>
      <c r="BJ113" s="6"/>
      <c r="BK113"/>
      <c r="BL113" s="6"/>
      <c r="BM113"/>
      <c r="BN113" s="6"/>
      <c r="BO113"/>
      <c r="BP113" s="6"/>
      <c r="BQ113"/>
      <c r="BR113" s="6"/>
      <c r="BS113"/>
      <c r="BT113" s="6"/>
      <c r="BU113"/>
      <c r="BV113" s="6"/>
      <c r="BW113"/>
      <c r="BX113" s="6"/>
      <c r="BY113"/>
      <c r="BZ113" s="6"/>
      <c r="CA113"/>
      <c r="CB113" s="6"/>
    </row>
    <row r="114" spans="2:80">
      <c r="B114" s="11" t="s">
        <v>289</v>
      </c>
      <c r="C114" s="11" t="s">
        <v>269</v>
      </c>
      <c r="D114" s="3">
        <v>17</v>
      </c>
      <c r="E114" s="3" t="s">
        <v>290</v>
      </c>
      <c r="F114" s="3">
        <f>INDEX(部首検索表[序数],MATCH(字音画数表[[#This Row],[部首]],部首検索表[部首],0))</f>
        <v>167</v>
      </c>
      <c r="G114" s="3" t="s">
        <v>241</v>
      </c>
      <c r="H114" s="16"/>
      <c r="I114"/>
      <c r="AU114"/>
      <c r="AV114" s="6"/>
      <c r="AW114"/>
      <c r="AX114" s="6"/>
      <c r="AY114"/>
      <c r="AZ114" s="6"/>
      <c r="BA114"/>
      <c r="BB114" s="6"/>
      <c r="BC114"/>
      <c r="BD114" s="6"/>
      <c r="BE114"/>
      <c r="BF114" s="6"/>
      <c r="BG114"/>
      <c r="BH114" s="6"/>
      <c r="BI114"/>
      <c r="BJ114" s="6"/>
      <c r="BK114"/>
      <c r="BL114" s="6"/>
      <c r="BM114"/>
      <c r="BN114" s="6"/>
      <c r="BO114"/>
      <c r="BP114" s="6"/>
      <c r="BQ114"/>
      <c r="BR114" s="6"/>
      <c r="BS114"/>
      <c r="BT114" s="6"/>
      <c r="BU114"/>
      <c r="BV114" s="6"/>
      <c r="BW114"/>
      <c r="BX114" s="6"/>
      <c r="BY114"/>
      <c r="BZ114" s="6"/>
      <c r="CA114"/>
      <c r="CB114" s="6"/>
    </row>
    <row r="115" spans="2:80">
      <c r="B115" s="11" t="s">
        <v>4133</v>
      </c>
      <c r="C115" s="11" t="s">
        <v>269</v>
      </c>
      <c r="D115" s="3">
        <v>19</v>
      </c>
      <c r="E115" s="3" t="s">
        <v>292</v>
      </c>
      <c r="F115" s="3">
        <f>INDEX(部首検索表[序数],MATCH(字音画数表[[#This Row],[部首]],部首検索表[部首],0))</f>
        <v>32</v>
      </c>
      <c r="G115" s="3" t="s">
        <v>241</v>
      </c>
      <c r="H115" s="16"/>
      <c r="I115"/>
      <c r="AU115"/>
      <c r="AV115" s="6"/>
      <c r="AW115"/>
      <c r="AX115" s="6"/>
      <c r="AY115"/>
      <c r="AZ115" s="6"/>
      <c r="BA115"/>
      <c r="BB115" s="6"/>
      <c r="BC115"/>
      <c r="BD115" s="6"/>
      <c r="BE115"/>
      <c r="BF115" s="6"/>
      <c r="BG115"/>
      <c r="BH115" s="6"/>
      <c r="BI115"/>
      <c r="BJ115" s="6"/>
      <c r="BK115"/>
      <c r="BL115" s="6"/>
      <c r="BM115"/>
      <c r="BN115" s="6"/>
      <c r="BO115"/>
      <c r="BP115" s="6"/>
      <c r="BQ115"/>
      <c r="BR115" s="6"/>
      <c r="BS115"/>
      <c r="BT115" s="6"/>
      <c r="BU115"/>
      <c r="BV115" s="6"/>
      <c r="BW115"/>
      <c r="BX115" s="6"/>
      <c r="BY115"/>
      <c r="BZ115" s="6"/>
      <c r="CA115"/>
      <c r="CB115" s="6"/>
    </row>
    <row r="116" spans="2:80">
      <c r="B116" s="11" t="s">
        <v>3987</v>
      </c>
      <c r="C116" s="11" t="s">
        <v>269</v>
      </c>
      <c r="D116" s="3">
        <v>19</v>
      </c>
      <c r="E116" s="15" t="s">
        <v>118</v>
      </c>
      <c r="F116" s="3">
        <f>INDEX(部首検索表[序数],MATCH(字音画数表[[#This Row],[部首]],部首検索表[部首],0))</f>
        <v>61</v>
      </c>
      <c r="G116" s="3" t="s">
        <v>241</v>
      </c>
      <c r="H116" s="16" t="s">
        <v>132</v>
      </c>
      <c r="I116"/>
      <c r="AU116"/>
      <c r="AV116" s="6"/>
      <c r="AW116"/>
      <c r="AX116" s="6"/>
      <c r="AY116"/>
      <c r="AZ116" s="6"/>
      <c r="BA116"/>
      <c r="BB116" s="6"/>
      <c r="BC116"/>
      <c r="BD116" s="6"/>
      <c r="BE116"/>
      <c r="BF116" s="6"/>
      <c r="BG116"/>
      <c r="BH116" s="6"/>
      <c r="BI116"/>
      <c r="BJ116" s="6"/>
      <c r="BK116"/>
      <c r="BL116" s="6"/>
      <c r="BM116"/>
      <c r="BN116" s="6"/>
      <c r="BO116"/>
      <c r="BP116" s="6"/>
      <c r="BQ116"/>
      <c r="BR116" s="6"/>
      <c r="BS116"/>
      <c r="BT116" s="6"/>
      <c r="BU116"/>
      <c r="BV116" s="6"/>
      <c r="BW116"/>
      <c r="BX116" s="6"/>
      <c r="BY116"/>
      <c r="BZ116" s="6"/>
      <c r="CA116"/>
      <c r="CB116" s="6"/>
    </row>
    <row r="117" spans="2:80">
      <c r="B117" s="11" t="s">
        <v>295</v>
      </c>
      <c r="C117" s="11" t="s">
        <v>296</v>
      </c>
      <c r="D117" s="3">
        <v>5</v>
      </c>
      <c r="E117" s="3" t="s">
        <v>297</v>
      </c>
      <c r="F117" s="3">
        <f>INDEX(部首検索表[序数],MATCH(字音画数表[[#This Row],[部首]],部首検索表[部首],0))</f>
        <v>36</v>
      </c>
      <c r="G117" s="3" t="s">
        <v>241</v>
      </c>
      <c r="H117" s="16" t="s">
        <v>132</v>
      </c>
      <c r="I117"/>
      <c r="AU117"/>
      <c r="AV117" s="6"/>
      <c r="AW117"/>
      <c r="AX117" s="6"/>
      <c r="AY117"/>
      <c r="AZ117" s="6"/>
      <c r="BA117"/>
      <c r="BB117" s="6"/>
      <c r="BC117"/>
      <c r="BD117" s="6"/>
      <c r="BE117"/>
      <c r="BF117" s="6"/>
      <c r="BG117"/>
      <c r="BH117" s="6"/>
      <c r="BI117"/>
      <c r="BJ117" s="6"/>
      <c r="BK117"/>
      <c r="BL117" s="6"/>
      <c r="BM117"/>
      <c r="BN117" s="6"/>
      <c r="BO117"/>
      <c r="BP117" s="6"/>
      <c r="BQ117"/>
      <c r="BR117" s="6"/>
      <c r="BS117"/>
      <c r="BT117" s="6"/>
      <c r="BU117"/>
      <c r="BV117" s="6"/>
      <c r="BW117"/>
      <c r="BX117" s="6"/>
      <c r="BY117"/>
      <c r="BZ117" s="6"/>
      <c r="CA117"/>
      <c r="CB117" s="6"/>
    </row>
    <row r="118" spans="2:80">
      <c r="B118" s="11" t="s">
        <v>299</v>
      </c>
      <c r="C118" s="11" t="s">
        <v>300</v>
      </c>
      <c r="D118" s="3">
        <v>6</v>
      </c>
      <c r="E118" s="3" t="s">
        <v>110</v>
      </c>
      <c r="F118" s="3">
        <f>INDEX(部首検索表[序数],MATCH(字音画数表[[#This Row],[部首]],部首検索表[部首],0))</f>
        <v>30</v>
      </c>
      <c r="G118" s="3" t="s">
        <v>241</v>
      </c>
      <c r="H118" s="16"/>
      <c r="I118"/>
      <c r="AU118"/>
      <c r="AV118" s="6"/>
      <c r="AW118"/>
      <c r="AX118" s="6"/>
      <c r="AY118"/>
      <c r="AZ118" s="6"/>
      <c r="BA118"/>
      <c r="BB118" s="6"/>
      <c r="BC118"/>
      <c r="BD118" s="6"/>
      <c r="BE118"/>
      <c r="BF118" s="6"/>
      <c r="BG118"/>
      <c r="BH118" s="6"/>
      <c r="BI118"/>
      <c r="BJ118" s="6"/>
      <c r="BK118"/>
      <c r="BL118" s="6"/>
      <c r="BM118"/>
      <c r="BN118" s="6"/>
      <c r="BO118"/>
      <c r="BP118" s="6"/>
      <c r="BQ118"/>
      <c r="BR118" s="6"/>
      <c r="BS118"/>
      <c r="BT118" s="6"/>
      <c r="BU118"/>
      <c r="BV118" s="6"/>
      <c r="BW118"/>
      <c r="BX118" s="6"/>
      <c r="BY118"/>
      <c r="BZ118" s="6"/>
      <c r="CA118"/>
      <c r="CB118" s="6"/>
    </row>
    <row r="119" spans="2:80">
      <c r="B119" s="11" t="s">
        <v>301</v>
      </c>
      <c r="C119" s="11" t="s">
        <v>300</v>
      </c>
      <c r="D119" s="3">
        <v>7</v>
      </c>
      <c r="E119" s="3" t="s">
        <v>302</v>
      </c>
      <c r="F119" s="3">
        <f>INDEX(部首検索表[序数],MATCH(字音画数表[[#This Row],[部首]],部首検索表[部首],0))</f>
        <v>148</v>
      </c>
      <c r="G119" s="3" t="s">
        <v>241</v>
      </c>
      <c r="H119" s="16" t="s">
        <v>303</v>
      </c>
      <c r="I119"/>
      <c r="AU119"/>
      <c r="AV119" s="6"/>
      <c r="AW119"/>
      <c r="AX119" s="6"/>
      <c r="AY119"/>
      <c r="AZ119" s="6"/>
      <c r="BA119"/>
      <c r="BB119" s="6"/>
      <c r="BC119"/>
      <c r="BD119" s="6"/>
      <c r="BE119"/>
      <c r="BF119" s="6"/>
      <c r="BG119"/>
      <c r="BH119" s="6"/>
      <c r="BI119"/>
      <c r="BJ119" s="6"/>
      <c r="BK119"/>
      <c r="BL119" s="6"/>
      <c r="BM119"/>
      <c r="BN119" s="6"/>
      <c r="BO119"/>
      <c r="BP119" s="6"/>
      <c r="BQ119"/>
      <c r="BR119" s="6"/>
      <c r="BS119"/>
      <c r="BT119" s="6"/>
      <c r="BU119"/>
      <c r="BV119" s="6"/>
      <c r="BW119"/>
      <c r="BX119" s="6"/>
      <c r="BY119"/>
      <c r="BZ119" s="6"/>
      <c r="CA119"/>
      <c r="CB119" s="6"/>
    </row>
    <row r="120" spans="2:80">
      <c r="B120" s="11" t="s">
        <v>304</v>
      </c>
      <c r="C120" s="11" t="s">
        <v>300</v>
      </c>
      <c r="D120" s="3">
        <v>9</v>
      </c>
      <c r="E120" s="18" t="s">
        <v>127</v>
      </c>
      <c r="F120" s="3">
        <f>INDEX(部首検索表[序数],MATCH(字音画数表[[#This Row],[部首]],部首検索表[部首],0))</f>
        <v>40</v>
      </c>
      <c r="G120" s="3" t="s">
        <v>241</v>
      </c>
      <c r="H120" s="16"/>
      <c r="I120"/>
      <c r="AU120"/>
      <c r="AV120" s="6"/>
      <c r="AW120"/>
      <c r="AX120" s="6"/>
      <c r="AY120"/>
      <c r="AZ120" s="6"/>
      <c r="BA120"/>
      <c r="BB120" s="6"/>
      <c r="BC120"/>
      <c r="BD120" s="6"/>
      <c r="BE120"/>
      <c r="BF120" s="6"/>
      <c r="BG120"/>
      <c r="BH120" s="6"/>
      <c r="BI120"/>
      <c r="BJ120" s="6"/>
      <c r="BK120"/>
      <c r="BL120" s="6"/>
      <c r="BM120"/>
      <c r="BN120" s="6"/>
      <c r="BO120"/>
      <c r="BP120" s="6"/>
      <c r="BQ120"/>
      <c r="BR120" s="6"/>
      <c r="BS120"/>
      <c r="BT120" s="6"/>
      <c r="BU120"/>
      <c r="BV120" s="6"/>
      <c r="BW120"/>
      <c r="BX120" s="6"/>
      <c r="BY120"/>
      <c r="BZ120" s="6"/>
      <c r="CA120"/>
      <c r="CB120" s="6"/>
    </row>
    <row r="121" spans="2:80">
      <c r="B121" s="11" t="s">
        <v>305</v>
      </c>
      <c r="C121" s="11" t="s">
        <v>300</v>
      </c>
      <c r="D121" s="3">
        <v>9</v>
      </c>
      <c r="E121" s="3" t="s">
        <v>306</v>
      </c>
      <c r="F121" s="3">
        <f>INDEX(部首検索表[序数],MATCH(字音画数表[[#This Row],[部首]],部首検索表[部首],0))</f>
        <v>177</v>
      </c>
      <c r="G121" s="3" t="s">
        <v>241</v>
      </c>
      <c r="H121" s="16"/>
      <c r="I121"/>
      <c r="AU121"/>
      <c r="AV121" s="6"/>
      <c r="AW121"/>
      <c r="AX121" s="6"/>
      <c r="AY121"/>
      <c r="AZ121" s="6"/>
      <c r="BA121"/>
      <c r="BB121" s="6"/>
      <c r="BC121"/>
      <c r="BD121" s="6"/>
      <c r="BE121"/>
      <c r="BF121" s="6"/>
      <c r="BG121"/>
      <c r="BH121" s="6"/>
      <c r="BI121"/>
      <c r="BJ121" s="6"/>
      <c r="BK121"/>
      <c r="BL121" s="6"/>
      <c r="BM121"/>
      <c r="BN121" s="6"/>
      <c r="BO121"/>
      <c r="BP121" s="6"/>
      <c r="BQ121"/>
      <c r="BR121" s="6"/>
      <c r="BS121"/>
      <c r="BT121" s="6"/>
      <c r="BU121"/>
      <c r="BV121" s="6"/>
      <c r="BW121"/>
      <c r="BX121" s="6"/>
      <c r="BY121"/>
      <c r="BZ121" s="6"/>
      <c r="CA121"/>
      <c r="CB121" s="6"/>
    </row>
    <row r="122" spans="2:80">
      <c r="B122" s="11" t="s">
        <v>1840</v>
      </c>
      <c r="C122" s="11" t="s">
        <v>300</v>
      </c>
      <c r="D122" s="3">
        <v>10</v>
      </c>
      <c r="E122" s="15" t="s">
        <v>301</v>
      </c>
      <c r="F122" s="3">
        <f>INDEX(部首検索表[序数],MATCH(字音画数表[[#This Row],[部首]],部首検索表[部首],0))</f>
        <v>148</v>
      </c>
      <c r="G122" s="3" t="s">
        <v>241</v>
      </c>
      <c r="H122" s="16" t="s">
        <v>4774</v>
      </c>
      <c r="I122"/>
      <c r="AU122"/>
      <c r="AV122" s="6"/>
      <c r="AW122"/>
      <c r="AX122" s="6"/>
      <c r="AY122"/>
      <c r="AZ122" s="6"/>
      <c r="BA122"/>
      <c r="BB122" s="6"/>
      <c r="BC122"/>
      <c r="BD122" s="6"/>
      <c r="BE122"/>
      <c r="BF122" s="6"/>
      <c r="BG122"/>
      <c r="BH122" s="6"/>
      <c r="BI122"/>
      <c r="BJ122" s="6"/>
      <c r="BK122"/>
      <c r="BL122" s="6"/>
      <c r="BM122"/>
      <c r="BN122" s="6"/>
      <c r="BO122"/>
      <c r="BP122" s="6"/>
      <c r="BQ122"/>
      <c r="BR122" s="6"/>
      <c r="BS122"/>
      <c r="BT122" s="6"/>
      <c r="BU122"/>
      <c r="BV122" s="6"/>
      <c r="BW122"/>
      <c r="BX122" s="6"/>
      <c r="BY122"/>
      <c r="BZ122" s="6"/>
      <c r="CA122"/>
      <c r="CB122" s="6"/>
    </row>
    <row r="123" spans="2:80">
      <c r="B123" s="11" t="s">
        <v>307</v>
      </c>
      <c r="C123" s="11" t="s">
        <v>300</v>
      </c>
      <c r="D123" s="3">
        <v>14</v>
      </c>
      <c r="E123" s="15" t="s">
        <v>308</v>
      </c>
      <c r="F123" s="3">
        <f>INDEX(部首検索表[序数],MATCH(字音画数表[[#This Row],[部首]],部首検索表[部首],0))</f>
        <v>155</v>
      </c>
      <c r="G123" s="3" t="s">
        <v>241</v>
      </c>
      <c r="H123" s="16"/>
      <c r="I123"/>
      <c r="AU123"/>
      <c r="AV123" s="6"/>
      <c r="AW123"/>
      <c r="AX123" s="6"/>
      <c r="AY123"/>
      <c r="AZ123" s="6"/>
      <c r="BA123"/>
      <c r="BB123" s="6"/>
      <c r="BC123"/>
      <c r="BD123" s="6"/>
      <c r="BE123"/>
      <c r="BF123" s="6"/>
      <c r="BG123"/>
      <c r="BH123" s="6"/>
      <c r="BI123"/>
      <c r="BJ123" s="6"/>
      <c r="BK123"/>
      <c r="BL123" s="6"/>
      <c r="BM123"/>
      <c r="BN123" s="6"/>
      <c r="BO123"/>
      <c r="BP123" s="6"/>
      <c r="BQ123"/>
      <c r="BR123" s="6"/>
      <c r="BS123"/>
      <c r="BT123" s="6"/>
      <c r="BU123"/>
      <c r="BV123" s="6"/>
      <c r="BW123"/>
      <c r="BX123" s="6"/>
      <c r="BY123"/>
      <c r="BZ123" s="6"/>
      <c r="CA123"/>
      <c r="CB123" s="6"/>
    </row>
    <row r="124" spans="2:80">
      <c r="B124" s="11" t="s">
        <v>3988</v>
      </c>
      <c r="C124" s="11" t="s">
        <v>300</v>
      </c>
      <c r="D124" s="3">
        <v>16</v>
      </c>
      <c r="E124" s="15" t="s">
        <v>310</v>
      </c>
      <c r="F124" s="3">
        <f>INDEX(部首検索表[序数],MATCH(字音画数表[[#This Row],[部首]],部首検索表[部首],0))</f>
        <v>39</v>
      </c>
      <c r="G124" s="3" t="s">
        <v>241</v>
      </c>
      <c r="H124" s="16" t="s">
        <v>4609</v>
      </c>
      <c r="I124"/>
      <c r="AU124"/>
      <c r="AV124" s="6"/>
      <c r="AW124"/>
      <c r="AX124" s="6"/>
      <c r="AY124"/>
      <c r="AZ124" s="6"/>
      <c r="BA124"/>
      <c r="BB124" s="6"/>
      <c r="BC124"/>
      <c r="BD124" s="6"/>
      <c r="BE124"/>
      <c r="BF124" s="6"/>
      <c r="BG124"/>
      <c r="BH124" s="6"/>
      <c r="BI124"/>
      <c r="BJ124" s="6"/>
      <c r="BK124"/>
      <c r="BL124" s="6"/>
      <c r="BM124"/>
      <c r="BN124" s="6"/>
      <c r="BO124"/>
      <c r="BP124" s="6"/>
      <c r="BQ124"/>
      <c r="BR124" s="6"/>
      <c r="BS124"/>
      <c r="BT124" s="6"/>
      <c r="BU124"/>
      <c r="BV124" s="6"/>
      <c r="BW124"/>
      <c r="BX124" s="6"/>
      <c r="BY124"/>
      <c r="BZ124" s="6"/>
      <c r="CA124"/>
      <c r="CB124" s="6"/>
    </row>
    <row r="125" spans="2:80">
      <c r="B125" s="11" t="s">
        <v>311</v>
      </c>
      <c r="C125" s="11" t="s">
        <v>300</v>
      </c>
      <c r="D125" s="3">
        <v>17</v>
      </c>
      <c r="E125" s="15" t="s">
        <v>178</v>
      </c>
      <c r="F125" s="3">
        <f>INDEX(部首検索表[序数],MATCH(字音画数表[[#This Row],[部首]],部首検索表[部首],0))</f>
        <v>94</v>
      </c>
      <c r="G125" s="3" t="s">
        <v>241</v>
      </c>
      <c r="H125" s="16" t="s">
        <v>132</v>
      </c>
      <c r="I125"/>
      <c r="AU125"/>
      <c r="AV125" s="6"/>
      <c r="AW125"/>
      <c r="AX125" s="6"/>
      <c r="AY125"/>
      <c r="AZ125" s="6"/>
      <c r="BA125"/>
      <c r="BB125" s="6"/>
      <c r="BC125"/>
      <c r="BD125" s="6"/>
      <c r="BE125"/>
      <c r="BF125" s="6"/>
      <c r="BG125"/>
      <c r="BH125" s="6"/>
      <c r="BI125"/>
      <c r="BJ125" s="6"/>
      <c r="BK125"/>
      <c r="BL125" s="6"/>
      <c r="BM125"/>
      <c r="BN125" s="6"/>
      <c r="BO125"/>
      <c r="BP125" s="6"/>
      <c r="BQ125"/>
      <c r="BR125" s="6"/>
      <c r="BS125"/>
      <c r="BT125" s="6"/>
      <c r="BU125"/>
      <c r="BV125" s="6"/>
      <c r="BW125"/>
      <c r="BX125" s="6"/>
      <c r="BY125"/>
      <c r="BZ125" s="6"/>
      <c r="CA125"/>
      <c r="CB125" s="6"/>
    </row>
    <row r="126" spans="2:80">
      <c r="B126" s="11" t="s">
        <v>1841</v>
      </c>
      <c r="C126" s="11" t="s">
        <v>300</v>
      </c>
      <c r="D126" s="3">
        <v>18</v>
      </c>
      <c r="E126" s="3" t="s">
        <v>986</v>
      </c>
      <c r="F126" s="3">
        <f>INDEX(部首検索表[序数],MATCH(字音画数表[[#This Row],[部首]],部首検索表[部首],0))</f>
        <v>115</v>
      </c>
      <c r="G126" s="3" t="s">
        <v>241</v>
      </c>
      <c r="H126" s="16" t="s">
        <v>4610</v>
      </c>
      <c r="I126"/>
      <c r="AU126"/>
      <c r="AV126" s="6"/>
      <c r="AW126"/>
      <c r="AX126" s="6"/>
      <c r="AY126"/>
      <c r="AZ126" s="6"/>
      <c r="BA126"/>
      <c r="BB126" s="6"/>
      <c r="BC126"/>
      <c r="BD126" s="6"/>
      <c r="BE126"/>
      <c r="BF126" s="6"/>
      <c r="BG126"/>
      <c r="BH126" s="6"/>
      <c r="BI126"/>
      <c r="BJ126" s="6"/>
      <c r="BK126"/>
      <c r="BL126" s="6"/>
      <c r="BM126"/>
      <c r="BN126" s="6"/>
      <c r="BO126"/>
      <c r="BP126" s="6"/>
      <c r="BQ126"/>
      <c r="BR126" s="6"/>
      <c r="BS126"/>
      <c r="BT126" s="6"/>
      <c r="BU126"/>
      <c r="BV126" s="6"/>
      <c r="BW126"/>
      <c r="BX126" s="6"/>
      <c r="BY126"/>
      <c r="BZ126" s="6"/>
      <c r="CA126"/>
      <c r="CB126" s="6"/>
    </row>
    <row r="127" spans="2:80">
      <c r="B127" s="11" t="s">
        <v>312</v>
      </c>
      <c r="C127" s="11" t="s">
        <v>313</v>
      </c>
      <c r="D127" s="3">
        <v>9</v>
      </c>
      <c r="E127" s="3" t="s">
        <v>314</v>
      </c>
      <c r="F127" s="3">
        <f>INDEX(部首検索表[序数],MATCH(字音画数表[[#This Row],[部首]],部首検索表[部首],0))</f>
        <v>64</v>
      </c>
      <c r="G127" s="3" t="s">
        <v>241</v>
      </c>
      <c r="H127" s="16"/>
      <c r="I127"/>
      <c r="AU127"/>
      <c r="AV127" s="6"/>
      <c r="AW127"/>
      <c r="AX127" s="6"/>
      <c r="AY127"/>
      <c r="AZ127" s="6"/>
      <c r="BA127"/>
      <c r="BB127" s="6"/>
      <c r="BC127"/>
      <c r="BD127" s="6"/>
      <c r="BE127"/>
      <c r="BF127" s="6"/>
      <c r="BG127"/>
      <c r="BH127" s="6"/>
      <c r="BI127"/>
      <c r="BJ127" s="6"/>
      <c r="BK127"/>
      <c r="BL127" s="6"/>
      <c r="BM127"/>
      <c r="BN127" s="6"/>
      <c r="BO127"/>
      <c r="BP127" s="6"/>
      <c r="BQ127"/>
      <c r="BR127" s="6"/>
      <c r="BS127"/>
      <c r="BT127" s="6"/>
      <c r="BU127"/>
      <c r="BV127" s="6"/>
      <c r="BW127"/>
      <c r="BX127" s="6"/>
      <c r="BY127"/>
      <c r="BZ127" s="6"/>
      <c r="CA127"/>
      <c r="CB127" s="6"/>
    </row>
    <row r="128" spans="2:80">
      <c r="B128" s="11" t="s">
        <v>315</v>
      </c>
      <c r="C128" s="11" t="s">
        <v>313</v>
      </c>
      <c r="D128" s="3">
        <v>10</v>
      </c>
      <c r="E128" s="3" t="s">
        <v>118</v>
      </c>
      <c r="F128" s="3">
        <f>INDEX(部首検索表[序数],MATCH(字音画数表[[#This Row],[部首]],部首検索表[部首],0))</f>
        <v>61</v>
      </c>
      <c r="G128" s="3" t="s">
        <v>241</v>
      </c>
      <c r="H128" s="16"/>
      <c r="I128"/>
      <c r="AU128"/>
      <c r="AV128" s="6"/>
      <c r="AW128"/>
      <c r="AX128" s="6"/>
      <c r="AY128"/>
      <c r="AZ128" s="6"/>
      <c r="BA128"/>
      <c r="BB128" s="6"/>
      <c r="BC128"/>
      <c r="BD128" s="6"/>
      <c r="BE128"/>
      <c r="BF128" s="6"/>
      <c r="BG128"/>
      <c r="BH128" s="6"/>
      <c r="BI128"/>
      <c r="BJ128" s="6"/>
      <c r="BK128"/>
      <c r="BL128" s="6"/>
      <c r="BM128"/>
      <c r="BN128" s="6"/>
      <c r="BO128"/>
      <c r="BP128" s="6"/>
      <c r="BQ128"/>
      <c r="BR128" s="6"/>
      <c r="BS128"/>
      <c r="BT128" s="6"/>
      <c r="BU128"/>
      <c r="BV128" s="6"/>
      <c r="BW128"/>
      <c r="BX128" s="6"/>
      <c r="BY128"/>
      <c r="BZ128" s="6"/>
      <c r="CA128"/>
      <c r="CB128" s="6"/>
    </row>
    <row r="129" spans="2:80">
      <c r="B129" s="11" t="s">
        <v>316</v>
      </c>
      <c r="C129" s="11" t="s">
        <v>313</v>
      </c>
      <c r="D129" s="3">
        <v>10</v>
      </c>
      <c r="E129" s="3" t="s">
        <v>193</v>
      </c>
      <c r="F129" s="3">
        <f>INDEX(部首検索表[序数],MATCH(字音画数表[[#This Row],[部首]],部首検索表[部首],0))</f>
        <v>75</v>
      </c>
      <c r="G129" s="3" t="s">
        <v>241</v>
      </c>
      <c r="H129" s="16"/>
      <c r="I129"/>
      <c r="AU129"/>
      <c r="AV129" s="6"/>
      <c r="AW129"/>
      <c r="AX129" s="6"/>
      <c r="AY129"/>
      <c r="AZ129" s="6"/>
      <c r="BA129"/>
      <c r="BB129" s="6"/>
      <c r="BC129"/>
      <c r="BD129" s="6"/>
      <c r="BE129"/>
      <c r="BF129" s="6"/>
      <c r="BG129"/>
      <c r="BH129" s="6"/>
      <c r="BI129"/>
      <c r="BJ129" s="6"/>
      <c r="BK129"/>
      <c r="BL129" s="6"/>
      <c r="BM129"/>
      <c r="BN129" s="6"/>
      <c r="BO129"/>
      <c r="BP129" s="6"/>
      <c r="BQ129"/>
      <c r="BR129" s="6"/>
      <c r="BS129"/>
      <c r="BT129" s="6"/>
      <c r="BU129"/>
      <c r="BV129" s="6"/>
      <c r="BW129"/>
      <c r="BX129" s="6"/>
      <c r="BY129"/>
      <c r="BZ129" s="6"/>
      <c r="CA129"/>
      <c r="CB129" s="6"/>
    </row>
    <row r="130" spans="2:80">
      <c r="B130" s="11" t="s">
        <v>4198</v>
      </c>
      <c r="C130" s="11" t="s">
        <v>3959</v>
      </c>
      <c r="D130" s="3">
        <v>10</v>
      </c>
      <c r="E130" s="18" t="s">
        <v>122</v>
      </c>
      <c r="F130" s="53">
        <f>INDEX(部首検索表[序数],MATCH(字音画数表[[#This Row],[部首]],部首検索表[部首],0))</f>
        <v>162</v>
      </c>
      <c r="G130" s="3" t="s">
        <v>241</v>
      </c>
      <c r="H130" s="16" t="s">
        <v>132</v>
      </c>
      <c r="I130"/>
      <c r="AU130"/>
      <c r="AV130" s="6"/>
      <c r="AW130"/>
      <c r="AX130" s="6"/>
      <c r="AY130"/>
      <c r="AZ130" s="6"/>
      <c r="BA130"/>
      <c r="BB130" s="6"/>
      <c r="BC130"/>
      <c r="BD130" s="6"/>
      <c r="BE130"/>
      <c r="BF130" s="6"/>
      <c r="BG130"/>
      <c r="BH130" s="6"/>
      <c r="BI130"/>
      <c r="BJ130" s="6"/>
      <c r="BK130"/>
      <c r="BL130" s="6"/>
      <c r="BM130"/>
      <c r="BN130" s="6"/>
      <c r="BO130"/>
      <c r="BP130" s="6"/>
      <c r="BQ130"/>
      <c r="BR130" s="6"/>
      <c r="BS130"/>
      <c r="BT130" s="6"/>
      <c r="BU130"/>
      <c r="BV130" s="6"/>
      <c r="BW130"/>
      <c r="BX130" s="6"/>
      <c r="BY130"/>
      <c r="BZ130" s="6"/>
      <c r="CA130"/>
      <c r="CB130" s="6"/>
    </row>
    <row r="131" spans="2:80">
      <c r="B131" s="11" t="s">
        <v>317</v>
      </c>
      <c r="C131" s="11" t="s">
        <v>313</v>
      </c>
      <c r="D131" s="3">
        <v>13</v>
      </c>
      <c r="E131" s="3" t="s">
        <v>156</v>
      </c>
      <c r="F131" s="3">
        <f>INDEX(部首検索表[序数],MATCH(字音画数表[[#This Row],[部首]],部首検索表[部首],0))</f>
        <v>85</v>
      </c>
      <c r="G131" s="3" t="s">
        <v>241</v>
      </c>
      <c r="H131" s="16"/>
      <c r="I131"/>
      <c r="AU131"/>
      <c r="AV131" s="6"/>
      <c r="AW131"/>
      <c r="AX131" s="6"/>
      <c r="AY131"/>
      <c r="AZ131" s="6"/>
      <c r="BA131"/>
      <c r="BB131" s="6"/>
      <c r="BC131"/>
      <c r="BD131" s="6"/>
      <c r="BE131"/>
      <c r="BF131" s="6"/>
      <c r="BG131"/>
      <c r="BH131" s="6"/>
      <c r="BI131"/>
      <c r="BJ131" s="6"/>
      <c r="BK131"/>
      <c r="BL131" s="6"/>
      <c r="BM131"/>
      <c r="BN131" s="6"/>
      <c r="BO131"/>
      <c r="BP131" s="6"/>
      <c r="BQ131"/>
      <c r="BR131" s="6"/>
      <c r="BS131"/>
      <c r="BT131" s="6"/>
      <c r="BU131"/>
      <c r="BV131" s="6"/>
      <c r="BW131"/>
      <c r="BX131" s="6"/>
      <c r="BY131"/>
      <c r="BZ131" s="6"/>
      <c r="CA131"/>
      <c r="CB131" s="6"/>
    </row>
    <row r="132" spans="2:80">
      <c r="B132" s="11" t="s">
        <v>1631</v>
      </c>
      <c r="C132" s="11" t="s">
        <v>319</v>
      </c>
      <c r="D132" s="3">
        <v>3</v>
      </c>
      <c r="E132" s="3" t="s">
        <v>1631</v>
      </c>
      <c r="F132" s="3">
        <f>INDEX(部首検索表[序数],MATCH(字音画数表[[#This Row],[部首]],部首検索表[部首],0))</f>
        <v>51</v>
      </c>
      <c r="G132" s="3" t="s">
        <v>241</v>
      </c>
      <c r="H132" s="16" t="s">
        <v>132</v>
      </c>
      <c r="I132"/>
      <c r="AU132"/>
      <c r="AV132" s="6"/>
      <c r="AW132"/>
      <c r="AX132" s="6"/>
      <c r="AY132"/>
      <c r="AZ132" s="6"/>
      <c r="BA132"/>
      <c r="BB132" s="6"/>
      <c r="BC132"/>
      <c r="BD132" s="6"/>
      <c r="BE132"/>
      <c r="BF132" s="6"/>
      <c r="BG132"/>
      <c r="BH132" s="6"/>
      <c r="BI132"/>
      <c r="BJ132" s="6"/>
      <c r="BK132"/>
      <c r="BL132" s="6"/>
      <c r="BM132"/>
      <c r="BN132" s="6"/>
      <c r="BO132"/>
      <c r="BP132" s="6"/>
      <c r="BQ132"/>
      <c r="BR132" s="6"/>
      <c r="BS132"/>
      <c r="BT132" s="6"/>
      <c r="BU132"/>
      <c r="BV132" s="6"/>
      <c r="BW132"/>
      <c r="BX132" s="6"/>
      <c r="BY132"/>
      <c r="BZ132" s="6"/>
      <c r="CA132"/>
      <c r="CB132" s="6"/>
    </row>
    <row r="133" spans="2:80">
      <c r="B133" s="11" t="s">
        <v>318</v>
      </c>
      <c r="C133" s="11" t="s">
        <v>319</v>
      </c>
      <c r="D133" s="3">
        <v>5</v>
      </c>
      <c r="E133" s="15" t="s">
        <v>320</v>
      </c>
      <c r="F133" s="3">
        <f>INDEX(部首検索表[序数],MATCH(字音画数表[[#This Row],[部首]],部首検索表[部首],0))</f>
        <v>99</v>
      </c>
      <c r="G133" s="3" t="s">
        <v>241</v>
      </c>
      <c r="H133" s="16"/>
      <c r="I133"/>
      <c r="AU133"/>
      <c r="AV133" s="6"/>
      <c r="AW133"/>
      <c r="AX133" s="6"/>
      <c r="AY133"/>
      <c r="AZ133" s="6"/>
      <c r="BA133"/>
      <c r="BB133" s="6"/>
      <c r="BC133"/>
      <c r="BD133" s="6"/>
      <c r="BE133"/>
      <c r="BF133" s="6"/>
      <c r="BG133"/>
      <c r="BH133" s="6"/>
      <c r="BI133"/>
      <c r="BJ133" s="6"/>
      <c r="BK133"/>
      <c r="BL133" s="6"/>
      <c r="BM133"/>
      <c r="BN133" s="6"/>
      <c r="BO133"/>
      <c r="BP133" s="6"/>
      <c r="BQ133"/>
      <c r="BR133" s="6"/>
      <c r="BS133"/>
      <c r="BT133" s="6"/>
      <c r="BU133"/>
      <c r="BV133" s="6"/>
      <c r="BW133"/>
      <c r="BX133" s="6"/>
      <c r="BY133"/>
      <c r="BZ133" s="6"/>
      <c r="CA133"/>
      <c r="CB133" s="6"/>
    </row>
    <row r="134" spans="2:80">
      <c r="B134" s="11" t="s">
        <v>323</v>
      </c>
      <c r="C134" s="11" t="s">
        <v>319</v>
      </c>
      <c r="D134" s="3">
        <v>7</v>
      </c>
      <c r="E134" s="3" t="s">
        <v>127</v>
      </c>
      <c r="F134" s="3">
        <f>INDEX(部首検索表[序数],MATCH(字音画数表[[#This Row],[部首]],部首検索表[部首],0))</f>
        <v>40</v>
      </c>
      <c r="G134" s="3" t="s">
        <v>241</v>
      </c>
      <c r="H134" s="16"/>
      <c r="I134"/>
      <c r="AU134"/>
      <c r="AV134" s="6"/>
      <c r="AW134"/>
      <c r="AX134" s="6"/>
      <c r="AY134"/>
      <c r="AZ134" s="6"/>
      <c r="BA134"/>
      <c r="BB134" s="6"/>
      <c r="BC134"/>
      <c r="BD134" s="6"/>
      <c r="BE134"/>
      <c r="BF134" s="6"/>
      <c r="BG134"/>
      <c r="BH134" s="6"/>
      <c r="BI134"/>
      <c r="BJ134" s="6"/>
      <c r="BK134"/>
      <c r="BL134" s="6"/>
      <c r="BM134"/>
      <c r="BN134" s="6"/>
      <c r="BO134"/>
      <c r="BP134" s="6"/>
      <c r="BQ134"/>
      <c r="BR134" s="6"/>
      <c r="BS134"/>
      <c r="BT134" s="6"/>
      <c r="BU134"/>
      <c r="BV134" s="6"/>
      <c r="BW134"/>
      <c r="BX134" s="6"/>
      <c r="BY134"/>
      <c r="BZ134" s="6"/>
      <c r="CA134"/>
      <c r="CB134" s="6"/>
    </row>
    <row r="135" spans="2:80">
      <c r="B135" s="11" t="s">
        <v>4200</v>
      </c>
      <c r="C135" s="11" t="s">
        <v>3966</v>
      </c>
      <c r="D135" s="3">
        <v>7</v>
      </c>
      <c r="E135" s="15" t="s">
        <v>3859</v>
      </c>
      <c r="F135" s="53">
        <f>INDEX(部首検索表[序数],MATCH(字音画数表[[#This Row],[部首]],部首検索表[部首],0))</f>
        <v>72</v>
      </c>
      <c r="G135" s="3" t="s">
        <v>241</v>
      </c>
      <c r="H135" s="16" t="s">
        <v>132</v>
      </c>
      <c r="I135"/>
      <c r="AU135"/>
      <c r="AV135" s="6"/>
      <c r="AW135"/>
      <c r="AX135" s="6"/>
      <c r="AY135"/>
      <c r="AZ135" s="6"/>
      <c r="BA135"/>
      <c r="BB135" s="6"/>
      <c r="BC135"/>
      <c r="BD135" s="6"/>
      <c r="BE135"/>
      <c r="BF135" s="6"/>
      <c r="BG135"/>
      <c r="BH135" s="6"/>
      <c r="BI135"/>
      <c r="BJ135" s="6"/>
      <c r="BK135"/>
      <c r="BL135" s="6"/>
      <c r="BM135"/>
      <c r="BN135" s="6"/>
      <c r="BO135"/>
      <c r="BP135" s="6"/>
      <c r="BQ135"/>
      <c r="BR135" s="6"/>
      <c r="BS135"/>
      <c r="BT135" s="6"/>
      <c r="BU135"/>
      <c r="BV135" s="6"/>
      <c r="BW135"/>
      <c r="BX135" s="6"/>
      <c r="BY135"/>
      <c r="BZ135" s="6"/>
      <c r="CA135"/>
      <c r="CB135" s="6"/>
    </row>
    <row r="136" spans="2:80">
      <c r="B136" s="11" t="s">
        <v>324</v>
      </c>
      <c r="C136" s="11" t="s">
        <v>319</v>
      </c>
      <c r="D136" s="3">
        <v>8</v>
      </c>
      <c r="E136" s="18" t="s">
        <v>127</v>
      </c>
      <c r="F136" s="3">
        <f>INDEX(部首検索表[序数],MATCH(字音画数表[[#This Row],[部首]],部首検索表[部首],0))</f>
        <v>40</v>
      </c>
      <c r="G136" s="3" t="s">
        <v>241</v>
      </c>
      <c r="H136" s="16"/>
      <c r="I136"/>
      <c r="AU136"/>
      <c r="AV136" s="6"/>
      <c r="AW136"/>
      <c r="AX136" s="6"/>
      <c r="AY136"/>
      <c r="AZ136" s="6"/>
      <c r="BA136"/>
      <c r="BB136" s="6"/>
      <c r="BC136"/>
      <c r="BD136" s="6"/>
      <c r="BE136"/>
      <c r="BF136" s="6"/>
      <c r="BG136"/>
      <c r="BH136" s="6"/>
      <c r="BI136"/>
      <c r="BJ136" s="6"/>
      <c r="BK136"/>
      <c r="BL136" s="6"/>
      <c r="BM136"/>
      <c r="BN136" s="6"/>
      <c r="BO136"/>
      <c r="BP136" s="6"/>
      <c r="BQ136"/>
      <c r="BR136" s="6"/>
      <c r="BS136"/>
      <c r="BT136" s="6"/>
      <c r="BU136"/>
      <c r="BV136" s="6"/>
      <c r="BW136"/>
      <c r="BX136" s="6"/>
      <c r="BY136"/>
      <c r="BZ136" s="6"/>
      <c r="CA136"/>
      <c r="CB136" s="6"/>
    </row>
    <row r="137" spans="2:80">
      <c r="B137" s="11" t="s">
        <v>325</v>
      </c>
      <c r="C137" s="11" t="s">
        <v>319</v>
      </c>
      <c r="D137" s="3">
        <v>8</v>
      </c>
      <c r="E137" s="15" t="s">
        <v>163</v>
      </c>
      <c r="F137" s="3">
        <f>INDEX(部首検索表[序数],MATCH(字音画数表[[#This Row],[部首]],部首検索表[部首],0))</f>
        <v>163</v>
      </c>
      <c r="G137" s="3" t="s">
        <v>241</v>
      </c>
      <c r="H137" s="16"/>
      <c r="I137"/>
      <c r="AU137"/>
      <c r="AV137" s="6"/>
      <c r="AW137"/>
      <c r="AX137" s="6"/>
      <c r="AY137"/>
      <c r="AZ137" s="6"/>
      <c r="BA137"/>
      <c r="BB137" s="6"/>
      <c r="BC137"/>
      <c r="BD137" s="6"/>
      <c r="BE137"/>
      <c r="BF137" s="6"/>
      <c r="BG137"/>
      <c r="BH137" s="6"/>
      <c r="BI137"/>
      <c r="BJ137" s="6"/>
      <c r="BK137"/>
      <c r="BL137" s="6"/>
      <c r="BM137"/>
      <c r="BN137" s="6"/>
      <c r="BO137"/>
      <c r="BP137" s="6"/>
      <c r="BQ137"/>
      <c r="BR137" s="6"/>
      <c r="BS137"/>
      <c r="BT137" s="6"/>
      <c r="BU137"/>
      <c r="BV137" s="6"/>
      <c r="BW137"/>
      <c r="BX137" s="6"/>
      <c r="BY137"/>
      <c r="BZ137" s="6"/>
      <c r="CA137"/>
      <c r="CB137" s="6"/>
    </row>
    <row r="138" spans="2:80">
      <c r="B138" s="11" t="s">
        <v>326</v>
      </c>
      <c r="C138" s="11" t="s">
        <v>319</v>
      </c>
      <c r="D138" s="3">
        <v>9</v>
      </c>
      <c r="E138" s="3" t="s">
        <v>249</v>
      </c>
      <c r="F138" s="3">
        <f>INDEX(部首検索表[序数],MATCH(字音画数表[[#This Row],[部首]],部首検索表[部首],0))</f>
        <v>30</v>
      </c>
      <c r="G138" s="3" t="s">
        <v>241</v>
      </c>
      <c r="H138" s="16"/>
      <c r="I138"/>
      <c r="AU138"/>
      <c r="AV138" s="6"/>
      <c r="AW138"/>
      <c r="AX138" s="6"/>
      <c r="AY138"/>
      <c r="AZ138" s="6"/>
      <c r="BA138"/>
      <c r="BB138" s="6"/>
      <c r="BC138"/>
      <c r="BD138" s="6"/>
      <c r="BE138"/>
      <c r="BF138" s="6"/>
      <c r="BG138"/>
      <c r="BH138" s="6"/>
      <c r="BI138"/>
      <c r="BJ138" s="6"/>
      <c r="BK138"/>
      <c r="BL138" s="6"/>
      <c r="BM138"/>
      <c r="BN138" s="6"/>
      <c r="BO138"/>
      <c r="BP138" s="6"/>
      <c r="BQ138"/>
      <c r="BR138" s="6"/>
      <c r="BS138"/>
      <c r="BT138" s="6"/>
      <c r="BU138"/>
      <c r="BV138" s="6"/>
      <c r="BW138"/>
      <c r="BX138" s="6"/>
      <c r="BY138"/>
      <c r="BZ138" s="6"/>
      <c r="CA138"/>
      <c r="CB138" s="6"/>
    </row>
    <row r="139" spans="2:80">
      <c r="B139" s="11" t="s">
        <v>327</v>
      </c>
      <c r="C139" s="11" t="s">
        <v>319</v>
      </c>
      <c r="D139" s="3">
        <v>9</v>
      </c>
      <c r="E139" s="3" t="s">
        <v>328</v>
      </c>
      <c r="F139" s="3">
        <f>INDEX(部首検索表[序数],MATCH(字音画数表[[#This Row],[部首]],部首検索表[部首],0))</f>
        <v>131</v>
      </c>
      <c r="G139" s="3" t="s">
        <v>241</v>
      </c>
      <c r="H139" s="16" t="s">
        <v>132</v>
      </c>
      <c r="I139"/>
      <c r="AU139"/>
      <c r="AV139" s="6"/>
      <c r="AW139"/>
      <c r="AX139" s="6"/>
      <c r="AY139"/>
      <c r="AZ139" s="6"/>
      <c r="BA139"/>
      <c r="BB139" s="6"/>
      <c r="BC139"/>
      <c r="BD139" s="6"/>
      <c r="BE139"/>
      <c r="BF139" s="6"/>
      <c r="BG139"/>
      <c r="BH139" s="6"/>
      <c r="BI139"/>
      <c r="BJ139" s="6"/>
      <c r="BK139"/>
      <c r="BL139" s="6"/>
      <c r="BM139"/>
      <c r="BN139" s="6"/>
      <c r="BO139"/>
      <c r="BP139" s="6"/>
      <c r="BQ139"/>
      <c r="BR139" s="6"/>
      <c r="BS139"/>
      <c r="BT139" s="6"/>
      <c r="BU139"/>
      <c r="BV139" s="6"/>
      <c r="BW139"/>
      <c r="BX139" s="6"/>
      <c r="BY139"/>
      <c r="BZ139" s="6"/>
      <c r="CA139"/>
      <c r="CB139" s="6"/>
    </row>
    <row r="140" spans="2:80">
      <c r="B140" s="11" t="s">
        <v>329</v>
      </c>
      <c r="C140" s="11" t="s">
        <v>319</v>
      </c>
      <c r="D140" s="3">
        <v>10</v>
      </c>
      <c r="E140" s="3" t="s">
        <v>160</v>
      </c>
      <c r="F140" s="3">
        <f>INDEX(部首検索表[序数],MATCH(字音画数表[[#This Row],[部首]],部首検索表[部首],0))</f>
        <v>61</v>
      </c>
      <c r="G140" s="3" t="s">
        <v>241</v>
      </c>
      <c r="H140" s="16" t="s">
        <v>132</v>
      </c>
      <c r="I140"/>
      <c r="AU140"/>
      <c r="AV140" s="6"/>
      <c r="AW140"/>
      <c r="AX140" s="6"/>
      <c r="AY140"/>
      <c r="AZ140" s="6"/>
      <c r="BA140"/>
      <c r="BB140" s="6"/>
      <c r="BC140"/>
      <c r="BD140" s="6"/>
      <c r="BE140"/>
      <c r="BF140" s="6"/>
      <c r="BG140"/>
      <c r="BH140" s="6"/>
      <c r="BI140"/>
      <c r="BJ140" s="6"/>
      <c r="BK140"/>
      <c r="BL140" s="6"/>
      <c r="BM140"/>
      <c r="BN140" s="6"/>
      <c r="BO140"/>
      <c r="BP140" s="6"/>
      <c r="BQ140"/>
      <c r="BR140" s="6"/>
      <c r="BS140"/>
      <c r="BT140" s="6"/>
      <c r="BU140"/>
      <c r="BV140" s="6"/>
      <c r="BW140"/>
      <c r="BX140" s="6"/>
      <c r="BY140"/>
      <c r="BZ140" s="6"/>
      <c r="CA140"/>
      <c r="CB140" s="6"/>
    </row>
    <row r="141" spans="2:80">
      <c r="B141" s="29" t="s">
        <v>4134</v>
      </c>
      <c r="C141" s="11" t="s">
        <v>319</v>
      </c>
      <c r="D141" s="3">
        <v>11</v>
      </c>
      <c r="E141" s="15" t="s">
        <v>336</v>
      </c>
      <c r="F141" s="3">
        <f>INDEX(部首検索表[序数],MATCH(字音画数表[[#This Row],[部首]],部首検索表[部首],0))</f>
        <v>140</v>
      </c>
      <c r="G141" s="3" t="s">
        <v>241</v>
      </c>
      <c r="H141" s="16"/>
      <c r="I141"/>
      <c r="AU141"/>
      <c r="AV141" s="6"/>
      <c r="AW141"/>
      <c r="AX141" s="6"/>
      <c r="AY141"/>
      <c r="AZ141" s="6"/>
      <c r="BA141"/>
      <c r="BB141" s="6"/>
      <c r="BC141"/>
      <c r="BD141" s="6"/>
      <c r="BE141"/>
      <c r="BF141" s="6"/>
      <c r="BG141"/>
      <c r="BH141" s="6"/>
      <c r="BI141"/>
      <c r="BJ141" s="6"/>
      <c r="BK141"/>
      <c r="BL141" s="6"/>
      <c r="BM141"/>
      <c r="BN141" s="6"/>
      <c r="BO141"/>
      <c r="BP141" s="6"/>
      <c r="BQ141"/>
      <c r="BR141" s="6"/>
      <c r="BS141"/>
      <c r="BT141" s="6"/>
      <c r="BU141"/>
      <c r="BV141" s="6"/>
      <c r="BW141"/>
      <c r="BX141" s="6"/>
      <c r="BY141"/>
      <c r="BZ141" s="6"/>
      <c r="CA141"/>
      <c r="CB141" s="6"/>
    </row>
    <row r="142" spans="2:80">
      <c r="B142" s="11" t="s">
        <v>337</v>
      </c>
      <c r="C142" s="11" t="s">
        <v>319</v>
      </c>
      <c r="D142" s="3">
        <v>11</v>
      </c>
      <c r="E142" s="15" t="s">
        <v>181</v>
      </c>
      <c r="F142" s="3">
        <f>INDEX(部首検索表[序数],MATCH(字音画数表[[#This Row],[部首]],部首検索表[部首],0))</f>
        <v>140</v>
      </c>
      <c r="G142" s="3" t="s">
        <v>241</v>
      </c>
      <c r="H142" s="16"/>
      <c r="I142"/>
      <c r="AU142"/>
      <c r="AV142" s="6"/>
      <c r="AW142"/>
      <c r="AX142" s="6"/>
      <c r="AY142"/>
      <c r="AZ142" s="6"/>
      <c r="BA142"/>
      <c r="BB142" s="6"/>
      <c r="BC142"/>
      <c r="BD142" s="6"/>
      <c r="BE142"/>
      <c r="BF142" s="6"/>
      <c r="BG142"/>
      <c r="BH142" s="6"/>
      <c r="BI142"/>
      <c r="BJ142" s="6"/>
      <c r="BK142"/>
      <c r="BL142" s="6"/>
      <c r="BM142"/>
      <c r="BN142" s="6"/>
      <c r="BO142"/>
      <c r="BP142" s="6"/>
      <c r="BQ142"/>
      <c r="BR142" s="6"/>
      <c r="BS142"/>
      <c r="BT142" s="6"/>
      <c r="BU142"/>
      <c r="BV142" s="6"/>
      <c r="BW142"/>
      <c r="BX142" s="6"/>
      <c r="BY142"/>
      <c r="BZ142" s="6"/>
      <c r="CA142"/>
      <c r="CB142" s="6"/>
    </row>
    <row r="143" spans="2:80">
      <c r="B143" s="15" t="s">
        <v>330</v>
      </c>
      <c r="C143" s="11" t="s">
        <v>319</v>
      </c>
      <c r="D143" s="3">
        <v>12</v>
      </c>
      <c r="E143" s="15" t="s">
        <v>331</v>
      </c>
      <c r="F143" s="3">
        <f>INDEX(部首検索表[序数],MATCH(字音画数表[[#This Row],[部首]],部首検索表[部首],0))</f>
        <v>32</v>
      </c>
      <c r="G143" s="3" t="s">
        <v>241</v>
      </c>
      <c r="H143" s="16" t="s">
        <v>132</v>
      </c>
      <c r="I143"/>
      <c r="AU143"/>
      <c r="AV143" s="6"/>
      <c r="AW143"/>
      <c r="AX143" s="6"/>
      <c r="AY143"/>
      <c r="AZ143" s="6"/>
      <c r="BA143"/>
      <c r="BB143" s="6"/>
      <c r="BC143"/>
      <c r="BD143" s="6"/>
      <c r="BE143"/>
      <c r="BF143" s="6"/>
      <c r="BG143"/>
      <c r="BH143" s="6"/>
      <c r="BI143"/>
      <c r="BJ143" s="6"/>
      <c r="BK143"/>
      <c r="BL143" s="6"/>
      <c r="BM143"/>
      <c r="BN143" s="6"/>
      <c r="BO143"/>
      <c r="BP143" s="6"/>
      <c r="BQ143"/>
      <c r="BR143" s="6"/>
      <c r="BS143"/>
      <c r="BT143" s="6"/>
      <c r="BU143"/>
      <c r="BV143" s="6"/>
      <c r="BW143"/>
      <c r="BX143" s="6"/>
      <c r="BY143"/>
      <c r="BZ143" s="6"/>
      <c r="CA143"/>
      <c r="CB143" s="6"/>
    </row>
    <row r="144" spans="2:80">
      <c r="B144" s="11" t="s">
        <v>332</v>
      </c>
      <c r="C144" s="11" t="s">
        <v>319</v>
      </c>
      <c r="D144" s="3">
        <v>12</v>
      </c>
      <c r="E144" s="9" t="s">
        <v>333</v>
      </c>
      <c r="F144" s="3">
        <f>INDEX(部首検索表[序数],MATCH(字音画数表[[#This Row],[部首]],部首検索表[部首],0))</f>
        <v>66</v>
      </c>
      <c r="G144" s="3" t="s">
        <v>241</v>
      </c>
      <c r="H144" s="16" t="s">
        <v>132</v>
      </c>
      <c r="I144"/>
      <c r="AU144"/>
      <c r="AV144" s="6"/>
      <c r="AW144"/>
      <c r="AX144" s="6"/>
      <c r="AY144"/>
      <c r="AZ144" s="6"/>
      <c r="BA144"/>
      <c r="BB144" s="6"/>
      <c r="BC144"/>
      <c r="BD144" s="6"/>
      <c r="BE144"/>
      <c r="BF144" s="6"/>
      <c r="BG144"/>
      <c r="BH144" s="6"/>
      <c r="BI144"/>
      <c r="BJ144" s="6"/>
      <c r="BK144"/>
      <c r="BL144" s="6"/>
      <c r="BM144"/>
      <c r="BN144" s="6"/>
      <c r="BO144"/>
      <c r="BP144" s="6"/>
      <c r="BQ144"/>
      <c r="BR144" s="6"/>
      <c r="BS144"/>
      <c r="BT144" s="6"/>
      <c r="BU144"/>
      <c r="BV144" s="6"/>
      <c r="BW144"/>
      <c r="BX144" s="6"/>
      <c r="BY144"/>
      <c r="BZ144" s="6"/>
      <c r="CA144"/>
      <c r="CB144" s="6"/>
    </row>
    <row r="145" spans="2:80">
      <c r="B145" s="11" t="s">
        <v>1842</v>
      </c>
      <c r="C145" s="11" t="s">
        <v>319</v>
      </c>
      <c r="D145" s="3">
        <v>12</v>
      </c>
      <c r="E145" s="15" t="s">
        <v>1649</v>
      </c>
      <c r="F145" s="3">
        <f>INDEX(部首検索表[序数],MATCH(字音画数表[[#This Row],[部首]],部首検索表[部首],0))</f>
        <v>76</v>
      </c>
      <c r="G145" s="3" t="s">
        <v>241</v>
      </c>
      <c r="H145" s="16" t="s">
        <v>132</v>
      </c>
      <c r="I145"/>
      <c r="AU145"/>
      <c r="AV145" s="6"/>
      <c r="AW145"/>
      <c r="AX145" s="6"/>
      <c r="AY145"/>
      <c r="AZ145" s="6"/>
      <c r="BA145"/>
      <c r="BB145" s="6"/>
      <c r="BC145"/>
      <c r="BD145" s="6"/>
      <c r="BE145"/>
      <c r="BF145" s="6"/>
      <c r="BG145"/>
      <c r="BH145" s="6"/>
      <c r="BI145"/>
      <c r="BJ145" s="6"/>
      <c r="BK145"/>
      <c r="BL145" s="6"/>
      <c r="BM145"/>
      <c r="BN145" s="6"/>
      <c r="BO145"/>
      <c r="BP145" s="6"/>
      <c r="BQ145"/>
      <c r="BR145" s="6"/>
      <c r="BS145"/>
      <c r="BT145" s="6"/>
      <c r="BU145"/>
      <c r="BV145" s="6"/>
      <c r="BW145"/>
      <c r="BX145" s="6"/>
      <c r="BY145"/>
      <c r="BZ145" s="6"/>
      <c r="CA145"/>
      <c r="CB145" s="6"/>
    </row>
    <row r="146" spans="2:80">
      <c r="B146" s="11" t="s">
        <v>3989</v>
      </c>
      <c r="C146" s="11" t="s">
        <v>319</v>
      </c>
      <c r="D146" s="3">
        <v>12</v>
      </c>
      <c r="E146" s="15" t="s">
        <v>339</v>
      </c>
      <c r="F146" s="3">
        <f>INDEX(部首検索表[序数],MATCH(字音画数表[[#This Row],[部首]],部首検索表[部首],0))</f>
        <v>169</v>
      </c>
      <c r="G146" s="3" t="s">
        <v>241</v>
      </c>
      <c r="H146" s="16"/>
      <c r="I146"/>
      <c r="AU146"/>
      <c r="AV146" s="6"/>
      <c r="AW146"/>
      <c r="AX146" s="6"/>
      <c r="AY146"/>
      <c r="AZ146" s="6"/>
      <c r="BA146"/>
      <c r="BB146" s="6"/>
      <c r="BC146"/>
      <c r="BD146" s="6"/>
      <c r="BE146"/>
      <c r="BF146" s="6"/>
      <c r="BG146"/>
      <c r="BH146" s="6"/>
      <c r="BI146"/>
      <c r="BJ146" s="6"/>
      <c r="BK146"/>
      <c r="BL146" s="6"/>
      <c r="BM146"/>
      <c r="BN146" s="6"/>
      <c r="BO146"/>
      <c r="BP146" s="6"/>
      <c r="BQ146"/>
      <c r="BR146" s="6"/>
      <c r="BS146"/>
      <c r="BT146" s="6"/>
      <c r="BU146"/>
      <c r="BV146" s="6"/>
      <c r="BW146"/>
      <c r="BX146" s="6"/>
      <c r="BY146"/>
      <c r="BZ146" s="6"/>
      <c r="CA146"/>
      <c r="CB146" s="6"/>
    </row>
    <row r="147" spans="2:80">
      <c r="B147" s="11" t="s">
        <v>340</v>
      </c>
      <c r="C147" s="11" t="s">
        <v>319</v>
      </c>
      <c r="D147" s="3">
        <v>13</v>
      </c>
      <c r="E147" s="3" t="s">
        <v>160</v>
      </c>
      <c r="F147" s="3">
        <f>INDEX(部首検索表[序数],MATCH(字音画数表[[#This Row],[部首]],部首検索表[部首],0))</f>
        <v>61</v>
      </c>
      <c r="G147" s="3" t="s">
        <v>241</v>
      </c>
      <c r="H147" s="16" t="s">
        <v>132</v>
      </c>
      <c r="I147"/>
      <c r="AU147"/>
      <c r="AV147" s="6"/>
      <c r="AW147"/>
      <c r="AX147" s="6"/>
      <c r="AY147"/>
      <c r="AZ147" s="6"/>
      <c r="BA147"/>
      <c r="BB147" s="6"/>
      <c r="BC147"/>
      <c r="BD147" s="6"/>
      <c r="BE147"/>
      <c r="BF147" s="6"/>
      <c r="BG147"/>
      <c r="BH147" s="6"/>
      <c r="BI147"/>
      <c r="BJ147" s="6"/>
      <c r="BK147"/>
      <c r="BL147" s="6"/>
      <c r="BM147"/>
      <c r="BN147" s="6"/>
      <c r="BO147"/>
      <c r="BP147" s="6"/>
      <c r="BQ147"/>
      <c r="BR147" s="6"/>
      <c r="BS147"/>
      <c r="BT147" s="6"/>
      <c r="BU147"/>
      <c r="BV147" s="6"/>
      <c r="BW147"/>
      <c r="BX147" s="6"/>
      <c r="BY147"/>
      <c r="BZ147" s="6"/>
      <c r="CA147"/>
      <c r="CB147" s="6"/>
    </row>
    <row r="148" spans="2:80">
      <c r="B148" s="11" t="s">
        <v>341</v>
      </c>
      <c r="C148" s="11" t="s">
        <v>319</v>
      </c>
      <c r="D148" s="3">
        <v>13</v>
      </c>
      <c r="E148" s="3" t="s">
        <v>260</v>
      </c>
      <c r="F148" s="3">
        <f>INDEX(部首検索表[序数],MATCH(字音画数表[[#This Row],[部首]],部首検索表[部首],0))</f>
        <v>75</v>
      </c>
      <c r="G148" s="3" t="s">
        <v>241</v>
      </c>
      <c r="H148" s="16" t="s">
        <v>132</v>
      </c>
      <c r="I148"/>
      <c r="AU148"/>
      <c r="AV148" s="6"/>
      <c r="AW148"/>
      <c r="AX148" s="6"/>
      <c r="AY148"/>
      <c r="AZ148" s="6"/>
      <c r="BA148"/>
      <c r="BB148" s="6"/>
      <c r="BC148"/>
      <c r="BD148" s="6"/>
      <c r="BE148"/>
      <c r="BF148" s="6"/>
      <c r="BG148"/>
      <c r="BH148" s="6"/>
      <c r="BI148"/>
      <c r="BJ148" s="6"/>
      <c r="BK148"/>
      <c r="BL148" s="6"/>
      <c r="BM148"/>
      <c r="BN148" s="6"/>
      <c r="BO148"/>
      <c r="BP148" s="6"/>
      <c r="BQ148"/>
      <c r="BR148" s="6"/>
      <c r="BS148"/>
      <c r="BT148" s="6"/>
      <c r="BU148"/>
      <c r="BV148" s="6"/>
      <c r="BW148"/>
      <c r="BX148" s="6"/>
      <c r="BY148"/>
      <c r="BZ148" s="6"/>
      <c r="CA148"/>
      <c r="CB148" s="6"/>
    </row>
    <row r="149" spans="2:80">
      <c r="B149" s="11" t="s">
        <v>4135</v>
      </c>
      <c r="C149" s="11" t="s">
        <v>319</v>
      </c>
      <c r="D149" s="3">
        <v>14</v>
      </c>
      <c r="E149" s="3" t="s">
        <v>238</v>
      </c>
      <c r="F149" s="3">
        <f>INDEX(部首検索表[序数],MATCH(字音画数表[[#This Row],[部首]],部首検索表[部首],0))</f>
        <v>85</v>
      </c>
      <c r="G149" s="3" t="s">
        <v>241</v>
      </c>
      <c r="H149" s="16" t="s">
        <v>132</v>
      </c>
      <c r="I149"/>
      <c r="AU149"/>
      <c r="AV149" s="6"/>
      <c r="AW149"/>
      <c r="AX149" s="6"/>
      <c r="AY149"/>
      <c r="AZ149" s="6"/>
      <c r="BA149"/>
      <c r="BB149" s="6"/>
      <c r="BC149"/>
      <c r="BD149" s="6"/>
      <c r="BE149"/>
      <c r="BF149" s="6"/>
      <c r="BG149"/>
      <c r="BH149" s="6"/>
      <c r="BI149"/>
      <c r="BJ149" s="6"/>
      <c r="BK149"/>
      <c r="BL149" s="6"/>
      <c r="BM149"/>
      <c r="BN149" s="6"/>
      <c r="BO149"/>
      <c r="BP149" s="6"/>
      <c r="BQ149"/>
      <c r="BR149" s="6"/>
      <c r="BS149"/>
      <c r="BT149" s="6"/>
      <c r="BU149"/>
      <c r="BV149" s="6"/>
      <c r="BW149"/>
      <c r="BX149" s="6"/>
      <c r="BY149"/>
      <c r="BZ149" s="6"/>
      <c r="CA149"/>
      <c r="CB149" s="6"/>
    </row>
    <row r="150" spans="2:80">
      <c r="B150" s="11" t="s">
        <v>343</v>
      </c>
      <c r="C150" s="11" t="s">
        <v>319</v>
      </c>
      <c r="D150" s="3">
        <v>14</v>
      </c>
      <c r="E150" s="15" t="s">
        <v>344</v>
      </c>
      <c r="F150" s="3">
        <f>INDEX(部首検索表[序数],MATCH(字音画数表[[#This Row],[部首]],部首検索表[部首],0))</f>
        <v>167</v>
      </c>
      <c r="G150" s="3" t="s">
        <v>241</v>
      </c>
      <c r="H150" s="16" t="s">
        <v>132</v>
      </c>
      <c r="I150"/>
      <c r="AU150"/>
      <c r="AV150" s="6"/>
      <c r="AW150"/>
      <c r="AX150" s="6"/>
      <c r="AY150"/>
      <c r="AZ150" s="6"/>
      <c r="BA150"/>
      <c r="BB150" s="6"/>
      <c r="BC150"/>
      <c r="BD150" s="6"/>
      <c r="BE150"/>
      <c r="BF150" s="6"/>
      <c r="BG150"/>
      <c r="BH150" s="6"/>
      <c r="BI150"/>
      <c r="BJ150" s="6"/>
      <c r="BK150"/>
      <c r="BL150" s="6"/>
      <c r="BM150"/>
      <c r="BN150" s="6"/>
      <c r="BO150"/>
      <c r="BP150" s="6"/>
      <c r="BQ150"/>
      <c r="BR150" s="6"/>
      <c r="BS150"/>
      <c r="BT150" s="6"/>
      <c r="BU150"/>
      <c r="BV150" s="6"/>
      <c r="BW150"/>
      <c r="BX150" s="6"/>
      <c r="BY150"/>
      <c r="BZ150" s="6"/>
      <c r="CA150"/>
      <c r="CB150" s="6"/>
    </row>
    <row r="151" spans="2:80">
      <c r="B151" s="11" t="s">
        <v>4136</v>
      </c>
      <c r="C151" s="11" t="s">
        <v>319</v>
      </c>
      <c r="D151" s="3">
        <v>15</v>
      </c>
      <c r="E151" s="18" t="s">
        <v>127</v>
      </c>
      <c r="F151" s="3">
        <f>INDEX(部首検索表[序数],MATCH(字音画数表[[#This Row],[部首]],部首検索表[部首],0))</f>
        <v>40</v>
      </c>
      <c r="G151" s="3" t="s">
        <v>241</v>
      </c>
      <c r="H151" s="16" t="s">
        <v>132</v>
      </c>
      <c r="I151"/>
      <c r="AU151"/>
      <c r="AV151" s="6"/>
      <c r="AW151"/>
      <c r="AX151" s="6"/>
      <c r="AY151"/>
      <c r="AZ151" s="6"/>
      <c r="BA151"/>
      <c r="BB151" s="6"/>
      <c r="BC151"/>
      <c r="BD151" s="6"/>
      <c r="BE151"/>
      <c r="BF151" s="6"/>
      <c r="BG151"/>
      <c r="BH151" s="6"/>
      <c r="BI151"/>
      <c r="BJ151" s="6"/>
      <c r="BK151"/>
      <c r="BL151" s="6"/>
      <c r="BM151"/>
      <c r="BN151" s="6"/>
      <c r="BO151"/>
      <c r="BP151" s="6"/>
      <c r="BQ151"/>
      <c r="BR151" s="6"/>
      <c r="BS151"/>
      <c r="BT151" s="6"/>
      <c r="BU151"/>
      <c r="BV151" s="6"/>
      <c r="BW151"/>
      <c r="BX151" s="6"/>
      <c r="BY151"/>
      <c r="BZ151" s="6"/>
      <c r="CA151"/>
      <c r="CB151" s="6"/>
    </row>
    <row r="152" spans="2:80">
      <c r="B152" s="11" t="s">
        <v>346</v>
      </c>
      <c r="C152" s="11" t="s">
        <v>319</v>
      </c>
      <c r="D152" s="3">
        <v>15</v>
      </c>
      <c r="E152" s="3" t="s">
        <v>191</v>
      </c>
      <c r="F152" s="3">
        <f>INDEX(部首検索表[序数],MATCH(字音画数表[[#This Row],[部首]],部首検索表[部首],0))</f>
        <v>108</v>
      </c>
      <c r="G152" s="3" t="s">
        <v>241</v>
      </c>
      <c r="H152" s="16"/>
      <c r="I152"/>
      <c r="AU152"/>
      <c r="AV152" s="6"/>
      <c r="AW152"/>
      <c r="AX152" s="6"/>
      <c r="AY152"/>
      <c r="AZ152" s="6"/>
      <c r="BA152"/>
      <c r="BB152" s="6"/>
      <c r="BC152"/>
      <c r="BD152" s="6"/>
      <c r="BE152"/>
      <c r="BF152" s="6"/>
      <c r="BG152"/>
      <c r="BH152" s="6"/>
      <c r="BI152"/>
      <c r="BJ152" s="6"/>
      <c r="BK152"/>
      <c r="BL152" s="6"/>
      <c r="BM152"/>
      <c r="BN152" s="6"/>
      <c r="BO152"/>
      <c r="BP152" s="6"/>
      <c r="BQ152"/>
      <c r="BR152" s="6"/>
      <c r="BS152"/>
      <c r="BT152" s="6"/>
      <c r="BU152"/>
      <c r="BV152" s="6"/>
      <c r="BW152"/>
      <c r="BX152" s="6"/>
      <c r="BY152"/>
      <c r="BZ152" s="6"/>
      <c r="CA152"/>
      <c r="CB152" s="6"/>
    </row>
    <row r="153" spans="2:80">
      <c r="B153" s="11" t="s">
        <v>347</v>
      </c>
      <c r="C153" s="11" t="s">
        <v>319</v>
      </c>
      <c r="D153" s="3">
        <v>15</v>
      </c>
      <c r="E153" s="3" t="s">
        <v>206</v>
      </c>
      <c r="F153" s="3">
        <f>INDEX(部首検索表[序数],MATCH(字音画数表[[#This Row],[部首]],部首検索表[部首],0))</f>
        <v>120</v>
      </c>
      <c r="G153" s="3" t="s">
        <v>241</v>
      </c>
      <c r="H153" s="16" t="s">
        <v>132</v>
      </c>
      <c r="I153"/>
      <c r="AU153"/>
      <c r="AV153" s="6"/>
      <c r="AW153"/>
      <c r="AX153" s="6"/>
      <c r="AY153"/>
      <c r="AZ153" s="6"/>
      <c r="BA153"/>
      <c r="BB153" s="6"/>
      <c r="BC153"/>
      <c r="BD153" s="6"/>
      <c r="BE153"/>
      <c r="BF153" s="6"/>
      <c r="BG153"/>
      <c r="BH153" s="6"/>
      <c r="BI153"/>
      <c r="BJ153" s="6"/>
      <c r="BK153"/>
      <c r="BL153" s="6"/>
      <c r="BM153"/>
      <c r="BN153" s="6"/>
      <c r="BO153"/>
      <c r="BP153" s="6"/>
      <c r="BQ153"/>
      <c r="BR153" s="6"/>
      <c r="BS153"/>
      <c r="BT153" s="6"/>
      <c r="BU153"/>
      <c r="BV153" s="6"/>
      <c r="BW153"/>
      <c r="BX153" s="6"/>
      <c r="BY153"/>
      <c r="BZ153" s="6"/>
      <c r="CA153"/>
      <c r="CB153" s="6"/>
    </row>
    <row r="154" spans="2:80">
      <c r="B154" s="103" t="s">
        <v>241</v>
      </c>
      <c r="C154" s="11" t="s">
        <v>319</v>
      </c>
      <c r="D154" s="3">
        <v>15</v>
      </c>
      <c r="E154" s="3" t="s">
        <v>181</v>
      </c>
      <c r="F154" s="3">
        <f>INDEX(部首検索表[序数],MATCH(字音画数表[[#This Row],[部首]],部首検索表[部首],0))</f>
        <v>140</v>
      </c>
      <c r="G154" s="3" t="s">
        <v>241</v>
      </c>
      <c r="H154" s="3" t="s">
        <v>349</v>
      </c>
      <c r="I154"/>
      <c r="AU154"/>
      <c r="AV154" s="6"/>
      <c r="AW154"/>
      <c r="AX154" s="6"/>
      <c r="AY154"/>
      <c r="AZ154" s="6"/>
      <c r="BA154"/>
      <c r="BB154" s="6"/>
      <c r="BC154"/>
      <c r="BD154" s="6"/>
      <c r="BE154"/>
      <c r="BF154" s="6"/>
      <c r="BG154"/>
      <c r="BH154" s="6"/>
      <c r="BI154"/>
      <c r="BJ154" s="6"/>
      <c r="BK154"/>
      <c r="BL154" s="6"/>
      <c r="BM154"/>
      <c r="BN154" s="6"/>
      <c r="BO154"/>
      <c r="BP154" s="6"/>
      <c r="BQ154"/>
      <c r="BR154" s="6"/>
      <c r="BS154"/>
      <c r="BT154" s="6"/>
      <c r="BU154"/>
      <c r="BV154" s="6"/>
      <c r="BW154"/>
      <c r="BX154" s="6"/>
      <c r="BY154"/>
      <c r="BZ154" s="6"/>
      <c r="CA154"/>
      <c r="CB154" s="6"/>
    </row>
    <row r="155" spans="2:80">
      <c r="B155" s="11" t="s">
        <v>348</v>
      </c>
      <c r="C155" s="11" t="s">
        <v>319</v>
      </c>
      <c r="D155" s="3">
        <v>16</v>
      </c>
      <c r="E155" s="18" t="s">
        <v>231</v>
      </c>
      <c r="F155" s="3">
        <f>INDEX(部首検索表[序数],MATCH(字音画数表[[#This Row],[部首]],部首検索表[部首],0))</f>
        <v>60</v>
      </c>
      <c r="G155" s="3" t="s">
        <v>241</v>
      </c>
      <c r="H155" s="16" t="s">
        <v>132</v>
      </c>
      <c r="I155"/>
      <c r="AU155"/>
      <c r="AV155" s="6"/>
      <c r="AW155"/>
      <c r="AX155" s="6"/>
      <c r="AY155"/>
      <c r="AZ155" s="6"/>
      <c r="BA155"/>
      <c r="BB155" s="6"/>
      <c r="BC155"/>
      <c r="BD155" s="6"/>
      <c r="BE155"/>
      <c r="BF155" s="6"/>
      <c r="BG155"/>
      <c r="BH155" s="6"/>
      <c r="BI155"/>
      <c r="BJ155" s="6"/>
      <c r="BK155"/>
      <c r="BL155" s="6"/>
      <c r="BM155"/>
      <c r="BN155" s="6"/>
      <c r="BO155"/>
      <c r="BP155" s="6"/>
      <c r="BQ155"/>
      <c r="BR155" s="6"/>
      <c r="BS155"/>
      <c r="BT155" s="6"/>
      <c r="BU155"/>
      <c r="BV155" s="6"/>
      <c r="BW155"/>
      <c r="BX155" s="6"/>
      <c r="BY155"/>
      <c r="BZ155" s="6"/>
      <c r="CA155"/>
      <c r="CB155" s="6"/>
    </row>
    <row r="156" spans="2:80">
      <c r="B156" s="11" t="s">
        <v>350</v>
      </c>
      <c r="C156" s="11" t="s">
        <v>319</v>
      </c>
      <c r="D156" s="3">
        <v>17</v>
      </c>
      <c r="E156" s="3" t="s">
        <v>351</v>
      </c>
      <c r="F156" s="3">
        <f>INDEX(部首検索表[序数],MATCH(字音画数表[[#This Row],[部首]],部首検索表[部首],0))</f>
        <v>96</v>
      </c>
      <c r="G156" s="3" t="s">
        <v>241</v>
      </c>
      <c r="H156" s="16"/>
      <c r="I156"/>
      <c r="AU156"/>
      <c r="AV156" s="6"/>
      <c r="AW156"/>
      <c r="AX156" s="6"/>
      <c r="AY156"/>
      <c r="AZ156" s="6"/>
      <c r="BA156"/>
      <c r="BB156" s="6"/>
      <c r="BC156"/>
      <c r="BD156" s="6"/>
      <c r="BE156"/>
      <c r="BF156" s="6"/>
      <c r="BG156"/>
      <c r="BH156" s="6"/>
      <c r="BI156"/>
      <c r="BJ156" s="6"/>
      <c r="BK156"/>
      <c r="BL156" s="6"/>
      <c r="BM156"/>
      <c r="BN156" s="6"/>
      <c r="BO156"/>
      <c r="BP156" s="6"/>
      <c r="BQ156"/>
      <c r="BR156" s="6"/>
      <c r="BS156"/>
      <c r="BT156" s="6"/>
      <c r="BU156"/>
      <c r="BV156" s="6"/>
      <c r="BW156"/>
      <c r="BX156" s="6"/>
      <c r="BY156"/>
      <c r="BZ156" s="6"/>
      <c r="CA156"/>
      <c r="CB156" s="6"/>
    </row>
    <row r="157" spans="2:80">
      <c r="B157" s="11" t="s">
        <v>1843</v>
      </c>
      <c r="C157" s="11" t="s">
        <v>319</v>
      </c>
      <c r="D157" s="3">
        <v>17</v>
      </c>
      <c r="E157" s="3" t="s">
        <v>1055</v>
      </c>
      <c r="F157" s="3">
        <f>INDEX(部首検索表[序数],MATCH(字音画数表[[#This Row],[部首]],部首検索表[部首],0))</f>
        <v>172</v>
      </c>
      <c r="G157" s="3" t="s">
        <v>241</v>
      </c>
      <c r="H157" s="16" t="s">
        <v>4611</v>
      </c>
      <c r="I157"/>
      <c r="AU157"/>
      <c r="AV157" s="6"/>
      <c r="AW157"/>
      <c r="AX157" s="6"/>
      <c r="AY157"/>
      <c r="AZ157" s="6"/>
      <c r="BA157"/>
      <c r="BB157" s="6"/>
      <c r="BC157"/>
      <c r="BD157" s="6"/>
      <c r="BE157"/>
      <c r="BF157" s="6"/>
      <c r="BG157"/>
      <c r="BH157" s="6"/>
      <c r="BI157"/>
      <c r="BJ157" s="6"/>
      <c r="BK157"/>
      <c r="BL157" s="6"/>
      <c r="BM157"/>
      <c r="BN157" s="6"/>
      <c r="BO157"/>
      <c r="BP157" s="6"/>
      <c r="BQ157"/>
      <c r="BR157" s="6"/>
      <c r="BS157"/>
      <c r="BT157" s="6"/>
      <c r="BU157"/>
      <c r="BV157" s="6"/>
      <c r="BW157"/>
      <c r="BX157" s="6"/>
      <c r="BY157"/>
      <c r="BZ157" s="6"/>
      <c r="CA157"/>
      <c r="CB157" s="6"/>
    </row>
    <row r="158" spans="2:80">
      <c r="B158" s="11" t="s">
        <v>352</v>
      </c>
      <c r="C158" s="11" t="s">
        <v>319</v>
      </c>
      <c r="D158" s="3">
        <v>17</v>
      </c>
      <c r="E158" s="3" t="s">
        <v>144</v>
      </c>
      <c r="F158" s="3">
        <f>INDEX(部首検索表[序数],MATCH(字音画数表[[#This Row],[部首]],部首検索表[部首],0))</f>
        <v>178</v>
      </c>
      <c r="G158" s="3" t="s">
        <v>241</v>
      </c>
      <c r="H158" s="16" t="s">
        <v>4612</v>
      </c>
      <c r="I158"/>
      <c r="AU158"/>
      <c r="AV158" s="6"/>
      <c r="AW158"/>
      <c r="AX158" s="6"/>
      <c r="AY158"/>
      <c r="AZ158" s="6"/>
      <c r="BA158"/>
      <c r="BB158" s="6"/>
      <c r="BC158"/>
      <c r="BD158" s="6"/>
      <c r="BE158"/>
      <c r="BF158" s="6"/>
      <c r="BG158"/>
      <c r="BH158" s="6"/>
      <c r="BI158"/>
      <c r="BJ158" s="6"/>
      <c r="BK158"/>
      <c r="BL158" s="6"/>
      <c r="BM158"/>
      <c r="BN158" s="6"/>
      <c r="BO158"/>
      <c r="BP158" s="6"/>
      <c r="BQ158"/>
      <c r="BR158" s="6"/>
      <c r="BS158"/>
      <c r="BT158" s="6"/>
      <c r="BU158"/>
      <c r="BV158" s="6"/>
      <c r="BW158"/>
      <c r="BX158" s="6"/>
      <c r="BY158"/>
      <c r="BZ158" s="6"/>
      <c r="CA158"/>
      <c r="CB158" s="6"/>
    </row>
    <row r="159" spans="2:80">
      <c r="B159" s="11" t="s">
        <v>334</v>
      </c>
      <c r="C159" s="11" t="s">
        <v>319</v>
      </c>
      <c r="D159" s="3">
        <v>18</v>
      </c>
      <c r="E159" s="3" t="s">
        <v>335</v>
      </c>
      <c r="F159" s="3">
        <f>INDEX(部首検索表[序数],MATCH(字音画数表[[#This Row],[部首]],部首検索表[部首],0))</f>
        <v>118</v>
      </c>
      <c r="G159" s="3" t="s">
        <v>241</v>
      </c>
      <c r="H159" s="16"/>
      <c r="I159"/>
      <c r="AU159"/>
      <c r="AV159" s="6"/>
      <c r="AW159"/>
      <c r="AX159" s="6"/>
      <c r="AY159"/>
      <c r="AZ159" s="6"/>
      <c r="BA159"/>
      <c r="BB159" s="6"/>
      <c r="BC159"/>
      <c r="BD159" s="6"/>
      <c r="BE159"/>
      <c r="BF159" s="6"/>
      <c r="BG159"/>
      <c r="BH159" s="6"/>
      <c r="BI159"/>
      <c r="BJ159" s="6"/>
      <c r="BK159"/>
      <c r="BL159" s="6"/>
      <c r="BM159"/>
      <c r="BN159" s="6"/>
      <c r="BO159"/>
      <c r="BP159" s="6"/>
      <c r="BQ159"/>
      <c r="BR159" s="6"/>
      <c r="BS159"/>
      <c r="BT159" s="6"/>
      <c r="BU159"/>
      <c r="BV159" s="6"/>
      <c r="BW159"/>
      <c r="BX159" s="6"/>
      <c r="BY159"/>
      <c r="BZ159" s="6"/>
      <c r="CA159"/>
      <c r="CB159" s="6"/>
    </row>
    <row r="160" spans="2:80">
      <c r="B160" s="11" t="s">
        <v>4137</v>
      </c>
      <c r="C160" s="11" t="s">
        <v>319</v>
      </c>
      <c r="D160" s="3">
        <v>19</v>
      </c>
      <c r="E160" s="3" t="s">
        <v>354</v>
      </c>
      <c r="F160" s="3">
        <f>INDEX(部首検索表[序数],MATCH(字音画数表[[#This Row],[部首]],部首検索表[部首],0))</f>
        <v>169</v>
      </c>
      <c r="G160" s="3" t="s">
        <v>241</v>
      </c>
      <c r="H160" s="16"/>
      <c r="I160"/>
      <c r="AU160"/>
      <c r="AV160" s="6"/>
      <c r="AW160"/>
      <c r="AX160" s="6"/>
      <c r="AY160"/>
      <c r="AZ160" s="6"/>
      <c r="BA160"/>
      <c r="BB160" s="6"/>
      <c r="BC160"/>
      <c r="BD160" s="6"/>
      <c r="BE160"/>
      <c r="BF160" s="6"/>
      <c r="BG160"/>
      <c r="BH160" s="6"/>
      <c r="BI160"/>
      <c r="BJ160" s="6"/>
      <c r="BK160"/>
      <c r="BL160" s="6"/>
      <c r="BM160"/>
      <c r="BN160" s="6"/>
      <c r="BO160"/>
      <c r="BP160" s="6"/>
      <c r="BQ160"/>
      <c r="BR160" s="6"/>
      <c r="BS160"/>
      <c r="BT160" s="6"/>
      <c r="BU160"/>
      <c r="BV160" s="6"/>
      <c r="BW160"/>
      <c r="BX160" s="6"/>
      <c r="BY160"/>
      <c r="BZ160" s="6"/>
      <c r="CA160"/>
      <c r="CB160" s="6"/>
    </row>
    <row r="161" spans="2:80">
      <c r="B161" s="11" t="s">
        <v>355</v>
      </c>
      <c r="C161" s="11" t="s">
        <v>319</v>
      </c>
      <c r="D161" s="3">
        <v>20</v>
      </c>
      <c r="E161" s="3" t="s">
        <v>156</v>
      </c>
      <c r="F161" s="3">
        <f>INDEX(部首検索表[序数],MATCH(字音画数表[[#This Row],[部首]],部首検索表[部首],0))</f>
        <v>85</v>
      </c>
      <c r="G161" s="3" t="s">
        <v>241</v>
      </c>
      <c r="H161" s="16"/>
      <c r="I161"/>
      <c r="AU161"/>
      <c r="AV161" s="6"/>
      <c r="AW161"/>
      <c r="AX161" s="6"/>
      <c r="AY161"/>
      <c r="AZ161" s="6"/>
      <c r="BA161"/>
      <c r="BB161" s="6"/>
      <c r="BC161"/>
      <c r="BD161" s="6"/>
      <c r="BE161"/>
      <c r="BF161" s="6"/>
      <c r="BG161"/>
      <c r="BH161" s="6"/>
      <c r="BI161"/>
      <c r="BJ161" s="6"/>
      <c r="BK161"/>
      <c r="BL161" s="6"/>
      <c r="BM161"/>
      <c r="BN161" s="6"/>
      <c r="BO161"/>
      <c r="BP161" s="6"/>
      <c r="BQ161"/>
      <c r="BR161" s="6"/>
      <c r="BS161"/>
      <c r="BT161" s="6"/>
      <c r="BU161"/>
      <c r="BV161" s="6"/>
      <c r="BW161"/>
      <c r="BX161" s="6"/>
      <c r="BY161"/>
      <c r="BZ161" s="6"/>
      <c r="CA161"/>
      <c r="CB161" s="6"/>
    </row>
    <row r="162" spans="2:80">
      <c r="B162" s="11" t="s">
        <v>3990</v>
      </c>
      <c r="C162" s="11" t="s">
        <v>319</v>
      </c>
      <c r="D162" s="3">
        <v>24</v>
      </c>
      <c r="E162" s="3" t="s">
        <v>357</v>
      </c>
      <c r="F162" s="3">
        <f>INDEX(部首検索表[序数],MATCH(字音画数表[[#This Row],[部首]],部首検索表[部首],0))</f>
        <v>147</v>
      </c>
      <c r="G162" s="3" t="s">
        <v>241</v>
      </c>
      <c r="H162" s="16"/>
      <c r="I162"/>
      <c r="AU162"/>
      <c r="AV162" s="6"/>
      <c r="AW162"/>
      <c r="AX162" s="6"/>
      <c r="AY162"/>
      <c r="AZ162" s="6"/>
      <c r="BA162"/>
      <c r="BB162" s="6"/>
      <c r="BC162"/>
      <c r="BD162" s="6"/>
      <c r="BE162"/>
      <c r="BF162" s="6"/>
      <c r="BG162"/>
      <c r="BH162" s="6"/>
      <c r="BI162"/>
      <c r="BJ162" s="6"/>
      <c r="BK162"/>
      <c r="BL162" s="6"/>
      <c r="BM162"/>
      <c r="BN162" s="6"/>
      <c r="BO162"/>
      <c r="BP162" s="6"/>
      <c r="BQ162"/>
      <c r="BR162" s="6"/>
      <c r="BS162"/>
      <c r="BT162" s="6"/>
      <c r="BU162"/>
      <c r="BV162" s="6"/>
      <c r="BW162"/>
      <c r="BX162" s="6"/>
      <c r="BY162"/>
      <c r="BZ162" s="6"/>
      <c r="CA162"/>
      <c r="CB162" s="6"/>
    </row>
    <row r="163" spans="2:80">
      <c r="B163" s="11" t="s">
        <v>359</v>
      </c>
      <c r="C163" s="11" t="s">
        <v>360</v>
      </c>
      <c r="D163" s="3">
        <v>12</v>
      </c>
      <c r="E163" s="3" t="s">
        <v>361</v>
      </c>
      <c r="F163" s="3">
        <f>INDEX(部首検索表[序数],MATCH(字音画数表[[#This Row],[部首]],部首検索表[部首],0))</f>
        <v>172</v>
      </c>
      <c r="G163" s="3" t="s">
        <v>241</v>
      </c>
      <c r="H163" s="16"/>
      <c r="I163"/>
      <c r="AU163"/>
      <c r="AV163" s="6"/>
      <c r="AW163"/>
      <c r="AX163" s="6"/>
      <c r="AY163"/>
      <c r="AZ163" s="6"/>
      <c r="BA163"/>
      <c r="BB163" s="6"/>
      <c r="BC163"/>
      <c r="BD163" s="6"/>
      <c r="BE163"/>
      <c r="BF163" s="6"/>
      <c r="BG163"/>
      <c r="BH163" s="6"/>
      <c r="BI163"/>
      <c r="BJ163" s="6"/>
      <c r="BK163"/>
      <c r="BL163" s="6"/>
      <c r="BM163"/>
      <c r="BN163" s="6"/>
      <c r="BO163"/>
      <c r="BP163" s="6"/>
      <c r="BQ163"/>
      <c r="BR163" s="6"/>
      <c r="BS163"/>
      <c r="BT163" s="6"/>
      <c r="BU163"/>
      <c r="BV163" s="6"/>
      <c r="BW163"/>
      <c r="BX163" s="6"/>
      <c r="BY163"/>
      <c r="BZ163" s="6"/>
      <c r="CA163"/>
      <c r="CB163" s="6"/>
    </row>
    <row r="164" spans="2:80">
      <c r="B164" s="11" t="s">
        <v>362</v>
      </c>
      <c r="C164" s="11" t="s">
        <v>360</v>
      </c>
      <c r="D164" s="3">
        <v>15</v>
      </c>
      <c r="E164" s="3" t="s">
        <v>363</v>
      </c>
      <c r="F164" s="3">
        <f>INDEX(部首検索表[序数],MATCH(字音画数表[[#This Row],[部首]],部首検索表[部首],0))</f>
        <v>196</v>
      </c>
      <c r="G164" s="3" t="s">
        <v>241</v>
      </c>
      <c r="H164" s="16"/>
      <c r="I164"/>
      <c r="AU164"/>
      <c r="AV164" s="6"/>
      <c r="AW164"/>
      <c r="AX164" s="6"/>
      <c r="AY164"/>
      <c r="AZ164" s="6"/>
      <c r="BA164"/>
      <c r="BB164" s="6"/>
      <c r="BC164"/>
      <c r="BD164" s="6"/>
      <c r="BE164"/>
      <c r="BF164" s="6"/>
      <c r="BG164"/>
      <c r="BH164" s="6"/>
      <c r="BI164"/>
      <c r="BJ164" s="6"/>
      <c r="BK164"/>
      <c r="BL164" s="6"/>
      <c r="BM164"/>
      <c r="BN164" s="6"/>
      <c r="BO164"/>
      <c r="BP164" s="6"/>
      <c r="BQ164"/>
      <c r="BR164" s="6"/>
      <c r="BS164"/>
      <c r="BT164" s="6"/>
      <c r="BU164"/>
      <c r="BV164" s="6"/>
      <c r="BW164"/>
      <c r="BX164" s="6"/>
      <c r="BY164"/>
      <c r="BZ164" s="6"/>
      <c r="CA164"/>
      <c r="CB164" s="6"/>
    </row>
    <row r="165" spans="2:80">
      <c r="B165" s="11" t="s">
        <v>131</v>
      </c>
      <c r="C165" s="11" t="s">
        <v>364</v>
      </c>
      <c r="D165" s="3">
        <v>3</v>
      </c>
      <c r="E165" s="3" t="s">
        <v>131</v>
      </c>
      <c r="F165" s="3">
        <f>INDEX(部首検索表[序数],MATCH(字音画数表[[#This Row],[部首]],部首検索表[部首],0))</f>
        <v>49</v>
      </c>
      <c r="G165" s="3" t="s">
        <v>364</v>
      </c>
      <c r="H165" s="16" t="s">
        <v>132</v>
      </c>
      <c r="I165"/>
      <c r="AU165"/>
      <c r="AV165" s="6"/>
      <c r="AW165"/>
      <c r="AX165" s="6"/>
      <c r="AY165"/>
      <c r="AZ165" s="6"/>
      <c r="BA165"/>
      <c r="BB165" s="6"/>
      <c r="BC165"/>
      <c r="BD165" s="6"/>
      <c r="BE165"/>
      <c r="BF165" s="6"/>
      <c r="BG165"/>
      <c r="BH165" s="6"/>
      <c r="BI165"/>
      <c r="BJ165" s="6"/>
      <c r="BK165"/>
      <c r="BL165" s="6"/>
      <c r="BM165"/>
      <c r="BN165" s="6"/>
      <c r="BO165"/>
      <c r="BP165" s="6"/>
      <c r="BQ165"/>
      <c r="BR165" s="6"/>
      <c r="BS165"/>
      <c r="BT165" s="6"/>
      <c r="BU165"/>
      <c r="BV165" s="6"/>
      <c r="BW165"/>
      <c r="BX165" s="6"/>
      <c r="BY165"/>
      <c r="BZ165" s="6"/>
      <c r="CA165"/>
      <c r="CB165" s="6"/>
    </row>
    <row r="166" spans="2:80">
      <c r="B166" s="11" t="s">
        <v>365</v>
      </c>
      <c r="C166" s="11" t="s">
        <v>364</v>
      </c>
      <c r="D166" s="3">
        <v>7</v>
      </c>
      <c r="E166" s="15" t="s">
        <v>160</v>
      </c>
      <c r="F166" s="3">
        <f>INDEX(部首検索表[序数],MATCH(字音画数表[[#This Row],[部首]],部首検索表[部首],0))</f>
        <v>61</v>
      </c>
      <c r="G166" s="3" t="s">
        <v>364</v>
      </c>
      <c r="H166" s="16" t="s">
        <v>132</v>
      </c>
      <c r="I166"/>
      <c r="AU166"/>
      <c r="AV166" s="6"/>
      <c r="AW166"/>
      <c r="AX166" s="6"/>
      <c r="AY166"/>
      <c r="AZ166" s="6"/>
      <c r="BA166"/>
      <c r="BB166" s="6"/>
      <c r="BC166"/>
      <c r="BD166" s="6"/>
      <c r="BE166"/>
      <c r="BF166" s="6"/>
      <c r="BG166"/>
      <c r="BH166" s="6"/>
      <c r="BI166"/>
      <c r="BJ166" s="6"/>
      <c r="BK166"/>
      <c r="BL166" s="6"/>
      <c r="BM166"/>
      <c r="BN166" s="6"/>
      <c r="BO166"/>
      <c r="BP166" s="6"/>
      <c r="BQ166"/>
      <c r="BR166" s="6"/>
      <c r="BS166"/>
      <c r="BT166" s="6"/>
      <c r="BU166"/>
      <c r="BV166" s="6"/>
      <c r="BW166"/>
      <c r="BX166" s="6"/>
      <c r="BY166"/>
      <c r="BZ166" s="6"/>
      <c r="CA166"/>
      <c r="CB166" s="6"/>
    </row>
    <row r="167" spans="2:80">
      <c r="B167" s="102" t="s">
        <v>366</v>
      </c>
      <c r="C167" s="20" t="s">
        <v>364</v>
      </c>
      <c r="D167" s="3">
        <v>8</v>
      </c>
      <c r="E167" s="3" t="s">
        <v>367</v>
      </c>
      <c r="F167" s="3">
        <f>INDEX(部首検索表[序数],MATCH(字音画数表[[#This Row],[部首]],部首検索表[部首],0))</f>
        <v>12</v>
      </c>
      <c r="G167" s="3" t="s">
        <v>364</v>
      </c>
      <c r="H167" s="16"/>
      <c r="I167"/>
      <c r="AU167"/>
      <c r="AV167" s="6"/>
      <c r="AW167"/>
      <c r="AX167" s="6"/>
      <c r="AY167"/>
      <c r="AZ167" s="6"/>
      <c r="BA167"/>
      <c r="BB167" s="6"/>
      <c r="BC167"/>
      <c r="BD167" s="6"/>
      <c r="BE167"/>
      <c r="BF167" s="6"/>
      <c r="BG167"/>
      <c r="BH167" s="6"/>
      <c r="BI167"/>
      <c r="BJ167" s="6"/>
      <c r="BK167"/>
      <c r="BL167" s="6"/>
      <c r="BM167"/>
      <c r="BN167" s="6"/>
      <c r="BO167"/>
      <c r="BP167" s="6"/>
      <c r="BQ167"/>
      <c r="BR167" s="6"/>
      <c r="BS167"/>
      <c r="BT167" s="6"/>
      <c r="BU167"/>
      <c r="BV167" s="6"/>
      <c r="BW167"/>
      <c r="BX167" s="6"/>
      <c r="BY167"/>
      <c r="BZ167" s="6"/>
      <c r="CA167"/>
      <c r="CB167" s="6"/>
    </row>
    <row r="168" spans="2:80">
      <c r="B168" s="11" t="s">
        <v>1844</v>
      </c>
      <c r="C168" s="11" t="s">
        <v>364</v>
      </c>
      <c r="D168" s="3">
        <v>8</v>
      </c>
      <c r="E168" s="3" t="s">
        <v>1019</v>
      </c>
      <c r="F168" s="3">
        <f>INDEX(部首検索表[序数],MATCH(字音画数表[[#This Row],[部首]],部首検索表[部首],0))</f>
        <v>37</v>
      </c>
      <c r="G168" s="3" t="s">
        <v>364</v>
      </c>
      <c r="H168" s="42"/>
      <c r="I168"/>
      <c r="AU168"/>
      <c r="AV168" s="6"/>
      <c r="AW168"/>
      <c r="AX168" s="6"/>
      <c r="AY168"/>
      <c r="AZ168" s="6"/>
      <c r="BA168"/>
      <c r="BB168" s="6"/>
      <c r="BC168"/>
      <c r="BD168" s="6"/>
      <c r="BE168"/>
      <c r="BF168" s="6"/>
      <c r="BG168"/>
      <c r="BH168" s="6"/>
      <c r="BI168"/>
      <c r="BJ168" s="6"/>
      <c r="BK168"/>
      <c r="BL168" s="6"/>
      <c r="BM168"/>
      <c r="BN168" s="6"/>
      <c r="BO168"/>
      <c r="BP168" s="6"/>
      <c r="BQ168"/>
      <c r="BR168" s="6"/>
      <c r="BS168"/>
      <c r="BT168" s="6"/>
      <c r="BU168"/>
      <c r="BV168" s="6"/>
      <c r="BW168"/>
      <c r="BX168" s="6"/>
      <c r="BY168"/>
      <c r="BZ168" s="6"/>
      <c r="CA168"/>
      <c r="CB168" s="6"/>
    </row>
    <row r="169" spans="2:80">
      <c r="B169" s="11" t="s">
        <v>368</v>
      </c>
      <c r="C169" s="11" t="s">
        <v>364</v>
      </c>
      <c r="D169" s="3">
        <v>8</v>
      </c>
      <c r="E169" s="21" t="s">
        <v>369</v>
      </c>
      <c r="F169" s="3">
        <f>INDEX(部首検索表[序数],MATCH(字音画数表[[#This Row],[部首]],部首検索表[部首],0))</f>
        <v>39</v>
      </c>
      <c r="G169" s="3" t="s">
        <v>364</v>
      </c>
      <c r="H169" s="16" t="s">
        <v>132</v>
      </c>
      <c r="I169"/>
      <c r="AU169"/>
      <c r="AV169" s="6"/>
      <c r="AW169"/>
      <c r="AX169" s="6"/>
      <c r="AY169"/>
      <c r="AZ169" s="6"/>
      <c r="BA169"/>
      <c r="BB169" s="6"/>
      <c r="BC169"/>
      <c r="BD169" s="6"/>
      <c r="BE169"/>
      <c r="BF169" s="6"/>
      <c r="BG169"/>
      <c r="BH169" s="6"/>
      <c r="BI169"/>
      <c r="BJ169" s="6"/>
      <c r="BK169"/>
      <c r="BL169" s="6"/>
      <c r="BM169"/>
      <c r="BN169" s="6"/>
      <c r="BO169"/>
      <c r="BP169" s="6"/>
      <c r="BQ169"/>
      <c r="BR169" s="6"/>
      <c r="BS169"/>
      <c r="BT169" s="6"/>
      <c r="BU169"/>
      <c r="BV169" s="6"/>
      <c r="BW169"/>
      <c r="BX169" s="6"/>
      <c r="BY169"/>
      <c r="BZ169" s="6"/>
      <c r="CA169"/>
      <c r="CB169" s="6"/>
    </row>
    <row r="170" spans="2:80">
      <c r="B170" s="101" t="s">
        <v>370</v>
      </c>
      <c r="C170" s="11" t="s">
        <v>364</v>
      </c>
      <c r="D170" s="3">
        <v>9</v>
      </c>
      <c r="E170" s="3" t="s">
        <v>114</v>
      </c>
      <c r="F170" s="3">
        <f>INDEX(部首検索表[序数],MATCH(字音画数表[[#This Row],[部首]],部首検索表[部首],0))</f>
        <v>38</v>
      </c>
      <c r="G170" s="3" t="s">
        <v>364</v>
      </c>
      <c r="H170" s="16"/>
      <c r="I170"/>
      <c r="AU170"/>
      <c r="AV170" s="6"/>
      <c r="AW170"/>
      <c r="AX170" s="6"/>
      <c r="AY170"/>
      <c r="AZ170" s="6"/>
      <c r="BA170"/>
      <c r="BB170" s="6"/>
      <c r="BC170"/>
      <c r="BD170" s="6"/>
      <c r="BE170"/>
      <c r="BF170" s="6"/>
      <c r="BG170"/>
      <c r="BH170" s="6"/>
      <c r="BI170"/>
      <c r="BJ170" s="6"/>
      <c r="BK170"/>
      <c r="BL170" s="6"/>
      <c r="BM170"/>
      <c r="BN170" s="6"/>
      <c r="BO170"/>
      <c r="BP170" s="6"/>
      <c r="BQ170"/>
      <c r="BR170" s="6"/>
      <c r="BS170"/>
      <c r="BT170" s="6"/>
      <c r="BU170"/>
      <c r="BV170" s="6"/>
      <c r="BW170"/>
      <c r="BX170" s="6"/>
      <c r="BY170"/>
      <c r="BZ170" s="6"/>
      <c r="CA170"/>
      <c r="CB170" s="6"/>
    </row>
    <row r="171" spans="2:80">
      <c r="B171" s="102" t="s">
        <v>371</v>
      </c>
      <c r="C171" s="20" t="s">
        <v>364</v>
      </c>
      <c r="D171" s="3">
        <v>9</v>
      </c>
      <c r="E171" s="15" t="s">
        <v>206</v>
      </c>
      <c r="F171" s="3">
        <f>INDEX(部首検索表[序数],MATCH(字音画数表[[#This Row],[部首]],部首検索表[部首],0))</f>
        <v>120</v>
      </c>
      <c r="G171" s="3" t="s">
        <v>364</v>
      </c>
      <c r="H171" s="16"/>
      <c r="I171"/>
      <c r="AU171"/>
      <c r="AV171" s="6"/>
      <c r="AW171"/>
      <c r="AX171" s="6"/>
      <c r="AY171"/>
      <c r="AZ171" s="6"/>
      <c r="BA171"/>
      <c r="BB171" s="6"/>
      <c r="BC171"/>
      <c r="BD171" s="6"/>
      <c r="BE171"/>
      <c r="BF171" s="6"/>
      <c r="BG171"/>
      <c r="BH171" s="6"/>
      <c r="BI171"/>
      <c r="BJ171" s="6"/>
      <c r="BK171"/>
      <c r="BL171" s="6"/>
      <c r="BM171"/>
      <c r="BN171" s="6"/>
      <c r="BO171"/>
      <c r="BP171" s="6"/>
      <c r="BQ171"/>
      <c r="BR171" s="6"/>
      <c r="BS171"/>
      <c r="BT171" s="6"/>
      <c r="BU171"/>
      <c r="BV171" s="6"/>
      <c r="BW171"/>
      <c r="BX171" s="6"/>
      <c r="BY171"/>
      <c r="BZ171" s="6"/>
      <c r="CA171"/>
      <c r="CB171" s="6"/>
    </row>
    <row r="172" spans="2:80">
      <c r="B172" s="11" t="s">
        <v>3991</v>
      </c>
      <c r="C172" s="11" t="s">
        <v>364</v>
      </c>
      <c r="D172" s="3">
        <v>10</v>
      </c>
      <c r="E172" s="18" t="s">
        <v>373</v>
      </c>
      <c r="F172" s="3">
        <f>INDEX(部首検索表[序数],MATCH(字音画数表[[#This Row],[部首]],部首検索表[部首],0))</f>
        <v>84</v>
      </c>
      <c r="G172" s="3" t="s">
        <v>364</v>
      </c>
      <c r="H172" s="16" t="s">
        <v>132</v>
      </c>
      <c r="I172"/>
      <c r="AU172"/>
      <c r="AV172" s="6"/>
      <c r="AW172"/>
      <c r="AX172" s="6"/>
      <c r="AY172"/>
      <c r="AZ172" s="6"/>
      <c r="BA172"/>
      <c r="BB172" s="6"/>
      <c r="BC172"/>
      <c r="BD172" s="6"/>
      <c r="BE172"/>
      <c r="BF172" s="6"/>
      <c r="BG172"/>
      <c r="BH172" s="6"/>
      <c r="BI172"/>
      <c r="BJ172" s="6"/>
      <c r="BK172"/>
      <c r="BL172" s="6"/>
      <c r="BM172"/>
      <c r="BN172" s="6"/>
      <c r="BO172"/>
      <c r="BP172" s="6"/>
      <c r="BQ172"/>
      <c r="BR172" s="6"/>
      <c r="BS172"/>
      <c r="BT172" s="6"/>
      <c r="BU172"/>
      <c r="BV172" s="6"/>
      <c r="BW172"/>
      <c r="BX172" s="6"/>
      <c r="BY172"/>
      <c r="BZ172" s="6"/>
      <c r="CA172"/>
      <c r="CB172" s="6"/>
    </row>
    <row r="173" spans="2:80">
      <c r="B173" s="11" t="s">
        <v>374</v>
      </c>
      <c r="C173" s="11" t="s">
        <v>364</v>
      </c>
      <c r="D173" s="3">
        <v>10</v>
      </c>
      <c r="E173" s="3" t="s">
        <v>375</v>
      </c>
      <c r="F173" s="3">
        <f>INDEX(部首検索表[序数],MATCH(字音画数表[[#This Row],[部首]],部首検索表[部首],0))</f>
        <v>125</v>
      </c>
      <c r="G173" s="3" t="s">
        <v>364</v>
      </c>
      <c r="H173" s="16"/>
      <c r="I173"/>
      <c r="AU173"/>
      <c r="AV173" s="6"/>
      <c r="AW173"/>
      <c r="AX173" s="6"/>
      <c r="AY173"/>
      <c r="AZ173" s="6"/>
      <c r="BA173"/>
      <c r="BB173" s="6"/>
      <c r="BC173"/>
      <c r="BD173" s="6"/>
      <c r="BE173"/>
      <c r="BF173" s="6"/>
      <c r="BG173"/>
      <c r="BH173" s="6"/>
      <c r="BI173"/>
      <c r="BJ173" s="6"/>
      <c r="BK173"/>
      <c r="BL173" s="6"/>
      <c r="BM173"/>
      <c r="BN173" s="6"/>
      <c r="BO173"/>
      <c r="BP173" s="6"/>
      <c r="BQ173"/>
      <c r="BR173" s="6"/>
      <c r="BS173"/>
      <c r="BT173" s="6"/>
      <c r="BU173"/>
      <c r="BV173" s="6"/>
      <c r="BW173"/>
      <c r="BX173" s="6"/>
      <c r="BY173"/>
      <c r="BZ173" s="6"/>
      <c r="CA173"/>
      <c r="CB173" s="6"/>
    </row>
    <row r="174" spans="2:80">
      <c r="B174" s="11" t="s">
        <v>376</v>
      </c>
      <c r="C174" s="11" t="s">
        <v>364</v>
      </c>
      <c r="D174" s="3">
        <v>10</v>
      </c>
      <c r="E174" s="3" t="s">
        <v>377</v>
      </c>
      <c r="F174" s="3">
        <f>INDEX(部首検索表[序数],MATCH(字音画数表[[#This Row],[部首]],部首検索表[部首],0))</f>
        <v>156</v>
      </c>
      <c r="G174" s="3" t="s">
        <v>364</v>
      </c>
      <c r="H174" s="16" t="s">
        <v>132</v>
      </c>
      <c r="I174"/>
      <c r="AU174"/>
      <c r="AV174" s="6"/>
      <c r="AW174"/>
      <c r="AX174" s="6"/>
      <c r="AY174"/>
      <c r="AZ174" s="6"/>
      <c r="BA174"/>
      <c r="BB174" s="6"/>
      <c r="BC174"/>
      <c r="BD174" s="6"/>
      <c r="BE174"/>
      <c r="BF174" s="6"/>
      <c r="BG174"/>
      <c r="BH174" s="6"/>
      <c r="BI174"/>
      <c r="BJ174" s="6"/>
      <c r="BK174"/>
      <c r="BL174" s="6"/>
      <c r="BM174"/>
      <c r="BN174" s="6"/>
      <c r="BO174"/>
      <c r="BP174" s="6"/>
      <c r="BQ174"/>
      <c r="BR174" s="6"/>
      <c r="BS174"/>
      <c r="BT174" s="6"/>
      <c r="BU174"/>
      <c r="BV174" s="6"/>
      <c r="BW174"/>
      <c r="BX174" s="6"/>
      <c r="BY174"/>
      <c r="BZ174" s="6"/>
      <c r="CA174"/>
      <c r="CB174" s="6"/>
    </row>
    <row r="175" spans="2:80">
      <c r="B175" s="11" t="s">
        <v>378</v>
      </c>
      <c r="C175" s="11" t="s">
        <v>364</v>
      </c>
      <c r="D175" s="3">
        <v>10</v>
      </c>
      <c r="E175" s="3" t="s">
        <v>378</v>
      </c>
      <c r="F175" s="3">
        <f>INDEX(部首検索表[序数],MATCH(字音画数表[[#This Row],[部首]],部首検索表[部首],0))</f>
        <v>194</v>
      </c>
      <c r="G175" s="3" t="s">
        <v>364</v>
      </c>
      <c r="H175" s="16"/>
      <c r="I175"/>
      <c r="AU175"/>
      <c r="AV175" s="6"/>
      <c r="AW175"/>
      <c r="AX175" s="6"/>
      <c r="AY175"/>
      <c r="AZ175" s="6"/>
      <c r="BA175"/>
      <c r="BB175" s="6"/>
      <c r="BC175"/>
      <c r="BD175" s="6"/>
      <c r="BE175"/>
      <c r="BF175" s="6"/>
      <c r="BG175"/>
      <c r="BH175" s="6"/>
      <c r="BI175"/>
      <c r="BJ175" s="6"/>
      <c r="BK175"/>
      <c r="BL175" s="6"/>
      <c r="BM175"/>
      <c r="BN175" s="6"/>
      <c r="BO175"/>
      <c r="BP175" s="6"/>
      <c r="BQ175"/>
      <c r="BR175" s="6"/>
      <c r="BS175"/>
      <c r="BT175" s="6"/>
      <c r="BU175"/>
      <c r="BV175" s="6"/>
      <c r="BW175"/>
      <c r="BX175" s="6"/>
      <c r="BY175"/>
      <c r="BZ175" s="6"/>
      <c r="CA175"/>
      <c r="CB175" s="6"/>
    </row>
    <row r="176" spans="2:80">
      <c r="B176" s="11" t="s">
        <v>379</v>
      </c>
      <c r="C176" s="11" t="s">
        <v>364</v>
      </c>
      <c r="D176" s="3">
        <v>11</v>
      </c>
      <c r="E176" s="3" t="s">
        <v>127</v>
      </c>
      <c r="F176" s="3">
        <f>INDEX(部首検索表[序数],MATCH(字音画数表[[#This Row],[部首]],部首検索表[部首],0))</f>
        <v>40</v>
      </c>
      <c r="G176" s="3" t="s">
        <v>364</v>
      </c>
      <c r="H176" s="16"/>
      <c r="I176"/>
      <c r="AU176"/>
      <c r="AV176" s="6"/>
      <c r="AW176"/>
      <c r="AX176" s="6"/>
      <c r="AY176"/>
      <c r="AZ176" s="6"/>
      <c r="BA176"/>
      <c r="BB176" s="6"/>
      <c r="BC176"/>
      <c r="BD176" s="6"/>
      <c r="BE176"/>
      <c r="BF176" s="6"/>
      <c r="BG176"/>
      <c r="BH176" s="6"/>
      <c r="BI176"/>
      <c r="BJ176" s="6"/>
      <c r="BK176"/>
      <c r="BL176" s="6"/>
      <c r="BM176"/>
      <c r="BN176" s="6"/>
      <c r="BO176"/>
      <c r="BP176" s="6"/>
      <c r="BQ176"/>
      <c r="BR176" s="6"/>
      <c r="BS176"/>
      <c r="BT176" s="6"/>
      <c r="BU176"/>
      <c r="BV176" s="6"/>
      <c r="BW176"/>
      <c r="BX176" s="6"/>
      <c r="BY176"/>
      <c r="BZ176" s="6"/>
      <c r="CA176"/>
      <c r="CB176" s="6"/>
    </row>
    <row r="177" spans="2:80">
      <c r="B177" s="11" t="s">
        <v>380</v>
      </c>
      <c r="C177" s="11" t="s">
        <v>364</v>
      </c>
      <c r="D177" s="3">
        <v>11</v>
      </c>
      <c r="E177" s="15" t="s">
        <v>357</v>
      </c>
      <c r="F177" s="3">
        <f>INDEX(部首検索表[序数],MATCH(字音画数表[[#This Row],[部首]],部首検索表[部首],0))</f>
        <v>147</v>
      </c>
      <c r="G177" s="3" t="s">
        <v>364</v>
      </c>
      <c r="H177" s="16"/>
      <c r="I177"/>
      <c r="AU177"/>
      <c r="AV177" s="6"/>
      <c r="AW177"/>
      <c r="AX177" s="6"/>
      <c r="AY177"/>
      <c r="AZ177" s="6"/>
      <c r="BA177"/>
      <c r="BB177" s="6"/>
      <c r="BC177"/>
      <c r="BD177" s="6"/>
      <c r="BE177"/>
      <c r="BF177" s="6"/>
      <c r="BG177"/>
      <c r="BH177" s="6"/>
      <c r="BI177"/>
      <c r="BJ177" s="6"/>
      <c r="BK177"/>
      <c r="BL177" s="6"/>
      <c r="BM177"/>
      <c r="BN177" s="6"/>
      <c r="BO177"/>
      <c r="BP177" s="6"/>
      <c r="BQ177"/>
      <c r="BR177" s="6"/>
      <c r="BS177"/>
      <c r="BT177" s="6"/>
      <c r="BU177"/>
      <c r="BV177" s="6"/>
      <c r="BW177"/>
      <c r="BX177" s="6"/>
      <c r="BY177"/>
      <c r="BZ177" s="6"/>
      <c r="CA177"/>
      <c r="CB177" s="6"/>
    </row>
    <row r="178" spans="2:80">
      <c r="B178" s="11" t="s">
        <v>381</v>
      </c>
      <c r="C178" s="11" t="s">
        <v>364</v>
      </c>
      <c r="D178" s="3">
        <v>12</v>
      </c>
      <c r="E178" s="3" t="s">
        <v>249</v>
      </c>
      <c r="F178" s="10">
        <f>INDEX(部首検索表[序数],MATCH(字音画数表[[#This Row],[部首]],部首検索表[部首],0))</f>
        <v>30</v>
      </c>
      <c r="G178" s="3" t="s">
        <v>364</v>
      </c>
      <c r="H178" s="16" t="s">
        <v>132</v>
      </c>
      <c r="I178"/>
      <c r="AU178"/>
      <c r="AV178" s="6"/>
      <c r="AW178"/>
      <c r="AX178" s="6"/>
      <c r="AY178"/>
      <c r="AZ178" s="6"/>
      <c r="BA178"/>
      <c r="BB178" s="6"/>
      <c r="BC178"/>
      <c r="BD178" s="6"/>
      <c r="BE178"/>
      <c r="BF178" s="6"/>
      <c r="BG178"/>
      <c r="BH178" s="6"/>
      <c r="BI178"/>
      <c r="BJ178" s="6"/>
      <c r="BK178"/>
      <c r="BL178" s="6"/>
      <c r="BM178"/>
      <c r="BN178" s="6"/>
      <c r="BO178"/>
      <c r="BP178" s="6"/>
      <c r="BQ178"/>
      <c r="BR178" s="6"/>
      <c r="BS178"/>
      <c r="BT178" s="6"/>
      <c r="BU178"/>
      <c r="BV178" s="6"/>
      <c r="BW178"/>
      <c r="BX178" s="6"/>
      <c r="BY178"/>
      <c r="BZ178" s="6"/>
      <c r="CA178"/>
      <c r="CB178" s="6"/>
    </row>
    <row r="179" spans="2:80">
      <c r="B179" s="11" t="s">
        <v>1845</v>
      </c>
      <c r="C179" s="11" t="s">
        <v>364</v>
      </c>
      <c r="D179" s="3">
        <v>12</v>
      </c>
      <c r="E179" s="3" t="s">
        <v>715</v>
      </c>
      <c r="F179" s="3">
        <f>INDEX(部首検索表[序数],MATCH(字音画数表[[#This Row],[部首]],部首検索表[部首],0))</f>
        <v>154</v>
      </c>
      <c r="G179" s="3" t="s">
        <v>364</v>
      </c>
      <c r="H179" s="16" t="s">
        <v>132</v>
      </c>
      <c r="I179"/>
      <c r="AU179"/>
      <c r="AV179" s="6"/>
      <c r="AW179"/>
      <c r="AX179" s="6"/>
      <c r="AY179"/>
      <c r="AZ179" s="6"/>
      <c r="BA179"/>
      <c r="BB179" s="6"/>
      <c r="BC179"/>
      <c r="BD179" s="6"/>
      <c r="BE179"/>
      <c r="BF179" s="6"/>
      <c r="BG179"/>
      <c r="BH179" s="6"/>
      <c r="BI179"/>
      <c r="BJ179" s="6"/>
      <c r="BK179"/>
      <c r="BL179" s="6"/>
      <c r="BM179"/>
      <c r="BN179" s="6"/>
      <c r="BO179"/>
      <c r="BP179" s="6"/>
      <c r="BQ179"/>
      <c r="BR179" s="6"/>
      <c r="BS179"/>
      <c r="BT179" s="6"/>
      <c r="BU179"/>
      <c r="BV179" s="6"/>
      <c r="BW179"/>
      <c r="BX179" s="6"/>
      <c r="BY179"/>
      <c r="BZ179" s="6"/>
      <c r="CA179"/>
      <c r="CB179" s="6"/>
    </row>
    <row r="180" spans="2:80">
      <c r="B180" s="11" t="s">
        <v>382</v>
      </c>
      <c r="C180" s="11" t="s">
        <v>364</v>
      </c>
      <c r="D180" s="3">
        <v>13</v>
      </c>
      <c r="E180" s="3" t="s">
        <v>276</v>
      </c>
      <c r="F180" s="3">
        <f>INDEX(部首検索表[序数],MATCH(字音画数表[[#This Row],[部首]],部首検索表[部首],0))</f>
        <v>102</v>
      </c>
      <c r="G180" s="3" t="s">
        <v>364</v>
      </c>
      <c r="H180" s="16" t="s">
        <v>132</v>
      </c>
      <c r="I180"/>
      <c r="AU180"/>
      <c r="AV180" s="6"/>
      <c r="AW180"/>
      <c r="AX180" s="6"/>
      <c r="AY180"/>
      <c r="AZ180" s="6"/>
      <c r="BA180"/>
      <c r="BB180" s="6"/>
      <c r="BC180"/>
      <c r="BD180" s="6"/>
      <c r="BE180"/>
      <c r="BF180" s="6"/>
      <c r="BG180"/>
      <c r="BH180" s="6"/>
      <c r="BI180"/>
      <c r="BJ180" s="6"/>
      <c r="BK180"/>
      <c r="BL180" s="6"/>
      <c r="BM180"/>
      <c r="BN180" s="6"/>
      <c r="BO180"/>
      <c r="BP180" s="6"/>
      <c r="BQ180"/>
      <c r="BR180" s="6"/>
      <c r="BS180"/>
      <c r="BT180" s="6"/>
      <c r="BU180"/>
      <c r="BV180" s="6"/>
      <c r="BW180"/>
      <c r="BX180" s="6"/>
      <c r="BY180"/>
      <c r="BZ180" s="6"/>
      <c r="CA180"/>
      <c r="CB180" s="6"/>
    </row>
    <row r="181" spans="2:80">
      <c r="B181" s="11" t="s">
        <v>383</v>
      </c>
      <c r="C181" s="11" t="s">
        <v>364</v>
      </c>
      <c r="D181" s="3">
        <v>14</v>
      </c>
      <c r="E181" s="3" t="s">
        <v>384</v>
      </c>
      <c r="F181" s="3">
        <f>INDEX(部首検索表[序数],MATCH(字音画数表[[#This Row],[部首]],部首検索表[部首],0))</f>
        <v>22</v>
      </c>
      <c r="G181" s="3" t="s">
        <v>364</v>
      </c>
      <c r="H181" s="16"/>
      <c r="I181"/>
      <c r="AU181"/>
      <c r="AV181" s="6"/>
      <c r="AW181"/>
      <c r="AX181" s="6"/>
      <c r="AY181"/>
      <c r="AZ181" s="6"/>
      <c r="BA181"/>
      <c r="BB181" s="6"/>
      <c r="BC181"/>
      <c r="BD181" s="6"/>
      <c r="BE181"/>
      <c r="BF181" s="6"/>
      <c r="BG181"/>
      <c r="BH181" s="6"/>
      <c r="BI181"/>
      <c r="BJ181" s="6"/>
      <c r="BK181"/>
      <c r="BL181" s="6"/>
      <c r="BM181"/>
      <c r="BN181" s="6"/>
      <c r="BO181"/>
      <c r="BP181" s="6"/>
      <c r="BQ181"/>
      <c r="BR181" s="6"/>
      <c r="BS181"/>
      <c r="BT181" s="6"/>
      <c r="BU181"/>
      <c r="BV181" s="6"/>
      <c r="BW181"/>
      <c r="BX181" s="6"/>
      <c r="BY181"/>
      <c r="BZ181" s="6"/>
      <c r="CA181"/>
      <c r="CB181" s="6"/>
    </row>
    <row r="182" spans="2:80">
      <c r="B182" s="101" t="s">
        <v>385</v>
      </c>
      <c r="C182" s="11" t="s">
        <v>364</v>
      </c>
      <c r="D182" s="3">
        <v>14</v>
      </c>
      <c r="E182" s="3" t="s">
        <v>386</v>
      </c>
      <c r="F182" s="3">
        <f>INDEX(部首検索表[序数],MATCH(字音画数表[[#This Row],[部首]],部首検索表[部首],0))</f>
        <v>194</v>
      </c>
      <c r="G182" s="3" t="s">
        <v>364</v>
      </c>
      <c r="H182" s="16"/>
      <c r="I182"/>
      <c r="AU182"/>
      <c r="AV182" s="6"/>
      <c r="AW182"/>
      <c r="AX182" s="6"/>
      <c r="AY182"/>
      <c r="AZ182" s="6"/>
      <c r="BA182"/>
      <c r="BB182" s="6"/>
      <c r="BC182"/>
      <c r="BD182" s="6"/>
      <c r="BE182"/>
      <c r="BF182" s="6"/>
      <c r="BG182"/>
      <c r="BH182" s="6"/>
      <c r="BI182"/>
      <c r="BJ182" s="6"/>
      <c r="BK182"/>
      <c r="BL182" s="6"/>
      <c r="BM182"/>
      <c r="BN182" s="6"/>
      <c r="BO182"/>
      <c r="BP182" s="6"/>
      <c r="BQ182"/>
      <c r="BR182" s="6"/>
      <c r="BS182"/>
      <c r="BT182" s="6"/>
      <c r="BU182"/>
      <c r="BV182" s="6"/>
      <c r="BW182"/>
      <c r="BX182" s="6"/>
      <c r="BY182"/>
      <c r="BZ182" s="6"/>
      <c r="CA182"/>
      <c r="CB182" s="6"/>
    </row>
    <row r="183" spans="2:80">
      <c r="B183" s="117" t="s">
        <v>4138</v>
      </c>
      <c r="C183" s="11" t="s">
        <v>364</v>
      </c>
      <c r="D183" s="3">
        <v>16</v>
      </c>
      <c r="E183" s="15" t="s">
        <v>110</v>
      </c>
      <c r="F183" s="3">
        <f>INDEX(部首検索表[序数],MATCH(字音画数表[[#This Row],[部首]],部首検索表[部首],0))</f>
        <v>30</v>
      </c>
      <c r="G183" s="3" t="s">
        <v>364</v>
      </c>
      <c r="H183" s="16" t="s">
        <v>132</v>
      </c>
      <c r="I183"/>
      <c r="AU183"/>
      <c r="AV183" s="6"/>
      <c r="AW183"/>
      <c r="AX183" s="6"/>
      <c r="AY183"/>
      <c r="AZ183" s="6"/>
      <c r="BA183"/>
      <c r="BB183" s="6"/>
      <c r="BC183"/>
      <c r="BD183" s="6"/>
      <c r="BE183"/>
      <c r="BF183" s="6"/>
      <c r="BG183"/>
      <c r="BH183" s="6"/>
      <c r="BI183"/>
      <c r="BJ183" s="6"/>
      <c r="BK183"/>
      <c r="BL183" s="6"/>
      <c r="BM183"/>
      <c r="BN183" s="6"/>
      <c r="BO183"/>
      <c r="BP183" s="6"/>
      <c r="BQ183"/>
      <c r="BR183" s="6"/>
      <c r="BS183"/>
      <c r="BT183" s="6"/>
      <c r="BU183"/>
      <c r="BV183" s="6"/>
      <c r="BW183"/>
      <c r="BX183" s="6"/>
      <c r="BY183"/>
      <c r="BZ183" s="6"/>
      <c r="CA183"/>
      <c r="CB183" s="6"/>
    </row>
    <row r="184" spans="2:80">
      <c r="B184" s="11" t="s">
        <v>1846</v>
      </c>
      <c r="C184" s="11" t="s">
        <v>364</v>
      </c>
      <c r="D184" s="3">
        <v>16</v>
      </c>
      <c r="E184" s="3" t="s">
        <v>1691</v>
      </c>
      <c r="F184" s="3">
        <f>INDEX(部首検索表[序数],MATCH(字音画数表[[#This Row],[部首]],部首検索表[部首],0))</f>
        <v>86</v>
      </c>
      <c r="G184" s="3" t="s">
        <v>364</v>
      </c>
      <c r="H184" s="16" t="s">
        <v>132</v>
      </c>
      <c r="I184"/>
      <c r="AU184"/>
      <c r="AV184" s="6"/>
      <c r="AW184"/>
      <c r="AX184" s="6"/>
      <c r="AY184"/>
      <c r="AZ184" s="6"/>
      <c r="BA184"/>
      <c r="BB184" s="6"/>
      <c r="BC184"/>
      <c r="BD184" s="6"/>
      <c r="BE184"/>
      <c r="BF184" s="6"/>
      <c r="BG184"/>
      <c r="BH184" s="6"/>
      <c r="BI184"/>
      <c r="BJ184" s="6"/>
      <c r="BK184"/>
      <c r="BL184" s="6"/>
      <c r="BM184"/>
      <c r="BN184" s="6"/>
      <c r="BO184"/>
      <c r="BP184" s="6"/>
      <c r="BQ184"/>
      <c r="BR184" s="6"/>
      <c r="BS184"/>
      <c r="BT184" s="6"/>
      <c r="BU184"/>
      <c r="BV184" s="6"/>
      <c r="BW184"/>
      <c r="BX184" s="6"/>
      <c r="BY184"/>
      <c r="BZ184" s="6"/>
      <c r="CA184"/>
      <c r="CB184" s="6"/>
    </row>
    <row r="185" spans="2:80">
      <c r="B185" s="11" t="s">
        <v>1792</v>
      </c>
      <c r="C185" s="11" t="s">
        <v>364</v>
      </c>
      <c r="D185" s="3">
        <v>17</v>
      </c>
      <c r="E185" s="15" t="s">
        <v>388</v>
      </c>
      <c r="F185" s="3">
        <f>INDEX(部首検索表[序数],MATCH(字音画数表[[#This Row],[部首]],部首検索表[部首],0))</f>
        <v>62</v>
      </c>
      <c r="G185" s="3" t="s">
        <v>364</v>
      </c>
      <c r="H185" s="16" t="s">
        <v>132</v>
      </c>
      <c r="I185"/>
      <c r="AU185"/>
      <c r="AV185" s="6"/>
      <c r="AW185"/>
      <c r="AX185" s="6"/>
      <c r="AY185"/>
      <c r="AZ185" s="6"/>
      <c r="BA185"/>
      <c r="BB185" s="6"/>
      <c r="BC185"/>
      <c r="BD185" s="6"/>
      <c r="BE185"/>
      <c r="BF185" s="6"/>
      <c r="BG185"/>
      <c r="BH185" s="6"/>
      <c r="BI185"/>
      <c r="BJ185" s="6"/>
      <c r="BK185"/>
      <c r="BL185" s="6"/>
      <c r="BM185"/>
      <c r="BN185" s="6"/>
      <c r="BO185"/>
      <c r="BP185" s="6"/>
      <c r="BQ185"/>
      <c r="BR185" s="6"/>
      <c r="BS185"/>
      <c r="BT185" s="6"/>
      <c r="BU185"/>
      <c r="BV185" s="6"/>
      <c r="BW185"/>
      <c r="BX185" s="6"/>
      <c r="BY185"/>
      <c r="BZ185" s="6"/>
      <c r="CA185"/>
      <c r="CB185" s="6"/>
    </row>
    <row r="186" spans="2:80">
      <c r="B186" s="102" t="s">
        <v>3992</v>
      </c>
      <c r="C186" s="20" t="s">
        <v>364</v>
      </c>
      <c r="D186" s="3">
        <v>18</v>
      </c>
      <c r="E186" s="3" t="s">
        <v>390</v>
      </c>
      <c r="F186" s="3">
        <f>INDEX(部首検索表[序数],MATCH(字音画数表[[#This Row],[部首]],部首検索表[部首],0))</f>
        <v>77</v>
      </c>
      <c r="G186" s="3" t="s">
        <v>364</v>
      </c>
      <c r="H186" s="16"/>
      <c r="I186"/>
      <c r="AU186"/>
      <c r="AV186" s="6"/>
      <c r="AW186"/>
      <c r="AX186" s="6"/>
      <c r="AY186"/>
      <c r="AZ186" s="6"/>
      <c r="BA186"/>
      <c r="BB186" s="6"/>
      <c r="BC186"/>
      <c r="BD186" s="6"/>
      <c r="BE186"/>
      <c r="BF186" s="6"/>
      <c r="BG186"/>
      <c r="BH186" s="6"/>
      <c r="BI186"/>
      <c r="BJ186" s="6"/>
      <c r="BK186"/>
      <c r="BL186" s="6"/>
      <c r="BM186"/>
      <c r="BN186" s="6"/>
      <c r="BO186"/>
      <c r="BP186" s="6"/>
      <c r="BQ186"/>
      <c r="BR186" s="6"/>
      <c r="BS186"/>
      <c r="BT186" s="6"/>
      <c r="BU186"/>
      <c r="BV186" s="6"/>
      <c r="BW186"/>
      <c r="BX186" s="6"/>
      <c r="BY186"/>
      <c r="BZ186" s="6"/>
      <c r="CA186"/>
      <c r="CB186" s="6"/>
    </row>
    <row r="187" spans="2:80">
      <c r="B187" s="11" t="s">
        <v>391</v>
      </c>
      <c r="C187" s="11" t="s">
        <v>364</v>
      </c>
      <c r="D187" s="3">
        <v>18</v>
      </c>
      <c r="E187" s="3" t="s">
        <v>264</v>
      </c>
      <c r="F187" s="10">
        <f>INDEX(部首検索表[序数],MATCH(字音画数表[[#This Row],[部首]],部首検索表[部首],0))</f>
        <v>187</v>
      </c>
      <c r="G187" s="3" t="s">
        <v>364</v>
      </c>
      <c r="H187" s="16"/>
      <c r="I187"/>
      <c r="AU187"/>
      <c r="AV187" s="6"/>
      <c r="AW187"/>
      <c r="AX187" s="6"/>
      <c r="AY187"/>
      <c r="AZ187" s="6"/>
      <c r="BA187"/>
      <c r="BB187" s="6"/>
      <c r="BC187"/>
      <c r="BD187" s="6"/>
      <c r="BE187"/>
      <c r="BF187" s="6"/>
      <c r="BG187"/>
      <c r="BH187" s="6"/>
      <c r="BI187"/>
      <c r="BJ187" s="6"/>
      <c r="BK187"/>
      <c r="BL187" s="6"/>
      <c r="BM187"/>
      <c r="BN187" s="6"/>
      <c r="BO187"/>
      <c r="BP187" s="6"/>
      <c r="BQ187"/>
      <c r="BR187" s="6"/>
      <c r="BS187"/>
      <c r="BT187" s="6"/>
      <c r="BU187"/>
      <c r="BV187" s="6"/>
      <c r="BW187"/>
      <c r="BX187" s="6"/>
      <c r="BY187"/>
      <c r="BZ187" s="6"/>
      <c r="CA187"/>
      <c r="CB187" s="6"/>
    </row>
    <row r="188" spans="2:80">
      <c r="B188" s="11" t="s">
        <v>392</v>
      </c>
      <c r="C188" s="11" t="s">
        <v>393</v>
      </c>
      <c r="D188" s="3">
        <v>7</v>
      </c>
      <c r="E188" s="15" t="s">
        <v>239</v>
      </c>
      <c r="F188" s="3">
        <f>INDEX(部首検索表[序数],MATCH(字音画数表[[#This Row],[部首]],部首検索表[部首],0))</f>
        <v>85</v>
      </c>
      <c r="G188" s="3" t="s">
        <v>364</v>
      </c>
      <c r="H188" s="16" t="s">
        <v>4613</v>
      </c>
      <c r="I188"/>
      <c r="AU188"/>
      <c r="AV188" s="6"/>
      <c r="AW188"/>
      <c r="AX188" s="6"/>
      <c r="AY188"/>
      <c r="AZ188" s="6"/>
      <c r="BA188"/>
      <c r="BB188" s="6"/>
      <c r="BC188"/>
      <c r="BD188" s="6"/>
      <c r="BE188"/>
      <c r="BF188" s="6"/>
      <c r="BG188"/>
      <c r="BH188" s="6"/>
      <c r="BI188"/>
      <c r="BJ188" s="6"/>
      <c r="BK188"/>
      <c r="BL188" s="6"/>
      <c r="BM188"/>
      <c r="BN188" s="6"/>
      <c r="BO188"/>
      <c r="BP188" s="6"/>
      <c r="BQ188"/>
      <c r="BR188" s="6"/>
      <c r="BS188"/>
      <c r="BT188" s="6"/>
      <c r="BU188"/>
      <c r="BV188" s="6"/>
      <c r="BW188"/>
      <c r="BX188" s="6"/>
      <c r="BY188"/>
      <c r="BZ188" s="6"/>
      <c r="CA188"/>
      <c r="CB188" s="6"/>
    </row>
    <row r="189" spans="2:80">
      <c r="B189" s="11" t="s">
        <v>394</v>
      </c>
      <c r="C189" s="11" t="s">
        <v>393</v>
      </c>
      <c r="D189" s="3">
        <v>8</v>
      </c>
      <c r="E189" s="18" t="s">
        <v>127</v>
      </c>
      <c r="F189" s="3">
        <f>INDEX(部首検索表[序数],MATCH(字音画数表[[#This Row],[部首]],部首検索表[部首],0))</f>
        <v>40</v>
      </c>
      <c r="G189" s="3" t="s">
        <v>364</v>
      </c>
      <c r="H189" s="16"/>
      <c r="I189"/>
      <c r="AU189"/>
      <c r="AV189" s="6"/>
      <c r="AW189"/>
      <c r="AX189" s="6"/>
      <c r="AY189"/>
      <c r="AZ189" s="6"/>
      <c r="BA189"/>
      <c r="BB189" s="6"/>
      <c r="BC189"/>
      <c r="BD189" s="6"/>
      <c r="BE189"/>
      <c r="BF189" s="6"/>
      <c r="BG189"/>
      <c r="BH189" s="6"/>
      <c r="BI189"/>
      <c r="BJ189" s="6"/>
      <c r="BK189"/>
      <c r="BL189" s="6"/>
      <c r="BM189"/>
      <c r="BN189" s="6"/>
      <c r="BO189"/>
      <c r="BP189" s="6"/>
      <c r="BQ189"/>
      <c r="BR189" s="6"/>
      <c r="BS189"/>
      <c r="BT189" s="6"/>
      <c r="BU189"/>
      <c r="BV189" s="6"/>
      <c r="BW189"/>
      <c r="BX189" s="6"/>
      <c r="BY189"/>
      <c r="BZ189" s="6"/>
      <c r="CA189"/>
      <c r="CB189" s="6"/>
    </row>
    <row r="190" spans="2:80">
      <c r="B190" s="11" t="s">
        <v>395</v>
      </c>
      <c r="C190" s="11" t="s">
        <v>393</v>
      </c>
      <c r="D190" s="3">
        <v>13</v>
      </c>
      <c r="E190" s="3" t="s">
        <v>396</v>
      </c>
      <c r="F190" s="3">
        <f>INDEX(部首検索表[序数],MATCH(字音画数表[[#This Row],[部首]],部首検索表[部首],0))</f>
        <v>123</v>
      </c>
      <c r="G190" s="3" t="s">
        <v>364</v>
      </c>
      <c r="H190" s="16" t="s">
        <v>132</v>
      </c>
      <c r="I190"/>
      <c r="AU190"/>
      <c r="AV190" s="6"/>
      <c r="AW190"/>
      <c r="AX190" s="6"/>
      <c r="AY190"/>
      <c r="AZ190" s="6"/>
      <c r="BA190"/>
      <c r="BB190" s="6"/>
      <c r="BC190"/>
      <c r="BD190" s="6"/>
      <c r="BE190"/>
      <c r="BF190" s="6"/>
      <c r="BG190"/>
      <c r="BH190" s="6"/>
      <c r="BI190"/>
      <c r="BJ190" s="6"/>
      <c r="BK190"/>
      <c r="BL190" s="6"/>
      <c r="BM190"/>
      <c r="BN190" s="6"/>
      <c r="BO190"/>
      <c r="BP190" s="6"/>
      <c r="BQ190"/>
      <c r="BR190" s="6"/>
      <c r="BS190"/>
      <c r="BT190" s="6"/>
      <c r="BU190"/>
      <c r="BV190" s="6"/>
      <c r="BW190"/>
      <c r="BX190" s="6"/>
      <c r="BY190"/>
      <c r="BZ190" s="6"/>
      <c r="CA190"/>
      <c r="CB190" s="6"/>
    </row>
    <row r="191" spans="2:80">
      <c r="B191" s="11" t="s">
        <v>1847</v>
      </c>
      <c r="C191" s="11" t="s">
        <v>393</v>
      </c>
      <c r="D191" s="3">
        <v>14</v>
      </c>
      <c r="E191" s="15" t="s">
        <v>1704</v>
      </c>
      <c r="F191" s="10">
        <f>INDEX(部首検索表[序数],MATCH(字音画数表[[#This Row],[部首]],部首検索表[部首],0))</f>
        <v>103</v>
      </c>
      <c r="G191" s="3" t="s">
        <v>364</v>
      </c>
      <c r="H191" s="16" t="s">
        <v>1929</v>
      </c>
      <c r="I191"/>
      <c r="AU191"/>
      <c r="AV191" s="6"/>
      <c r="AW191"/>
      <c r="AX191" s="6"/>
      <c r="AY191"/>
      <c r="AZ191" s="6"/>
      <c r="BA191"/>
      <c r="BB191" s="6"/>
      <c r="BC191"/>
      <c r="BD191" s="6"/>
      <c r="BE191"/>
      <c r="BF191" s="6"/>
      <c r="BG191"/>
      <c r="BH191" s="6"/>
      <c r="BI191"/>
      <c r="BJ191" s="6"/>
      <c r="BK191"/>
      <c r="BL191" s="6"/>
      <c r="BM191"/>
      <c r="BN191" s="6"/>
      <c r="BO191"/>
      <c r="BP191" s="6"/>
      <c r="BQ191"/>
      <c r="BR191" s="6"/>
      <c r="BS191"/>
      <c r="BT191" s="6"/>
      <c r="BU191"/>
      <c r="BV191" s="6"/>
      <c r="BW191"/>
      <c r="BX191" s="6"/>
      <c r="BY191"/>
      <c r="BZ191" s="6"/>
      <c r="CA191"/>
      <c r="CB191" s="6"/>
    </row>
    <row r="192" spans="2:80">
      <c r="B192" s="11" t="s">
        <v>1848</v>
      </c>
      <c r="C192" s="11" t="s">
        <v>393</v>
      </c>
      <c r="D192" s="3">
        <v>16</v>
      </c>
      <c r="E192" s="3" t="s">
        <v>290</v>
      </c>
      <c r="F192" s="3">
        <f>INDEX(部首検索表[序数],MATCH(字音画数表[[#This Row],[部首]],部首検索表[部首],0))</f>
        <v>167</v>
      </c>
      <c r="G192" s="3" t="s">
        <v>364</v>
      </c>
      <c r="H192" s="16" t="s">
        <v>4614</v>
      </c>
      <c r="I192"/>
      <c r="AU192"/>
      <c r="AV192" s="6"/>
      <c r="AW192"/>
      <c r="AX192" s="6"/>
      <c r="AY192"/>
      <c r="AZ192" s="6"/>
      <c r="BA192"/>
      <c r="BB192" s="6"/>
      <c r="BC192"/>
      <c r="BD192" s="6"/>
      <c r="BE192"/>
      <c r="BF192" s="6"/>
      <c r="BG192"/>
      <c r="BH192" s="6"/>
      <c r="BI192"/>
      <c r="BJ192" s="6"/>
      <c r="BK192"/>
      <c r="BL192" s="6"/>
      <c r="BM192"/>
      <c r="BN192" s="6"/>
      <c r="BO192"/>
      <c r="BP192" s="6"/>
      <c r="BQ192"/>
      <c r="BR192" s="6"/>
      <c r="BS192"/>
      <c r="BT192" s="6"/>
      <c r="BU192"/>
      <c r="BV192" s="6"/>
      <c r="BW192"/>
      <c r="BX192" s="6"/>
      <c r="BY192"/>
      <c r="BZ192" s="6"/>
      <c r="CA192"/>
      <c r="CB192" s="6"/>
    </row>
    <row r="193" spans="2:80">
      <c r="B193" s="11" t="s">
        <v>397</v>
      </c>
      <c r="C193" s="11" t="s">
        <v>393</v>
      </c>
      <c r="D193" s="3">
        <v>18</v>
      </c>
      <c r="E193" s="15" t="s">
        <v>398</v>
      </c>
      <c r="F193" s="3">
        <f>INDEX(部首検索表[序数],MATCH(字音画数表[[#This Row],[部首]],部首検索表[部首],0))</f>
        <v>194</v>
      </c>
      <c r="G193" s="3" t="s">
        <v>364</v>
      </c>
      <c r="H193" s="16"/>
      <c r="I193"/>
      <c r="AU193"/>
      <c r="AV193" s="6"/>
      <c r="AW193"/>
      <c r="AX193" s="6"/>
      <c r="AY193"/>
      <c r="AZ193" s="6"/>
      <c r="BA193"/>
      <c r="BB193" s="6"/>
      <c r="BC193"/>
      <c r="BD193" s="6"/>
      <c r="BE193"/>
      <c r="BF193" s="6"/>
      <c r="BG193"/>
      <c r="BH193" s="6"/>
      <c r="BI193"/>
      <c r="BJ193" s="6"/>
      <c r="BK193"/>
      <c r="BL193" s="6"/>
      <c r="BM193"/>
      <c r="BN193" s="6"/>
      <c r="BO193"/>
      <c r="BP193" s="6"/>
      <c r="BQ193"/>
      <c r="BR193" s="6"/>
      <c r="BS193"/>
      <c r="BT193" s="6"/>
      <c r="BU193"/>
      <c r="BV193" s="6"/>
      <c r="BW193"/>
      <c r="BX193" s="6"/>
      <c r="BY193"/>
      <c r="BZ193" s="6"/>
      <c r="CA193"/>
      <c r="CB193" s="6"/>
    </row>
    <row r="194" spans="2:80">
      <c r="B194" s="115" t="s">
        <v>393</v>
      </c>
      <c r="C194" s="11" t="s">
        <v>393</v>
      </c>
      <c r="D194" s="3">
        <v>21</v>
      </c>
      <c r="E194" s="15" t="s">
        <v>31</v>
      </c>
      <c r="F194" s="3">
        <f>INDEX(部首検索表[序数],MATCH(字音画数表[[#This Row],[部首]],部首検索表[部首],0))</f>
        <v>46</v>
      </c>
      <c r="G194" s="3" t="s">
        <v>364</v>
      </c>
      <c r="H194" s="3" t="s">
        <v>399</v>
      </c>
      <c r="I194"/>
      <c r="AU194"/>
      <c r="AV194" s="6"/>
      <c r="AW194"/>
      <c r="AX194" s="6"/>
      <c r="AY194"/>
      <c r="AZ194" s="6"/>
      <c r="BA194"/>
      <c r="BB194" s="6"/>
      <c r="BC194"/>
      <c r="BD194" s="6"/>
      <c r="BE194"/>
      <c r="BF194" s="6"/>
      <c r="BG194"/>
      <c r="BH194" s="6"/>
      <c r="BI194"/>
      <c r="BJ194" s="6"/>
      <c r="BK194"/>
      <c r="BL194" s="6"/>
      <c r="BM194"/>
      <c r="BN194" s="6"/>
      <c r="BO194"/>
      <c r="BP194" s="6"/>
      <c r="BQ194"/>
      <c r="BR194" s="6"/>
      <c r="BS194"/>
      <c r="BT194" s="6"/>
      <c r="BU194"/>
      <c r="BV194" s="6"/>
      <c r="BW194"/>
      <c r="BX194" s="6"/>
      <c r="BY194"/>
      <c r="BZ194" s="6"/>
      <c r="CA194"/>
      <c r="CB194" s="6"/>
    </row>
    <row r="195" spans="2:80">
      <c r="B195" s="11" t="s">
        <v>400</v>
      </c>
      <c r="C195" s="11" t="s">
        <v>393</v>
      </c>
      <c r="D195" s="3">
        <v>23</v>
      </c>
      <c r="E195" s="18" t="s">
        <v>401</v>
      </c>
      <c r="F195" s="3">
        <f>INDEX(部首検索表[序数],MATCH(字音画数表[[#This Row],[部首]],部首検索表[部首],0))</f>
        <v>211</v>
      </c>
      <c r="G195" s="3" t="s">
        <v>364</v>
      </c>
      <c r="H195" s="16" t="s">
        <v>132</v>
      </c>
      <c r="I195"/>
      <c r="AU195"/>
      <c r="AV195" s="6"/>
      <c r="AW195"/>
      <c r="AX195" s="6"/>
      <c r="AY195"/>
      <c r="AZ195" s="6"/>
      <c r="BA195"/>
      <c r="BB195" s="6"/>
      <c r="BC195"/>
      <c r="BD195" s="6"/>
      <c r="BE195"/>
      <c r="BF195" s="6"/>
      <c r="BG195"/>
      <c r="BH195" s="6"/>
      <c r="BI195"/>
      <c r="BJ195" s="6"/>
      <c r="BK195"/>
      <c r="BL195" s="6"/>
      <c r="BM195"/>
      <c r="BN195" s="6"/>
      <c r="BO195"/>
      <c r="BP195" s="6"/>
      <c r="BQ195"/>
      <c r="BR195" s="6"/>
      <c r="BS195"/>
      <c r="BT195" s="6"/>
      <c r="BU195"/>
      <c r="BV195" s="6"/>
      <c r="BW195"/>
      <c r="BX195" s="6"/>
      <c r="BY195"/>
      <c r="BZ195" s="6"/>
      <c r="CA195"/>
      <c r="CB195" s="6"/>
    </row>
    <row r="196" spans="2:80">
      <c r="B196" s="11" t="s">
        <v>402</v>
      </c>
      <c r="C196" s="11" t="s">
        <v>403</v>
      </c>
      <c r="D196" s="3">
        <v>6</v>
      </c>
      <c r="E196" s="3" t="s">
        <v>110</v>
      </c>
      <c r="F196" s="3">
        <f>INDEX(部首検索表[序数],MATCH(字音画数表[[#This Row],[部首]],部首検索表[部首],0))</f>
        <v>30</v>
      </c>
      <c r="G196" s="3" t="s">
        <v>364</v>
      </c>
      <c r="H196" s="16"/>
      <c r="I196"/>
      <c r="AU196"/>
      <c r="AV196" s="6"/>
      <c r="AW196"/>
      <c r="AX196" s="6"/>
      <c r="AY196"/>
      <c r="AZ196" s="6"/>
      <c r="BA196"/>
      <c r="BB196" s="6"/>
      <c r="BC196"/>
      <c r="BD196" s="6"/>
      <c r="BE196"/>
      <c r="BF196" s="6"/>
      <c r="BG196"/>
      <c r="BH196" s="6"/>
      <c r="BI196"/>
      <c r="BJ196" s="6"/>
      <c r="BK196"/>
      <c r="BL196" s="6"/>
      <c r="BM196"/>
      <c r="BN196" s="6"/>
      <c r="BO196"/>
      <c r="BP196" s="6"/>
      <c r="BQ196"/>
      <c r="BR196" s="6"/>
      <c r="BS196"/>
      <c r="BT196" s="6"/>
      <c r="BU196"/>
      <c r="BV196" s="6"/>
      <c r="BW196"/>
      <c r="BX196" s="6"/>
      <c r="BY196"/>
      <c r="BZ196" s="6"/>
      <c r="CA196"/>
      <c r="CB196" s="6"/>
    </row>
    <row r="197" spans="2:80">
      <c r="B197" s="11" t="s">
        <v>404</v>
      </c>
      <c r="C197" s="11" t="s">
        <v>405</v>
      </c>
      <c r="D197" s="3">
        <v>9</v>
      </c>
      <c r="E197" s="9" t="s">
        <v>171</v>
      </c>
      <c r="F197" s="3">
        <f>INDEX(部首検索表[序数],MATCH(字音画数表[[#This Row],[部首]],部首検索表[部首],0))</f>
        <v>26</v>
      </c>
      <c r="G197" s="3" t="s">
        <v>364</v>
      </c>
      <c r="H197" s="16" t="s">
        <v>132</v>
      </c>
      <c r="I197"/>
      <c r="AU197"/>
      <c r="AV197" s="6"/>
      <c r="AW197"/>
      <c r="AX197" s="6"/>
      <c r="AY197"/>
      <c r="AZ197" s="6"/>
      <c r="BA197"/>
      <c r="BB197" s="6"/>
      <c r="BC197"/>
      <c r="BD197" s="6"/>
      <c r="BE197"/>
      <c r="BF197" s="6"/>
      <c r="BG197"/>
      <c r="BH197" s="6"/>
      <c r="BI197"/>
      <c r="BJ197" s="6"/>
      <c r="BK197"/>
      <c r="BL197" s="6"/>
      <c r="BM197"/>
      <c r="BN197" s="6"/>
      <c r="BO197"/>
      <c r="BP197" s="6"/>
      <c r="BQ197"/>
      <c r="BR197" s="6"/>
      <c r="BS197"/>
      <c r="BT197" s="6"/>
      <c r="BU197"/>
      <c r="BV197" s="6"/>
      <c r="BW197"/>
      <c r="BX197" s="6"/>
      <c r="BY197"/>
      <c r="BZ197" s="6"/>
      <c r="CA197"/>
      <c r="CB197" s="6"/>
    </row>
    <row r="198" spans="2:80">
      <c r="B198" s="11" t="s">
        <v>4139</v>
      </c>
      <c r="C198" s="11" t="s">
        <v>406</v>
      </c>
      <c r="D198" s="3">
        <v>2</v>
      </c>
      <c r="E198" s="18" t="s">
        <v>234</v>
      </c>
      <c r="F198" s="3">
        <f>INDEX(部首検索表[序数],MATCH(字音画数表[[#This Row],[部首]],部首検索表[部首],0))</f>
        <v>5</v>
      </c>
      <c r="G198" s="3" t="s">
        <v>364</v>
      </c>
      <c r="H198" s="16" t="s">
        <v>132</v>
      </c>
      <c r="I198"/>
      <c r="AU198"/>
      <c r="AV198" s="6"/>
      <c r="AW198"/>
      <c r="AX198" s="6"/>
      <c r="AY198"/>
      <c r="AZ198" s="6"/>
      <c r="BA198"/>
      <c r="BB198" s="6"/>
      <c r="BC198"/>
      <c r="BD198" s="6"/>
      <c r="BE198"/>
      <c r="BF198" s="6"/>
      <c r="BG198"/>
      <c r="BH198" s="6"/>
      <c r="BI198"/>
      <c r="BJ198" s="6"/>
      <c r="BK198"/>
      <c r="BL198" s="6"/>
      <c r="BM198"/>
      <c r="BN198" s="6"/>
      <c r="BO198"/>
      <c r="BP198" s="6"/>
      <c r="BQ198"/>
      <c r="BR198" s="6"/>
      <c r="BS198"/>
      <c r="BT198" s="6"/>
      <c r="BU198"/>
      <c r="BV198" s="6"/>
      <c r="BW198"/>
      <c r="BX198" s="6"/>
      <c r="BY198"/>
      <c r="BZ198" s="6"/>
      <c r="CA198"/>
      <c r="CB198" s="6"/>
    </row>
    <row r="199" spans="2:80">
      <c r="B199" s="11" t="s">
        <v>407</v>
      </c>
      <c r="C199" s="11" t="s">
        <v>406</v>
      </c>
      <c r="D199" s="3">
        <v>3</v>
      </c>
      <c r="E199" s="3" t="s">
        <v>408</v>
      </c>
      <c r="F199" s="3">
        <f>INDEX(部首検索表[序数],MATCH(字音画数表[[#This Row],[部首]],部首検索表[部首],0))</f>
        <v>29</v>
      </c>
      <c r="G199" s="3" t="s">
        <v>364</v>
      </c>
      <c r="H199" s="16"/>
      <c r="I199"/>
      <c r="AU199"/>
      <c r="AV199" s="6"/>
      <c r="AW199"/>
      <c r="AX199" s="6"/>
      <c r="AY199"/>
      <c r="AZ199" s="6"/>
      <c r="BA199"/>
      <c r="BB199" s="6"/>
      <c r="BC199"/>
      <c r="BD199" s="6"/>
      <c r="BE199"/>
      <c r="BF199" s="6"/>
      <c r="BG199"/>
      <c r="BH199" s="6"/>
      <c r="BI199"/>
      <c r="BJ199" s="6"/>
      <c r="BK199"/>
      <c r="BL199" s="6"/>
      <c r="BM199"/>
      <c r="BN199" s="6"/>
      <c r="BO199"/>
      <c r="BP199" s="6"/>
      <c r="BQ199"/>
      <c r="BR199" s="6"/>
      <c r="BS199"/>
      <c r="BT199" s="6"/>
      <c r="BU199"/>
      <c r="BV199" s="6"/>
      <c r="BW199"/>
      <c r="BX199" s="6"/>
      <c r="BY199"/>
      <c r="BZ199" s="6"/>
      <c r="CA199"/>
      <c r="CB199" s="6"/>
    </row>
    <row r="200" spans="2:80">
      <c r="B200" s="11" t="s">
        <v>409</v>
      </c>
      <c r="C200" s="11" t="s">
        <v>406</v>
      </c>
      <c r="D200" s="3">
        <v>3</v>
      </c>
      <c r="E200" s="3" t="s">
        <v>410</v>
      </c>
      <c r="F200" s="3">
        <f>INDEX(部首検索表[序数],MATCH(字音画数表[[#This Row],[部首]],部首検索表[部首],0))</f>
        <v>57</v>
      </c>
      <c r="G200" s="3" t="s">
        <v>364</v>
      </c>
      <c r="H200" s="16"/>
      <c r="I200"/>
      <c r="AU200"/>
      <c r="AV200" s="6"/>
      <c r="AW200"/>
      <c r="AX200" s="6"/>
      <c r="AY200"/>
      <c r="AZ200" s="6"/>
      <c r="BA200"/>
      <c r="BB200" s="6"/>
      <c r="BC200"/>
      <c r="BD200" s="6"/>
      <c r="BE200"/>
      <c r="BF200" s="6"/>
      <c r="BG200"/>
      <c r="BH200" s="6"/>
      <c r="BI200"/>
      <c r="BJ200" s="6"/>
      <c r="BK200"/>
      <c r="BL200" s="6"/>
      <c r="BM200"/>
      <c r="BN200" s="6"/>
      <c r="BO200"/>
      <c r="BP200" s="6"/>
      <c r="BQ200"/>
      <c r="BR200" s="6"/>
      <c r="BS200"/>
      <c r="BT200" s="6"/>
      <c r="BU200"/>
      <c r="BV200" s="6"/>
      <c r="BW200"/>
      <c r="BX200" s="6"/>
      <c r="BY200"/>
      <c r="BZ200" s="6"/>
      <c r="CA200"/>
      <c r="CB200" s="6"/>
    </row>
    <row r="201" spans="2:80">
      <c r="B201" s="11" t="s">
        <v>411</v>
      </c>
      <c r="C201" s="11" t="s">
        <v>406</v>
      </c>
      <c r="D201" s="3">
        <v>6</v>
      </c>
      <c r="E201" s="3" t="s">
        <v>135</v>
      </c>
      <c r="F201" s="3">
        <f>INDEX(部首検索表[序数],MATCH(字音画数表[[#This Row],[部首]],部首検索表[部首],0))</f>
        <v>9</v>
      </c>
      <c r="G201" s="3" t="s">
        <v>364</v>
      </c>
      <c r="H201" s="16"/>
      <c r="I201"/>
      <c r="AU201"/>
      <c r="AV201" s="6"/>
      <c r="AW201"/>
      <c r="AX201" s="6"/>
      <c r="AY201"/>
      <c r="AZ201" s="6"/>
      <c r="BA201"/>
      <c r="BB201" s="6"/>
      <c r="BC201"/>
      <c r="BD201" s="6"/>
      <c r="BE201"/>
      <c r="BF201" s="6"/>
      <c r="BG201"/>
      <c r="BH201" s="6"/>
      <c r="BI201"/>
      <c r="BJ201" s="6"/>
      <c r="BK201"/>
      <c r="BL201" s="6"/>
      <c r="BM201"/>
      <c r="BN201" s="6"/>
      <c r="BO201"/>
      <c r="BP201" s="6"/>
      <c r="BQ201"/>
      <c r="BR201" s="6"/>
      <c r="BS201"/>
      <c r="BT201" s="6"/>
      <c r="BU201"/>
      <c r="BV201" s="6"/>
      <c r="BW201"/>
      <c r="BX201" s="6"/>
      <c r="BY201"/>
      <c r="BZ201" s="6"/>
      <c r="CA201"/>
      <c r="CB201" s="6"/>
    </row>
    <row r="202" spans="2:80">
      <c r="B202" s="11" t="s">
        <v>412</v>
      </c>
      <c r="C202" s="11" t="s">
        <v>406</v>
      </c>
      <c r="D202" s="3">
        <v>7</v>
      </c>
      <c r="E202" s="3" t="s">
        <v>239</v>
      </c>
      <c r="F202" s="3">
        <f>INDEX(部首検索表[序数],MATCH(字音画数表[[#This Row],[部首]],部首検索表[部首],0))</f>
        <v>85</v>
      </c>
      <c r="G202" s="3" t="s">
        <v>364</v>
      </c>
      <c r="H202" s="16"/>
      <c r="I202"/>
      <c r="AU202"/>
      <c r="AV202" s="6"/>
      <c r="AW202"/>
      <c r="AX202" s="6"/>
      <c r="AY202"/>
      <c r="AZ202" s="6"/>
      <c r="BA202"/>
      <c r="BB202" s="6"/>
      <c r="BC202"/>
      <c r="BD202" s="6"/>
      <c r="BE202"/>
      <c r="BF202" s="6"/>
      <c r="BG202"/>
      <c r="BH202" s="6"/>
      <c r="BI202"/>
      <c r="BJ202" s="6"/>
      <c r="BK202"/>
      <c r="BL202" s="6"/>
      <c r="BM202"/>
      <c r="BN202" s="6"/>
      <c r="BO202"/>
      <c r="BP202" s="6"/>
      <c r="BQ202"/>
      <c r="BR202" s="6"/>
      <c r="BS202"/>
      <c r="BT202" s="6"/>
      <c r="BU202"/>
      <c r="BV202" s="6"/>
      <c r="BW202"/>
      <c r="BX202" s="6"/>
      <c r="BY202"/>
      <c r="BZ202" s="6"/>
      <c r="CA202"/>
      <c r="CB202" s="6"/>
    </row>
    <row r="203" spans="2:80">
      <c r="B203" s="11" t="s">
        <v>413</v>
      </c>
      <c r="C203" s="11" t="s">
        <v>406</v>
      </c>
      <c r="D203" s="3">
        <v>8</v>
      </c>
      <c r="E203" s="3" t="s">
        <v>110</v>
      </c>
      <c r="F203" s="3">
        <f>INDEX(部首検索表[序数],MATCH(字音画数表[[#This Row],[部首]],部首検索表[部首],0))</f>
        <v>30</v>
      </c>
      <c r="G203" s="3" t="s">
        <v>364</v>
      </c>
      <c r="H203" s="16"/>
      <c r="I203"/>
      <c r="AU203"/>
      <c r="AV203" s="6"/>
      <c r="AW203"/>
      <c r="AX203" s="6"/>
      <c r="AY203"/>
      <c r="AZ203" s="6"/>
      <c r="BA203"/>
      <c r="BB203" s="6"/>
      <c r="BC203"/>
      <c r="BD203" s="6"/>
      <c r="BE203"/>
      <c r="BF203" s="6"/>
      <c r="BG203"/>
      <c r="BH203" s="6"/>
      <c r="BI203"/>
      <c r="BJ203" s="6"/>
      <c r="BK203"/>
      <c r="BL203" s="6"/>
      <c r="BM203"/>
      <c r="BN203" s="6"/>
      <c r="BO203"/>
      <c r="BP203" s="6"/>
      <c r="BQ203"/>
      <c r="BR203" s="6"/>
      <c r="BS203"/>
      <c r="BT203" s="6"/>
      <c r="BU203"/>
      <c r="BV203" s="6"/>
      <c r="BW203"/>
      <c r="BX203" s="6"/>
      <c r="BY203"/>
      <c r="BZ203" s="6"/>
      <c r="CA203"/>
      <c r="CB203" s="6"/>
    </row>
    <row r="204" spans="2:80">
      <c r="B204" s="11" t="s">
        <v>414</v>
      </c>
      <c r="C204" s="11" t="s">
        <v>406</v>
      </c>
      <c r="D204" s="3">
        <v>8</v>
      </c>
      <c r="E204" s="3" t="s">
        <v>206</v>
      </c>
      <c r="F204" s="3">
        <f>INDEX(部首検索表[序数],MATCH(字音画数表[[#This Row],[部首]],部首検索表[部首],0))</f>
        <v>120</v>
      </c>
      <c r="G204" s="3" t="s">
        <v>364</v>
      </c>
      <c r="H204" s="16" t="s">
        <v>132</v>
      </c>
      <c r="I204"/>
      <c r="AU204"/>
      <c r="AV204" s="6"/>
      <c r="AW204"/>
      <c r="AX204" s="6"/>
      <c r="AY204"/>
      <c r="AZ204" s="6"/>
      <c r="BA204"/>
      <c r="BB204" s="6"/>
      <c r="BC204"/>
      <c r="BD204" s="6"/>
      <c r="BE204"/>
      <c r="BF204" s="6"/>
      <c r="BG204"/>
      <c r="BH204" s="6"/>
      <c r="BI204"/>
      <c r="BJ204" s="6"/>
      <c r="BK204"/>
      <c r="BL204" s="6"/>
      <c r="BM204"/>
      <c r="BN204" s="6"/>
      <c r="BO204"/>
      <c r="BP204" s="6"/>
      <c r="BQ204"/>
      <c r="BR204" s="6"/>
      <c r="BS204"/>
      <c r="BT204" s="6"/>
      <c r="BU204"/>
      <c r="BV204" s="6"/>
      <c r="BW204"/>
      <c r="BX204" s="6"/>
      <c r="BY204"/>
      <c r="BZ204" s="6"/>
      <c r="CA204"/>
      <c r="CB204" s="6"/>
    </row>
    <row r="205" spans="2:80">
      <c r="B205" s="29" t="s">
        <v>415</v>
      </c>
      <c r="C205" s="11" t="s">
        <v>406</v>
      </c>
      <c r="D205" s="3">
        <v>9</v>
      </c>
      <c r="E205" s="15" t="s">
        <v>224</v>
      </c>
      <c r="F205" s="3">
        <f>INDEX(部首検索表[序数],MATCH(字音画数表[[#This Row],[部首]],部首検索表[部首],0))</f>
        <v>120</v>
      </c>
      <c r="G205" s="3" t="s">
        <v>364</v>
      </c>
      <c r="H205" s="16"/>
      <c r="I205"/>
      <c r="AU205"/>
      <c r="AV205" s="6"/>
      <c r="AW205"/>
      <c r="AX205" s="6"/>
      <c r="AY205"/>
      <c r="AZ205" s="6"/>
      <c r="BA205"/>
      <c r="BB205" s="6"/>
      <c r="BC205"/>
      <c r="BD205" s="6"/>
      <c r="BE205"/>
      <c r="BF205" s="6"/>
      <c r="BG205"/>
      <c r="BH205" s="6"/>
      <c r="BI205"/>
      <c r="BJ205" s="6"/>
      <c r="BK205"/>
      <c r="BL205" s="6"/>
      <c r="BM205"/>
      <c r="BN205" s="6"/>
      <c r="BO205"/>
      <c r="BP205" s="6"/>
      <c r="BQ205"/>
      <c r="BR205" s="6"/>
      <c r="BS205"/>
      <c r="BT205" s="6"/>
      <c r="BU205"/>
      <c r="BV205" s="6"/>
      <c r="BW205"/>
      <c r="BX205" s="6"/>
      <c r="BY205"/>
      <c r="BZ205" s="6"/>
      <c r="CA205"/>
      <c r="CB205" s="6"/>
    </row>
    <row r="206" spans="2:80">
      <c r="B206" s="11" t="s">
        <v>416</v>
      </c>
      <c r="C206" s="11" t="s">
        <v>406</v>
      </c>
      <c r="D206" s="3">
        <v>10</v>
      </c>
      <c r="E206" s="18" t="s">
        <v>127</v>
      </c>
      <c r="F206" s="3">
        <f>INDEX(部首検索表[序数],MATCH(字音画数表[[#This Row],[部首]],部首検索表[部首],0))</f>
        <v>40</v>
      </c>
      <c r="G206" s="3" t="s">
        <v>364</v>
      </c>
      <c r="H206" s="16" t="s">
        <v>132</v>
      </c>
      <c r="I206"/>
      <c r="AU206"/>
      <c r="AV206" s="6"/>
      <c r="AW206"/>
      <c r="AX206" s="6"/>
      <c r="AY206"/>
      <c r="AZ206" s="6"/>
      <c r="BA206"/>
      <c r="BB206" s="6"/>
      <c r="BC206"/>
      <c r="BD206" s="6"/>
      <c r="BE206"/>
      <c r="BF206" s="6"/>
      <c r="BG206"/>
      <c r="BH206" s="6"/>
      <c r="BI206"/>
      <c r="BJ206" s="6"/>
      <c r="BK206"/>
      <c r="BL206" s="6"/>
      <c r="BM206"/>
      <c r="BN206" s="6"/>
      <c r="BO206"/>
      <c r="BP206" s="6"/>
      <c r="BQ206"/>
      <c r="BR206" s="6"/>
      <c r="BS206"/>
      <c r="BT206" s="6"/>
      <c r="BU206"/>
      <c r="BV206" s="6"/>
      <c r="BW206"/>
      <c r="BX206" s="6"/>
      <c r="BY206"/>
      <c r="BZ206" s="6"/>
      <c r="CA206"/>
      <c r="CB206" s="6"/>
    </row>
    <row r="207" spans="2:80">
      <c r="B207" s="11" t="s">
        <v>417</v>
      </c>
      <c r="C207" s="11" t="s">
        <v>406</v>
      </c>
      <c r="D207" s="3">
        <v>12</v>
      </c>
      <c r="E207" s="3" t="s">
        <v>224</v>
      </c>
      <c r="F207" s="10">
        <f>INDEX(部首検索表[序数],MATCH(字音画数表[[#This Row],[部首]],部首検索表[部首],0))</f>
        <v>120</v>
      </c>
      <c r="G207" s="3" t="s">
        <v>364</v>
      </c>
      <c r="H207" s="16"/>
      <c r="I207"/>
      <c r="AU207"/>
      <c r="AV207" s="6"/>
      <c r="AW207"/>
      <c r="AX207" s="6"/>
      <c r="AY207"/>
      <c r="AZ207" s="6"/>
      <c r="BA207"/>
      <c r="BB207" s="6"/>
      <c r="BC207"/>
      <c r="BD207" s="6"/>
      <c r="BE207"/>
      <c r="BF207" s="6"/>
      <c r="BG207"/>
      <c r="BH207" s="6"/>
      <c r="BI207"/>
      <c r="BJ207" s="6"/>
      <c r="BK207"/>
      <c r="BL207" s="6"/>
      <c r="BM207"/>
      <c r="BN207" s="6"/>
      <c r="BO207"/>
      <c r="BP207" s="6"/>
      <c r="BQ207"/>
      <c r="BR207" s="6"/>
      <c r="BS207"/>
      <c r="BT207" s="6"/>
      <c r="BU207"/>
      <c r="BV207" s="6"/>
      <c r="BW207"/>
      <c r="BX207" s="6"/>
      <c r="BY207"/>
      <c r="BZ207" s="6"/>
      <c r="CA207"/>
      <c r="CB207" s="6"/>
    </row>
    <row r="208" spans="2:80">
      <c r="B208" s="11" t="s">
        <v>418</v>
      </c>
      <c r="C208" s="11" t="s">
        <v>406</v>
      </c>
      <c r="D208" s="3">
        <v>13</v>
      </c>
      <c r="E208" s="3" t="s">
        <v>140</v>
      </c>
      <c r="F208" s="3">
        <f>INDEX(部首検索表[序数],MATCH(字音画数表[[#This Row],[部首]],部首検索表[部首],0))</f>
        <v>145</v>
      </c>
      <c r="G208" s="3" t="s">
        <v>364</v>
      </c>
      <c r="H208" s="16" t="s">
        <v>132</v>
      </c>
      <c r="I208"/>
      <c r="AU208"/>
      <c r="AV208" s="6"/>
      <c r="AW208"/>
      <c r="AX208" s="6"/>
      <c r="AY208"/>
      <c r="AZ208" s="6"/>
      <c r="BA208"/>
      <c r="BB208" s="6"/>
      <c r="BC208"/>
      <c r="BD208" s="6"/>
      <c r="BE208"/>
      <c r="BF208" s="6"/>
      <c r="BG208"/>
      <c r="BH208" s="6"/>
      <c r="BI208"/>
      <c r="BJ208" s="6"/>
      <c r="BK208"/>
      <c r="BL208" s="6"/>
      <c r="BM208"/>
      <c r="BN208" s="6"/>
      <c r="BO208"/>
      <c r="BP208" s="6"/>
      <c r="BQ208"/>
      <c r="BR208" s="6"/>
      <c r="BS208"/>
      <c r="BT208" s="6"/>
      <c r="BU208"/>
      <c r="BV208" s="6"/>
      <c r="BW208"/>
      <c r="BX208" s="6"/>
      <c r="BY208"/>
      <c r="BZ208" s="6"/>
      <c r="CA208"/>
      <c r="CB208" s="6"/>
    </row>
    <row r="209" spans="2:80">
      <c r="B209" s="11" t="s">
        <v>419</v>
      </c>
      <c r="C209" s="11" t="s">
        <v>406</v>
      </c>
      <c r="D209" s="3">
        <v>14</v>
      </c>
      <c r="E209" s="18" t="s">
        <v>287</v>
      </c>
      <c r="F209" s="3">
        <f>INDEX(部首検索表[序数],MATCH(字音画数表[[#This Row],[部首]],部首検索表[部首],0))</f>
        <v>53</v>
      </c>
      <c r="G209" s="3" t="s">
        <v>364</v>
      </c>
      <c r="H209" s="16"/>
      <c r="I209"/>
      <c r="AU209"/>
      <c r="AV209" s="6"/>
      <c r="AW209"/>
      <c r="AX209" s="6"/>
      <c r="AY209"/>
      <c r="AZ209" s="6"/>
      <c r="BA209"/>
      <c r="BB209" s="6"/>
      <c r="BC209"/>
      <c r="BD209" s="6"/>
      <c r="BE209"/>
      <c r="BF209" s="6"/>
      <c r="BG209"/>
      <c r="BH209" s="6"/>
      <c r="BI209"/>
      <c r="BJ209" s="6"/>
      <c r="BK209"/>
      <c r="BL209" s="6"/>
      <c r="BM209"/>
      <c r="BN209" s="6"/>
      <c r="BO209"/>
      <c r="BP209" s="6"/>
      <c r="BQ209"/>
      <c r="BR209" s="6"/>
      <c r="BS209"/>
      <c r="BT209" s="6"/>
      <c r="BU209"/>
      <c r="BV209" s="6"/>
      <c r="BW209"/>
      <c r="BX209" s="6"/>
      <c r="BY209"/>
      <c r="BZ209" s="6"/>
      <c r="CA209"/>
      <c r="CB209" s="6"/>
    </row>
    <row r="210" spans="2:80">
      <c r="B210" s="29" t="s">
        <v>420</v>
      </c>
      <c r="C210" s="11" t="s">
        <v>406</v>
      </c>
      <c r="D210" s="3">
        <v>15</v>
      </c>
      <c r="E210" s="15" t="s">
        <v>260</v>
      </c>
      <c r="F210" s="3">
        <f>INDEX(部首検索表[序数],MATCH(字音画数表[[#This Row],[部首]],部首検索表[部首],0))</f>
        <v>75</v>
      </c>
      <c r="G210" s="3" t="s">
        <v>364</v>
      </c>
      <c r="H210" s="16" t="s">
        <v>132</v>
      </c>
      <c r="I210"/>
      <c r="AU210"/>
      <c r="AV210" s="6"/>
      <c r="AW210"/>
      <c r="AX210" s="6"/>
      <c r="AY210"/>
      <c r="AZ210" s="6"/>
      <c r="BA210"/>
      <c r="BB210" s="6"/>
      <c r="BC210"/>
      <c r="BD210" s="6"/>
      <c r="BE210"/>
      <c r="BF210" s="6"/>
      <c r="BG210"/>
      <c r="BH210" s="6"/>
      <c r="BI210"/>
      <c r="BJ210" s="6"/>
      <c r="BK210"/>
      <c r="BL210" s="6"/>
      <c r="BM210"/>
      <c r="BN210" s="6"/>
      <c r="BO210"/>
      <c r="BP210" s="6"/>
      <c r="BQ210"/>
      <c r="BR210" s="6"/>
      <c r="BS210"/>
      <c r="BT210" s="6"/>
      <c r="BU210"/>
      <c r="BV210" s="6"/>
      <c r="BW210"/>
      <c r="BX210" s="6"/>
      <c r="BY210"/>
      <c r="BZ210" s="6"/>
      <c r="CA210"/>
      <c r="CB210" s="6"/>
    </row>
    <row r="211" spans="2:80">
      <c r="B211" s="11" t="s">
        <v>421</v>
      </c>
      <c r="C211" s="11" t="s">
        <v>422</v>
      </c>
      <c r="D211" s="3">
        <v>4</v>
      </c>
      <c r="E211" s="3" t="s">
        <v>423</v>
      </c>
      <c r="F211" s="3">
        <f>INDEX(部首検索表[序数],MATCH(字音画数表[[#This Row],[部首]],部首検索表[部首],0))</f>
        <v>93</v>
      </c>
      <c r="G211" s="3" t="s">
        <v>364</v>
      </c>
      <c r="H211" s="16"/>
      <c r="I211"/>
      <c r="AU211"/>
      <c r="AV211" s="6"/>
      <c r="AW211"/>
      <c r="AX211" s="6"/>
      <c r="AY211"/>
      <c r="AZ211" s="6"/>
      <c r="BA211"/>
      <c r="BB211" s="6"/>
      <c r="BC211"/>
      <c r="BD211" s="6"/>
      <c r="BE211"/>
      <c r="BF211" s="6"/>
      <c r="BG211"/>
      <c r="BH211" s="6"/>
      <c r="BI211"/>
      <c r="BJ211" s="6"/>
      <c r="BK211"/>
      <c r="BL211" s="6"/>
      <c r="BM211"/>
      <c r="BN211" s="6"/>
      <c r="BO211"/>
      <c r="BP211" s="6"/>
      <c r="BQ211"/>
      <c r="BR211" s="6"/>
      <c r="BS211"/>
      <c r="BT211" s="6"/>
      <c r="BU211"/>
      <c r="BV211" s="6"/>
      <c r="BW211"/>
      <c r="BX211" s="6"/>
      <c r="BY211"/>
      <c r="BZ211" s="6"/>
      <c r="CA211"/>
      <c r="CB211" s="6"/>
    </row>
    <row r="212" spans="2:80">
      <c r="B212" s="11" t="s">
        <v>424</v>
      </c>
      <c r="C212" s="11" t="s">
        <v>425</v>
      </c>
      <c r="D212" s="3">
        <v>5</v>
      </c>
      <c r="E212" s="9" t="s">
        <v>426</v>
      </c>
      <c r="F212" s="3">
        <f>INDEX(部首検索表[序数],MATCH(字音画数表[[#This Row],[部首]],部首検索表[部首],0))</f>
        <v>28</v>
      </c>
      <c r="G212" s="3" t="s">
        <v>364</v>
      </c>
      <c r="H212" s="16" t="s">
        <v>132</v>
      </c>
      <c r="I212"/>
      <c r="AU212"/>
      <c r="AV212" s="6"/>
      <c r="AW212"/>
      <c r="AX212" s="6"/>
      <c r="AY212"/>
      <c r="AZ212" s="6"/>
      <c r="BA212"/>
      <c r="BB212" s="6"/>
      <c r="BC212"/>
      <c r="BD212" s="6"/>
      <c r="BE212"/>
      <c r="BF212" s="6"/>
      <c r="BG212"/>
      <c r="BH212" s="6"/>
      <c r="BI212"/>
      <c r="BJ212" s="6"/>
      <c r="BK212"/>
      <c r="BL212" s="6"/>
      <c r="BM212"/>
      <c r="BN212" s="6"/>
      <c r="BO212"/>
      <c r="BP212" s="6"/>
      <c r="BQ212"/>
      <c r="BR212" s="6"/>
      <c r="BS212"/>
      <c r="BT212" s="6"/>
      <c r="BU212"/>
      <c r="BV212" s="6"/>
      <c r="BW212"/>
      <c r="BX212" s="6"/>
      <c r="BY212"/>
      <c r="BZ212" s="6"/>
      <c r="CA212"/>
      <c r="CB212" s="6"/>
    </row>
    <row r="213" spans="2:80">
      <c r="B213" s="11" t="s">
        <v>1849</v>
      </c>
      <c r="C213" s="11" t="s">
        <v>425</v>
      </c>
      <c r="D213" s="3">
        <v>5</v>
      </c>
      <c r="E213" s="3" t="s">
        <v>568</v>
      </c>
      <c r="F213" s="53">
        <f>INDEX(部首検索表[序数],MATCH(字音画数表[[#This Row],[部首]],部首検索表[部首],0))</f>
        <v>48</v>
      </c>
      <c r="G213" s="3" t="s">
        <v>364</v>
      </c>
      <c r="H213" s="16" t="s">
        <v>4615</v>
      </c>
      <c r="I213"/>
      <c r="AU213"/>
      <c r="AV213" s="6"/>
      <c r="AW213"/>
      <c r="AX213" s="6"/>
      <c r="AY213"/>
      <c r="AZ213" s="6"/>
      <c r="BA213"/>
      <c r="BB213" s="6"/>
      <c r="BC213"/>
      <c r="BD213" s="6"/>
      <c r="BE213"/>
      <c r="BF213" s="6"/>
      <c r="BG213"/>
      <c r="BH213" s="6"/>
      <c r="BI213"/>
      <c r="BJ213" s="6"/>
      <c r="BK213"/>
      <c r="BL213" s="6"/>
      <c r="BM213"/>
      <c r="BN213" s="6"/>
      <c r="BO213"/>
      <c r="BP213" s="6"/>
      <c r="BQ213"/>
      <c r="BR213" s="6"/>
      <c r="BS213"/>
      <c r="BT213" s="6"/>
      <c r="BU213"/>
      <c r="BV213" s="6"/>
      <c r="BW213"/>
      <c r="BX213" s="6"/>
      <c r="BY213"/>
      <c r="BZ213" s="6"/>
      <c r="CA213"/>
      <c r="CB213" s="6"/>
    </row>
    <row r="214" spans="2:80">
      <c r="B214" s="11" t="s">
        <v>427</v>
      </c>
      <c r="C214" s="11" t="s">
        <v>425</v>
      </c>
      <c r="D214" s="3">
        <v>8</v>
      </c>
      <c r="E214" s="3" t="s">
        <v>428</v>
      </c>
      <c r="F214" s="3">
        <f>INDEX(部首検索表[序数],MATCH(字音画数表[[#This Row],[部首]],部首検索表[部首],0))</f>
        <v>44</v>
      </c>
      <c r="G214" s="3" t="s">
        <v>364</v>
      </c>
      <c r="H214" s="16"/>
      <c r="I214"/>
      <c r="AU214"/>
      <c r="AV214" s="6"/>
      <c r="AW214"/>
      <c r="AX214" s="6"/>
      <c r="AY214"/>
      <c r="AZ214" s="6"/>
      <c r="BA214"/>
      <c r="BB214" s="6"/>
      <c r="BC214"/>
      <c r="BD214" s="6"/>
      <c r="BE214"/>
      <c r="BF214" s="6"/>
      <c r="BG214"/>
      <c r="BH214" s="6"/>
      <c r="BI214"/>
      <c r="BJ214" s="6"/>
      <c r="BK214"/>
      <c r="BL214" s="6"/>
      <c r="BM214"/>
      <c r="BN214" s="6"/>
      <c r="BO214"/>
      <c r="BP214" s="6"/>
      <c r="BQ214"/>
      <c r="BR214" s="6"/>
      <c r="BS214"/>
      <c r="BT214" s="6"/>
      <c r="BU214"/>
      <c r="BV214" s="6"/>
      <c r="BW214"/>
      <c r="BX214" s="6"/>
      <c r="BY214"/>
      <c r="BZ214" s="6"/>
      <c r="CA214"/>
      <c r="CB214" s="6"/>
    </row>
    <row r="215" spans="2:80">
      <c r="B215" s="29" t="s">
        <v>429</v>
      </c>
      <c r="C215" s="11" t="s">
        <v>425</v>
      </c>
      <c r="D215" s="3">
        <v>9</v>
      </c>
      <c r="E215" s="21" t="s">
        <v>430</v>
      </c>
      <c r="F215" s="3">
        <f>INDEX(部首検索表[序数],MATCH(字音画数表[[#This Row],[部首]],部首検索表[部首],0))</f>
        <v>130</v>
      </c>
      <c r="G215" s="3" t="s">
        <v>364</v>
      </c>
      <c r="H215" s="12"/>
      <c r="I215"/>
      <c r="AU215"/>
      <c r="AV215" s="6"/>
      <c r="AW215"/>
      <c r="AX215" s="6"/>
      <c r="AY215"/>
      <c r="AZ215" s="6"/>
      <c r="BA215"/>
      <c r="BB215" s="6"/>
      <c r="BC215"/>
      <c r="BD215" s="6"/>
      <c r="BE215"/>
      <c r="BF215" s="6"/>
      <c r="BG215"/>
      <c r="BH215" s="6"/>
      <c r="BI215"/>
      <c r="BJ215" s="6"/>
      <c r="BK215"/>
      <c r="BL215" s="6"/>
      <c r="BM215"/>
      <c r="BN215" s="6"/>
      <c r="BO215"/>
      <c r="BP215" s="6"/>
      <c r="BQ215"/>
      <c r="BR215" s="6"/>
      <c r="BS215"/>
      <c r="BT215" s="6"/>
      <c r="BU215"/>
      <c r="BV215" s="6"/>
      <c r="BW215"/>
      <c r="BX215" s="6"/>
      <c r="BY215"/>
      <c r="BZ215" s="6"/>
      <c r="CA215"/>
      <c r="CB215" s="6"/>
    </row>
    <row r="216" spans="2:80">
      <c r="B216" s="11" t="s">
        <v>1850</v>
      </c>
      <c r="C216" s="11" t="s">
        <v>425</v>
      </c>
      <c r="D216" s="3">
        <v>10</v>
      </c>
      <c r="E216" s="3" t="s">
        <v>140</v>
      </c>
      <c r="F216" s="3">
        <f>INDEX(部首検索表[序数],MATCH(字音画数表[[#This Row],[部首]],部首検索表[部首],0))</f>
        <v>145</v>
      </c>
      <c r="G216" s="3" t="s">
        <v>364</v>
      </c>
      <c r="H216" s="16" t="s">
        <v>132</v>
      </c>
      <c r="I216"/>
      <c r="AU216"/>
      <c r="AV216" s="6"/>
      <c r="AW216"/>
      <c r="AX216" s="6"/>
      <c r="AY216"/>
      <c r="AZ216" s="6"/>
      <c r="BA216"/>
      <c r="BB216" s="6"/>
      <c r="BC216"/>
      <c r="BD216" s="6"/>
      <c r="BE216"/>
      <c r="BF216" s="6"/>
      <c r="BG216"/>
      <c r="BH216" s="6"/>
      <c r="BI216"/>
      <c r="BJ216" s="6"/>
      <c r="BK216"/>
      <c r="BL216" s="6"/>
      <c r="BM216"/>
      <c r="BN216" s="6"/>
      <c r="BO216"/>
      <c r="BP216" s="6"/>
      <c r="BQ216"/>
      <c r="BR216" s="6"/>
      <c r="BS216"/>
      <c r="BT216" s="6"/>
      <c r="BU216"/>
      <c r="BV216" s="6"/>
      <c r="BW216"/>
      <c r="BX216" s="6"/>
      <c r="BY216"/>
      <c r="BZ216" s="6"/>
      <c r="CA216"/>
      <c r="CB216" s="6"/>
    </row>
    <row r="217" spans="2:80">
      <c r="B217" s="102" t="s">
        <v>431</v>
      </c>
      <c r="C217" s="20" t="s">
        <v>425</v>
      </c>
      <c r="D217" s="3">
        <v>12</v>
      </c>
      <c r="E217" s="3" t="s">
        <v>239</v>
      </c>
      <c r="F217" s="53">
        <f>INDEX(部首検索表[序数],MATCH(字音画数表[[#This Row],[部首]],部首検索表[部首],0))</f>
        <v>85</v>
      </c>
      <c r="G217" s="3" t="s">
        <v>364</v>
      </c>
      <c r="H217" s="16"/>
      <c r="I217"/>
      <c r="AU217"/>
      <c r="AV217" s="6"/>
      <c r="AW217"/>
      <c r="AX217" s="6"/>
      <c r="AY217"/>
      <c r="AZ217" s="6"/>
      <c r="BA217"/>
      <c r="BB217" s="6"/>
      <c r="BC217"/>
      <c r="BD217" s="6"/>
      <c r="BE217"/>
      <c r="BF217" s="6"/>
      <c r="BG217"/>
      <c r="BH217" s="6"/>
      <c r="BI217"/>
      <c r="BJ217" s="6"/>
      <c r="BK217"/>
      <c r="BL217" s="6"/>
      <c r="BM217"/>
      <c r="BN217" s="6"/>
      <c r="BO217"/>
      <c r="BP217" s="6"/>
      <c r="BQ217"/>
      <c r="BR217" s="6"/>
      <c r="BS217"/>
      <c r="BT217" s="6"/>
      <c r="BU217"/>
      <c r="BV217" s="6"/>
      <c r="BW217"/>
      <c r="BX217" s="6"/>
      <c r="BY217"/>
      <c r="BZ217" s="6"/>
      <c r="CA217"/>
      <c r="CB217" s="6"/>
    </row>
    <row r="218" spans="2:80">
      <c r="B218" s="11" t="s">
        <v>3993</v>
      </c>
      <c r="C218" s="11" t="s">
        <v>425</v>
      </c>
      <c r="D218" s="3">
        <v>16</v>
      </c>
      <c r="E218" s="3" t="s">
        <v>217</v>
      </c>
      <c r="F218" s="3">
        <f>INDEX(部首検索表[序数],MATCH(字音画数表[[#This Row],[部首]],部首検索表[部首],0))</f>
        <v>64</v>
      </c>
      <c r="G218" s="3" t="s">
        <v>364</v>
      </c>
      <c r="H218" s="16" t="s">
        <v>132</v>
      </c>
      <c r="I218"/>
      <c r="AU218"/>
      <c r="AV218" s="6"/>
      <c r="AW218"/>
      <c r="AX218" s="6"/>
      <c r="AY218"/>
      <c r="AZ218" s="6"/>
      <c r="BA218"/>
      <c r="BB218" s="6"/>
      <c r="BC218"/>
      <c r="BD218" s="6"/>
      <c r="BE218"/>
      <c r="BF218" s="6"/>
      <c r="BG218"/>
      <c r="BH218" s="6"/>
      <c r="BI218"/>
      <c r="BJ218" s="6"/>
      <c r="BK218"/>
      <c r="BL218" s="6"/>
      <c r="BM218"/>
      <c r="BN218" s="6"/>
      <c r="BO218"/>
      <c r="BP218" s="6"/>
      <c r="BQ218"/>
      <c r="BR218" s="6"/>
      <c r="BS218"/>
      <c r="BT218" s="6"/>
      <c r="BU218"/>
      <c r="BV218" s="6"/>
      <c r="BW218"/>
      <c r="BX218" s="6"/>
      <c r="BY218"/>
      <c r="BZ218" s="6"/>
      <c r="CA218"/>
      <c r="CB218" s="6"/>
    </row>
    <row r="219" spans="2:80">
      <c r="B219" s="11" t="s">
        <v>433</v>
      </c>
      <c r="C219" s="11" t="s">
        <v>434</v>
      </c>
      <c r="D219" s="3">
        <v>11</v>
      </c>
      <c r="E219" s="15" t="s">
        <v>435</v>
      </c>
      <c r="F219" s="3">
        <f>INDEX(部首検索表[序数],MATCH(字音画数表[[#This Row],[部首]],部首検索表[部首],0))</f>
        <v>195</v>
      </c>
      <c r="G219" s="3" t="s">
        <v>364</v>
      </c>
      <c r="H219" s="16"/>
      <c r="I219"/>
      <c r="AU219"/>
      <c r="AV219" s="6"/>
      <c r="AW219"/>
      <c r="AX219" s="6"/>
      <c r="AY219"/>
      <c r="AZ219" s="6"/>
      <c r="BA219"/>
      <c r="BB219" s="6"/>
      <c r="BC219"/>
      <c r="BD219" s="6"/>
      <c r="BE219"/>
      <c r="BF219" s="6"/>
      <c r="BG219"/>
      <c r="BH219" s="6"/>
      <c r="BI219"/>
      <c r="BJ219" s="6"/>
      <c r="BK219"/>
      <c r="BL219" s="6"/>
      <c r="BM219"/>
      <c r="BN219" s="6"/>
      <c r="BO219"/>
      <c r="BP219" s="6"/>
      <c r="BQ219"/>
      <c r="BR219" s="6"/>
      <c r="BS219"/>
      <c r="BT219" s="6"/>
      <c r="BU219"/>
      <c r="BV219" s="6"/>
      <c r="BW219"/>
      <c r="BX219" s="6"/>
      <c r="BY219"/>
      <c r="BZ219" s="6"/>
      <c r="CA219"/>
      <c r="CB219" s="6"/>
    </row>
    <row r="220" spans="2:80">
      <c r="B220" s="11" t="s">
        <v>436</v>
      </c>
      <c r="C220" s="11" t="s">
        <v>434</v>
      </c>
      <c r="D220" s="3">
        <v>12</v>
      </c>
      <c r="E220" s="18" t="s">
        <v>231</v>
      </c>
      <c r="F220" s="10">
        <f>INDEX(部首検索表[序数],MATCH(字音画数表[[#This Row],[部首]],部首検索表[部首],0))</f>
        <v>60</v>
      </c>
      <c r="G220" s="3" t="s">
        <v>364</v>
      </c>
      <c r="H220" s="16"/>
      <c r="I220"/>
      <c r="AU220"/>
      <c r="AV220" s="6"/>
      <c r="AW220"/>
      <c r="AX220" s="6"/>
      <c r="AY220"/>
      <c r="AZ220" s="6"/>
      <c r="BA220"/>
      <c r="BB220" s="6"/>
      <c r="BC220"/>
      <c r="BD220" s="6"/>
      <c r="BE220"/>
      <c r="BF220" s="6"/>
      <c r="BG220"/>
      <c r="BH220" s="6"/>
      <c r="BI220"/>
      <c r="BJ220" s="6"/>
      <c r="BK220"/>
      <c r="BL220" s="6"/>
      <c r="BM220"/>
      <c r="BN220" s="6"/>
      <c r="BO220"/>
      <c r="BP220" s="6"/>
      <c r="BQ220"/>
      <c r="BR220" s="6"/>
      <c r="BS220"/>
      <c r="BT220" s="6"/>
      <c r="BU220"/>
      <c r="BV220" s="6"/>
      <c r="BW220"/>
      <c r="BX220" s="6"/>
      <c r="BY220"/>
      <c r="BZ220" s="6"/>
      <c r="CA220"/>
      <c r="CB220" s="6"/>
    </row>
    <row r="221" spans="2:80">
      <c r="B221" s="11" t="s">
        <v>1851</v>
      </c>
      <c r="C221" s="11" t="s">
        <v>438</v>
      </c>
      <c r="D221" s="3">
        <v>6</v>
      </c>
      <c r="E221" s="3" t="s">
        <v>566</v>
      </c>
      <c r="F221" s="3">
        <f>INDEX(部首検索表[序数],MATCH(字音画数表[[#This Row],[部首]],部首検索表[部首],0))</f>
        <v>30</v>
      </c>
      <c r="G221" s="3" t="s">
        <v>364</v>
      </c>
      <c r="H221" s="16" t="s">
        <v>4616</v>
      </c>
      <c r="I221"/>
      <c r="AU221"/>
      <c r="AV221" s="6"/>
      <c r="AW221"/>
      <c r="AX221" s="6"/>
      <c r="AY221"/>
      <c r="AZ221" s="6"/>
      <c r="BA221"/>
      <c r="BB221" s="6"/>
      <c r="BC221"/>
      <c r="BD221" s="6"/>
      <c r="BE221"/>
      <c r="BF221" s="6"/>
      <c r="BG221"/>
      <c r="BH221" s="6"/>
      <c r="BI221"/>
      <c r="BJ221" s="6"/>
      <c r="BK221"/>
      <c r="BL221" s="6"/>
      <c r="BM221"/>
      <c r="BN221" s="6"/>
      <c r="BO221"/>
      <c r="BP221" s="6"/>
      <c r="BQ221"/>
      <c r="BR221" s="6"/>
      <c r="BS221"/>
      <c r="BT221" s="6"/>
      <c r="BU221"/>
      <c r="BV221" s="6"/>
      <c r="BW221"/>
      <c r="BX221" s="6"/>
      <c r="BY221"/>
      <c r="BZ221" s="6"/>
      <c r="CA221"/>
      <c r="CB221" s="6"/>
    </row>
    <row r="222" spans="2:80">
      <c r="B222" s="11" t="s">
        <v>437</v>
      </c>
      <c r="C222" s="11" t="s">
        <v>438</v>
      </c>
      <c r="D222" s="3">
        <v>6</v>
      </c>
      <c r="E222" s="3" t="s">
        <v>163</v>
      </c>
      <c r="F222" s="3">
        <f>INDEX(部首検索表[序数],MATCH(字音画数表[[#This Row],[部首]],部首検索表[部首],0))</f>
        <v>163</v>
      </c>
      <c r="G222" s="3" t="s">
        <v>364</v>
      </c>
      <c r="H222" s="16" t="s">
        <v>132</v>
      </c>
      <c r="I222"/>
      <c r="AU222"/>
      <c r="AV222" s="6"/>
      <c r="AW222"/>
      <c r="AX222" s="6"/>
      <c r="AY222"/>
      <c r="AZ222" s="6"/>
      <c r="BA222"/>
      <c r="BB222" s="6"/>
      <c r="BC222"/>
      <c r="BD222" s="6"/>
      <c r="BE222"/>
      <c r="BF222" s="6"/>
      <c r="BG222"/>
      <c r="BH222" s="6"/>
      <c r="BI222"/>
      <c r="BJ222" s="6"/>
      <c r="BK222"/>
      <c r="BL222" s="6"/>
      <c r="BM222"/>
      <c r="BN222" s="6"/>
      <c r="BO222"/>
      <c r="BP222" s="6"/>
      <c r="BQ222"/>
      <c r="BR222" s="6"/>
      <c r="BS222"/>
      <c r="BT222" s="6"/>
      <c r="BU222"/>
      <c r="BV222" s="6"/>
      <c r="BW222"/>
      <c r="BX222" s="6"/>
      <c r="BY222"/>
      <c r="BZ222" s="6"/>
      <c r="CA222"/>
      <c r="CB222" s="6"/>
    </row>
    <row r="223" spans="2:80" ht="51.6">
      <c r="B223" s="3" t="s">
        <v>4764</v>
      </c>
      <c r="C223" s="11" t="s">
        <v>438</v>
      </c>
      <c r="D223" s="3">
        <v>9</v>
      </c>
      <c r="E223" s="3" t="s">
        <v>127</v>
      </c>
      <c r="F223" s="3">
        <f>INDEX(部首検索表[序数],MATCH(字音画数表[[#This Row],[部首]],部首検索表[部首],0))</f>
        <v>40</v>
      </c>
      <c r="G223" s="3" t="s">
        <v>364</v>
      </c>
      <c r="H223" s="123" t="s">
        <v>4775</v>
      </c>
      <c r="I223"/>
      <c r="AU223"/>
      <c r="AV223" s="6"/>
      <c r="AW223"/>
      <c r="AX223" s="6"/>
      <c r="AY223"/>
      <c r="AZ223" s="6"/>
      <c r="BA223"/>
      <c r="BB223" s="6"/>
      <c r="BC223"/>
      <c r="BD223" s="6"/>
      <c r="BE223"/>
      <c r="BF223" s="6"/>
      <c r="BG223"/>
      <c r="BH223" s="6"/>
      <c r="BI223"/>
      <c r="BJ223" s="6"/>
      <c r="BK223"/>
      <c r="BL223" s="6"/>
      <c r="BM223"/>
      <c r="BN223" s="6"/>
      <c r="BO223"/>
      <c r="BP223" s="6"/>
      <c r="BQ223"/>
      <c r="BR223" s="6"/>
      <c r="BS223"/>
      <c r="BT223" s="6"/>
      <c r="BU223"/>
      <c r="BV223" s="6"/>
      <c r="BW223"/>
      <c r="BX223" s="6"/>
      <c r="BY223"/>
      <c r="BZ223" s="6"/>
      <c r="CA223"/>
      <c r="CB223" s="6"/>
    </row>
    <row r="224" spans="2:80">
      <c r="B224" s="11" t="s">
        <v>439</v>
      </c>
      <c r="C224" s="11" t="s">
        <v>438</v>
      </c>
      <c r="D224" s="3">
        <v>10</v>
      </c>
      <c r="E224" s="3" t="s">
        <v>440</v>
      </c>
      <c r="F224" s="3">
        <f>INDEX(部首検索表[序数],MATCH(字音画数表[[#This Row],[部首]],部首検索表[部首],0))</f>
        <v>130</v>
      </c>
      <c r="G224" s="3" t="s">
        <v>364</v>
      </c>
      <c r="H224" s="16" t="s">
        <v>132</v>
      </c>
      <c r="I224"/>
      <c r="AU224"/>
      <c r="AV224" s="6"/>
      <c r="AW224"/>
      <c r="AX224" s="6"/>
      <c r="AY224"/>
      <c r="AZ224" s="6"/>
      <c r="BA224"/>
      <c r="BB224" s="6"/>
      <c r="BC224"/>
      <c r="BD224" s="6"/>
      <c r="BE224"/>
      <c r="BF224" s="6"/>
      <c r="BG224"/>
      <c r="BH224" s="6"/>
      <c r="BI224"/>
      <c r="BJ224" s="6"/>
      <c r="BK224"/>
      <c r="BL224" s="6"/>
      <c r="BM224"/>
      <c r="BN224" s="6"/>
      <c r="BO224"/>
      <c r="BP224" s="6"/>
      <c r="BQ224"/>
      <c r="BR224" s="6"/>
      <c r="BS224"/>
      <c r="BT224" s="6"/>
      <c r="BU224"/>
      <c r="BV224" s="6"/>
      <c r="BW224"/>
      <c r="BX224" s="6"/>
      <c r="BY224"/>
      <c r="BZ224" s="6"/>
      <c r="CA224"/>
      <c r="CB224" s="6"/>
    </row>
    <row r="225" spans="2:80">
      <c r="B225" s="11" t="s">
        <v>1852</v>
      </c>
      <c r="C225" s="11" t="s">
        <v>438</v>
      </c>
      <c r="D225" s="3">
        <v>11</v>
      </c>
      <c r="E225" s="3" t="s">
        <v>409</v>
      </c>
      <c r="F225" s="3">
        <f>INDEX(部首検索表[序数],MATCH(字音画数表[[#This Row],[部首]],部首検索表[部首],0))</f>
        <v>57</v>
      </c>
      <c r="G225" s="3" t="s">
        <v>364</v>
      </c>
      <c r="H225" s="16" t="s">
        <v>132</v>
      </c>
      <c r="I225"/>
      <c r="AU225"/>
      <c r="AV225" s="6"/>
      <c r="AW225"/>
      <c r="AX225" s="6"/>
      <c r="AY225"/>
      <c r="AZ225" s="6"/>
      <c r="BA225"/>
      <c r="BB225" s="6"/>
      <c r="BC225"/>
      <c r="BD225" s="6"/>
      <c r="BE225"/>
      <c r="BF225" s="6"/>
      <c r="BG225"/>
      <c r="BH225" s="6"/>
      <c r="BI225"/>
      <c r="BJ225" s="6"/>
      <c r="BK225"/>
      <c r="BL225" s="6"/>
      <c r="BM225"/>
      <c r="BN225" s="6"/>
      <c r="BO225"/>
      <c r="BP225" s="6"/>
      <c r="BQ225"/>
      <c r="BR225" s="6"/>
      <c r="BS225"/>
      <c r="BT225" s="6"/>
      <c r="BU225"/>
      <c r="BV225" s="6"/>
      <c r="BW225"/>
      <c r="BX225" s="6"/>
      <c r="BY225"/>
      <c r="BZ225" s="6"/>
      <c r="CA225"/>
      <c r="CB225" s="6"/>
    </row>
    <row r="226" spans="2:80">
      <c r="B226" s="11" t="s">
        <v>441</v>
      </c>
      <c r="C226" s="11" t="s">
        <v>438</v>
      </c>
      <c r="D226" s="3">
        <v>11</v>
      </c>
      <c r="E226" s="15" t="s">
        <v>193</v>
      </c>
      <c r="F226" s="3">
        <f>INDEX(部首検索表[序数],MATCH(字音画数表[[#This Row],[部首]],部首検索表[部首],0))</f>
        <v>75</v>
      </c>
      <c r="G226" s="3" t="s">
        <v>364</v>
      </c>
      <c r="H226" s="16"/>
      <c r="I226"/>
      <c r="AU226"/>
      <c r="AV226" s="6"/>
      <c r="AW226"/>
      <c r="AX226" s="6"/>
      <c r="AY226"/>
      <c r="AZ226" s="6"/>
      <c r="BA226"/>
      <c r="BB226" s="6"/>
      <c r="BC226"/>
      <c r="BD226" s="6"/>
      <c r="BE226"/>
      <c r="BF226" s="6"/>
      <c r="BG226"/>
      <c r="BH226" s="6"/>
      <c r="BI226"/>
      <c r="BJ226" s="6"/>
      <c r="BK226"/>
      <c r="BL226" s="6"/>
      <c r="BM226"/>
      <c r="BN226" s="6"/>
      <c r="BO226"/>
      <c r="BP226" s="6"/>
      <c r="BQ226"/>
      <c r="BR226" s="6"/>
      <c r="BS226"/>
      <c r="BT226" s="6"/>
      <c r="BU226"/>
      <c r="BV226" s="6"/>
      <c r="BW226"/>
      <c r="BX226" s="6"/>
      <c r="BY226"/>
      <c r="BZ226" s="6"/>
      <c r="CA226"/>
      <c r="CB226" s="6"/>
    </row>
    <row r="227" spans="2:80">
      <c r="B227" s="104" t="s">
        <v>442</v>
      </c>
      <c r="C227" s="11" t="s">
        <v>438</v>
      </c>
      <c r="D227" s="3">
        <v>12</v>
      </c>
      <c r="E227" s="3" t="s">
        <v>443</v>
      </c>
      <c r="F227" s="3">
        <f>INDEX(部首検索表[序数],MATCH(字音画数表[[#This Row],[部首]],部首検索表[部首],0))</f>
        <v>57</v>
      </c>
      <c r="G227" s="3" t="s">
        <v>364</v>
      </c>
      <c r="H227" s="16"/>
      <c r="I227"/>
      <c r="AU227"/>
      <c r="AV227" s="6"/>
      <c r="AW227"/>
      <c r="AX227" s="6"/>
      <c r="AY227"/>
      <c r="AZ227" s="6"/>
      <c r="BA227"/>
      <c r="BB227" s="6"/>
      <c r="BC227"/>
      <c r="BD227" s="6"/>
      <c r="BE227"/>
      <c r="BF227" s="6"/>
      <c r="BG227"/>
      <c r="BH227" s="6"/>
      <c r="BI227"/>
      <c r="BJ227" s="6"/>
      <c r="BK227"/>
      <c r="BL227" s="6"/>
      <c r="BM227"/>
      <c r="BN227" s="6"/>
      <c r="BO227"/>
      <c r="BP227" s="6"/>
      <c r="BQ227"/>
      <c r="BR227" s="6"/>
      <c r="BS227"/>
      <c r="BT227" s="6"/>
      <c r="BU227"/>
      <c r="BV227" s="6"/>
      <c r="BW227"/>
      <c r="BX227" s="6"/>
      <c r="BY227"/>
      <c r="BZ227" s="6"/>
      <c r="CA227"/>
      <c r="CB227" s="6"/>
    </row>
    <row r="228" spans="2:80">
      <c r="B228" s="11" t="s">
        <v>4140</v>
      </c>
      <c r="C228" s="11" t="s">
        <v>438</v>
      </c>
      <c r="D228" s="3">
        <v>13</v>
      </c>
      <c r="E228" s="3" t="s">
        <v>163</v>
      </c>
      <c r="F228" s="3">
        <f>INDEX(部首検索表[序数],MATCH(字音画数表[[#This Row],[部首]],部首検索表[部首],0))</f>
        <v>163</v>
      </c>
      <c r="G228" s="3" t="s">
        <v>364</v>
      </c>
      <c r="H228" s="16"/>
      <c r="I228"/>
      <c r="AU228"/>
      <c r="AV228" s="6"/>
      <c r="AW228"/>
      <c r="AX228" s="6"/>
      <c r="AY228"/>
      <c r="AZ228" s="6"/>
      <c r="BA228"/>
      <c r="BB228" s="6"/>
      <c r="BC228"/>
      <c r="BD228" s="6"/>
      <c r="BE228"/>
      <c r="BF228" s="6"/>
      <c r="BG228"/>
      <c r="BH228" s="6"/>
      <c r="BI228"/>
      <c r="BJ228" s="6"/>
      <c r="BK228"/>
      <c r="BL228" s="6"/>
      <c r="BM228"/>
      <c r="BN228" s="6"/>
      <c r="BO228"/>
      <c r="BP228" s="6"/>
      <c r="BQ228"/>
      <c r="BR228" s="6"/>
      <c r="BS228"/>
      <c r="BT228" s="6"/>
      <c r="BU228"/>
      <c r="BV228" s="6"/>
      <c r="BW228"/>
      <c r="BX228" s="6"/>
      <c r="BY228"/>
      <c r="BZ228" s="6"/>
      <c r="CA228"/>
      <c r="CB228" s="6"/>
    </row>
    <row r="229" spans="2:80">
      <c r="B229" s="11" t="s">
        <v>444</v>
      </c>
      <c r="C229" s="11" t="s">
        <v>438</v>
      </c>
      <c r="D229" s="3">
        <v>16</v>
      </c>
      <c r="E229" s="3" t="s">
        <v>443</v>
      </c>
      <c r="F229" s="3">
        <f>INDEX(部首検索表[序数],MATCH(字音画数表[[#This Row],[部首]],部首検索表[部首],0))</f>
        <v>57</v>
      </c>
      <c r="G229" s="3" t="s">
        <v>364</v>
      </c>
      <c r="H229" s="16"/>
      <c r="I229"/>
      <c r="AU229"/>
      <c r="AV229" s="6"/>
      <c r="AW229"/>
      <c r="AX229" s="6"/>
      <c r="AY229"/>
      <c r="AZ229" s="6"/>
      <c r="BA229"/>
      <c r="BB229" s="6"/>
      <c r="BC229"/>
      <c r="BD229" s="6"/>
      <c r="BE229"/>
      <c r="BF229" s="6"/>
      <c r="BG229"/>
      <c r="BH229" s="6"/>
      <c r="BI229"/>
      <c r="BJ229" s="6"/>
      <c r="BK229"/>
      <c r="BL229" s="6"/>
      <c r="BM229"/>
      <c r="BN229" s="6"/>
      <c r="BO229"/>
      <c r="BP229" s="6"/>
      <c r="BQ229"/>
      <c r="BR229" s="6"/>
      <c r="BS229"/>
      <c r="BT229" s="6"/>
      <c r="BU229"/>
      <c r="BV229" s="6"/>
      <c r="BW229"/>
      <c r="BX229" s="6"/>
      <c r="BY229"/>
      <c r="BZ229" s="6"/>
      <c r="CA229"/>
      <c r="CB229" s="6"/>
    </row>
    <row r="230" spans="2:80">
      <c r="B230" s="11" t="s">
        <v>1820</v>
      </c>
      <c r="C230" s="11" t="s">
        <v>438</v>
      </c>
      <c r="D230" s="3">
        <v>16</v>
      </c>
      <c r="E230" s="3" t="s">
        <v>1342</v>
      </c>
      <c r="F230" s="3">
        <f>INDEX(部首検索表[序数],MATCH(字音画数表[[#This Row],[部首]],部首検索表[部首],0))</f>
        <v>75</v>
      </c>
      <c r="G230" s="3" t="s">
        <v>364</v>
      </c>
      <c r="H230" s="65" t="s">
        <v>132</v>
      </c>
      <c r="I230"/>
      <c r="AU230"/>
      <c r="AV230" s="6"/>
      <c r="AW230"/>
      <c r="AX230" s="6"/>
      <c r="AY230"/>
      <c r="AZ230" s="6"/>
      <c r="BA230"/>
      <c r="BB230" s="6"/>
      <c r="BC230"/>
      <c r="BD230" s="6"/>
      <c r="BE230"/>
      <c r="BF230" s="6"/>
      <c r="BG230"/>
      <c r="BH230" s="6"/>
      <c r="BI230"/>
      <c r="BJ230" s="6"/>
      <c r="BK230"/>
      <c r="BL230" s="6"/>
      <c r="BM230"/>
      <c r="BN230" s="6"/>
      <c r="BO230"/>
      <c r="BP230" s="6"/>
      <c r="BQ230"/>
      <c r="BR230" s="6"/>
      <c r="BS230"/>
      <c r="BT230" s="6"/>
      <c r="BU230"/>
      <c r="BV230" s="6"/>
      <c r="BW230"/>
      <c r="BX230" s="6"/>
      <c r="BY230"/>
      <c r="BZ230" s="6"/>
      <c r="CA230"/>
      <c r="CB230" s="6"/>
    </row>
    <row r="231" spans="2:80">
      <c r="B231" s="29" t="s">
        <v>445</v>
      </c>
      <c r="C231" s="11" t="s">
        <v>438</v>
      </c>
      <c r="D231" s="3">
        <v>16</v>
      </c>
      <c r="E231" s="15" t="s">
        <v>446</v>
      </c>
      <c r="F231" s="3">
        <f>INDEX(部首検索表[序数],MATCH(字音画数表[[#This Row],[部首]],部首検索表[部首],0))</f>
        <v>134</v>
      </c>
      <c r="G231" s="3" t="s">
        <v>364</v>
      </c>
      <c r="H231" s="16"/>
      <c r="I231"/>
      <c r="AU231"/>
      <c r="AV231" s="6"/>
      <c r="AW231"/>
      <c r="AX231" s="6"/>
      <c r="AY231"/>
      <c r="AZ231" s="6"/>
      <c r="BA231"/>
      <c r="BB231" s="6"/>
      <c r="BC231"/>
      <c r="BD231" s="6"/>
      <c r="BE231"/>
      <c r="BF231" s="6"/>
      <c r="BG231"/>
      <c r="BH231" s="6"/>
      <c r="BI231"/>
      <c r="BJ231" s="6"/>
      <c r="BK231"/>
      <c r="BL231" s="6"/>
      <c r="BM231"/>
      <c r="BN231" s="6"/>
      <c r="BO231"/>
      <c r="BP231" s="6"/>
      <c r="BQ231"/>
      <c r="BR231" s="6"/>
      <c r="BS231"/>
      <c r="BT231" s="6"/>
      <c r="BU231"/>
      <c r="BV231" s="6"/>
      <c r="BW231"/>
      <c r="BX231" s="6"/>
      <c r="BY231"/>
      <c r="BZ231" s="6"/>
      <c r="CA231"/>
      <c r="CB231" s="6"/>
    </row>
    <row r="232" spans="2:80">
      <c r="B232" s="11" t="s">
        <v>364</v>
      </c>
      <c r="C232" s="11" t="s">
        <v>438</v>
      </c>
      <c r="D232" s="3">
        <v>16</v>
      </c>
      <c r="E232" s="3" t="s">
        <v>447</v>
      </c>
      <c r="F232" s="3" t="e">
        <f>INDEX(部首検索表[序数],MATCH(字音画数表[[#This Row],[部首]],部首検索表[部首],0))</f>
        <v>#N/A</v>
      </c>
      <c r="G232" s="3" t="s">
        <v>364</v>
      </c>
      <c r="H232" s="25" t="s">
        <v>4816</v>
      </c>
      <c r="I232"/>
      <c r="AU232"/>
      <c r="AV232" s="6"/>
      <c r="AW232"/>
      <c r="AX232" s="6"/>
      <c r="AY232"/>
      <c r="AZ232" s="6"/>
      <c r="BA232"/>
      <c r="BB232" s="6"/>
      <c r="BC232"/>
      <c r="BD232" s="6"/>
      <c r="BE232"/>
      <c r="BF232" s="6"/>
      <c r="BG232"/>
      <c r="BH232" s="6"/>
      <c r="BI232"/>
      <c r="BJ232" s="6"/>
      <c r="BK232"/>
      <c r="BL232" s="6"/>
      <c r="BM232"/>
      <c r="BN232" s="6"/>
      <c r="BO232"/>
      <c r="BP232" s="6"/>
      <c r="BQ232"/>
      <c r="BR232" s="6"/>
      <c r="BS232"/>
      <c r="BT232" s="6"/>
      <c r="BU232"/>
      <c r="BV232" s="6"/>
      <c r="BW232"/>
      <c r="BX232" s="6"/>
      <c r="BY232"/>
      <c r="BZ232" s="6"/>
      <c r="CA232"/>
      <c r="CB232" s="6"/>
    </row>
    <row r="233" spans="2:80">
      <c r="B233" s="11" t="s">
        <v>1853</v>
      </c>
      <c r="C233" s="11" t="s">
        <v>438</v>
      </c>
      <c r="D233" s="3">
        <v>22</v>
      </c>
      <c r="E233" s="3" t="s">
        <v>1187</v>
      </c>
      <c r="F233" s="3">
        <f>INDEX(部首検索表[序数],MATCH(字音画数表[[#This Row],[部首]],部首検索表[部首],0))</f>
        <v>187</v>
      </c>
      <c r="G233" s="3" t="s">
        <v>364</v>
      </c>
      <c r="H233" s="65" t="s">
        <v>132</v>
      </c>
      <c r="I233"/>
      <c r="AU233"/>
      <c r="AV233" s="6"/>
      <c r="AW233"/>
      <c r="AX233" s="6"/>
      <c r="AY233"/>
      <c r="AZ233" s="6"/>
      <c r="BA233"/>
      <c r="BB233" s="6"/>
      <c r="BC233"/>
      <c r="BD233" s="6"/>
      <c r="BE233"/>
      <c r="BF233" s="6"/>
      <c r="BG233"/>
      <c r="BH233" s="6"/>
      <c r="BI233"/>
      <c r="BJ233" s="6"/>
      <c r="BK233"/>
      <c r="BL233" s="6"/>
      <c r="BM233"/>
      <c r="BN233" s="6"/>
      <c r="BO233"/>
      <c r="BP233" s="6"/>
      <c r="BQ233"/>
      <c r="BR233" s="6"/>
      <c r="BS233"/>
      <c r="BT233" s="6"/>
      <c r="BU233"/>
      <c r="BV233" s="6"/>
      <c r="BW233"/>
      <c r="BX233" s="6"/>
      <c r="BY233"/>
      <c r="BZ233" s="6"/>
      <c r="CA233"/>
      <c r="CB233" s="6"/>
    </row>
    <row r="234" spans="2:80">
      <c r="B234" s="7" t="s">
        <v>611</v>
      </c>
      <c r="C234" s="3" t="s">
        <v>1854</v>
      </c>
      <c r="D234" s="3">
        <v>4</v>
      </c>
      <c r="E234" s="3" t="s">
        <v>171</v>
      </c>
      <c r="F234" s="3">
        <f>INDEX(部首検索表[序数],MATCH(字音画数表[[#This Row],[部首]],部首検索表[部首],0))</f>
        <v>26</v>
      </c>
      <c r="G234" s="3" t="s">
        <v>364</v>
      </c>
      <c r="H234" s="71" t="s">
        <v>1930</v>
      </c>
      <c r="I234"/>
      <c r="AU234"/>
      <c r="AV234" s="6"/>
      <c r="AW234"/>
      <c r="AX234" s="6"/>
      <c r="AY234"/>
      <c r="AZ234" s="6"/>
      <c r="BA234"/>
      <c r="BB234" s="6"/>
      <c r="BC234"/>
      <c r="BD234" s="6"/>
      <c r="BE234"/>
      <c r="BF234" s="6"/>
      <c r="BG234"/>
      <c r="BH234" s="6"/>
      <c r="BI234"/>
      <c r="BJ234" s="6"/>
      <c r="BK234"/>
      <c r="BL234" s="6"/>
      <c r="BM234"/>
      <c r="BN234" s="6"/>
      <c r="BO234"/>
      <c r="BP234" s="6"/>
      <c r="BQ234"/>
      <c r="BR234" s="6"/>
      <c r="BS234"/>
      <c r="BT234" s="6"/>
      <c r="BU234"/>
      <c r="BV234" s="6"/>
      <c r="BW234"/>
      <c r="BX234" s="6"/>
      <c r="BY234"/>
      <c r="BZ234" s="6"/>
      <c r="CA234"/>
      <c r="CB234" s="6"/>
    </row>
    <row r="235" spans="2:80">
      <c r="B235" s="3" t="s">
        <v>448</v>
      </c>
      <c r="C235" s="3" t="s">
        <v>449</v>
      </c>
      <c r="D235" s="3">
        <v>4</v>
      </c>
      <c r="E235" s="3" t="s">
        <v>135</v>
      </c>
      <c r="F235" s="3">
        <f>INDEX(部首検索表[序数],MATCH(字音画数表[[#This Row],[部首]],部首検索表[部首],0))</f>
        <v>9</v>
      </c>
      <c r="G235" s="3" t="s">
        <v>364</v>
      </c>
      <c r="H235" s="16"/>
      <c r="I235"/>
      <c r="AU235"/>
      <c r="AV235" s="6"/>
      <c r="AW235"/>
      <c r="AX235" s="6"/>
      <c r="AY235"/>
      <c r="AZ235" s="6"/>
      <c r="BA235"/>
      <c r="BB235" s="6"/>
      <c r="BC235"/>
      <c r="BD235" s="6"/>
      <c r="BE235"/>
      <c r="BF235" s="6"/>
      <c r="BG235"/>
      <c r="BH235" s="6"/>
      <c r="BI235"/>
      <c r="BJ235" s="6"/>
      <c r="BK235"/>
      <c r="BL235" s="6"/>
      <c r="BM235"/>
      <c r="BN235" s="6"/>
      <c r="BO235"/>
      <c r="BP235" s="6"/>
      <c r="BQ235"/>
      <c r="BR235" s="6"/>
      <c r="BS235"/>
      <c r="BT235" s="6"/>
      <c r="BU235"/>
      <c r="BV235" s="6"/>
      <c r="BW235"/>
      <c r="BX235" s="6"/>
      <c r="BY235"/>
      <c r="BZ235" s="6"/>
      <c r="CA235"/>
      <c r="CB235" s="6"/>
    </row>
    <row r="236" spans="2:80">
      <c r="B236" s="3" t="s">
        <v>13</v>
      </c>
      <c r="C236" s="65" t="s">
        <v>449</v>
      </c>
      <c r="D236" s="3">
        <v>4</v>
      </c>
      <c r="E236" s="3" t="s">
        <v>13</v>
      </c>
      <c r="F236" s="3">
        <f>INDEX(部首検索表[序数],MATCH(字音画数表[[#This Row],[部首]],部首検索表[部首],0))</f>
        <v>69</v>
      </c>
      <c r="G236" s="3" t="s">
        <v>364</v>
      </c>
      <c r="H236" s="65" t="s">
        <v>132</v>
      </c>
      <c r="I236"/>
      <c r="AU236"/>
      <c r="AV236" s="6"/>
      <c r="AW236"/>
      <c r="AX236" s="6"/>
      <c r="AY236"/>
      <c r="AZ236" s="6"/>
      <c r="BA236"/>
      <c r="BB236" s="6"/>
      <c r="BC236"/>
      <c r="BD236" s="6"/>
      <c r="BE236"/>
      <c r="BF236" s="6"/>
      <c r="BG236"/>
      <c r="BH236" s="6"/>
      <c r="BI236"/>
      <c r="BJ236" s="6"/>
      <c r="BK236"/>
      <c r="BL236" s="6"/>
      <c r="BM236"/>
      <c r="BN236" s="6"/>
      <c r="BO236"/>
      <c r="BP236" s="6"/>
      <c r="BQ236"/>
      <c r="BR236" s="6"/>
      <c r="BS236"/>
      <c r="BT236" s="6"/>
      <c r="BU236"/>
      <c r="BV236" s="6"/>
      <c r="BW236"/>
      <c r="BX236" s="6"/>
      <c r="BY236"/>
      <c r="BZ236" s="6"/>
      <c r="CA236"/>
      <c r="CB236" s="6"/>
    </row>
    <row r="237" spans="2:80">
      <c r="B237" s="3" t="s">
        <v>450</v>
      </c>
      <c r="C237" s="3" t="s">
        <v>449</v>
      </c>
      <c r="D237" s="3">
        <v>7</v>
      </c>
      <c r="E237" s="3" t="s">
        <v>331</v>
      </c>
      <c r="F237" s="3">
        <f>INDEX(部首検索表[序数],MATCH(字音画数表[[#This Row],[部首]],部首検索表[部首],0))</f>
        <v>32</v>
      </c>
      <c r="G237" s="3" t="s">
        <v>364</v>
      </c>
      <c r="H237" s="16"/>
      <c r="I237"/>
      <c r="AU237"/>
      <c r="AV237" s="6"/>
      <c r="AW237"/>
      <c r="AX237" s="6"/>
      <c r="AY237"/>
      <c r="AZ237" s="6"/>
      <c r="BA237"/>
      <c r="BB237" s="6"/>
      <c r="BC237"/>
      <c r="BD237" s="6"/>
      <c r="BE237"/>
      <c r="BF237" s="6"/>
      <c r="BG237"/>
      <c r="BH237" s="6"/>
      <c r="BI237"/>
      <c r="BJ237" s="6"/>
      <c r="BK237"/>
      <c r="BL237" s="6"/>
      <c r="BM237"/>
      <c r="BN237" s="6"/>
      <c r="BO237"/>
      <c r="BP237" s="6"/>
      <c r="BQ237"/>
      <c r="BR237" s="6"/>
      <c r="BS237"/>
      <c r="BT237" s="6"/>
      <c r="BU237"/>
      <c r="BV237" s="6"/>
      <c r="BW237"/>
      <c r="BX237" s="6"/>
      <c r="BY237"/>
      <c r="BZ237" s="6"/>
      <c r="CA237"/>
      <c r="CB237" s="6"/>
    </row>
    <row r="238" spans="2:80">
      <c r="B238" s="3" t="s">
        <v>451</v>
      </c>
      <c r="C238" s="3" t="s">
        <v>449</v>
      </c>
      <c r="D238" s="3">
        <v>8</v>
      </c>
      <c r="E238" s="3" t="s">
        <v>233</v>
      </c>
      <c r="F238" s="3">
        <f>INDEX(部首検索表[序数],MATCH(字音画数表[[#This Row],[部首]],部首検索表[部首],0))</f>
        <v>76</v>
      </c>
      <c r="G238" s="3" t="s">
        <v>364</v>
      </c>
      <c r="H238" s="16" t="s">
        <v>132</v>
      </c>
      <c r="I238"/>
      <c r="AU238"/>
      <c r="AV238" s="6"/>
      <c r="AW238"/>
      <c r="AX238" s="6"/>
      <c r="AY238"/>
      <c r="AZ238" s="6"/>
      <c r="BA238"/>
      <c r="BB238" s="6"/>
      <c r="BC238"/>
      <c r="BD238" s="6"/>
      <c r="BE238"/>
      <c r="BF238" s="6"/>
      <c r="BG238"/>
      <c r="BH238" s="6"/>
      <c r="BI238"/>
      <c r="BJ238" s="6"/>
      <c r="BK238"/>
      <c r="BL238" s="6"/>
      <c r="BM238"/>
      <c r="BN238" s="6"/>
      <c r="BO238"/>
      <c r="BP238" s="6"/>
      <c r="BQ238"/>
      <c r="BR238" s="6"/>
      <c r="BS238"/>
      <c r="BT238" s="6"/>
      <c r="BU238"/>
      <c r="BV238" s="6"/>
      <c r="BW238"/>
      <c r="BX238" s="6"/>
      <c r="BY238"/>
      <c r="BZ238" s="6"/>
      <c r="CA238"/>
      <c r="CB238" s="6"/>
    </row>
    <row r="239" spans="2:80">
      <c r="B239" s="3" t="s">
        <v>290</v>
      </c>
      <c r="C239" s="3" t="s">
        <v>449</v>
      </c>
      <c r="D239" s="3">
        <v>8</v>
      </c>
      <c r="E239" s="3" t="s">
        <v>344</v>
      </c>
      <c r="F239" s="3">
        <f>INDEX(部首検索表[序数],MATCH(字音画数表[[#This Row],[部首]],部首検索表[部首],0))</f>
        <v>167</v>
      </c>
      <c r="G239" s="3" t="s">
        <v>364</v>
      </c>
      <c r="H239" s="16"/>
      <c r="I239"/>
      <c r="AU239"/>
      <c r="AV239" s="6"/>
      <c r="AW239"/>
      <c r="AX239" s="6"/>
      <c r="AY239"/>
      <c r="AZ239" s="6"/>
      <c r="BA239"/>
      <c r="BB239" s="6"/>
      <c r="BC239"/>
      <c r="BD239" s="6"/>
      <c r="BE239"/>
      <c r="BF239" s="6"/>
      <c r="BG239"/>
      <c r="BH239" s="6"/>
      <c r="BI239"/>
      <c r="BJ239" s="6"/>
      <c r="BK239"/>
      <c r="BL239" s="6"/>
      <c r="BM239"/>
      <c r="BN239" s="6"/>
      <c r="BO239"/>
      <c r="BP239" s="6"/>
      <c r="BQ239"/>
      <c r="BR239" s="6"/>
      <c r="BS239"/>
      <c r="BT239" s="6"/>
      <c r="BU239"/>
      <c r="BV239" s="6"/>
      <c r="BW239"/>
      <c r="BX239" s="6"/>
      <c r="BY239"/>
      <c r="BZ239" s="6"/>
      <c r="CA239"/>
      <c r="CB239" s="6"/>
    </row>
    <row r="240" spans="2:80">
      <c r="B240" s="3" t="s">
        <v>452</v>
      </c>
      <c r="C240" s="3" t="s">
        <v>449</v>
      </c>
      <c r="D240" s="3">
        <v>9</v>
      </c>
      <c r="E240" s="15" t="s">
        <v>302</v>
      </c>
      <c r="F240" s="3">
        <f>INDEX(部首検索表[序数],MATCH(字音画数表[[#This Row],[部首]],部首検索表[部首],0))</f>
        <v>148</v>
      </c>
      <c r="G240" s="3" t="s">
        <v>364</v>
      </c>
      <c r="H240" s="16" t="s">
        <v>453</v>
      </c>
      <c r="I240"/>
      <c r="AU240"/>
      <c r="AV240" s="6"/>
      <c r="AW240"/>
      <c r="AX240" s="6"/>
      <c r="AY240"/>
      <c r="AZ240" s="6"/>
      <c r="BA240"/>
      <c r="BB240" s="6"/>
      <c r="BC240"/>
      <c r="BD240" s="6"/>
      <c r="BE240"/>
      <c r="BF240" s="6"/>
      <c r="BG240"/>
      <c r="BH240" s="6"/>
      <c r="BI240"/>
      <c r="BJ240" s="6"/>
      <c r="BK240"/>
      <c r="BL240" s="6"/>
      <c r="BM240"/>
      <c r="BN240" s="6"/>
      <c r="BO240"/>
      <c r="BP240" s="6"/>
      <c r="BQ240"/>
      <c r="BR240" s="6"/>
      <c r="BS240"/>
      <c r="BT240" s="6"/>
      <c r="BU240"/>
      <c r="BV240" s="6"/>
      <c r="BW240"/>
      <c r="BX240" s="6"/>
      <c r="BY240"/>
      <c r="BZ240" s="6"/>
      <c r="CA240"/>
      <c r="CB240" s="6"/>
    </row>
    <row r="241" spans="2:80">
      <c r="B241" s="19" t="s">
        <v>456</v>
      </c>
      <c r="C241" s="57" t="s">
        <v>449</v>
      </c>
      <c r="D241" s="3">
        <v>11</v>
      </c>
      <c r="E241" s="15" t="s">
        <v>158</v>
      </c>
      <c r="F241" s="3">
        <f>INDEX(部首検索表[序数],MATCH(字音画数表[[#This Row],[部首]],部首検索表[部首],0))</f>
        <v>140</v>
      </c>
      <c r="G241" s="3" t="s">
        <v>364</v>
      </c>
      <c r="H241" s="16"/>
      <c r="I241"/>
      <c r="AU241"/>
      <c r="AV241" s="6"/>
      <c r="AW241"/>
      <c r="AX241" s="6"/>
      <c r="AY241"/>
      <c r="AZ241" s="6"/>
      <c r="BA241"/>
      <c r="BB241" s="6"/>
      <c r="BC241"/>
      <c r="BD241" s="6"/>
      <c r="BE241"/>
      <c r="BF241" s="6"/>
      <c r="BG241"/>
      <c r="BH241" s="6"/>
      <c r="BI241"/>
      <c r="BJ241" s="6"/>
      <c r="BK241"/>
      <c r="BL241" s="6"/>
      <c r="BM241"/>
      <c r="BN241" s="6"/>
      <c r="BO241"/>
      <c r="BP241" s="6"/>
      <c r="BQ241"/>
      <c r="BR241" s="6"/>
      <c r="BS241"/>
      <c r="BT241" s="6"/>
      <c r="BU241"/>
      <c r="BV241" s="6"/>
      <c r="BW241"/>
      <c r="BX241" s="6"/>
      <c r="BY241"/>
      <c r="BZ241" s="6"/>
      <c r="CA241"/>
      <c r="CB241" s="6"/>
    </row>
    <row r="242" spans="2:80">
      <c r="B242" s="116" t="s">
        <v>454</v>
      </c>
      <c r="C242" s="3" t="s">
        <v>449</v>
      </c>
      <c r="D242" s="3">
        <v>11</v>
      </c>
      <c r="E242" s="15" t="s">
        <v>377</v>
      </c>
      <c r="F242" s="3">
        <f>INDEX(部首検索表[序数],MATCH(字音画数表[[#This Row],[部首]],部首検索表[部首],0))</f>
        <v>156</v>
      </c>
      <c r="G242" s="3" t="s">
        <v>364</v>
      </c>
      <c r="H242" s="16" t="s">
        <v>455</v>
      </c>
      <c r="I242"/>
      <c r="AU242"/>
      <c r="AV242" s="6"/>
      <c r="AW242"/>
      <c r="AX242" s="6"/>
      <c r="AY242"/>
      <c r="AZ242" s="6"/>
      <c r="BA242"/>
      <c r="BB242" s="6"/>
      <c r="BC242"/>
      <c r="BD242" s="6"/>
      <c r="BE242"/>
      <c r="BF242" s="6"/>
      <c r="BG242"/>
      <c r="BH242" s="6"/>
      <c r="BI242"/>
      <c r="BJ242" s="6"/>
      <c r="BK242"/>
      <c r="BL242" s="6"/>
      <c r="BM242"/>
      <c r="BN242" s="6"/>
      <c r="BO242"/>
      <c r="BP242" s="6"/>
      <c r="BQ242"/>
      <c r="BR242" s="6"/>
      <c r="BS242"/>
      <c r="BT242" s="6"/>
      <c r="BU242"/>
      <c r="BV242" s="6"/>
      <c r="BW242"/>
      <c r="BX242" s="6"/>
      <c r="BY242"/>
      <c r="BZ242" s="6"/>
      <c r="CA242"/>
      <c r="CB242" s="6"/>
    </row>
    <row r="243" spans="2:80">
      <c r="B243" s="3" t="s">
        <v>1855</v>
      </c>
      <c r="C243" s="3" t="s">
        <v>449</v>
      </c>
      <c r="D243" s="3">
        <v>12</v>
      </c>
      <c r="E243" s="15" t="s">
        <v>290</v>
      </c>
      <c r="F243" s="53">
        <f>INDEX(部首検索表[序数],MATCH(字音画数表[[#This Row],[部首]],部首検索表[部首],0))</f>
        <v>167</v>
      </c>
      <c r="G243" s="3" t="s">
        <v>364</v>
      </c>
      <c r="H243" s="16" t="s">
        <v>132</v>
      </c>
      <c r="I243" s="28"/>
      <c r="AU243"/>
      <c r="AV243" s="6"/>
      <c r="AW243"/>
      <c r="AX243" s="6"/>
      <c r="AY243"/>
      <c r="AZ243" s="6"/>
      <c r="BA243"/>
      <c r="BB243" s="6"/>
      <c r="BC243"/>
      <c r="BD243" s="6"/>
      <c r="BE243"/>
      <c r="BF243" s="6"/>
      <c r="BG243"/>
      <c r="BH243" s="6"/>
      <c r="BI243"/>
      <c r="BJ243" s="6"/>
      <c r="BK243"/>
      <c r="BL243" s="6"/>
      <c r="BM243"/>
      <c r="BN243" s="6"/>
      <c r="BO243"/>
      <c r="BP243" s="6"/>
      <c r="BQ243"/>
      <c r="BR243" s="6"/>
      <c r="BS243"/>
      <c r="BT243" s="6"/>
      <c r="BU243"/>
      <c r="BV243" s="6"/>
      <c r="BW243"/>
      <c r="BX243" s="6"/>
      <c r="BY243"/>
      <c r="BZ243" s="6"/>
      <c r="CA243"/>
      <c r="CB243" s="6"/>
    </row>
    <row r="244" spans="2:80">
      <c r="B244" s="3" t="s">
        <v>460</v>
      </c>
      <c r="C244" s="3" t="s">
        <v>1856</v>
      </c>
      <c r="D244" s="3">
        <v>8</v>
      </c>
      <c r="E244" s="3" t="s">
        <v>367</v>
      </c>
      <c r="F244" s="3">
        <f>INDEX(部首検索表[序数],MATCH(字音画数表[[#This Row],[部首]],部首検索表[部首],0))</f>
        <v>12</v>
      </c>
      <c r="G244" s="3" t="s">
        <v>458</v>
      </c>
      <c r="H244" s="16" t="s">
        <v>132</v>
      </c>
      <c r="I244" s="28"/>
      <c r="AU244"/>
      <c r="AV244" s="6"/>
      <c r="AW244"/>
      <c r="AX244" s="6"/>
      <c r="AY244"/>
      <c r="AZ244" s="6"/>
      <c r="BA244"/>
      <c r="BB244" s="6"/>
      <c r="BC244"/>
      <c r="BD244" s="6"/>
      <c r="BE244"/>
      <c r="BF244" s="6"/>
      <c r="BG244"/>
      <c r="BH244" s="6"/>
      <c r="BI244"/>
      <c r="BJ244" s="6"/>
      <c r="BK244"/>
      <c r="BL244" s="6"/>
      <c r="BM244"/>
      <c r="BN244" s="6"/>
      <c r="BO244"/>
      <c r="BP244" s="6"/>
      <c r="BQ244"/>
      <c r="BR244" s="6"/>
      <c r="BS244"/>
      <c r="BT244" s="6"/>
      <c r="BU244"/>
      <c r="BV244" s="6"/>
      <c r="BW244"/>
      <c r="BX244" s="6"/>
      <c r="BY244"/>
      <c r="BZ244" s="6"/>
      <c r="CA244"/>
      <c r="CB244" s="6"/>
    </row>
    <row r="245" spans="2:80">
      <c r="B245" s="29" t="s">
        <v>3994</v>
      </c>
      <c r="C245" s="11" t="s">
        <v>458</v>
      </c>
      <c r="D245" s="3">
        <v>10</v>
      </c>
      <c r="E245" s="10" t="s">
        <v>135</v>
      </c>
      <c r="F245" s="3">
        <f>INDEX(部首検索表[序数],MATCH(字音画数表[[#This Row],[部首]],部首検索表[部首],0))</f>
        <v>9</v>
      </c>
      <c r="G245" s="3" t="s">
        <v>458</v>
      </c>
      <c r="H245" s="12" t="s">
        <v>132</v>
      </c>
      <c r="I245" s="28"/>
      <c r="AU245"/>
      <c r="AV245" s="6"/>
      <c r="AW245"/>
      <c r="AX245" s="6"/>
      <c r="AY245"/>
      <c r="AZ245" s="6"/>
      <c r="BA245"/>
      <c r="BB245" s="6"/>
      <c r="BC245"/>
      <c r="BD245" s="6"/>
      <c r="BE245"/>
      <c r="BF245" s="6"/>
      <c r="BG245"/>
      <c r="BH245" s="6"/>
      <c r="BI245"/>
      <c r="BJ245" s="6"/>
      <c r="BK245"/>
      <c r="BL245" s="6"/>
      <c r="BM245"/>
      <c r="BN245" s="6"/>
      <c r="BO245"/>
      <c r="BP245" s="6"/>
      <c r="BQ245"/>
      <c r="BR245" s="6"/>
      <c r="BS245"/>
      <c r="BT245" s="6"/>
      <c r="BU245"/>
      <c r="BV245" s="6"/>
      <c r="BW245"/>
      <c r="BX245" s="6"/>
      <c r="BY245"/>
      <c r="BZ245" s="6"/>
      <c r="CA245"/>
      <c r="CB245" s="6"/>
    </row>
    <row r="246" spans="2:80">
      <c r="B246" s="66" t="s">
        <v>594</v>
      </c>
      <c r="C246" s="3" t="s">
        <v>1856</v>
      </c>
      <c r="D246" s="3">
        <v>10</v>
      </c>
      <c r="E246" s="3" t="s">
        <v>595</v>
      </c>
      <c r="F246" s="53">
        <f>INDEX(部首検索表[序数],MATCH(字音画数表[[#This Row],[部首]],部首検索表[部首],0))</f>
        <v>117</v>
      </c>
      <c r="G246" s="3" t="s">
        <v>458</v>
      </c>
      <c r="H246" s="16" t="s">
        <v>4617</v>
      </c>
      <c r="I246"/>
      <c r="J246" s="22"/>
      <c r="AU246"/>
      <c r="AV246" s="6"/>
      <c r="AW246"/>
      <c r="AX246" s="6"/>
      <c r="AY246"/>
      <c r="AZ246" s="6"/>
      <c r="BA246"/>
      <c r="BB246" s="6"/>
      <c r="BC246"/>
      <c r="BD246" s="6"/>
      <c r="BE246"/>
      <c r="BF246" s="6"/>
      <c r="BG246"/>
      <c r="BH246" s="6"/>
      <c r="BI246"/>
      <c r="BJ246" s="6"/>
      <c r="BK246"/>
      <c r="BL246" s="6"/>
      <c r="BM246"/>
      <c r="BN246" s="6"/>
      <c r="BO246"/>
      <c r="BP246" s="6"/>
      <c r="BQ246"/>
      <c r="BR246" s="6"/>
      <c r="BS246"/>
      <c r="BT246" s="6"/>
      <c r="BU246"/>
      <c r="BV246" s="6"/>
      <c r="BW246"/>
      <c r="BX246" s="6"/>
      <c r="BY246"/>
      <c r="BZ246" s="6"/>
      <c r="CA246"/>
      <c r="CB246" s="6"/>
    </row>
    <row r="247" spans="2:80">
      <c r="B247" s="116" t="s">
        <v>458</v>
      </c>
      <c r="C247" s="3" t="s">
        <v>458</v>
      </c>
      <c r="D247" s="3">
        <v>11</v>
      </c>
      <c r="E247" s="15" t="s">
        <v>1344</v>
      </c>
      <c r="F247" s="3">
        <f>INDEX(部首検索表[序数],MATCH(字音画数表[[#This Row],[部首]],部首検索表[部首],0))</f>
        <v>109</v>
      </c>
      <c r="G247" s="3" t="s">
        <v>458</v>
      </c>
      <c r="H247" s="3" t="s">
        <v>2457</v>
      </c>
      <c r="I247"/>
      <c r="J247" s="22"/>
      <c r="AU247"/>
      <c r="AV247" s="6"/>
      <c r="AW247"/>
      <c r="AX247" s="6"/>
      <c r="AY247"/>
      <c r="AZ247" s="6"/>
      <c r="BA247"/>
      <c r="BB247" s="6"/>
      <c r="BC247"/>
      <c r="BD247" s="6"/>
      <c r="BE247"/>
      <c r="BF247" s="6"/>
      <c r="BG247"/>
      <c r="BH247" s="6"/>
      <c r="BI247"/>
      <c r="BJ247" s="6"/>
      <c r="BK247"/>
      <c r="BL247" s="6"/>
      <c r="BM247"/>
      <c r="BN247" s="6"/>
      <c r="BO247"/>
      <c r="BP247" s="6"/>
      <c r="BQ247"/>
      <c r="BR247" s="6"/>
      <c r="BS247"/>
      <c r="BT247" s="6"/>
      <c r="BU247"/>
      <c r="BV247" s="6"/>
      <c r="BW247"/>
      <c r="BX247" s="6"/>
      <c r="BY247"/>
      <c r="BZ247" s="6"/>
      <c r="CA247"/>
      <c r="CB247" s="6"/>
    </row>
    <row r="248" spans="2:80">
      <c r="B248" s="3" t="s">
        <v>3965</v>
      </c>
      <c r="C248" s="3" t="s">
        <v>1856</v>
      </c>
      <c r="D248" s="3">
        <v>18</v>
      </c>
      <c r="E248" s="3" t="s">
        <v>896</v>
      </c>
      <c r="F248" s="53">
        <f>INDEX(部首検索表[序数],MATCH(字音画数表[[#This Row],[部首]],部首検索表[部首],0))</f>
        <v>109</v>
      </c>
      <c r="G248" s="3" t="s">
        <v>458</v>
      </c>
      <c r="H248" s="16" t="s">
        <v>132</v>
      </c>
      <c r="I248"/>
      <c r="J248" s="22"/>
      <c r="AU248"/>
      <c r="AV248" s="6"/>
      <c r="AW248"/>
      <c r="AX248" s="6"/>
      <c r="AY248"/>
      <c r="AZ248" s="6"/>
      <c r="BA248"/>
      <c r="BB248" s="6"/>
      <c r="BC248"/>
      <c r="BD248" s="6"/>
      <c r="BE248"/>
      <c r="BF248" s="6"/>
      <c r="BG248"/>
      <c r="BH248" s="6"/>
      <c r="BI248"/>
      <c r="BJ248" s="6"/>
      <c r="BK248"/>
      <c r="BL248" s="6"/>
      <c r="BM248"/>
      <c r="BN248" s="6"/>
      <c r="BO248"/>
      <c r="BP248" s="6"/>
      <c r="BQ248"/>
      <c r="BR248" s="6"/>
      <c r="BS248"/>
      <c r="BT248" s="6"/>
      <c r="BU248"/>
      <c r="BV248" s="6"/>
      <c r="BW248"/>
      <c r="BX248" s="6"/>
      <c r="BY248"/>
      <c r="BZ248" s="6"/>
      <c r="CA248"/>
      <c r="CB248" s="6"/>
    </row>
    <row r="249" spans="2:80">
      <c r="B249" s="3" t="s">
        <v>459</v>
      </c>
      <c r="C249" s="3" t="s">
        <v>458</v>
      </c>
      <c r="D249" s="3">
        <v>22</v>
      </c>
      <c r="E249" s="3" t="s">
        <v>430</v>
      </c>
      <c r="F249" s="53">
        <f>INDEX(部首検索表[序数],MATCH(字音画数表[[#This Row],[部首]],部首検索表[部首],0))</f>
        <v>130</v>
      </c>
      <c r="G249" s="3" t="s">
        <v>458</v>
      </c>
      <c r="H249" s="16"/>
      <c r="I249"/>
      <c r="J249" s="22"/>
      <c r="AU249"/>
      <c r="AV249" s="6"/>
      <c r="AW249"/>
      <c r="AX249" s="6"/>
      <c r="AY249"/>
      <c r="AZ249" s="6"/>
      <c r="BA249"/>
      <c r="BB249" s="6"/>
      <c r="BC249"/>
      <c r="BD249" s="6"/>
      <c r="BE249"/>
      <c r="BF249" s="6"/>
      <c r="BG249"/>
      <c r="BH249" s="6"/>
      <c r="BI249"/>
      <c r="BJ249" s="6"/>
      <c r="BK249"/>
      <c r="BL249" s="6"/>
      <c r="BM249"/>
      <c r="BN249" s="6"/>
      <c r="BO249"/>
      <c r="BP249" s="6"/>
      <c r="BQ249"/>
      <c r="BR249" s="6"/>
      <c r="BS249"/>
      <c r="BT249" s="6"/>
      <c r="BU249"/>
      <c r="BV249" s="6"/>
      <c r="BW249"/>
      <c r="BX249" s="6"/>
      <c r="BY249"/>
      <c r="BZ249" s="6"/>
      <c r="CA249"/>
      <c r="CB249" s="6"/>
    </row>
    <row r="250" spans="2:80">
      <c r="B250" s="19" t="s">
        <v>461</v>
      </c>
      <c r="C250" s="57" t="s">
        <v>462</v>
      </c>
      <c r="D250" s="3">
        <v>8</v>
      </c>
      <c r="E250" s="9" t="s">
        <v>127</v>
      </c>
      <c r="F250" s="3">
        <f>INDEX(部首検索表[序数],MATCH(字音画数表[[#This Row],[部首]],部首検索表[部首],0))</f>
        <v>40</v>
      </c>
      <c r="G250" s="3" t="s">
        <v>458</v>
      </c>
      <c r="H250" s="16"/>
      <c r="I250"/>
      <c r="J250" s="22"/>
      <c r="AU250"/>
      <c r="AV250" s="6"/>
      <c r="AW250"/>
      <c r="AX250" s="6"/>
      <c r="AY250"/>
      <c r="AZ250" s="6"/>
      <c r="BA250"/>
      <c r="BB250" s="6"/>
      <c r="BC250"/>
      <c r="BD250" s="6"/>
      <c r="BE250"/>
      <c r="BF250" s="6"/>
      <c r="BG250"/>
      <c r="BH250" s="6"/>
      <c r="BI250"/>
      <c r="BJ250" s="6"/>
      <c r="BK250"/>
      <c r="BL250" s="6"/>
      <c r="BM250"/>
      <c r="BN250" s="6"/>
      <c r="BO250"/>
      <c r="BP250" s="6"/>
      <c r="BQ250"/>
      <c r="BR250" s="6"/>
      <c r="BS250"/>
      <c r="BT250" s="6"/>
      <c r="BU250"/>
      <c r="BV250" s="6"/>
      <c r="BW250"/>
      <c r="BX250" s="6"/>
      <c r="BY250"/>
      <c r="BZ250" s="6"/>
      <c r="CA250"/>
      <c r="CB250" s="6"/>
    </row>
    <row r="251" spans="2:80">
      <c r="B251" s="3" t="s">
        <v>463</v>
      </c>
      <c r="C251" s="3" t="s">
        <v>464</v>
      </c>
      <c r="D251" s="3">
        <v>8</v>
      </c>
      <c r="E251" s="3" t="s">
        <v>465</v>
      </c>
      <c r="F251" s="3">
        <f>INDEX(部首検索表[序数],MATCH(字音画数表[[#This Row],[部首]],部首検索表[部首],0))</f>
        <v>44</v>
      </c>
      <c r="G251" s="3" t="s">
        <v>458</v>
      </c>
      <c r="H251" s="16"/>
      <c r="I251"/>
      <c r="J251" s="22"/>
      <c r="AU251"/>
      <c r="AV251" s="6"/>
      <c r="AW251"/>
      <c r="AX251" s="6"/>
      <c r="AY251"/>
      <c r="AZ251" s="6"/>
      <c r="BA251"/>
      <c r="BB251" s="6"/>
      <c r="BC251"/>
      <c r="BD251" s="6"/>
      <c r="BE251"/>
      <c r="BF251" s="6"/>
      <c r="BG251"/>
      <c r="BH251" s="6"/>
      <c r="BI251"/>
      <c r="BJ251" s="6"/>
      <c r="BK251"/>
      <c r="BL251" s="6"/>
      <c r="BM251"/>
      <c r="BN251" s="6"/>
      <c r="BO251"/>
      <c r="BP251" s="6"/>
      <c r="BQ251"/>
      <c r="BR251" s="6"/>
      <c r="BS251"/>
      <c r="BT251" s="6"/>
      <c r="BU251"/>
      <c r="BV251" s="6"/>
      <c r="BW251"/>
      <c r="BX251" s="6"/>
      <c r="BY251"/>
      <c r="BZ251" s="6"/>
      <c r="CA251"/>
      <c r="CB251" s="6"/>
    </row>
    <row r="252" spans="2:80">
      <c r="B252" s="3" t="s">
        <v>466</v>
      </c>
      <c r="C252" s="3" t="s">
        <v>464</v>
      </c>
      <c r="D252" s="3">
        <v>12</v>
      </c>
      <c r="E252" s="15" t="s">
        <v>262</v>
      </c>
      <c r="F252" s="3">
        <f>INDEX(部首検索表[序数],MATCH(字音画数表[[#This Row],[部首]],部首検索表[部首],0))</f>
        <v>149</v>
      </c>
      <c r="G252" s="3" t="s">
        <v>458</v>
      </c>
      <c r="H252" s="16" t="s">
        <v>4618</v>
      </c>
      <c r="I252"/>
      <c r="J252" s="22"/>
      <c r="AU252"/>
      <c r="AV252" s="6"/>
      <c r="AW252"/>
      <c r="AX252" s="6"/>
      <c r="AY252"/>
      <c r="AZ252" s="6"/>
      <c r="BA252"/>
      <c r="BB252" s="6"/>
      <c r="BC252"/>
      <c r="BD252" s="6"/>
      <c r="BE252"/>
      <c r="BF252" s="6"/>
      <c r="BG252"/>
      <c r="BH252" s="6"/>
      <c r="BI252"/>
      <c r="BJ252" s="6"/>
      <c r="BK252"/>
      <c r="BL252" s="6"/>
      <c r="BM252"/>
      <c r="BN252" s="6"/>
      <c r="BO252"/>
      <c r="BP252" s="6"/>
      <c r="BQ252"/>
      <c r="BR252" s="6"/>
      <c r="BS252"/>
      <c r="BT252" s="6"/>
      <c r="BU252"/>
      <c r="BV252" s="6"/>
      <c r="BW252"/>
      <c r="BX252" s="6"/>
      <c r="BY252"/>
      <c r="BZ252" s="6"/>
      <c r="CA252"/>
      <c r="CB252" s="6"/>
    </row>
    <row r="253" spans="2:80">
      <c r="B253" s="3" t="s">
        <v>467</v>
      </c>
      <c r="C253" s="3" t="s">
        <v>468</v>
      </c>
      <c r="D253" s="3">
        <v>7</v>
      </c>
      <c r="E253" s="3" t="s">
        <v>110</v>
      </c>
      <c r="F253" s="10">
        <f>INDEX(部首検索表[序数],MATCH(字音画数表[[#This Row],[部首]],部首検索表[部首],0))</f>
        <v>30</v>
      </c>
      <c r="G253" s="3" t="s">
        <v>458</v>
      </c>
      <c r="H253" s="16"/>
      <c r="I253"/>
      <c r="J253" s="22"/>
      <c r="AU253"/>
      <c r="AV253" s="6"/>
      <c r="AW253"/>
      <c r="AX253" s="6"/>
      <c r="AY253"/>
      <c r="AZ253" s="6"/>
      <c r="BA253"/>
      <c r="BB253" s="6"/>
      <c r="BC253"/>
      <c r="BD253" s="6"/>
      <c r="BE253"/>
      <c r="BF253" s="6"/>
      <c r="BG253"/>
      <c r="BH253" s="6"/>
      <c r="BI253"/>
      <c r="BJ253" s="6"/>
      <c r="BK253"/>
      <c r="BL253" s="6"/>
      <c r="BM253"/>
      <c r="BN253" s="6"/>
      <c r="BO253"/>
      <c r="BP253" s="6"/>
      <c r="BQ253"/>
      <c r="BR253" s="6"/>
      <c r="BS253"/>
      <c r="BT253" s="6"/>
      <c r="BU253"/>
      <c r="BV253" s="6"/>
      <c r="BW253"/>
      <c r="BX253" s="6"/>
      <c r="BY253"/>
      <c r="BZ253" s="6"/>
      <c r="CA253"/>
      <c r="CB253" s="6"/>
    </row>
    <row r="254" spans="2:80">
      <c r="B254" s="3" t="s">
        <v>469</v>
      </c>
      <c r="C254" s="3" t="s">
        <v>468</v>
      </c>
      <c r="D254" s="3">
        <v>7</v>
      </c>
      <c r="E254" s="3" t="s">
        <v>470</v>
      </c>
      <c r="F254" s="10">
        <f>INDEX(部首検索表[序数],MATCH(字音画数表[[#This Row],[部首]],部首検索表[部首],0))</f>
        <v>123</v>
      </c>
      <c r="G254" s="3" t="s">
        <v>458</v>
      </c>
      <c r="H254" s="72" t="s">
        <v>132</v>
      </c>
      <c r="I254"/>
      <c r="J254" s="22"/>
      <c r="AU254"/>
      <c r="AV254" s="6"/>
      <c r="AW254"/>
      <c r="AX254" s="6"/>
      <c r="AY254"/>
      <c r="AZ254" s="6"/>
      <c r="BA254"/>
      <c r="BB254" s="6"/>
      <c r="BC254"/>
      <c r="BD254" s="6"/>
      <c r="BE254"/>
      <c r="BF254" s="6"/>
      <c r="BG254"/>
      <c r="BH254" s="6"/>
      <c r="BI254"/>
      <c r="BJ254" s="6"/>
      <c r="BK254"/>
      <c r="BL254" s="6"/>
      <c r="BM254"/>
      <c r="BN254" s="6"/>
      <c r="BO254"/>
      <c r="BP254" s="6"/>
      <c r="BQ254"/>
      <c r="BR254" s="6"/>
      <c r="BS254"/>
      <c r="BT254" s="6"/>
      <c r="BU254"/>
      <c r="BV254" s="6"/>
      <c r="BW254"/>
      <c r="BX254" s="6"/>
      <c r="BY254"/>
      <c r="BZ254" s="6"/>
      <c r="CA254"/>
      <c r="CB254" s="6"/>
    </row>
    <row r="255" spans="2:80">
      <c r="B255" s="3" t="s">
        <v>471</v>
      </c>
      <c r="C255" s="3" t="s">
        <v>472</v>
      </c>
      <c r="D255" s="3">
        <v>9</v>
      </c>
      <c r="E255" s="18" t="s">
        <v>473</v>
      </c>
      <c r="F255" s="10">
        <f>INDEX(部首検索表[序数],MATCH(字音画数表[[#This Row],[部首]],部首検索表[部首],0))</f>
        <v>14</v>
      </c>
      <c r="G255" s="3" t="s">
        <v>458</v>
      </c>
      <c r="H255" s="16"/>
      <c r="I255"/>
      <c r="J255" s="22"/>
      <c r="AU255"/>
      <c r="AV255" s="6"/>
      <c r="AW255"/>
      <c r="AX255" s="6"/>
      <c r="AY255"/>
      <c r="AZ255" s="6"/>
      <c r="BA255"/>
      <c r="BB255" s="6"/>
      <c r="BC255"/>
      <c r="BD255" s="6"/>
      <c r="BE255"/>
      <c r="BF255" s="6"/>
      <c r="BG255"/>
      <c r="BH255" s="6"/>
      <c r="BI255"/>
      <c r="BJ255" s="6"/>
      <c r="BK255"/>
      <c r="BL255" s="6"/>
      <c r="BM255"/>
      <c r="BN255" s="6"/>
      <c r="BO255"/>
      <c r="BP255" s="6"/>
      <c r="BQ255"/>
      <c r="BR255" s="6"/>
      <c r="BS255"/>
      <c r="BT255" s="6"/>
      <c r="BU255"/>
      <c r="BV255" s="6"/>
      <c r="BW255"/>
      <c r="BX255" s="6"/>
      <c r="BY255"/>
      <c r="BZ255" s="6"/>
      <c r="CA255"/>
      <c r="CB255" s="6"/>
    </row>
    <row r="256" spans="2:80">
      <c r="B256" s="3" t="s">
        <v>9</v>
      </c>
      <c r="C256" s="3" t="s">
        <v>472</v>
      </c>
      <c r="D256" s="3">
        <v>10</v>
      </c>
      <c r="E256" s="3" t="s">
        <v>163</v>
      </c>
      <c r="F256" s="10">
        <f>INDEX(部首検索表[序数],MATCH(字音画数表[[#This Row],[部首]],部首検索表[部首],0))</f>
        <v>163</v>
      </c>
      <c r="G256" s="3" t="s">
        <v>458</v>
      </c>
      <c r="H256" s="16"/>
      <c r="I256"/>
      <c r="J256" s="22"/>
      <c r="AU256"/>
      <c r="AV256" s="6"/>
      <c r="AW256"/>
      <c r="AX256" s="6"/>
      <c r="AY256"/>
      <c r="AZ256" s="6"/>
      <c r="BA256"/>
      <c r="BB256" s="6"/>
      <c r="BC256"/>
      <c r="BD256" s="6"/>
      <c r="BE256"/>
      <c r="BF256" s="6"/>
      <c r="BG256"/>
      <c r="BH256" s="6"/>
      <c r="BI256"/>
      <c r="BJ256" s="6"/>
      <c r="BK256"/>
      <c r="BL256" s="6"/>
      <c r="BM256"/>
      <c r="BN256" s="6"/>
      <c r="BO256"/>
      <c r="BP256" s="6"/>
      <c r="BQ256"/>
      <c r="BR256" s="6"/>
      <c r="BS256"/>
      <c r="BT256" s="6"/>
      <c r="BU256"/>
      <c r="BV256" s="6"/>
      <c r="BW256"/>
      <c r="BX256" s="6"/>
      <c r="BY256"/>
      <c r="BZ256" s="6"/>
      <c r="CA256"/>
      <c r="CB256" s="6"/>
    </row>
    <row r="257" spans="2:80">
      <c r="B257" s="3" t="s">
        <v>477</v>
      </c>
      <c r="C257" s="3" t="s">
        <v>478</v>
      </c>
      <c r="D257" s="3">
        <v>6</v>
      </c>
      <c r="E257" s="3" t="s">
        <v>479</v>
      </c>
      <c r="F257" s="10">
        <f>INDEX(部首検索表[序数],MATCH(字音画数表[[#This Row],[部首]],部首検索表[部首],0))</f>
        <v>18</v>
      </c>
      <c r="G257" s="3" t="s">
        <v>474</v>
      </c>
      <c r="H257" s="16"/>
      <c r="I257"/>
      <c r="J257" s="22"/>
      <c r="AU257"/>
      <c r="AV257" s="6"/>
      <c r="AW257"/>
      <c r="AX257" s="6"/>
      <c r="AY257"/>
      <c r="AZ257" s="6"/>
      <c r="BA257"/>
      <c r="BB257" s="6"/>
      <c r="BC257"/>
      <c r="BD257" s="6"/>
      <c r="BE257"/>
      <c r="BF257" s="6"/>
      <c r="BG257"/>
      <c r="BH257" s="6"/>
      <c r="BI257"/>
      <c r="BJ257" s="6"/>
      <c r="BK257"/>
      <c r="BL257" s="6"/>
      <c r="BM257"/>
      <c r="BN257" s="6"/>
      <c r="BO257"/>
      <c r="BP257" s="6"/>
      <c r="BQ257"/>
      <c r="BR257" s="6"/>
      <c r="BS257"/>
      <c r="BT257" s="6"/>
      <c r="BU257"/>
      <c r="BV257" s="6"/>
      <c r="BW257"/>
      <c r="BX257" s="6"/>
      <c r="BY257"/>
      <c r="BZ257" s="6"/>
      <c r="CA257"/>
      <c r="CB257" s="6"/>
    </row>
    <row r="258" spans="2:80">
      <c r="B258" s="3" t="s">
        <v>480</v>
      </c>
      <c r="C258" s="3" t="s">
        <v>478</v>
      </c>
      <c r="D258" s="3">
        <v>8</v>
      </c>
      <c r="E258" s="3" t="s">
        <v>202</v>
      </c>
      <c r="F258" s="10">
        <f>INDEX(部首検索表[序数],MATCH(字音画数表[[#This Row],[部首]],部首検索表[部首],0))</f>
        <v>8</v>
      </c>
      <c r="G258" s="3" t="s">
        <v>474</v>
      </c>
      <c r="H258" s="16"/>
      <c r="I258"/>
      <c r="J258" s="22"/>
      <c r="AU258"/>
      <c r="AV258" s="6"/>
      <c r="AW258"/>
      <c r="AX258" s="6"/>
      <c r="AY258"/>
      <c r="AZ258" s="6"/>
      <c r="BA258"/>
      <c r="BB258" s="6"/>
      <c r="BC258"/>
      <c r="BD258" s="6"/>
      <c r="BE258"/>
      <c r="BF258" s="6"/>
      <c r="BG258"/>
      <c r="BH258" s="6"/>
      <c r="BI258"/>
      <c r="BJ258" s="6"/>
      <c r="BK258"/>
      <c r="BL258" s="6"/>
      <c r="BM258"/>
      <c r="BN258" s="6"/>
      <c r="BO258"/>
      <c r="BP258" s="6"/>
      <c r="BQ258"/>
      <c r="BR258" s="6"/>
      <c r="BS258"/>
      <c r="BT258" s="6"/>
      <c r="BU258"/>
      <c r="BV258" s="6"/>
      <c r="BW258"/>
      <c r="BX258" s="6"/>
      <c r="BY258"/>
      <c r="BZ258" s="6"/>
      <c r="CA258"/>
      <c r="CB258" s="6"/>
    </row>
    <row r="259" spans="2:80">
      <c r="B259" s="3" t="s">
        <v>14</v>
      </c>
      <c r="C259" s="3" t="s">
        <v>478</v>
      </c>
      <c r="D259" s="3">
        <v>9</v>
      </c>
      <c r="E259" s="15" t="s">
        <v>158</v>
      </c>
      <c r="F259" s="10">
        <f>INDEX(部首検索表[序数],MATCH(字音画数表[[#This Row],[部首]],部首検索表[部首],0))</f>
        <v>140</v>
      </c>
      <c r="G259" s="3" t="s">
        <v>474</v>
      </c>
      <c r="H259" s="16" t="s">
        <v>132</v>
      </c>
      <c r="I259"/>
      <c r="J259" s="22"/>
      <c r="AU259"/>
      <c r="AV259" s="6"/>
      <c r="AW259"/>
      <c r="AX259" s="6"/>
      <c r="AY259"/>
      <c r="AZ259" s="6"/>
      <c r="BA259"/>
      <c r="BB259" s="6"/>
      <c r="BC259"/>
      <c r="BD259" s="6"/>
      <c r="BE259"/>
      <c r="BF259" s="6"/>
      <c r="BG259"/>
      <c r="BH259" s="6"/>
      <c r="BI259"/>
      <c r="BJ259" s="6"/>
      <c r="BK259"/>
      <c r="BL259" s="6"/>
      <c r="BM259"/>
      <c r="BN259" s="6"/>
      <c r="BO259"/>
      <c r="BP259" s="6"/>
      <c r="BQ259"/>
      <c r="BR259" s="6"/>
      <c r="BS259"/>
      <c r="BT259" s="6"/>
      <c r="BU259"/>
      <c r="BV259" s="6"/>
      <c r="BW259"/>
      <c r="BX259" s="6"/>
      <c r="BY259"/>
      <c r="BZ259" s="6"/>
      <c r="CA259"/>
      <c r="CB259" s="6"/>
    </row>
    <row r="260" spans="2:80">
      <c r="B260" s="3" t="s">
        <v>482</v>
      </c>
      <c r="C260" s="3" t="s">
        <v>478</v>
      </c>
      <c r="D260" s="3">
        <v>9</v>
      </c>
      <c r="E260" s="3" t="s">
        <v>262</v>
      </c>
      <c r="F260" s="55"/>
      <c r="G260" s="3" t="s">
        <v>474</v>
      </c>
      <c r="H260" s="16" t="s">
        <v>132</v>
      </c>
      <c r="I260"/>
      <c r="J260" s="22"/>
      <c r="AU260"/>
      <c r="AV260" s="6"/>
      <c r="AW260"/>
      <c r="AX260" s="6"/>
      <c r="AY260"/>
      <c r="AZ260" s="6"/>
      <c r="BA260"/>
      <c r="BB260" s="6"/>
      <c r="BC260"/>
      <c r="BD260" s="6"/>
      <c r="BE260"/>
      <c r="BF260" s="6"/>
      <c r="BG260"/>
      <c r="BH260" s="6"/>
      <c r="BI260"/>
      <c r="BJ260" s="6"/>
      <c r="BK260"/>
      <c r="BL260" s="6"/>
      <c r="BM260"/>
      <c r="BN260" s="6"/>
      <c r="BO260"/>
      <c r="BP260" s="6"/>
      <c r="BQ260"/>
      <c r="BR260" s="6"/>
      <c r="BS260"/>
      <c r="BT260" s="6"/>
      <c r="BU260"/>
      <c r="BV260" s="6"/>
      <c r="BW260"/>
      <c r="BX260" s="6"/>
      <c r="BY260"/>
      <c r="BZ260" s="6"/>
      <c r="CA260"/>
      <c r="CB260" s="6"/>
    </row>
    <row r="261" spans="2:80">
      <c r="B261" s="66" t="s">
        <v>483</v>
      </c>
      <c r="C261" s="3" t="s">
        <v>478</v>
      </c>
      <c r="D261" s="3">
        <v>10</v>
      </c>
      <c r="E261" s="15" t="s">
        <v>114</v>
      </c>
      <c r="F261" s="21">
        <f>INDEX(部首検索表[序数],MATCH(字音画数表[[#This Row],[部首]],部首検索表[部首],0))</f>
        <v>38</v>
      </c>
      <c r="G261" s="3" t="s">
        <v>474</v>
      </c>
      <c r="H261" s="16"/>
    </row>
    <row r="262" spans="2:80">
      <c r="B262" s="3" t="s">
        <v>3995</v>
      </c>
      <c r="C262" s="3" t="s">
        <v>478</v>
      </c>
      <c r="D262" s="3">
        <v>10</v>
      </c>
      <c r="E262" s="9" t="s">
        <v>231</v>
      </c>
      <c r="F262" s="21">
        <f>INDEX(部首検索表[序数],MATCH(字音画数表[[#This Row],[部首]],部首検索表[部首],0))</f>
        <v>60</v>
      </c>
      <c r="G262" s="3" t="s">
        <v>474</v>
      </c>
      <c r="H262" s="16"/>
    </row>
    <row r="263" spans="2:80">
      <c r="B263" s="3" t="s">
        <v>485</v>
      </c>
      <c r="C263" s="3" t="s">
        <v>478</v>
      </c>
      <c r="D263" s="3">
        <v>10</v>
      </c>
      <c r="E263" s="18" t="s">
        <v>173</v>
      </c>
      <c r="F263" s="21">
        <f>INDEX(部首検索表[序数],MATCH(字音画数表[[#This Row],[部首]],部首検索表[部首],0))</f>
        <v>170</v>
      </c>
      <c r="G263" s="3" t="s">
        <v>474</v>
      </c>
      <c r="H263" s="16" t="s">
        <v>132</v>
      </c>
    </row>
    <row r="264" spans="2:80">
      <c r="B264" s="11" t="s">
        <v>486</v>
      </c>
      <c r="C264" s="11" t="s">
        <v>478</v>
      </c>
      <c r="D264" s="3">
        <v>11</v>
      </c>
      <c r="E264" s="3" t="s">
        <v>249</v>
      </c>
      <c r="F264" s="21">
        <f>INDEX(部首検索表[序数],MATCH(字音画数表[[#This Row],[部首]],部首検索表[部首],0))</f>
        <v>30</v>
      </c>
      <c r="G264" s="3" t="s">
        <v>474</v>
      </c>
      <c r="H264" s="16" t="s">
        <v>132</v>
      </c>
    </row>
    <row r="265" spans="2:80">
      <c r="B265" s="3" t="s">
        <v>1811</v>
      </c>
      <c r="C265" s="65" t="s">
        <v>478</v>
      </c>
      <c r="D265" s="3">
        <v>11</v>
      </c>
      <c r="E265" s="3" t="s">
        <v>1735</v>
      </c>
      <c r="F265" s="21">
        <f>INDEX(部首検索表[序数],MATCH(字音画数表[[#This Row],[部首]],部首検索表[部首],0))</f>
        <v>117</v>
      </c>
      <c r="G265" s="3" t="s">
        <v>474</v>
      </c>
      <c r="H265" s="16" t="s">
        <v>132</v>
      </c>
    </row>
    <row r="266" spans="2:80">
      <c r="B266" s="3" t="s">
        <v>487</v>
      </c>
      <c r="C266" s="3" t="s">
        <v>478</v>
      </c>
      <c r="D266" s="3">
        <v>13</v>
      </c>
      <c r="E266" s="9" t="s">
        <v>333</v>
      </c>
      <c r="F266" s="21">
        <f>INDEX(部首検索表[序数],MATCH(字音画数表[[#This Row],[部首]],部首検索表[部首],0))</f>
        <v>66</v>
      </c>
      <c r="G266" s="3" t="s">
        <v>474</v>
      </c>
      <c r="H266" s="16" t="s">
        <v>132</v>
      </c>
    </row>
    <row r="267" spans="2:80">
      <c r="B267" s="11" t="s">
        <v>488</v>
      </c>
      <c r="C267" s="11" t="s">
        <v>478</v>
      </c>
      <c r="D267" s="3">
        <v>15</v>
      </c>
      <c r="E267" s="18" t="s">
        <v>287</v>
      </c>
      <c r="F267" s="21">
        <f>INDEX(部首検索表[序数],MATCH(字音画数表[[#This Row],[部首]],部首検索表[部首],0))</f>
        <v>53</v>
      </c>
      <c r="G267" s="3" t="s">
        <v>474</v>
      </c>
      <c r="H267" s="16" t="s">
        <v>132</v>
      </c>
    </row>
    <row r="268" spans="2:80">
      <c r="B268" s="3" t="s">
        <v>1819</v>
      </c>
      <c r="C268" s="65" t="s">
        <v>478</v>
      </c>
      <c r="D268" s="3">
        <v>17</v>
      </c>
      <c r="E268" s="15" t="s">
        <v>1594</v>
      </c>
      <c r="F268" s="21">
        <f>INDEX(部首検索表[序数],MATCH(字音画数表[[#This Row],[部首]],部首検索表[部首],0))</f>
        <v>150</v>
      </c>
      <c r="G268" s="3" t="s">
        <v>474</v>
      </c>
      <c r="H268" s="65" t="s">
        <v>132</v>
      </c>
    </row>
    <row r="269" spans="2:80">
      <c r="B269" s="3" t="s">
        <v>489</v>
      </c>
      <c r="C269" s="3" t="s">
        <v>478</v>
      </c>
      <c r="D269" s="3">
        <v>19</v>
      </c>
      <c r="E269" s="3" t="s">
        <v>206</v>
      </c>
      <c r="F269" s="21">
        <f>INDEX(部首検索表[序数],MATCH(字音画数表[[#This Row],[部首]],部首検索表[部首],0))</f>
        <v>120</v>
      </c>
      <c r="G269" s="3" t="s">
        <v>474</v>
      </c>
      <c r="H269" s="16" t="s">
        <v>132</v>
      </c>
    </row>
    <row r="270" spans="2:80">
      <c r="B270" s="3" t="s">
        <v>491</v>
      </c>
      <c r="C270" s="3" t="s">
        <v>478</v>
      </c>
      <c r="D270" s="3">
        <v>20</v>
      </c>
      <c r="E270" s="3" t="s">
        <v>492</v>
      </c>
      <c r="F270" s="21">
        <f>INDEX(部首検索表[序数],MATCH(字音画数表[[#This Row],[部首]],部首検索表[部首],0))</f>
        <v>117</v>
      </c>
      <c r="G270" s="3" t="s">
        <v>474</v>
      </c>
      <c r="H270" s="16"/>
    </row>
    <row r="271" spans="2:80">
      <c r="B271" s="3" t="s">
        <v>493</v>
      </c>
      <c r="C271" s="3" t="s">
        <v>478</v>
      </c>
      <c r="D271" s="3">
        <v>20</v>
      </c>
      <c r="E271" s="15" t="s">
        <v>494</v>
      </c>
      <c r="F271" s="21">
        <f>INDEX(部首検索表[序数],MATCH(字音画数表[[#This Row],[部首]],部首検索表[部首],0))</f>
        <v>203</v>
      </c>
      <c r="G271" s="3" t="s">
        <v>474</v>
      </c>
      <c r="H271" s="16" t="s">
        <v>4619</v>
      </c>
    </row>
    <row r="272" spans="2:80">
      <c r="B272" s="3" t="s">
        <v>495</v>
      </c>
      <c r="C272" s="3" t="s">
        <v>478</v>
      </c>
      <c r="D272" s="3">
        <v>22</v>
      </c>
      <c r="E272" s="3" t="s">
        <v>496</v>
      </c>
      <c r="F272" s="21">
        <f>INDEX(部首検索表[序数],MATCH(字音画数表[[#This Row],[部首]],部首検索表[部首],0))</f>
        <v>187</v>
      </c>
      <c r="G272" s="3" t="s">
        <v>474</v>
      </c>
      <c r="H272" s="16" t="s">
        <v>132</v>
      </c>
    </row>
    <row r="273" spans="2:8">
      <c r="B273" s="3" t="s">
        <v>497</v>
      </c>
      <c r="C273" s="3" t="s">
        <v>498</v>
      </c>
      <c r="D273" s="3">
        <v>15</v>
      </c>
      <c r="E273" s="3" t="s">
        <v>499</v>
      </c>
      <c r="F273" s="21">
        <f>INDEX(部首検索表[序数],MATCH(字音画数表[[#This Row],[部首]],部首検索表[部首],0))</f>
        <v>159</v>
      </c>
      <c r="G273" s="3" t="s">
        <v>474</v>
      </c>
      <c r="H273" s="16" t="s">
        <v>132</v>
      </c>
    </row>
    <row r="274" spans="2:8">
      <c r="B274" s="3" t="s">
        <v>500</v>
      </c>
      <c r="C274" s="3" t="s">
        <v>501</v>
      </c>
      <c r="D274" s="3">
        <v>15</v>
      </c>
      <c r="E274" s="3" t="s">
        <v>479</v>
      </c>
      <c r="F274" s="21">
        <f>INDEX(部首検索表[序数],MATCH(字音画数表[[#This Row],[部首]],部首検索表[部首],0))</f>
        <v>18</v>
      </c>
      <c r="G274" s="3" t="s">
        <v>474</v>
      </c>
      <c r="H274" s="16" t="s">
        <v>4620</v>
      </c>
    </row>
    <row r="275" spans="2:8">
      <c r="B275" s="3" t="s">
        <v>502</v>
      </c>
      <c r="C275" s="3" t="s">
        <v>503</v>
      </c>
      <c r="D275" s="3">
        <v>7</v>
      </c>
      <c r="E275" s="3" t="s">
        <v>239</v>
      </c>
      <c r="F275" s="21">
        <f>INDEX(部首検索表[序数],MATCH(字音画数表[[#This Row],[部首]],部首検索表[部首],0))</f>
        <v>85</v>
      </c>
      <c r="G275" s="3" t="s">
        <v>474</v>
      </c>
      <c r="H275" s="16" t="s">
        <v>132</v>
      </c>
    </row>
    <row r="276" spans="2:8" ht="18.3">
      <c r="B276" s="11" t="s">
        <v>474</v>
      </c>
      <c r="C276" s="11" t="s">
        <v>1857</v>
      </c>
      <c r="D276" s="3">
        <v>9</v>
      </c>
      <c r="E276" s="3" t="s">
        <v>475</v>
      </c>
      <c r="F276" s="21">
        <f>INDEX(部首検索表[序数],MATCH(字音画数表[[#This Row],[部首]],部首検索表[部首],0))</f>
        <v>109</v>
      </c>
      <c r="G276" s="3" t="s">
        <v>474</v>
      </c>
      <c r="H276" s="26" t="s">
        <v>476</v>
      </c>
    </row>
    <row r="277" spans="2:8">
      <c r="B277" s="3" t="s">
        <v>476</v>
      </c>
      <c r="C277" s="3" t="s">
        <v>503</v>
      </c>
      <c r="D277" s="3">
        <v>9</v>
      </c>
      <c r="E277" s="3" t="s">
        <v>1344</v>
      </c>
      <c r="F277" s="21">
        <f>INDEX(部首検索表[序数],MATCH(字音画数表[[#This Row],[部首]],部首検索表[部首],0))</f>
        <v>109</v>
      </c>
      <c r="G277" s="3" t="s">
        <v>474</v>
      </c>
      <c r="H277" s="16" t="s">
        <v>1931</v>
      </c>
    </row>
    <row r="278" spans="2:8">
      <c r="B278" s="3" t="s">
        <v>504</v>
      </c>
      <c r="C278" s="3" t="s">
        <v>503</v>
      </c>
      <c r="D278" s="3">
        <v>10</v>
      </c>
      <c r="E278" s="3" t="s">
        <v>233</v>
      </c>
      <c r="F278" s="21">
        <f>INDEX(部首検索表[序数],MATCH(字音画数表[[#This Row],[部首]],部首検索表[部首],0))</f>
        <v>76</v>
      </c>
      <c r="G278" s="3" t="s">
        <v>474</v>
      </c>
      <c r="H278" s="16" t="s">
        <v>132</v>
      </c>
    </row>
    <row r="279" spans="2:8">
      <c r="B279" s="3" t="s">
        <v>17</v>
      </c>
      <c r="C279" s="3" t="s">
        <v>503</v>
      </c>
      <c r="D279" s="3">
        <v>13</v>
      </c>
      <c r="E279" s="3" t="s">
        <v>1342</v>
      </c>
      <c r="F279" s="21">
        <f>INDEX(部首検索表[序数],MATCH(字音画数表[[#This Row],[部首]],部首検索表[部首],0))</f>
        <v>75</v>
      </c>
      <c r="G279" s="3" t="s">
        <v>474</v>
      </c>
      <c r="H279" s="16" t="s">
        <v>132</v>
      </c>
    </row>
    <row r="280" spans="2:8">
      <c r="B280" s="29" t="s">
        <v>1858</v>
      </c>
      <c r="C280" s="29" t="s">
        <v>503</v>
      </c>
      <c r="D280" s="10">
        <v>13</v>
      </c>
      <c r="E280" s="10" t="s">
        <v>1649</v>
      </c>
      <c r="F280" s="21">
        <f>INDEX(部首検索表[序数],MATCH(字音画数表[[#This Row],[部首]],部首検索表[部首],0))</f>
        <v>76</v>
      </c>
      <c r="G280" s="3" t="s">
        <v>474</v>
      </c>
      <c r="H280" s="12" t="s">
        <v>132</v>
      </c>
    </row>
    <row r="281" spans="2:8">
      <c r="B281" s="11" t="s">
        <v>505</v>
      </c>
      <c r="C281" s="11" t="s">
        <v>503</v>
      </c>
      <c r="D281" s="3">
        <v>14</v>
      </c>
      <c r="E281" s="15" t="s">
        <v>492</v>
      </c>
      <c r="F281" s="21">
        <f>INDEX(部首検索表[序数],MATCH(字音画数表[[#This Row],[部首]],部首検索表[部首],0))</f>
        <v>117</v>
      </c>
      <c r="G281" s="3" t="s">
        <v>474</v>
      </c>
      <c r="H281" s="12" t="s">
        <v>132</v>
      </c>
    </row>
    <row r="282" spans="2:8">
      <c r="B282" s="11" t="s">
        <v>506</v>
      </c>
      <c r="C282" s="11" t="s">
        <v>503</v>
      </c>
      <c r="D282" s="3">
        <v>15</v>
      </c>
      <c r="E282" s="15" t="s">
        <v>507</v>
      </c>
      <c r="F282" s="21">
        <f>INDEX(部首検索表[序数],MATCH(字音画数表[[#This Row],[部首]],部首検索表[部首],0))</f>
        <v>181</v>
      </c>
      <c r="G282" s="3" t="s">
        <v>474</v>
      </c>
      <c r="H282" s="12"/>
    </row>
    <row r="283" spans="2:8">
      <c r="B283" s="29" t="s">
        <v>508</v>
      </c>
      <c r="C283" s="29" t="s">
        <v>509</v>
      </c>
      <c r="D283" s="10">
        <v>4</v>
      </c>
      <c r="E283" s="10" t="s">
        <v>510</v>
      </c>
      <c r="F283" s="21">
        <f>INDEX(部首検索表[序数],MATCH(字音画数表[[#This Row],[部首]],部首検索表[部首],0))</f>
        <v>74</v>
      </c>
      <c r="G283" s="3" t="s">
        <v>474</v>
      </c>
      <c r="H283" s="12"/>
    </row>
    <row r="284" spans="2:8">
      <c r="B284" s="11" t="s">
        <v>511</v>
      </c>
      <c r="C284" s="11" t="s">
        <v>512</v>
      </c>
      <c r="D284" s="3">
        <v>7</v>
      </c>
      <c r="E284" s="10" t="s">
        <v>513</v>
      </c>
      <c r="F284" s="21">
        <f>INDEX(部首検索表[序数],MATCH(字音画数表[[#This Row],[部首]],部首検索表[部首],0))</f>
        <v>147</v>
      </c>
      <c r="G284" s="3" t="s">
        <v>474</v>
      </c>
      <c r="H284" s="12" t="s">
        <v>132</v>
      </c>
    </row>
    <row r="285" spans="2:8">
      <c r="B285" s="101" t="s">
        <v>1859</v>
      </c>
      <c r="C285" s="11" t="s">
        <v>512</v>
      </c>
      <c r="D285" s="3">
        <v>8</v>
      </c>
      <c r="E285" s="15" t="s">
        <v>197</v>
      </c>
      <c r="F285" s="21">
        <f>INDEX(部首検索表[序数],MATCH(字音画数表[[#This Row],[部首]],部首検索表[部首],0))</f>
        <v>38</v>
      </c>
      <c r="G285" s="3" t="s">
        <v>474</v>
      </c>
      <c r="H285" s="119" t="s">
        <v>4621</v>
      </c>
    </row>
    <row r="286" spans="2:8">
      <c r="B286" s="11" t="s">
        <v>514</v>
      </c>
      <c r="C286" s="11" t="s">
        <v>512</v>
      </c>
      <c r="D286" s="3">
        <v>9</v>
      </c>
      <c r="E286" s="27" t="s">
        <v>515</v>
      </c>
      <c r="F286" s="21">
        <f>INDEX(部首検索表[序数],MATCH(字音画数表[[#This Row],[部首]],部首検索表[部首],0))</f>
        <v>54</v>
      </c>
      <c r="G286" s="3" t="s">
        <v>474</v>
      </c>
      <c r="H286" s="12" t="s">
        <v>132</v>
      </c>
    </row>
    <row r="287" spans="2:8">
      <c r="B287" s="107" t="s">
        <v>516</v>
      </c>
      <c r="C287" s="29" t="s">
        <v>512</v>
      </c>
      <c r="D287" s="10">
        <v>10</v>
      </c>
      <c r="E287" s="21" t="s">
        <v>367</v>
      </c>
      <c r="F287" s="21">
        <f>INDEX(部首検索表[序数],MATCH(字音画数表[[#This Row],[部首]],部首検索表[部首],0))</f>
        <v>12</v>
      </c>
      <c r="G287" s="10" t="s">
        <v>474</v>
      </c>
      <c r="H287" s="32" t="s">
        <v>132</v>
      </c>
    </row>
    <row r="288" spans="2:8">
      <c r="B288" s="107" t="s">
        <v>517</v>
      </c>
      <c r="C288" s="29" t="s">
        <v>512</v>
      </c>
      <c r="D288" s="10">
        <v>10</v>
      </c>
      <c r="E288" s="21" t="s">
        <v>239</v>
      </c>
      <c r="F288" s="21">
        <f>INDEX(部首検索表[序数],MATCH(字音画数表[[#This Row],[部首]],部首検索表[部首],0))</f>
        <v>85</v>
      </c>
      <c r="G288" s="10" t="s">
        <v>474</v>
      </c>
      <c r="H288" s="32" t="s">
        <v>132</v>
      </c>
    </row>
    <row r="289" spans="2:8">
      <c r="B289" s="107" t="s">
        <v>518</v>
      </c>
      <c r="C289" s="29" t="s">
        <v>512</v>
      </c>
      <c r="D289" s="10">
        <v>11</v>
      </c>
      <c r="E289" s="21" t="s">
        <v>234</v>
      </c>
      <c r="F289" s="21">
        <f>INDEX(部首検索表[序数],MATCH(字音画数表[[#This Row],[部首]],部首検索表[部首],0))</f>
        <v>5</v>
      </c>
      <c r="G289" s="10" t="s">
        <v>474</v>
      </c>
      <c r="H289" s="32"/>
    </row>
    <row r="290" spans="2:8">
      <c r="B290" s="107" t="s">
        <v>1860</v>
      </c>
      <c r="C290" s="29" t="s">
        <v>1861</v>
      </c>
      <c r="D290" s="10">
        <v>13</v>
      </c>
      <c r="E290" s="21" t="s">
        <v>566</v>
      </c>
      <c r="F290" s="21">
        <f>INDEX(部首検索表[序数],MATCH(字音画数表[[#This Row],[部首]],部首検索表[部首],0))</f>
        <v>30</v>
      </c>
      <c r="G290" s="10" t="s">
        <v>474</v>
      </c>
      <c r="H290" s="32" t="s">
        <v>4622</v>
      </c>
    </row>
    <row r="291" spans="2:8">
      <c r="B291" s="107" t="s">
        <v>519</v>
      </c>
      <c r="C291" s="29" t="s">
        <v>512</v>
      </c>
      <c r="D291" s="10">
        <v>13</v>
      </c>
      <c r="E291" s="21" t="s">
        <v>193</v>
      </c>
      <c r="F291" s="21">
        <f>INDEX(部首検索表[序数],MATCH(字音画数表[[#This Row],[部首]],部首検索表[部首],0))</f>
        <v>75</v>
      </c>
      <c r="G291" s="10" t="s">
        <v>474</v>
      </c>
      <c r="H291" s="32"/>
    </row>
    <row r="292" spans="2:8">
      <c r="B292" s="107" t="s">
        <v>520</v>
      </c>
      <c r="C292" s="11" t="s">
        <v>512</v>
      </c>
      <c r="D292" s="3">
        <v>13</v>
      </c>
      <c r="E292" s="21" t="s">
        <v>266</v>
      </c>
      <c r="F292" s="21">
        <f>INDEX(部首検索表[序数],MATCH(字音画数表[[#This Row],[部首]],部首検索表[部首],0))</f>
        <v>98</v>
      </c>
      <c r="G292" s="21" t="s">
        <v>474</v>
      </c>
      <c r="H292" s="12" t="s">
        <v>4623</v>
      </c>
    </row>
    <row r="293" spans="2:8">
      <c r="B293" s="107" t="s">
        <v>522</v>
      </c>
      <c r="C293" s="11" t="s">
        <v>512</v>
      </c>
      <c r="D293" s="3">
        <v>14</v>
      </c>
      <c r="E293" s="31" t="s">
        <v>122</v>
      </c>
      <c r="F293" s="21">
        <f>INDEX(部首検索表[序数],MATCH(字音画数表[[#This Row],[部首]],部首検索表[部首],0))</f>
        <v>162</v>
      </c>
      <c r="G293" s="21" t="s">
        <v>474</v>
      </c>
      <c r="H293" s="12" t="s">
        <v>132</v>
      </c>
    </row>
    <row r="294" spans="2:8">
      <c r="B294" s="107" t="s">
        <v>4141</v>
      </c>
      <c r="C294" s="11" t="s">
        <v>512</v>
      </c>
      <c r="D294" s="3">
        <v>16</v>
      </c>
      <c r="E294" s="21" t="s">
        <v>206</v>
      </c>
      <c r="F294" s="21">
        <f>INDEX(部首検索表[序数],MATCH(字音画数表[[#This Row],[部首]],部首検索表[部首],0))</f>
        <v>120</v>
      </c>
      <c r="G294" s="21" t="s">
        <v>474</v>
      </c>
      <c r="H294" s="12" t="s">
        <v>132</v>
      </c>
    </row>
    <row r="295" spans="2:8">
      <c r="B295" s="107" t="s">
        <v>523</v>
      </c>
      <c r="C295" s="11" t="s">
        <v>512</v>
      </c>
      <c r="D295" s="3">
        <v>16</v>
      </c>
      <c r="E295" s="21" t="s">
        <v>199</v>
      </c>
      <c r="F295" s="21">
        <f>INDEX(部首検索表[序数],MATCH(字音画数表[[#This Row],[部首]],部首検索表[部首],0))</f>
        <v>154</v>
      </c>
      <c r="G295" s="21" t="s">
        <v>474</v>
      </c>
      <c r="H295" s="12"/>
    </row>
    <row r="296" spans="2:8">
      <c r="B296" s="107" t="s">
        <v>521</v>
      </c>
      <c r="C296" s="11" t="s">
        <v>512</v>
      </c>
      <c r="D296" s="3">
        <v>16</v>
      </c>
      <c r="E296" s="21" t="s">
        <v>122</v>
      </c>
      <c r="F296" s="21">
        <f>INDEX(部首検索表[序数],MATCH(字音画数表[[#This Row],[部首]],部首検索表[部首],0))</f>
        <v>162</v>
      </c>
      <c r="G296" s="21" t="s">
        <v>474</v>
      </c>
      <c r="H296" s="12"/>
    </row>
    <row r="297" spans="2:8">
      <c r="B297" s="107" t="s">
        <v>524</v>
      </c>
      <c r="C297" s="11" t="s">
        <v>512</v>
      </c>
      <c r="D297" s="3">
        <v>16</v>
      </c>
      <c r="E297" s="21" t="s">
        <v>494</v>
      </c>
      <c r="F297" s="55">
        <f>INDEX(部首検索表[序数],MATCH(字音画数表[[#This Row],[部首]],部首検索表[部首],0))</f>
        <v>203</v>
      </c>
      <c r="G297" s="21" t="s">
        <v>474</v>
      </c>
      <c r="H297" s="12"/>
    </row>
    <row r="298" spans="2:8">
      <c r="B298" s="107" t="s">
        <v>3996</v>
      </c>
      <c r="C298" s="11" t="s">
        <v>512</v>
      </c>
      <c r="D298" s="3">
        <v>20</v>
      </c>
      <c r="E298" s="21" t="s">
        <v>178</v>
      </c>
      <c r="F298" s="21">
        <f>INDEX(部首検索表[序数],MATCH(字音画数表[[#This Row],[部首]],部首検索表[部首],0))</f>
        <v>94</v>
      </c>
      <c r="G298" s="21" t="s">
        <v>474</v>
      </c>
      <c r="H298" s="12"/>
    </row>
    <row r="299" spans="2:8">
      <c r="B299" s="106" t="s">
        <v>526</v>
      </c>
      <c r="C299" s="11" t="s">
        <v>512</v>
      </c>
      <c r="D299" s="3">
        <v>21</v>
      </c>
      <c r="E299" s="21" t="s">
        <v>527</v>
      </c>
      <c r="F299" s="21">
        <f>INDEX(部首検索表[序数],MATCH(字音画数表[[#This Row],[部首]],部首検索表[部首],0))</f>
        <v>149</v>
      </c>
      <c r="G299" s="21" t="s">
        <v>474</v>
      </c>
      <c r="H299" s="12"/>
    </row>
    <row r="300" spans="2:8">
      <c r="B300" s="107" t="s">
        <v>3997</v>
      </c>
      <c r="C300" s="11" t="s">
        <v>512</v>
      </c>
      <c r="D300" s="3">
        <v>23</v>
      </c>
      <c r="E300" s="21" t="s">
        <v>507</v>
      </c>
      <c r="F300" s="21">
        <f>INDEX(部首検索表[序数],MATCH(字音画数表[[#This Row],[部首]],部首検索表[部首],0))</f>
        <v>181</v>
      </c>
      <c r="G300" s="21" t="s">
        <v>474</v>
      </c>
      <c r="H300" s="12"/>
    </row>
    <row r="301" spans="2:8">
      <c r="B301" s="107" t="s">
        <v>529</v>
      </c>
      <c r="C301" s="11" t="s">
        <v>530</v>
      </c>
      <c r="D301" s="3">
        <v>4</v>
      </c>
      <c r="E301" s="31" t="s">
        <v>531</v>
      </c>
      <c r="F301" s="21">
        <f>INDEX(部首検索表[序数],MATCH(字音画数表[[#This Row],[部首]],部首検索表[部首],0))</f>
        <v>10</v>
      </c>
      <c r="G301" s="21" t="s">
        <v>474</v>
      </c>
      <c r="H301" s="12" t="s">
        <v>132</v>
      </c>
    </row>
    <row r="302" spans="2:8">
      <c r="B302" s="107" t="s">
        <v>532</v>
      </c>
      <c r="C302" s="11" t="s">
        <v>530</v>
      </c>
      <c r="D302" s="3">
        <v>7</v>
      </c>
      <c r="E302" s="21" t="s">
        <v>239</v>
      </c>
      <c r="F302" s="21">
        <f>INDEX(部首検索表[序数],MATCH(字音画数表[[#This Row],[部首]],部首検索表[部首],0))</f>
        <v>85</v>
      </c>
      <c r="G302" s="21" t="s">
        <v>474</v>
      </c>
      <c r="H302" s="12"/>
    </row>
    <row r="303" spans="2:8">
      <c r="B303" s="107" t="s">
        <v>533</v>
      </c>
      <c r="C303" s="11" t="s">
        <v>530</v>
      </c>
      <c r="D303" s="3">
        <v>7</v>
      </c>
      <c r="E303" s="21" t="s">
        <v>262</v>
      </c>
      <c r="F303" s="21">
        <f>INDEX(部首検索表[序数],MATCH(字音画数表[[#This Row],[部首]],部首検索表[部首],0))</f>
        <v>149</v>
      </c>
      <c r="G303" s="21" t="s">
        <v>474</v>
      </c>
      <c r="H303" s="12" t="s">
        <v>534</v>
      </c>
    </row>
    <row r="304" spans="2:8">
      <c r="B304" s="107" t="s">
        <v>535</v>
      </c>
      <c r="C304" s="11" t="s">
        <v>530</v>
      </c>
      <c r="D304" s="3">
        <v>7</v>
      </c>
      <c r="E304" s="21" t="s">
        <v>173</v>
      </c>
      <c r="F304" s="21">
        <f>INDEX(部首検索表[序数],MATCH(字音画数表[[#This Row],[部首]],部首検索表[部首],0))</f>
        <v>170</v>
      </c>
      <c r="G304" s="21" t="s">
        <v>474</v>
      </c>
      <c r="H304" s="12"/>
    </row>
    <row r="305" spans="2:8">
      <c r="B305" s="108" t="s">
        <v>536</v>
      </c>
      <c r="C305" s="20" t="s">
        <v>530</v>
      </c>
      <c r="D305" s="3">
        <v>10</v>
      </c>
      <c r="E305" s="31" t="s">
        <v>222</v>
      </c>
      <c r="F305" s="21">
        <f>INDEX(部首検索表[序数],MATCH(字音画数表[[#This Row],[部首]],部首検索表[部首],0))</f>
        <v>27</v>
      </c>
      <c r="G305" s="21" t="s">
        <v>474</v>
      </c>
      <c r="H305" s="12"/>
    </row>
    <row r="306" spans="2:8">
      <c r="B306" s="107" t="s">
        <v>537</v>
      </c>
      <c r="C306" s="11" t="s">
        <v>530</v>
      </c>
      <c r="D306" s="3">
        <v>14</v>
      </c>
      <c r="E306" s="21" t="s">
        <v>118</v>
      </c>
      <c r="F306" s="21">
        <f>INDEX(部首検索表[序数],MATCH(字音画数表[[#This Row],[部首]],部首検索表[部首],0))</f>
        <v>61</v>
      </c>
      <c r="G306" s="21" t="s">
        <v>474</v>
      </c>
      <c r="H306" s="40" t="s">
        <v>132</v>
      </c>
    </row>
    <row r="307" spans="2:8">
      <c r="B307" s="107" t="s">
        <v>538</v>
      </c>
      <c r="C307" s="11" t="s">
        <v>530</v>
      </c>
      <c r="D307" s="3">
        <v>21</v>
      </c>
      <c r="E307" s="21" t="s">
        <v>266</v>
      </c>
      <c r="F307" s="21">
        <f>INDEX(部首検索表[序数],MATCH(字音画数表[[#This Row],[部首]],部首検索表[部首],0))</f>
        <v>98</v>
      </c>
      <c r="G307" s="21" t="s">
        <v>474</v>
      </c>
      <c r="H307" s="12"/>
    </row>
    <row r="308" spans="2:8">
      <c r="B308" s="109" t="s">
        <v>4142</v>
      </c>
      <c r="C308" s="11" t="s">
        <v>540</v>
      </c>
      <c r="D308" s="3">
        <v>4</v>
      </c>
      <c r="E308" s="33" t="s">
        <v>539</v>
      </c>
      <c r="F308" s="21">
        <f>INDEX(部首検索表[序数],MATCH(字音画数表[[#This Row],[部首]],部首検索表[部首],0))</f>
        <v>63</v>
      </c>
      <c r="G308" s="21" t="s">
        <v>540</v>
      </c>
      <c r="H308" s="12"/>
    </row>
    <row r="309" spans="2:8">
      <c r="B309" s="107" t="s">
        <v>541</v>
      </c>
      <c r="C309" s="11" t="s">
        <v>540</v>
      </c>
      <c r="D309" s="3">
        <v>6</v>
      </c>
      <c r="E309" s="31" t="s">
        <v>542</v>
      </c>
      <c r="F309" s="21">
        <f>INDEX(部首検索表[序数],MATCH(字音画数表[[#This Row],[部首]],部首検索表[部首],0))</f>
        <v>141</v>
      </c>
      <c r="G309" s="21" t="s">
        <v>540</v>
      </c>
      <c r="H309" s="12"/>
    </row>
    <row r="310" spans="2:8">
      <c r="B310" s="107" t="s">
        <v>543</v>
      </c>
      <c r="C310" s="11" t="s">
        <v>540</v>
      </c>
      <c r="D310" s="3">
        <v>8</v>
      </c>
      <c r="E310" s="31" t="s">
        <v>221</v>
      </c>
      <c r="F310" s="21">
        <f>INDEX(部首検索表[序数],MATCH(字音画数表[[#This Row],[部首]],部首検索表[部首],0))</f>
        <v>31</v>
      </c>
      <c r="G310" s="21" t="s">
        <v>540</v>
      </c>
      <c r="H310" s="12" t="s">
        <v>132</v>
      </c>
    </row>
    <row r="311" spans="2:8">
      <c r="B311" s="107" t="s">
        <v>544</v>
      </c>
      <c r="C311" s="11" t="s">
        <v>540</v>
      </c>
      <c r="D311" s="3">
        <v>9</v>
      </c>
      <c r="E311" s="31" t="s">
        <v>333</v>
      </c>
      <c r="F311" s="21">
        <f>INDEX(部首検索表[序数],MATCH(字音画数表[[#This Row],[部首]],部首検索表[部首],0))</f>
        <v>66</v>
      </c>
      <c r="G311" s="21" t="s">
        <v>540</v>
      </c>
      <c r="H311" s="12"/>
    </row>
    <row r="312" spans="2:8">
      <c r="B312" s="107" t="s">
        <v>545</v>
      </c>
      <c r="C312" s="11" t="s">
        <v>540</v>
      </c>
      <c r="D312" s="3">
        <v>9</v>
      </c>
      <c r="E312" s="21" t="s">
        <v>193</v>
      </c>
      <c r="F312" s="21">
        <f>INDEX(部首検索表[序数],MATCH(字音画数表[[#This Row],[部首]],部首検索表[部首],0))</f>
        <v>75</v>
      </c>
      <c r="G312" s="21" t="s">
        <v>540</v>
      </c>
      <c r="H312" s="12"/>
    </row>
    <row r="313" spans="2:8">
      <c r="B313" s="107" t="s">
        <v>546</v>
      </c>
      <c r="C313" s="11" t="s">
        <v>540</v>
      </c>
      <c r="D313" s="3">
        <v>9</v>
      </c>
      <c r="E313" s="21" t="s">
        <v>178</v>
      </c>
      <c r="F313" s="21">
        <f>INDEX(部首検索表[序数],MATCH(字音画数表[[#This Row],[部首]],部首検索表[部首],0))</f>
        <v>94</v>
      </c>
      <c r="G313" s="21" t="s">
        <v>540</v>
      </c>
      <c r="H313" s="12" t="s">
        <v>132</v>
      </c>
    </row>
    <row r="314" spans="2:8">
      <c r="B314" s="107" t="s">
        <v>547</v>
      </c>
      <c r="C314" s="11" t="s">
        <v>540</v>
      </c>
      <c r="D314" s="3">
        <v>9</v>
      </c>
      <c r="E314" s="21" t="s">
        <v>440</v>
      </c>
      <c r="F314" s="21">
        <f>INDEX(部首検索表[序数],MATCH(字音画数表[[#This Row],[部首]],部首検索表[部首],0))</f>
        <v>130</v>
      </c>
      <c r="G314" s="21" t="s">
        <v>540</v>
      </c>
      <c r="H314" s="12" t="s">
        <v>132</v>
      </c>
    </row>
    <row r="315" spans="2:8">
      <c r="B315" s="103" t="s">
        <v>553</v>
      </c>
      <c r="C315" s="11" t="s">
        <v>540</v>
      </c>
      <c r="D315" s="3" t="s">
        <v>554</v>
      </c>
      <c r="E315" s="3" t="s">
        <v>163</v>
      </c>
      <c r="F315" s="21">
        <f>INDEX(部首検索表[序数],MATCH(字音画数表[[#This Row],[部首]],部首検索表[部首],0))</f>
        <v>163</v>
      </c>
      <c r="G315" s="21" t="s">
        <v>540</v>
      </c>
      <c r="H315" s="12" t="s">
        <v>555</v>
      </c>
    </row>
    <row r="316" spans="2:8">
      <c r="B316" s="107" t="s">
        <v>548</v>
      </c>
      <c r="C316" s="11" t="s">
        <v>540</v>
      </c>
      <c r="D316" s="3">
        <v>10</v>
      </c>
      <c r="E316" s="31" t="s">
        <v>287</v>
      </c>
      <c r="F316" s="21">
        <f>INDEX(部首検索表[序数],MATCH(字音画数表[[#This Row],[部首]],部首検索表[部首],0))</f>
        <v>53</v>
      </c>
      <c r="G316" s="21" t="s">
        <v>540</v>
      </c>
      <c r="H316" s="12"/>
    </row>
    <row r="317" spans="2:8">
      <c r="B317" s="107" t="s">
        <v>540</v>
      </c>
      <c r="C317" s="11" t="s">
        <v>540</v>
      </c>
      <c r="D317" s="3">
        <v>10</v>
      </c>
      <c r="E317" s="21" t="s">
        <v>191</v>
      </c>
      <c r="F317" s="21">
        <f>INDEX(部首検索表[序数],MATCH(字音画数表[[#This Row],[部首]],部首検索表[部首],0))</f>
        <v>108</v>
      </c>
      <c r="G317" s="21" t="s">
        <v>540</v>
      </c>
      <c r="H317" s="12" t="s">
        <v>4776</v>
      </c>
    </row>
    <row r="318" spans="2:8">
      <c r="B318" s="107" t="s">
        <v>549</v>
      </c>
      <c r="C318" s="11" t="s">
        <v>540</v>
      </c>
      <c r="D318" s="3">
        <v>10</v>
      </c>
      <c r="E318" s="21" t="s">
        <v>430</v>
      </c>
      <c r="F318" s="21">
        <f>INDEX(部首検索表[序数],MATCH(字音画数表[[#This Row],[部首]],部首検索表[部首],0))</f>
        <v>130</v>
      </c>
      <c r="G318" s="21" t="s">
        <v>540</v>
      </c>
      <c r="H318" s="12"/>
    </row>
    <row r="319" spans="2:8">
      <c r="B319" s="107" t="s">
        <v>550</v>
      </c>
      <c r="C319" s="11" t="s">
        <v>540</v>
      </c>
      <c r="D319" s="3">
        <v>13</v>
      </c>
      <c r="E319" s="21" t="s">
        <v>302</v>
      </c>
      <c r="F319" s="21">
        <f>INDEX(部首検索表[序数],MATCH(字音画数表[[#This Row],[部首]],部首検索表[部首],0))</f>
        <v>148</v>
      </c>
      <c r="G319" s="21" t="s">
        <v>540</v>
      </c>
      <c r="H319" s="12" t="s">
        <v>132</v>
      </c>
    </row>
    <row r="320" spans="2:8">
      <c r="B320" s="107" t="s">
        <v>551</v>
      </c>
      <c r="C320" s="11" t="s">
        <v>540</v>
      </c>
      <c r="D320" s="3">
        <v>13</v>
      </c>
      <c r="E320" s="21" t="s">
        <v>256</v>
      </c>
      <c r="F320" s="21">
        <f>INDEX(部首検索表[序数],MATCH(字音画数表[[#This Row],[部首]],部首検索表[部首],0))</f>
        <v>154</v>
      </c>
      <c r="G320" s="21" t="s">
        <v>540</v>
      </c>
      <c r="H320" s="12" t="s">
        <v>4624</v>
      </c>
    </row>
    <row r="321" spans="2:8">
      <c r="B321" s="107" t="s">
        <v>1584</v>
      </c>
      <c r="C321" s="11" t="s">
        <v>540</v>
      </c>
      <c r="D321" s="3">
        <v>13</v>
      </c>
      <c r="E321" s="21" t="s">
        <v>1584</v>
      </c>
      <c r="F321" s="21">
        <f>INDEX(部首検索表[序数],MATCH(字音画数表[[#This Row],[部首]],部首検索表[部首],0))</f>
        <v>207</v>
      </c>
      <c r="G321" s="21" t="s">
        <v>540</v>
      </c>
      <c r="H321" s="73" t="s">
        <v>1813</v>
      </c>
    </row>
    <row r="322" spans="2:8">
      <c r="B322" s="106" t="s">
        <v>552</v>
      </c>
      <c r="C322" s="11" t="s">
        <v>540</v>
      </c>
      <c r="D322" s="3">
        <v>14</v>
      </c>
      <c r="E322" s="21" t="s">
        <v>114</v>
      </c>
      <c r="F322" s="21">
        <f>INDEX(部首検索表[序数],MATCH(字音画数表[[#This Row],[部首]],部首検索表[部首],0))</f>
        <v>38</v>
      </c>
      <c r="G322" s="21" t="s">
        <v>540</v>
      </c>
      <c r="H322" s="12"/>
    </row>
    <row r="323" spans="2:8">
      <c r="B323" s="107" t="s">
        <v>556</v>
      </c>
      <c r="C323" s="11" t="s">
        <v>557</v>
      </c>
      <c r="D323" s="3">
        <v>4</v>
      </c>
      <c r="E323" s="21" t="s">
        <v>558</v>
      </c>
      <c r="F323" s="21">
        <f>INDEX(部首検索表[序数],MATCH(字音画数表[[#This Row],[部首]],部首検索表[部首],0))</f>
        <v>7</v>
      </c>
      <c r="G323" s="21" t="s">
        <v>540</v>
      </c>
      <c r="H323" s="12"/>
    </row>
    <row r="324" spans="2:8">
      <c r="B324" s="107" t="s">
        <v>559</v>
      </c>
      <c r="C324" s="11" t="s">
        <v>557</v>
      </c>
      <c r="D324" s="3">
        <v>4</v>
      </c>
      <c r="E324" s="21" t="s">
        <v>560</v>
      </c>
      <c r="F324" s="21">
        <f>INDEX(部首検索表[序数],MATCH(字音画数表[[#This Row],[部首]],部首検索表[部首],0))</f>
        <v>24</v>
      </c>
      <c r="G324" s="21" t="s">
        <v>540</v>
      </c>
      <c r="H324" s="12" t="s">
        <v>132</v>
      </c>
    </row>
    <row r="325" spans="2:8">
      <c r="B325" s="107" t="s">
        <v>561</v>
      </c>
      <c r="C325" s="11" t="s">
        <v>557</v>
      </c>
      <c r="D325" s="3">
        <v>6</v>
      </c>
      <c r="E325" s="21" t="s">
        <v>135</v>
      </c>
      <c r="F325" s="21">
        <f>INDEX(部首検索表[序数],MATCH(字音画数表[[#This Row],[部首]],部首検索表[部首],0))</f>
        <v>9</v>
      </c>
      <c r="G325" s="21" t="s">
        <v>540</v>
      </c>
      <c r="H325" s="12" t="s">
        <v>132</v>
      </c>
    </row>
    <row r="326" spans="2:8">
      <c r="B326" s="107" t="s">
        <v>20</v>
      </c>
      <c r="C326" s="11" t="s">
        <v>557</v>
      </c>
      <c r="D326" s="3">
        <v>7</v>
      </c>
      <c r="E326" s="21" t="s">
        <v>249</v>
      </c>
      <c r="F326" s="21">
        <f>INDEX(部首検索表[序数],MATCH(字音画数表[[#This Row],[部首]],部首検索表[部首],0))</f>
        <v>30</v>
      </c>
      <c r="G326" s="21" t="s">
        <v>540</v>
      </c>
      <c r="H326" s="12" t="s">
        <v>132</v>
      </c>
    </row>
    <row r="327" spans="2:8">
      <c r="B327" s="107" t="s">
        <v>562</v>
      </c>
      <c r="C327" s="11" t="s">
        <v>557</v>
      </c>
      <c r="D327" s="3">
        <v>7</v>
      </c>
      <c r="E327" s="21" t="s">
        <v>249</v>
      </c>
      <c r="F327" s="21">
        <f>INDEX(部首検索表[序数],MATCH(字音画数表[[#This Row],[部首]],部首検索表[部首],0))</f>
        <v>30</v>
      </c>
      <c r="G327" s="21" t="s">
        <v>540</v>
      </c>
      <c r="H327" s="12" t="s">
        <v>132</v>
      </c>
    </row>
    <row r="328" spans="2:8">
      <c r="B328" s="107" t="s">
        <v>1862</v>
      </c>
      <c r="C328" s="11" t="s">
        <v>557</v>
      </c>
      <c r="D328" s="3">
        <v>9</v>
      </c>
      <c r="E328" s="21" t="s">
        <v>135</v>
      </c>
      <c r="F328" s="21">
        <f>INDEX(部首検索表[序数],MATCH(字音画数表[[#This Row],[部首]],部首検索表[部首],0))</f>
        <v>9</v>
      </c>
      <c r="G328" s="21" t="s">
        <v>540</v>
      </c>
      <c r="H328" s="12" t="s">
        <v>132</v>
      </c>
    </row>
    <row r="329" spans="2:8">
      <c r="B329" s="108" t="s">
        <v>564</v>
      </c>
      <c r="C329" s="20" t="s">
        <v>557</v>
      </c>
      <c r="D329" s="3">
        <v>11</v>
      </c>
      <c r="E329" s="21" t="s">
        <v>260</v>
      </c>
      <c r="F329" s="21">
        <f>INDEX(部首検索表[序数],MATCH(字音画数表[[#This Row],[部首]],部首検索表[部首],0))</f>
        <v>75</v>
      </c>
      <c r="G329" s="21" t="s">
        <v>540</v>
      </c>
      <c r="H329" s="12"/>
    </row>
    <row r="330" spans="2:8">
      <c r="B330" s="107" t="s">
        <v>565</v>
      </c>
      <c r="C330" s="11" t="s">
        <v>557</v>
      </c>
      <c r="D330" s="3">
        <v>14</v>
      </c>
      <c r="E330" s="21" t="s">
        <v>527</v>
      </c>
      <c r="F330" s="21">
        <f>INDEX(部首検索表[序数],MATCH(字音画数表[[#This Row],[部首]],部首検索表[部首],0))</f>
        <v>149</v>
      </c>
      <c r="G330" s="21" t="s">
        <v>540</v>
      </c>
      <c r="H330" s="12"/>
    </row>
    <row r="331" spans="2:8">
      <c r="B331" s="29" t="s">
        <v>566</v>
      </c>
      <c r="C331" s="11" t="s">
        <v>567</v>
      </c>
      <c r="D331" s="3">
        <v>3</v>
      </c>
      <c r="E331" s="21" t="s">
        <v>110</v>
      </c>
      <c r="F331" s="21">
        <f>INDEX(部首検索表[序数],MATCH(字音画数表[[#This Row],[部首]],部首検索表[部首],0))</f>
        <v>30</v>
      </c>
      <c r="G331" s="21" t="s">
        <v>540</v>
      </c>
      <c r="H331" s="12"/>
    </row>
    <row r="332" spans="2:8">
      <c r="B332" s="107" t="s">
        <v>568</v>
      </c>
      <c r="C332" s="11" t="s">
        <v>567</v>
      </c>
      <c r="D332" s="3">
        <v>3</v>
      </c>
      <c r="E332" s="21" t="s">
        <v>568</v>
      </c>
      <c r="F332" s="21">
        <f>INDEX(部首検索表[序数],MATCH(字音画数表[[#This Row],[部首]],部首検索表[部首],0))</f>
        <v>48</v>
      </c>
      <c r="G332" s="21" t="s">
        <v>540</v>
      </c>
      <c r="H332" s="12" t="s">
        <v>132</v>
      </c>
    </row>
    <row r="333" spans="2:8">
      <c r="B333" s="11" t="s">
        <v>569</v>
      </c>
      <c r="C333" s="11" t="s">
        <v>567</v>
      </c>
      <c r="D333" s="3">
        <v>4</v>
      </c>
      <c r="E333" s="3" t="s">
        <v>367</v>
      </c>
      <c r="F333" s="21">
        <f>INDEX(部首検索表[序数],MATCH(字音画数表[[#This Row],[部首]],部首検索表[部首],0))</f>
        <v>12</v>
      </c>
      <c r="G333" s="21" t="s">
        <v>540</v>
      </c>
      <c r="H333" s="12"/>
    </row>
    <row r="334" spans="2:8">
      <c r="B334" s="108" t="s">
        <v>570</v>
      </c>
      <c r="C334" s="20" t="s">
        <v>567</v>
      </c>
      <c r="D334" s="3">
        <v>5</v>
      </c>
      <c r="E334" s="21" t="s">
        <v>571</v>
      </c>
      <c r="F334" s="21">
        <f>INDEX(部首検索表[序数],MATCH(字音画数表[[#This Row],[部首]],部首検索表[部首],0))</f>
        <v>19</v>
      </c>
      <c r="G334" s="21" t="s">
        <v>540</v>
      </c>
      <c r="H334" s="12"/>
    </row>
    <row r="335" spans="2:8">
      <c r="B335" s="107" t="s">
        <v>572</v>
      </c>
      <c r="C335" s="11" t="s">
        <v>567</v>
      </c>
      <c r="D335" s="3">
        <v>5</v>
      </c>
      <c r="E335" s="21" t="s">
        <v>410</v>
      </c>
      <c r="F335" s="21">
        <f>INDEX(部首検索表[序数],MATCH(字音画数表[[#This Row],[部首]],部首検索表[部首],0))</f>
        <v>57</v>
      </c>
      <c r="G335" s="21" t="s">
        <v>540</v>
      </c>
      <c r="H335" s="12" t="s">
        <v>132</v>
      </c>
    </row>
    <row r="336" spans="2:8">
      <c r="B336" s="107" t="s">
        <v>573</v>
      </c>
      <c r="C336" s="11" t="s">
        <v>567</v>
      </c>
      <c r="D336" s="3">
        <v>5</v>
      </c>
      <c r="E336" s="21" t="s">
        <v>150</v>
      </c>
      <c r="F336" s="21">
        <f>INDEX(部首検索表[序数],MATCH(字音画数表[[#This Row],[部首]],部首検索表[部首],0))</f>
        <v>102</v>
      </c>
      <c r="G336" s="21" t="s">
        <v>540</v>
      </c>
      <c r="H336" s="12" t="s">
        <v>132</v>
      </c>
    </row>
    <row r="337" spans="2:8">
      <c r="B337" s="107" t="s">
        <v>574</v>
      </c>
      <c r="C337" s="11" t="s">
        <v>567</v>
      </c>
      <c r="D337" s="3">
        <v>6</v>
      </c>
      <c r="E337" s="21" t="s">
        <v>202</v>
      </c>
      <c r="F337" s="21">
        <f>INDEX(部首検索表[序数],MATCH(字音画数表[[#This Row],[部首]],部首検索表[部首],0))</f>
        <v>8</v>
      </c>
      <c r="G337" s="21" t="s">
        <v>540</v>
      </c>
      <c r="H337" s="12"/>
    </row>
    <row r="338" spans="2:8">
      <c r="B338" s="107" t="s">
        <v>575</v>
      </c>
      <c r="C338" s="11" t="s">
        <v>567</v>
      </c>
      <c r="D338" s="3">
        <v>6</v>
      </c>
      <c r="E338" s="21" t="s">
        <v>249</v>
      </c>
      <c r="F338" s="21">
        <f>INDEX(部首検索表[序数],MATCH(字音画数表[[#This Row],[部首]],部首検索表[部首],0))</f>
        <v>30</v>
      </c>
      <c r="G338" s="21" t="s">
        <v>540</v>
      </c>
      <c r="H338" s="12" t="s">
        <v>4625</v>
      </c>
    </row>
    <row r="339" spans="2:8">
      <c r="B339" s="107" t="s">
        <v>576</v>
      </c>
      <c r="C339" s="11" t="s">
        <v>567</v>
      </c>
      <c r="D339" s="3">
        <v>6</v>
      </c>
      <c r="E339" s="21" t="s">
        <v>239</v>
      </c>
      <c r="F339" s="21">
        <f>INDEX(部首検索表[序数],MATCH(字音画数表[[#This Row],[部首]],部首検索表[部首],0))</f>
        <v>85</v>
      </c>
      <c r="G339" s="21" t="s">
        <v>540</v>
      </c>
      <c r="H339" s="12"/>
    </row>
    <row r="340" spans="2:8">
      <c r="B340" s="107" t="s">
        <v>577</v>
      </c>
      <c r="C340" s="11" t="s">
        <v>567</v>
      </c>
      <c r="D340" s="3">
        <v>6</v>
      </c>
      <c r="E340" s="21" t="s">
        <v>215</v>
      </c>
      <c r="F340" s="21">
        <f>INDEX(部首検索表[序数],MATCH(字音画数表[[#This Row],[部首]],部首検索表[部首],0))</f>
        <v>144</v>
      </c>
      <c r="G340" s="21" t="s">
        <v>540</v>
      </c>
      <c r="H340" s="12" t="s">
        <v>132</v>
      </c>
    </row>
    <row r="341" spans="2:8">
      <c r="B341" s="107" t="s">
        <v>578</v>
      </c>
      <c r="C341" s="11" t="s">
        <v>567</v>
      </c>
      <c r="D341" s="3">
        <v>7</v>
      </c>
      <c r="E341" s="31" t="s">
        <v>333</v>
      </c>
      <c r="F341" s="21">
        <f>INDEX(部首検索表[序数],MATCH(字音画数表[[#This Row],[部首]],部首検索表[部首],0))</f>
        <v>66</v>
      </c>
      <c r="G341" s="21" t="s">
        <v>540</v>
      </c>
      <c r="H341" s="12" t="s">
        <v>132</v>
      </c>
    </row>
    <row r="342" spans="2:8">
      <c r="B342" s="107" t="s">
        <v>579</v>
      </c>
      <c r="C342" s="11" t="s">
        <v>567</v>
      </c>
      <c r="D342" s="3">
        <v>7</v>
      </c>
      <c r="E342" s="21" t="s">
        <v>580</v>
      </c>
      <c r="F342" s="21">
        <f>INDEX(部首検索表[序数],MATCH(字音画数表[[#This Row],[部首]],部首検索表[部首],0))</f>
        <v>73</v>
      </c>
      <c r="G342" s="21" t="s">
        <v>540</v>
      </c>
      <c r="H342" s="12" t="s">
        <v>132</v>
      </c>
    </row>
    <row r="343" spans="2:8">
      <c r="B343" s="107" t="s">
        <v>581</v>
      </c>
      <c r="C343" s="11" t="s">
        <v>567</v>
      </c>
      <c r="D343" s="3">
        <v>7</v>
      </c>
      <c r="E343" s="21" t="s">
        <v>375</v>
      </c>
      <c r="F343" s="21">
        <f>INDEX(部首検索表[序数],MATCH(字音画数表[[#This Row],[部首]],部首検索表[部首],0))</f>
        <v>125</v>
      </c>
      <c r="G343" s="21" t="s">
        <v>540</v>
      </c>
      <c r="H343" s="12" t="s">
        <v>132</v>
      </c>
    </row>
    <row r="344" spans="2:8">
      <c r="B344" s="107" t="s">
        <v>582</v>
      </c>
      <c r="C344" s="11" t="s">
        <v>567</v>
      </c>
      <c r="D344" s="3">
        <v>8</v>
      </c>
      <c r="E344" s="21" t="s">
        <v>583</v>
      </c>
      <c r="F344" s="21">
        <f>INDEX(部首検索表[序数],MATCH(字音画数表[[#This Row],[部首]],部首検索表[部首],0))</f>
        <v>51</v>
      </c>
      <c r="G344" s="21" t="s">
        <v>540</v>
      </c>
      <c r="H344" s="12"/>
    </row>
    <row r="345" spans="2:8">
      <c r="B345" s="107" t="s">
        <v>584</v>
      </c>
      <c r="C345" s="11" t="s">
        <v>567</v>
      </c>
      <c r="D345" s="3">
        <v>8</v>
      </c>
      <c r="E345" s="21" t="s">
        <v>178</v>
      </c>
      <c r="F345" s="21">
        <f>INDEX(部首検索表[序数],MATCH(字音画数表[[#This Row],[部首]],部首検索表[部首],0))</f>
        <v>94</v>
      </c>
      <c r="G345" s="21" t="s">
        <v>540</v>
      </c>
      <c r="H345" s="12"/>
    </row>
    <row r="346" spans="2:8">
      <c r="B346" s="11" t="s">
        <v>585</v>
      </c>
      <c r="C346" s="11" t="s">
        <v>567</v>
      </c>
      <c r="D346" s="3">
        <v>9</v>
      </c>
      <c r="E346" s="3" t="s">
        <v>135</v>
      </c>
      <c r="F346" s="21">
        <f>INDEX(部首検索表[序数],MATCH(字音画数表[[#This Row],[部首]],部首検索表[部首],0))</f>
        <v>9</v>
      </c>
      <c r="G346" s="21" t="s">
        <v>540</v>
      </c>
      <c r="H346" s="16"/>
    </row>
    <row r="347" spans="2:8">
      <c r="B347" s="107" t="s">
        <v>1863</v>
      </c>
      <c r="C347" s="11" t="s">
        <v>567</v>
      </c>
      <c r="D347" s="3">
        <v>9</v>
      </c>
      <c r="E347" s="21" t="s">
        <v>197</v>
      </c>
      <c r="F347" s="21">
        <f>INDEX(部首検索表[序数],MATCH(字音画数表[[#This Row],[部首]],部首検索表[部首],0))</f>
        <v>38</v>
      </c>
      <c r="G347" s="21" t="s">
        <v>540</v>
      </c>
      <c r="H347" s="12" t="s">
        <v>132</v>
      </c>
    </row>
    <row r="348" spans="2:8">
      <c r="B348" s="107" t="s">
        <v>586</v>
      </c>
      <c r="C348" s="11" t="s">
        <v>567</v>
      </c>
      <c r="D348" s="3">
        <v>9</v>
      </c>
      <c r="E348" s="31" t="s">
        <v>231</v>
      </c>
      <c r="F348" s="21">
        <f>INDEX(部首検索表[序数],MATCH(字音画数表[[#This Row],[部首]],部首検索表[部首],0))</f>
        <v>60</v>
      </c>
      <c r="G348" s="21" t="s">
        <v>540</v>
      </c>
      <c r="H348" s="12" t="s">
        <v>4626</v>
      </c>
    </row>
    <row r="349" spans="2:8">
      <c r="B349" s="107" t="s">
        <v>3998</v>
      </c>
      <c r="C349" s="11" t="s">
        <v>567</v>
      </c>
      <c r="D349" s="3">
        <v>9</v>
      </c>
      <c r="E349" s="21" t="s">
        <v>160</v>
      </c>
      <c r="F349" s="21">
        <f>INDEX(部首検索表[序数],MATCH(字音画数表[[#This Row],[部首]],部首検索表[部首],0))</f>
        <v>61</v>
      </c>
      <c r="G349" s="21" t="s">
        <v>540</v>
      </c>
      <c r="H349" s="32"/>
    </row>
    <row r="350" spans="2:8">
      <c r="B350" s="11" t="s">
        <v>588</v>
      </c>
      <c r="C350" s="11" t="s">
        <v>567</v>
      </c>
      <c r="D350" s="3">
        <v>9</v>
      </c>
      <c r="E350" s="3" t="s">
        <v>589</v>
      </c>
      <c r="F350" s="21">
        <f>INDEX(部首検索表[序数],MATCH(字音画数表[[#This Row],[部首]],部首検索表[部首],0))</f>
        <v>94</v>
      </c>
      <c r="G350" s="3" t="s">
        <v>540</v>
      </c>
      <c r="H350" s="12"/>
    </row>
    <row r="351" spans="2:8">
      <c r="B351" s="107" t="s">
        <v>590</v>
      </c>
      <c r="C351" s="11" t="s">
        <v>567</v>
      </c>
      <c r="D351" s="3">
        <v>9</v>
      </c>
      <c r="E351" s="21" t="s">
        <v>591</v>
      </c>
      <c r="F351" s="21">
        <f>INDEX(部首検索表[序数],MATCH(字音画数表[[#This Row],[部首]],部首検索表[部首],0))</f>
        <v>106</v>
      </c>
      <c r="G351" s="21" t="s">
        <v>540</v>
      </c>
      <c r="H351" s="12"/>
    </row>
    <row r="352" spans="2:8">
      <c r="B352" s="107" t="s">
        <v>592</v>
      </c>
      <c r="C352" s="11" t="s">
        <v>567</v>
      </c>
      <c r="D352" s="3">
        <v>10</v>
      </c>
      <c r="E352" s="21" t="s">
        <v>479</v>
      </c>
      <c r="F352" s="21">
        <f>INDEX(部首検索表[序数],MATCH(字音画数表[[#This Row],[部首]],部首検索表[部首],0))</f>
        <v>18</v>
      </c>
      <c r="G352" s="21" t="s">
        <v>540</v>
      </c>
      <c r="H352" s="124" t="s">
        <v>132</v>
      </c>
    </row>
    <row r="353" spans="2:8">
      <c r="B353" s="107" t="s">
        <v>593</v>
      </c>
      <c r="C353" s="11" t="s">
        <v>567</v>
      </c>
      <c r="D353" s="3">
        <v>10</v>
      </c>
      <c r="E353" s="21" t="s">
        <v>260</v>
      </c>
      <c r="F353" s="21">
        <f>INDEX(部首検索表[序数],MATCH(字音画数表[[#This Row],[部首]],部首検索表[部首],0))</f>
        <v>75</v>
      </c>
      <c r="G353" s="21" t="s">
        <v>540</v>
      </c>
      <c r="H353" s="12"/>
    </row>
    <row r="354" spans="2:8">
      <c r="B354" s="107" t="s">
        <v>596</v>
      </c>
      <c r="C354" s="11" t="s">
        <v>567</v>
      </c>
      <c r="D354" s="3">
        <v>10</v>
      </c>
      <c r="E354" s="21" t="s">
        <v>597</v>
      </c>
      <c r="F354" s="21">
        <f>INDEX(部首検索表[序数],MATCH(字音画数表[[#This Row],[部首]],部首検索表[部首],0))</f>
        <v>127</v>
      </c>
      <c r="G354" s="21" t="s">
        <v>540</v>
      </c>
      <c r="H354" s="74" t="s">
        <v>4627</v>
      </c>
    </row>
    <row r="355" spans="2:8">
      <c r="B355" s="11" t="s">
        <v>557</v>
      </c>
      <c r="C355" s="11" t="s">
        <v>567</v>
      </c>
      <c r="D355" s="3">
        <v>10</v>
      </c>
      <c r="E355" s="3" t="s">
        <v>598</v>
      </c>
      <c r="F355" s="21">
        <f>INDEX(部首検索表[序数],MATCH(字音画数表[[#This Row],[部首]],部首検索表[部首],0))</f>
        <v>163</v>
      </c>
      <c r="G355" s="21" t="s">
        <v>540</v>
      </c>
      <c r="H355" s="34" t="s">
        <v>4628</v>
      </c>
    </row>
    <row r="356" spans="2:8">
      <c r="B356" s="107" t="s">
        <v>599</v>
      </c>
      <c r="C356" s="11" t="s">
        <v>567</v>
      </c>
      <c r="D356" s="3">
        <v>10</v>
      </c>
      <c r="E356" s="21" t="s">
        <v>600</v>
      </c>
      <c r="F356" s="21">
        <f>INDEX(部首検索表[序数],MATCH(字音画数表[[#This Row],[部首]],部首検索表[部首],0))</f>
        <v>189</v>
      </c>
      <c r="G356" s="21" t="s">
        <v>540</v>
      </c>
      <c r="H356" s="12"/>
    </row>
    <row r="357" spans="2:8">
      <c r="B357" s="107" t="s">
        <v>610</v>
      </c>
      <c r="C357" s="11" t="s">
        <v>567</v>
      </c>
      <c r="D357" s="3">
        <v>11</v>
      </c>
      <c r="E357" s="21" t="s">
        <v>127</v>
      </c>
      <c r="F357" s="21">
        <f>INDEX(部首検索表[序数],MATCH(字音画数表[[#This Row],[部首]],部首検索表[部首],0))</f>
        <v>40</v>
      </c>
      <c r="G357" s="21" t="s">
        <v>540</v>
      </c>
      <c r="H357" s="12"/>
    </row>
    <row r="358" spans="2:8">
      <c r="B358" s="107" t="s">
        <v>601</v>
      </c>
      <c r="C358" s="11" t="s">
        <v>567</v>
      </c>
      <c r="D358" s="3">
        <v>11</v>
      </c>
      <c r="E358" s="21" t="s">
        <v>602</v>
      </c>
      <c r="F358" s="21">
        <f>INDEX(部首検索表[序数],MATCH(字音画数表[[#This Row],[部首]],部首検索表[部首],0))</f>
        <v>118</v>
      </c>
      <c r="G358" s="21" t="s">
        <v>540</v>
      </c>
      <c r="H358" s="12" t="s">
        <v>132</v>
      </c>
    </row>
    <row r="359" spans="2:8">
      <c r="B359" s="107" t="s">
        <v>605</v>
      </c>
      <c r="C359" s="11" t="s">
        <v>567</v>
      </c>
      <c r="D359" s="3">
        <v>11</v>
      </c>
      <c r="E359" s="21" t="s">
        <v>181</v>
      </c>
      <c r="F359" s="21">
        <f>INDEX(部首検索表[序数],MATCH(字音画数表[[#This Row],[部首]],部首検索表[部首],0))</f>
        <v>140</v>
      </c>
      <c r="G359" s="21" t="s">
        <v>540</v>
      </c>
      <c r="H359" s="12"/>
    </row>
    <row r="360" spans="2:8">
      <c r="B360" s="107" t="s">
        <v>603</v>
      </c>
      <c r="C360" s="11" t="s">
        <v>567</v>
      </c>
      <c r="D360" s="3">
        <v>11</v>
      </c>
      <c r="E360" s="21" t="s">
        <v>344</v>
      </c>
      <c r="F360" s="21">
        <f>INDEX(部首検索表[序数],MATCH(字音画数表[[#This Row],[部首]],部首検索表[部首],0))</f>
        <v>167</v>
      </c>
      <c r="G360" s="21" t="s">
        <v>540</v>
      </c>
      <c r="H360" s="12" t="s">
        <v>132</v>
      </c>
    </row>
    <row r="361" spans="2:8">
      <c r="B361" s="107" t="s">
        <v>3999</v>
      </c>
      <c r="C361" s="11" t="s">
        <v>567</v>
      </c>
      <c r="D361" s="3">
        <v>12</v>
      </c>
      <c r="E361" s="21" t="s">
        <v>604</v>
      </c>
      <c r="F361" s="21">
        <f>INDEX(部首検索表[序数],MATCH(字音画数表[[#This Row],[部首]],部首検索表[部首],0))</f>
        <v>201</v>
      </c>
      <c r="G361" s="21" t="s">
        <v>540</v>
      </c>
      <c r="H361" s="12"/>
    </row>
    <row r="362" spans="2:8">
      <c r="B362" s="107" t="s">
        <v>3204</v>
      </c>
      <c r="C362" s="11" t="s">
        <v>1864</v>
      </c>
      <c r="D362" s="3">
        <v>13</v>
      </c>
      <c r="E362" s="21" t="s">
        <v>845</v>
      </c>
      <c r="F362" s="21">
        <f>INDEX(部首検索表[序数],MATCH(字音画数表[[#This Row],[部首]],部首検索表[部首],0))</f>
        <v>19</v>
      </c>
      <c r="G362" s="21" t="s">
        <v>540</v>
      </c>
      <c r="H362" s="10" t="s">
        <v>1932</v>
      </c>
    </row>
    <row r="363" spans="2:8">
      <c r="B363" s="107" t="s">
        <v>1827</v>
      </c>
      <c r="C363" s="11" t="s">
        <v>567</v>
      </c>
      <c r="D363" s="3">
        <v>15</v>
      </c>
      <c r="E363" s="31" t="s">
        <v>287</v>
      </c>
      <c r="F363" s="21">
        <f>INDEX(部首検索表[序数],MATCH(字音画数表[[#This Row],[部首]],部首検索表[部首],0))</f>
        <v>53</v>
      </c>
      <c r="G363" s="21" t="s">
        <v>540</v>
      </c>
      <c r="H363" s="12"/>
    </row>
    <row r="364" spans="2:8">
      <c r="B364" s="107" t="s">
        <v>4000</v>
      </c>
      <c r="C364" s="11" t="s">
        <v>567</v>
      </c>
      <c r="D364" s="3">
        <v>16</v>
      </c>
      <c r="E364" s="21" t="s">
        <v>260</v>
      </c>
      <c r="F364" s="21">
        <f>INDEX(部首検索表[序数],MATCH(字音画数表[[#This Row],[部首]],部首検索表[部首],0))</f>
        <v>75</v>
      </c>
      <c r="G364" s="21" t="s">
        <v>540</v>
      </c>
      <c r="H364" s="12" t="s">
        <v>132</v>
      </c>
    </row>
    <row r="365" spans="2:8">
      <c r="B365" s="107" t="s">
        <v>608</v>
      </c>
      <c r="C365" s="11" t="s">
        <v>567</v>
      </c>
      <c r="D365" s="3">
        <v>16</v>
      </c>
      <c r="E365" s="21" t="s">
        <v>215</v>
      </c>
      <c r="F365" s="21">
        <f>INDEX(部首検索表[序数],MATCH(字音画数表[[#This Row],[部首]],部首検索表[部首],0))</f>
        <v>144</v>
      </c>
      <c r="G365" s="21" t="s">
        <v>540</v>
      </c>
      <c r="H365" s="12"/>
    </row>
    <row r="366" spans="2:8">
      <c r="B366" s="107" t="s">
        <v>609</v>
      </c>
      <c r="C366" s="11" t="s">
        <v>567</v>
      </c>
      <c r="D366" s="3">
        <v>19</v>
      </c>
      <c r="E366" s="21" t="s">
        <v>160</v>
      </c>
      <c r="F366" s="21">
        <f>INDEX(部首検索表[序数],MATCH(字音画数表[[#This Row],[部首]],部首検索表[部首],0))</f>
        <v>61</v>
      </c>
      <c r="G366" s="21" t="s">
        <v>540</v>
      </c>
      <c r="H366" s="12" t="s">
        <v>132</v>
      </c>
    </row>
    <row r="367" spans="2:8">
      <c r="B367" s="107" t="s">
        <v>358</v>
      </c>
      <c r="C367" s="11" t="s">
        <v>1864</v>
      </c>
      <c r="D367" s="3">
        <v>24</v>
      </c>
      <c r="E367" s="21" t="s">
        <v>256</v>
      </c>
      <c r="F367" s="21">
        <f>INDEX(部首検索表[序数],MATCH(字音画数表[[#This Row],[部首]],部首検索表[部首],0))</f>
        <v>154</v>
      </c>
      <c r="G367" s="21" t="s">
        <v>540</v>
      </c>
      <c r="H367" s="12" t="s">
        <v>4629</v>
      </c>
    </row>
    <row r="368" spans="2:8">
      <c r="B368" s="110" t="s">
        <v>1865</v>
      </c>
      <c r="C368" s="11" t="s">
        <v>612</v>
      </c>
      <c r="D368" s="3">
        <v>14</v>
      </c>
      <c r="E368" s="21" t="s">
        <v>114</v>
      </c>
      <c r="F368" s="21">
        <f>INDEX(部首検索表[序数],MATCH(字音画数表[[#This Row],[部首]],部首検索表[部首],0))</f>
        <v>38</v>
      </c>
      <c r="G368" s="21" t="s">
        <v>540</v>
      </c>
      <c r="H368" s="12" t="s">
        <v>132</v>
      </c>
    </row>
    <row r="369" spans="2:8">
      <c r="B369" s="107" t="s">
        <v>613</v>
      </c>
      <c r="C369" s="11" t="s">
        <v>612</v>
      </c>
      <c r="D369" s="3">
        <v>18</v>
      </c>
      <c r="E369" s="21" t="s">
        <v>262</v>
      </c>
      <c r="F369" s="21">
        <f>INDEX(部首検索表[序数],MATCH(字音画数表[[#This Row],[部首]],部首検索表[部首],0))</f>
        <v>149</v>
      </c>
      <c r="G369" s="21" t="s">
        <v>540</v>
      </c>
      <c r="H369" s="12" t="s">
        <v>132</v>
      </c>
    </row>
    <row r="370" spans="2:8">
      <c r="B370" s="107" t="s">
        <v>614</v>
      </c>
      <c r="C370" s="11" t="s">
        <v>615</v>
      </c>
      <c r="D370" s="3">
        <v>8</v>
      </c>
      <c r="E370" s="21" t="s">
        <v>479</v>
      </c>
      <c r="F370" s="21">
        <f>INDEX(部首検索表[序数],MATCH(字音画数表[[#This Row],[部首]],部首検索表[部首],0))</f>
        <v>18</v>
      </c>
      <c r="G370" s="21" t="s">
        <v>540</v>
      </c>
      <c r="H370" s="12"/>
    </row>
    <row r="371" spans="2:8">
      <c r="B371" s="107" t="s">
        <v>1471</v>
      </c>
      <c r="C371" s="11" t="s">
        <v>615</v>
      </c>
      <c r="D371" s="3">
        <v>8</v>
      </c>
      <c r="E371" s="21" t="s">
        <v>1532</v>
      </c>
      <c r="F371" s="21">
        <f>INDEX(部首検索表[序数],MATCH(字音画数表[[#This Row],[部首]],部首検索表[部首],0))</f>
        <v>62</v>
      </c>
      <c r="G371" s="21" t="s">
        <v>540</v>
      </c>
      <c r="H371" s="36" t="s">
        <v>4777</v>
      </c>
    </row>
    <row r="372" spans="2:8">
      <c r="B372" s="107" t="s">
        <v>4143</v>
      </c>
      <c r="C372" s="11" t="s">
        <v>615</v>
      </c>
      <c r="D372" s="3">
        <v>11</v>
      </c>
      <c r="E372" s="31" t="s">
        <v>221</v>
      </c>
      <c r="F372" s="21">
        <f>INDEX(部首検索表[序数],MATCH(字音画数表[[#This Row],[部首]],部首検索表[部首],0))</f>
        <v>31</v>
      </c>
      <c r="G372" s="21" t="s">
        <v>540</v>
      </c>
      <c r="H372" s="12" t="s">
        <v>132</v>
      </c>
    </row>
    <row r="373" spans="2:8">
      <c r="B373" s="107" t="s">
        <v>4001</v>
      </c>
      <c r="C373" s="11" t="s">
        <v>615</v>
      </c>
      <c r="D373" s="3">
        <v>12</v>
      </c>
      <c r="E373" s="21" t="s">
        <v>494</v>
      </c>
      <c r="F373" s="21">
        <f>INDEX(部首検索表[序数],MATCH(字音画数表[[#This Row],[部首]],部首検索表[部首],0))</f>
        <v>203</v>
      </c>
      <c r="G373" s="21" t="s">
        <v>540</v>
      </c>
      <c r="H373" s="12"/>
    </row>
    <row r="374" spans="2:8">
      <c r="B374" s="107" t="s">
        <v>616</v>
      </c>
      <c r="C374" s="11" t="s">
        <v>617</v>
      </c>
      <c r="D374" s="3">
        <v>14</v>
      </c>
      <c r="E374" s="21" t="s">
        <v>178</v>
      </c>
      <c r="F374" s="21">
        <f>INDEX(部首検索表[序数],MATCH(字音画数表[[#This Row],[部首]],部首検索表[部首],0))</f>
        <v>94</v>
      </c>
      <c r="G374" s="21" t="s">
        <v>540</v>
      </c>
      <c r="H374" s="12"/>
    </row>
    <row r="375" spans="2:8">
      <c r="B375" s="107" t="s">
        <v>618</v>
      </c>
      <c r="C375" s="11" t="s">
        <v>619</v>
      </c>
      <c r="D375" s="3">
        <v>10</v>
      </c>
      <c r="E375" s="21" t="s">
        <v>620</v>
      </c>
      <c r="F375" s="21">
        <f>INDEX(部首検索表[序数],MATCH(字音画数表[[#This Row],[部首]],部首検索表[部首],0))</f>
        <v>188</v>
      </c>
      <c r="G375" s="21" t="s">
        <v>540</v>
      </c>
      <c r="H375" s="12"/>
    </row>
    <row r="376" spans="2:8">
      <c r="B376" s="107" t="s">
        <v>621</v>
      </c>
      <c r="C376" s="11" t="s">
        <v>622</v>
      </c>
      <c r="D376" s="3">
        <v>10</v>
      </c>
      <c r="E376" s="31" t="s">
        <v>221</v>
      </c>
      <c r="F376" s="21">
        <f>INDEX(部首検索表[序数],MATCH(字音画数表[[#This Row],[部首]],部首検索表[部首],0))</f>
        <v>31</v>
      </c>
      <c r="G376" s="21" t="s">
        <v>540</v>
      </c>
      <c r="H376" s="12" t="s">
        <v>623</v>
      </c>
    </row>
    <row r="377" spans="2:8">
      <c r="B377" s="107" t="s">
        <v>624</v>
      </c>
      <c r="C377" s="11" t="s">
        <v>622</v>
      </c>
      <c r="D377" s="3">
        <v>10</v>
      </c>
      <c r="E377" s="21" t="s">
        <v>260</v>
      </c>
      <c r="F377" s="21">
        <f>INDEX(部首検索表[序数],MATCH(字音画数表[[#This Row],[部首]],部首検索表[部首],0))</f>
        <v>75</v>
      </c>
      <c r="G377" s="21" t="s">
        <v>540</v>
      </c>
      <c r="H377" s="12" t="s">
        <v>132</v>
      </c>
    </row>
    <row r="378" spans="2:8">
      <c r="B378" s="107" t="s">
        <v>625</v>
      </c>
      <c r="C378" s="11" t="s">
        <v>626</v>
      </c>
      <c r="D378" s="3">
        <v>5</v>
      </c>
      <c r="E378" s="21" t="s">
        <v>627</v>
      </c>
      <c r="F378" s="21">
        <f>INDEX(部首検索表[序数],MATCH(字音画数表[[#This Row],[部首]],部首検索表[部首],0))</f>
        <v>48</v>
      </c>
      <c r="G378" s="21" t="s">
        <v>626</v>
      </c>
      <c r="H378" s="12"/>
    </row>
    <row r="379" spans="2:8">
      <c r="B379" s="107" t="s">
        <v>628</v>
      </c>
      <c r="C379" s="11" t="s">
        <v>626</v>
      </c>
      <c r="D379" s="3">
        <v>7</v>
      </c>
      <c r="E379" s="21" t="s">
        <v>135</v>
      </c>
      <c r="F379" s="21">
        <f>INDEX(部首検索表[序数],MATCH(字音画数表[[#This Row],[部首]],部首検索表[部首],0))</f>
        <v>9</v>
      </c>
      <c r="G379" s="21" t="s">
        <v>626</v>
      </c>
      <c r="H379" s="12"/>
    </row>
    <row r="380" spans="2:8">
      <c r="B380" s="110" t="s">
        <v>3205</v>
      </c>
      <c r="C380" s="11" t="s">
        <v>626</v>
      </c>
      <c r="D380" s="3">
        <v>8</v>
      </c>
      <c r="E380" s="21" t="s">
        <v>197</v>
      </c>
      <c r="F380" s="21">
        <f>INDEX(部首検索表[序数],MATCH(字音画数表[[#This Row],[部首]],部首検索表[部首],0))</f>
        <v>38</v>
      </c>
      <c r="G380" s="21" t="s">
        <v>626</v>
      </c>
      <c r="H380" s="35" t="s">
        <v>4630</v>
      </c>
    </row>
    <row r="381" spans="2:8">
      <c r="B381" s="107" t="s">
        <v>629</v>
      </c>
      <c r="C381" s="11" t="s">
        <v>626</v>
      </c>
      <c r="D381" s="3">
        <v>12</v>
      </c>
      <c r="E381" s="31" t="s">
        <v>630</v>
      </c>
      <c r="F381" s="21">
        <f>INDEX(部首検索表[序数],MATCH(字音画数表[[#This Row],[部首]],部首検索表[部首],0))</f>
        <v>104</v>
      </c>
      <c r="G381" s="21" t="s">
        <v>626</v>
      </c>
      <c r="H381" s="12" t="s">
        <v>132</v>
      </c>
    </row>
    <row r="382" spans="2:8">
      <c r="B382" s="107" t="s">
        <v>631</v>
      </c>
      <c r="C382" s="11" t="s">
        <v>626</v>
      </c>
      <c r="D382" s="3">
        <v>14</v>
      </c>
      <c r="E382" s="21" t="s">
        <v>351</v>
      </c>
      <c r="F382" s="21">
        <f>INDEX(部首検索表[序数],MATCH(字音画数表[[#This Row],[部首]],部首検索表[部首],0))</f>
        <v>96</v>
      </c>
      <c r="G382" s="21" t="s">
        <v>626</v>
      </c>
      <c r="H382" s="12"/>
    </row>
    <row r="383" spans="2:8">
      <c r="B383" s="107" t="s">
        <v>632</v>
      </c>
      <c r="C383" s="11" t="s">
        <v>633</v>
      </c>
      <c r="D383" s="3">
        <v>3</v>
      </c>
      <c r="E383" s="21" t="s">
        <v>314</v>
      </c>
      <c r="F383" s="21">
        <f>INDEX(部首検索表[序数],MATCH(字音画数表[[#This Row],[部首]],部首検索表[部首],0))</f>
        <v>64</v>
      </c>
      <c r="G383" s="21" t="s">
        <v>626</v>
      </c>
      <c r="H383" s="12"/>
    </row>
    <row r="384" spans="2:8">
      <c r="B384" s="107" t="s">
        <v>4144</v>
      </c>
      <c r="C384" s="11" t="s">
        <v>633</v>
      </c>
      <c r="D384" s="3">
        <v>6</v>
      </c>
      <c r="E384" s="31" t="s">
        <v>634</v>
      </c>
      <c r="F384" s="21">
        <f>INDEX(部首検索表[序数],MATCH(字音画数表[[#This Row],[部首]],部首検索表[部首],0))</f>
        <v>13</v>
      </c>
      <c r="G384" s="21" t="s">
        <v>626</v>
      </c>
      <c r="H384" s="12" t="s">
        <v>132</v>
      </c>
    </row>
    <row r="385" spans="2:8">
      <c r="B385" s="107" t="s">
        <v>635</v>
      </c>
      <c r="C385" s="11" t="s">
        <v>633</v>
      </c>
      <c r="D385" s="3">
        <v>6</v>
      </c>
      <c r="E385" s="21" t="s">
        <v>331</v>
      </c>
      <c r="F385" s="21">
        <f>INDEX(部首検索表[序数],MATCH(字音画数表[[#This Row],[部首]],部首検索表[部首],0))</f>
        <v>32</v>
      </c>
      <c r="G385" s="21" t="s">
        <v>626</v>
      </c>
      <c r="H385" s="12" t="s">
        <v>132</v>
      </c>
    </row>
    <row r="386" spans="2:8">
      <c r="B386" s="107" t="s">
        <v>636</v>
      </c>
      <c r="C386" s="11" t="s">
        <v>633</v>
      </c>
      <c r="D386" s="3">
        <v>7</v>
      </c>
      <c r="E386" s="21" t="s">
        <v>193</v>
      </c>
      <c r="F386" s="21">
        <f>INDEX(部首検索表[序数],MATCH(字音画数表[[#This Row],[部首]],部首検索表[部首],0))</f>
        <v>75</v>
      </c>
      <c r="G386" s="21" t="s">
        <v>626</v>
      </c>
      <c r="H386" s="12" t="s">
        <v>132</v>
      </c>
    </row>
    <row r="387" spans="2:8">
      <c r="B387" s="107" t="s">
        <v>637</v>
      </c>
      <c r="C387" s="11" t="s">
        <v>633</v>
      </c>
      <c r="D387" s="3">
        <v>8</v>
      </c>
      <c r="E387" s="21" t="s">
        <v>157</v>
      </c>
      <c r="F387" s="21">
        <f>INDEX(部首検索表[序数],MATCH(字音画数表[[#This Row],[部首]],部首検索表[部首],0))</f>
        <v>87</v>
      </c>
      <c r="G387" s="21" t="s">
        <v>626</v>
      </c>
      <c r="H387" s="12"/>
    </row>
    <row r="388" spans="2:8">
      <c r="B388" s="107" t="s">
        <v>638</v>
      </c>
      <c r="C388" s="11" t="s">
        <v>633</v>
      </c>
      <c r="D388" s="3">
        <v>11</v>
      </c>
      <c r="E388" s="21" t="s">
        <v>127</v>
      </c>
      <c r="F388" s="21">
        <f>INDEX(部首検索表[序数],MATCH(字音画数表[[#This Row],[部首]],部首検索表[部首],0))</f>
        <v>40</v>
      </c>
      <c r="G388" s="21" t="s">
        <v>626</v>
      </c>
      <c r="H388" s="12"/>
    </row>
    <row r="389" spans="2:8">
      <c r="B389" s="107" t="s">
        <v>639</v>
      </c>
      <c r="C389" s="11" t="s">
        <v>633</v>
      </c>
      <c r="D389" s="3">
        <v>12</v>
      </c>
      <c r="E389" s="21" t="s">
        <v>127</v>
      </c>
      <c r="F389" s="21">
        <f>INDEX(部首検索表[序数],MATCH(字音画数表[[#This Row],[部首]],部首検索表[部首],0))</f>
        <v>40</v>
      </c>
      <c r="G389" s="21" t="s">
        <v>626</v>
      </c>
      <c r="H389" s="12"/>
    </row>
    <row r="390" spans="2:8">
      <c r="B390" s="107" t="s">
        <v>640</v>
      </c>
      <c r="C390" s="11" t="s">
        <v>633</v>
      </c>
      <c r="D390" s="3">
        <v>12</v>
      </c>
      <c r="E390" s="21" t="s">
        <v>580</v>
      </c>
      <c r="F390" s="21">
        <f>INDEX(部首検索表[序数],MATCH(字音画数表[[#This Row],[部首]],部首検索表[部首],0))</f>
        <v>73</v>
      </c>
      <c r="G390" s="21" t="s">
        <v>626</v>
      </c>
      <c r="H390" s="12" t="s">
        <v>132</v>
      </c>
    </row>
    <row r="391" spans="2:8">
      <c r="B391" s="108" t="s">
        <v>641</v>
      </c>
      <c r="C391" s="20" t="s">
        <v>633</v>
      </c>
      <c r="D391" s="3">
        <v>13</v>
      </c>
      <c r="E391" s="31" t="s">
        <v>127</v>
      </c>
      <c r="F391" s="21">
        <f>INDEX(部首検索表[序数],MATCH(字音画数表[[#This Row],[部首]],部首検索表[部首],0))</f>
        <v>40</v>
      </c>
      <c r="G391" s="21" t="s">
        <v>626</v>
      </c>
      <c r="H391" s="12"/>
    </row>
    <row r="392" spans="2:8">
      <c r="B392" s="107" t="s">
        <v>642</v>
      </c>
      <c r="C392" s="11" t="s">
        <v>633</v>
      </c>
      <c r="D392" s="3">
        <v>13</v>
      </c>
      <c r="E392" s="21" t="s">
        <v>287</v>
      </c>
      <c r="F392" s="21">
        <f>INDEX(部首検索表[序数],MATCH(字音画数表[[#This Row],[部首]],部首検索表[部首],0))</f>
        <v>53</v>
      </c>
      <c r="G392" s="21" t="s">
        <v>626</v>
      </c>
      <c r="H392" s="84" t="s">
        <v>4631</v>
      </c>
    </row>
    <row r="393" spans="2:8">
      <c r="B393" s="107" t="s">
        <v>643</v>
      </c>
      <c r="C393" s="11" t="s">
        <v>633</v>
      </c>
      <c r="D393" s="3">
        <v>13</v>
      </c>
      <c r="E393" s="21" t="s">
        <v>644</v>
      </c>
      <c r="F393" s="21">
        <f>INDEX(部首検索表[序数],MATCH(字音画数表[[#This Row],[部首]],部首検索表[部首],0))</f>
        <v>122</v>
      </c>
      <c r="G393" s="21" t="s">
        <v>626</v>
      </c>
      <c r="H393" s="12" t="s">
        <v>132</v>
      </c>
    </row>
    <row r="394" spans="2:8">
      <c r="B394" s="107" t="s">
        <v>645</v>
      </c>
      <c r="C394" s="11" t="s">
        <v>633</v>
      </c>
      <c r="D394" s="3">
        <v>13</v>
      </c>
      <c r="E394" s="21" t="s">
        <v>646</v>
      </c>
      <c r="F394" s="21">
        <f>INDEX(部首検索表[序数],MATCH(字音画数表[[#This Row],[部首]],部首検索表[部首],0))</f>
        <v>159</v>
      </c>
      <c r="G394" s="21" t="s">
        <v>626</v>
      </c>
      <c r="H394" s="12"/>
    </row>
    <row r="395" spans="2:8">
      <c r="B395" s="107" t="s">
        <v>4145</v>
      </c>
      <c r="C395" s="11" t="s">
        <v>633</v>
      </c>
      <c r="D395" s="3">
        <v>14</v>
      </c>
      <c r="E395" s="21" t="s">
        <v>181</v>
      </c>
      <c r="F395" s="21">
        <f>INDEX(部首検索表[序数],MATCH(字音画数表[[#This Row],[部首]],部首検索表[部首],0))</f>
        <v>140</v>
      </c>
      <c r="G395" s="21" t="s">
        <v>626</v>
      </c>
      <c r="H395" s="12"/>
    </row>
    <row r="396" spans="2:8">
      <c r="B396" s="107" t="s">
        <v>647</v>
      </c>
      <c r="C396" s="11" t="s">
        <v>648</v>
      </c>
      <c r="D396" s="3">
        <v>7</v>
      </c>
      <c r="E396" s="21" t="s">
        <v>135</v>
      </c>
      <c r="F396" s="21">
        <f>INDEX(部首検索表[序数],MATCH(字音画数表[[#This Row],[部首]],部首検索表[部首],0))</f>
        <v>9</v>
      </c>
      <c r="G396" s="21" t="s">
        <v>626</v>
      </c>
      <c r="H396" s="12"/>
    </row>
    <row r="397" spans="2:8">
      <c r="B397" s="107" t="s">
        <v>649</v>
      </c>
      <c r="C397" s="11" t="s">
        <v>648</v>
      </c>
      <c r="D397" s="3">
        <v>10</v>
      </c>
      <c r="E397" s="21" t="s">
        <v>156</v>
      </c>
      <c r="F397" s="21">
        <f>INDEX(部首検索表[序数],MATCH(字音画数表[[#This Row],[部首]],部首検索表[部首],0))</f>
        <v>85</v>
      </c>
      <c r="G397" s="21" t="s">
        <v>626</v>
      </c>
      <c r="H397" s="12"/>
    </row>
    <row r="398" spans="2:8">
      <c r="B398" s="107" t="s">
        <v>650</v>
      </c>
      <c r="C398" s="11" t="s">
        <v>648</v>
      </c>
      <c r="D398" s="3">
        <v>11</v>
      </c>
      <c r="E398" s="21" t="s">
        <v>199</v>
      </c>
      <c r="F398" s="21">
        <f>INDEX(部首検索表[序数],MATCH(字音画数表[[#This Row],[部首]],部首検索表[部首],0))</f>
        <v>154</v>
      </c>
      <c r="G398" s="21" t="s">
        <v>626</v>
      </c>
      <c r="H398" s="12" t="s">
        <v>4632</v>
      </c>
    </row>
    <row r="399" spans="2:8">
      <c r="B399" s="111" t="s">
        <v>626</v>
      </c>
      <c r="C399" s="11" t="s">
        <v>648</v>
      </c>
      <c r="D399" s="3">
        <v>13</v>
      </c>
      <c r="E399" s="31" t="s">
        <v>127</v>
      </c>
      <c r="F399" s="21">
        <f>INDEX(部首検索表[序数],MATCH(字音画数表[[#This Row],[部首]],部首検索表[部首],0))</f>
        <v>40</v>
      </c>
      <c r="G399" s="21" t="s">
        <v>626</v>
      </c>
      <c r="H399" s="35" t="s">
        <v>4633</v>
      </c>
    </row>
    <row r="400" spans="2:8">
      <c r="B400" s="11" t="s">
        <v>651</v>
      </c>
      <c r="C400" s="11" t="s">
        <v>648</v>
      </c>
      <c r="D400" s="3">
        <v>13</v>
      </c>
      <c r="E400" s="3" t="s">
        <v>206</v>
      </c>
      <c r="F400" s="21">
        <f>INDEX(部首検索表[序数],MATCH(字音画数表[[#This Row],[部首]],部首検索表[部首],0))</f>
        <v>120</v>
      </c>
      <c r="G400" s="21" t="s">
        <v>626</v>
      </c>
      <c r="H400" s="12"/>
    </row>
    <row r="401" spans="2:8">
      <c r="B401" s="107" t="s">
        <v>652</v>
      </c>
      <c r="C401" s="11" t="s">
        <v>648</v>
      </c>
      <c r="D401" s="3">
        <v>23</v>
      </c>
      <c r="E401" s="21" t="s">
        <v>401</v>
      </c>
      <c r="F401" s="21">
        <f>INDEX(部首検索表[序数],MATCH(字音画数表[[#This Row],[部首]],部首検索表[部首],0))</f>
        <v>211</v>
      </c>
      <c r="G401" s="21" t="s">
        <v>626</v>
      </c>
      <c r="H401" s="12"/>
    </row>
    <row r="402" spans="2:8">
      <c r="B402" s="107" t="s">
        <v>653</v>
      </c>
      <c r="C402" s="11" t="s">
        <v>654</v>
      </c>
      <c r="D402" s="3">
        <v>3</v>
      </c>
      <c r="E402" s="21" t="s">
        <v>164</v>
      </c>
      <c r="F402" s="21">
        <f>INDEX(部首検索表[序数],MATCH(字音画数表[[#This Row],[部首]],部首検索表[部首],0))</f>
        <v>1</v>
      </c>
      <c r="G402" s="21" t="s">
        <v>626</v>
      </c>
      <c r="H402" s="12"/>
    </row>
    <row r="403" spans="2:8">
      <c r="B403" s="108" t="s">
        <v>31</v>
      </c>
      <c r="C403" s="20" t="s">
        <v>654</v>
      </c>
      <c r="D403" s="3">
        <v>3</v>
      </c>
      <c r="E403" s="21" t="s">
        <v>655</v>
      </c>
      <c r="F403" s="21">
        <f>INDEX(部首検索表[序数],MATCH(字音画数表[[#This Row],[部首]],部首検索表[部首],0))</f>
        <v>46</v>
      </c>
      <c r="G403" s="21" t="s">
        <v>626</v>
      </c>
      <c r="H403" s="12"/>
    </row>
    <row r="404" spans="2:8">
      <c r="B404" s="106" t="s">
        <v>656</v>
      </c>
      <c r="C404" s="11" t="s">
        <v>654</v>
      </c>
      <c r="D404" s="3">
        <v>11</v>
      </c>
      <c r="E404" s="21" t="s">
        <v>657</v>
      </c>
      <c r="F404" s="10">
        <f>INDEX(部首検索表[序数],MATCH(字音画数表[[#This Row],[部首]],部首検索表[部首],0))</f>
        <v>100</v>
      </c>
      <c r="G404" s="21" t="s">
        <v>626</v>
      </c>
      <c r="H404" s="12"/>
    </row>
    <row r="405" spans="2:8">
      <c r="B405" s="107" t="s">
        <v>658</v>
      </c>
      <c r="C405" s="11" t="s">
        <v>654</v>
      </c>
      <c r="D405" s="3">
        <v>13</v>
      </c>
      <c r="E405" s="21" t="s">
        <v>659</v>
      </c>
      <c r="F405" s="21">
        <f>INDEX(部首検索表[序数],MATCH(字音画数表[[#This Row],[部首]],部首検索表[部首],0))</f>
        <v>119</v>
      </c>
      <c r="G405" s="21" t="s">
        <v>626</v>
      </c>
      <c r="H405" s="12"/>
    </row>
    <row r="406" spans="2:8">
      <c r="B406" s="107" t="s">
        <v>660</v>
      </c>
      <c r="C406" s="11" t="s">
        <v>654</v>
      </c>
      <c r="D406" s="3">
        <v>15</v>
      </c>
      <c r="E406" s="21" t="s">
        <v>193</v>
      </c>
      <c r="F406" s="21">
        <f>INDEX(部首検索表[序数],MATCH(字音画数表[[#This Row],[部首]],部首検索表[部首],0))</f>
        <v>75</v>
      </c>
      <c r="G406" s="21" t="s">
        <v>626</v>
      </c>
      <c r="H406" s="12" t="s">
        <v>4634</v>
      </c>
    </row>
    <row r="407" spans="2:8">
      <c r="B407" s="107" t="s">
        <v>661</v>
      </c>
      <c r="C407" s="11" t="s">
        <v>654</v>
      </c>
      <c r="D407" s="3">
        <v>18</v>
      </c>
      <c r="E407" s="21" t="s">
        <v>662</v>
      </c>
      <c r="F407" s="21">
        <f>INDEX(部首検索表[序数],MATCH(字音画数表[[#This Row],[部首]],部首検索表[部首],0))</f>
        <v>116</v>
      </c>
      <c r="G407" s="21" t="s">
        <v>626</v>
      </c>
      <c r="H407" s="12" t="s">
        <v>132</v>
      </c>
    </row>
    <row r="408" spans="2:8">
      <c r="B408" s="107" t="s">
        <v>4146</v>
      </c>
      <c r="C408" s="20" t="s">
        <v>663</v>
      </c>
      <c r="D408" s="3">
        <v>3</v>
      </c>
      <c r="E408" s="31" t="s">
        <v>664</v>
      </c>
      <c r="F408" s="21">
        <f>INDEX(部首検索表[序数],MATCH(字音画数表[[#This Row],[部首]],部首検索表[部首],0))</f>
        <v>3</v>
      </c>
      <c r="G408" s="21" t="s">
        <v>663</v>
      </c>
      <c r="H408" s="12" t="s">
        <v>132</v>
      </c>
    </row>
    <row r="409" spans="2:8">
      <c r="B409" s="107" t="s">
        <v>168</v>
      </c>
      <c r="C409" s="11" t="s">
        <v>663</v>
      </c>
      <c r="D409" s="3">
        <v>3</v>
      </c>
      <c r="E409" s="21" t="s">
        <v>168</v>
      </c>
      <c r="F409" s="21">
        <f>INDEX(部首検索表[序数],MATCH(字音画数表[[#This Row],[部首]],部首検索表[部首],0))</f>
        <v>33</v>
      </c>
      <c r="G409" s="21" t="s">
        <v>663</v>
      </c>
      <c r="H409" s="12"/>
    </row>
    <row r="410" spans="2:8">
      <c r="B410" s="108" t="s">
        <v>665</v>
      </c>
      <c r="C410" s="20" t="s">
        <v>663</v>
      </c>
      <c r="D410" s="3">
        <v>3</v>
      </c>
      <c r="E410" s="21" t="s">
        <v>369</v>
      </c>
      <c r="F410" s="21">
        <f>INDEX(部首検索表[序数],MATCH(字音画数表[[#This Row],[部首]],部首検索表[部首],0))</f>
        <v>39</v>
      </c>
      <c r="G410" s="21" t="s">
        <v>663</v>
      </c>
      <c r="H410" s="12"/>
    </row>
    <row r="411" spans="2:8">
      <c r="B411" s="107" t="s">
        <v>273</v>
      </c>
      <c r="C411" s="11" t="s">
        <v>663</v>
      </c>
      <c r="D411" s="3">
        <v>3</v>
      </c>
      <c r="E411" s="21" t="s">
        <v>273</v>
      </c>
      <c r="F411" s="21">
        <f>INDEX(部首検索表[序数],MATCH(字音画数表[[#This Row],[部首]],部首検索表[部首],0))</f>
        <v>44</v>
      </c>
      <c r="G411" s="21" t="s">
        <v>663</v>
      </c>
      <c r="H411" s="12"/>
    </row>
    <row r="412" spans="2:8">
      <c r="B412" s="107" t="s">
        <v>666</v>
      </c>
      <c r="C412" s="11" t="s">
        <v>663</v>
      </c>
      <c r="D412" s="3">
        <v>3</v>
      </c>
      <c r="E412" s="21" t="s">
        <v>131</v>
      </c>
      <c r="F412" s="21">
        <f>INDEX(部首検索表[序数],MATCH(字音画数表[[#This Row],[部首]],部首検索表[部首],0))</f>
        <v>49</v>
      </c>
      <c r="G412" s="21" t="s">
        <v>663</v>
      </c>
      <c r="H412" s="12"/>
    </row>
    <row r="413" spans="2:8">
      <c r="B413" s="107" t="s">
        <v>667</v>
      </c>
      <c r="C413" s="11" t="s">
        <v>663</v>
      </c>
      <c r="D413" s="3">
        <v>4</v>
      </c>
      <c r="E413" s="21" t="s">
        <v>558</v>
      </c>
      <c r="F413" s="21">
        <f>INDEX(部首検索表[序数],MATCH(字音画数表[[#This Row],[部首]],部首検索表[部首],0))</f>
        <v>7</v>
      </c>
      <c r="G413" s="21" t="s">
        <v>663</v>
      </c>
      <c r="H413" s="12"/>
    </row>
    <row r="414" spans="2:8">
      <c r="B414" s="107" t="s">
        <v>1635</v>
      </c>
      <c r="C414" s="11" t="s">
        <v>663</v>
      </c>
      <c r="D414" s="3">
        <v>4</v>
      </c>
      <c r="E414" s="21" t="s">
        <v>1635</v>
      </c>
      <c r="F414" s="21">
        <f>INDEX(部首検索表[序数],MATCH(字音画数表[[#This Row],[部首]],部首検索表[部首],0))</f>
        <v>65</v>
      </c>
      <c r="G414" s="21" t="s">
        <v>663</v>
      </c>
      <c r="H414" s="12" t="s">
        <v>132</v>
      </c>
    </row>
    <row r="415" spans="2:8">
      <c r="B415" s="107" t="s">
        <v>668</v>
      </c>
      <c r="C415" s="11" t="s">
        <v>663</v>
      </c>
      <c r="D415" s="3">
        <v>4</v>
      </c>
      <c r="E415" s="21" t="s">
        <v>669</v>
      </c>
      <c r="F415" s="21">
        <f>INDEX(部首検索表[序数],MATCH(字音画数表[[#This Row],[部首]],部首検索表[部首],0))</f>
        <v>83</v>
      </c>
      <c r="G415" s="21" t="s">
        <v>663</v>
      </c>
      <c r="H415" s="12"/>
    </row>
    <row r="416" spans="2:8">
      <c r="B416" s="107" t="s">
        <v>670</v>
      </c>
      <c r="C416" s="11" t="s">
        <v>663</v>
      </c>
      <c r="D416" s="3">
        <v>5</v>
      </c>
      <c r="E416" s="21" t="s">
        <v>249</v>
      </c>
      <c r="F416" s="21">
        <f>INDEX(部首検索表[序数],MATCH(字音画数表[[#This Row],[部首]],部首検索表[部首],0))</f>
        <v>30</v>
      </c>
      <c r="G416" s="21" t="s">
        <v>663</v>
      </c>
      <c r="H416" s="12"/>
    </row>
    <row r="417" spans="2:8">
      <c r="B417" s="11" t="s">
        <v>671</v>
      </c>
      <c r="C417" s="11" t="s">
        <v>663</v>
      </c>
      <c r="D417" s="3">
        <v>5</v>
      </c>
      <c r="E417" s="3" t="s">
        <v>249</v>
      </c>
      <c r="F417" s="21">
        <f>INDEX(部首検索表[序数],MATCH(字音画数表[[#This Row],[部首]],部首検索表[部首],0))</f>
        <v>30</v>
      </c>
      <c r="G417" s="21" t="s">
        <v>663</v>
      </c>
      <c r="H417" s="12"/>
    </row>
    <row r="418" spans="2:8">
      <c r="B418" s="107" t="s">
        <v>672</v>
      </c>
      <c r="C418" s="11" t="s">
        <v>663</v>
      </c>
      <c r="D418" s="3">
        <v>5</v>
      </c>
      <c r="E418" s="21" t="s">
        <v>110</v>
      </c>
      <c r="F418" s="21">
        <f>INDEX(部首検索表[序数],MATCH(字音画数表[[#This Row],[部首]],部首検索表[部首],0))</f>
        <v>30</v>
      </c>
      <c r="G418" s="21" t="s">
        <v>663</v>
      </c>
      <c r="H418" s="12"/>
    </row>
    <row r="419" spans="2:8">
      <c r="B419" s="107" t="s">
        <v>673</v>
      </c>
      <c r="C419" s="11" t="s">
        <v>663</v>
      </c>
      <c r="D419" s="3">
        <v>5</v>
      </c>
      <c r="E419" s="21" t="s">
        <v>674</v>
      </c>
      <c r="F419" s="21">
        <f>INDEX(部首検索表[序数],MATCH(字音画数表[[#This Row],[部首]],部首検索表[部首],0))</f>
        <v>50</v>
      </c>
      <c r="G419" s="21" t="s">
        <v>663</v>
      </c>
      <c r="H419" s="12"/>
    </row>
    <row r="420" spans="2:8">
      <c r="B420" s="107" t="s">
        <v>4147</v>
      </c>
      <c r="C420" s="11" t="s">
        <v>663</v>
      </c>
      <c r="D420" s="3">
        <v>6</v>
      </c>
      <c r="E420" s="31" t="s">
        <v>675</v>
      </c>
      <c r="F420" s="21">
        <f>INDEX(部首検索表[序数],MATCH(字音画数表[[#This Row],[部首]],部首検索表[部首],0))</f>
        <v>78</v>
      </c>
      <c r="G420" s="21" t="s">
        <v>663</v>
      </c>
      <c r="H420" s="12" t="s">
        <v>132</v>
      </c>
    </row>
    <row r="421" spans="2:8">
      <c r="B421" s="107" t="s">
        <v>676</v>
      </c>
      <c r="C421" s="11" t="s">
        <v>663</v>
      </c>
      <c r="D421" s="3">
        <v>6</v>
      </c>
      <c r="E421" s="21" t="s">
        <v>224</v>
      </c>
      <c r="F421" s="21">
        <f>INDEX(部首検索表[序数],MATCH(字音画数表[[#This Row],[部首]],部首検索表[部首],0))</f>
        <v>120</v>
      </c>
      <c r="G421" s="21" t="s">
        <v>663</v>
      </c>
      <c r="H421" s="12"/>
    </row>
    <row r="422" spans="2:8">
      <c r="B422" s="107" t="s">
        <v>677</v>
      </c>
      <c r="C422" s="11" t="s">
        <v>663</v>
      </c>
      <c r="D422" s="3">
        <v>6</v>
      </c>
      <c r="E422" s="21" t="s">
        <v>678</v>
      </c>
      <c r="F422" s="21">
        <f>INDEX(部首検索表[序数],MATCH(字音画数表[[#This Row],[部首]],部首検索表[部首],0))</f>
        <v>132</v>
      </c>
      <c r="G422" s="21" t="s">
        <v>663</v>
      </c>
      <c r="H422" s="40" t="s">
        <v>132</v>
      </c>
    </row>
    <row r="423" spans="2:8">
      <c r="B423" s="107" t="s">
        <v>679</v>
      </c>
      <c r="C423" s="11" t="s">
        <v>663</v>
      </c>
      <c r="D423" s="3">
        <v>7</v>
      </c>
      <c r="E423" s="21" t="s">
        <v>114</v>
      </c>
      <c r="F423" s="21">
        <f>INDEX(部首検索表[序数],MATCH(字音画数表[[#This Row],[部首]],部首検索表[部首],0))</f>
        <v>38</v>
      </c>
      <c r="G423" s="21" t="s">
        <v>663</v>
      </c>
      <c r="H423" s="12"/>
    </row>
    <row r="424" spans="2:8">
      <c r="B424" s="107" t="s">
        <v>680</v>
      </c>
      <c r="C424" s="11" t="s">
        <v>663</v>
      </c>
      <c r="D424" s="3">
        <v>7</v>
      </c>
      <c r="E424" s="21" t="s">
        <v>681</v>
      </c>
      <c r="F424" s="21">
        <f>INDEX(部首検索表[序数],MATCH(字音画数表[[#This Row],[部首]],部首検索表[部首],0))</f>
        <v>46</v>
      </c>
      <c r="G424" s="21" t="s">
        <v>663</v>
      </c>
      <c r="H424" s="12" t="s">
        <v>4635</v>
      </c>
    </row>
    <row r="425" spans="2:8">
      <c r="B425" s="11" t="s">
        <v>682</v>
      </c>
      <c r="C425" s="11" t="s">
        <v>663</v>
      </c>
      <c r="D425" s="3">
        <v>7</v>
      </c>
      <c r="E425" s="3" t="s">
        <v>118</v>
      </c>
      <c r="F425" s="21">
        <f>INDEX(部首検索表[序数],MATCH(字音画数表[[#This Row],[部首]],部首検索表[部首],0))</f>
        <v>61</v>
      </c>
      <c r="G425" s="21" t="s">
        <v>663</v>
      </c>
      <c r="H425" s="12"/>
    </row>
    <row r="426" spans="2:8">
      <c r="B426" s="107" t="s">
        <v>683</v>
      </c>
      <c r="C426" s="11" t="s">
        <v>663</v>
      </c>
      <c r="D426" s="3">
        <v>7</v>
      </c>
      <c r="E426" s="21" t="s">
        <v>684</v>
      </c>
      <c r="F426" s="21">
        <f>INDEX(部首検索表[序数],MATCH(字音画数表[[#This Row],[部首]],部首検索表[部首],0))</f>
        <v>115</v>
      </c>
      <c r="G426" s="21" t="s">
        <v>663</v>
      </c>
      <c r="H426" s="12" t="s">
        <v>132</v>
      </c>
    </row>
    <row r="427" spans="2:8">
      <c r="B427" s="107" t="s">
        <v>685</v>
      </c>
      <c r="C427" s="11" t="s">
        <v>663</v>
      </c>
      <c r="D427" s="3">
        <v>7</v>
      </c>
      <c r="E427" s="21" t="s">
        <v>685</v>
      </c>
      <c r="F427" s="21">
        <f>INDEX(部首検索表[序数],MATCH(字音画数表[[#This Row],[部首]],部首検索表[部首],0))</f>
        <v>152</v>
      </c>
      <c r="G427" s="21" t="s">
        <v>663</v>
      </c>
      <c r="H427" s="12"/>
    </row>
    <row r="428" spans="2:8">
      <c r="B428" s="107" t="s">
        <v>686</v>
      </c>
      <c r="C428" s="11" t="s">
        <v>663</v>
      </c>
      <c r="D428" s="3">
        <v>8</v>
      </c>
      <c r="E428" s="31" t="s">
        <v>687</v>
      </c>
      <c r="F428" s="21">
        <f>INDEX(部首検索表[序数],MATCH(字音画数表[[#This Row],[部首]],部首検索表[部首],0))</f>
        <v>6</v>
      </c>
      <c r="G428" s="21" t="s">
        <v>663</v>
      </c>
      <c r="H428" s="12" t="s">
        <v>4636</v>
      </c>
    </row>
    <row r="429" spans="2:8">
      <c r="B429" s="107" t="s">
        <v>688</v>
      </c>
      <c r="C429" s="11" t="s">
        <v>663</v>
      </c>
      <c r="D429" s="3">
        <v>8</v>
      </c>
      <c r="E429" s="21" t="s">
        <v>135</v>
      </c>
      <c r="F429" s="21">
        <f>INDEX(部首検索表[序数],MATCH(字音画数表[[#This Row],[部首]],部首検索表[部首],0))</f>
        <v>9</v>
      </c>
      <c r="G429" s="21" t="s">
        <v>663</v>
      </c>
      <c r="H429" s="12"/>
    </row>
    <row r="430" spans="2:8">
      <c r="B430" s="107" t="s">
        <v>689</v>
      </c>
      <c r="C430" s="11" t="s">
        <v>663</v>
      </c>
      <c r="D430" s="3">
        <v>8</v>
      </c>
      <c r="E430" s="21" t="s">
        <v>135</v>
      </c>
      <c r="F430" s="21">
        <f>INDEX(部首検索表[序数],MATCH(字音画数表[[#This Row],[部首]],部首検索表[部首],0))</f>
        <v>9</v>
      </c>
      <c r="G430" s="21" t="s">
        <v>663</v>
      </c>
      <c r="H430" s="12" t="s">
        <v>132</v>
      </c>
    </row>
    <row r="431" spans="2:8">
      <c r="B431" s="11" t="s">
        <v>690</v>
      </c>
      <c r="C431" s="11" t="s">
        <v>663</v>
      </c>
      <c r="D431" s="3">
        <v>8</v>
      </c>
      <c r="E431" s="3" t="s">
        <v>114</v>
      </c>
      <c r="F431" s="21">
        <f>INDEX(部首検索表[序数],MATCH(字音画数表[[#This Row],[部首]],部首検索表[部首],0))</f>
        <v>38</v>
      </c>
      <c r="G431" s="21" t="s">
        <v>663</v>
      </c>
      <c r="H431" s="12"/>
    </row>
    <row r="432" spans="2:8">
      <c r="B432" s="107" t="s">
        <v>1866</v>
      </c>
      <c r="C432" s="11" t="s">
        <v>663</v>
      </c>
      <c r="D432" s="3">
        <v>8</v>
      </c>
      <c r="E432" s="21" t="s">
        <v>1079</v>
      </c>
      <c r="F432" s="21">
        <f>INDEX(部首検索表[序数],MATCH(字音画数表[[#This Row],[部首]],部首検索表[部首],0))</f>
        <v>102</v>
      </c>
      <c r="G432" s="21" t="s">
        <v>663</v>
      </c>
      <c r="H432" s="12" t="s">
        <v>132</v>
      </c>
    </row>
    <row r="433" spans="2:8">
      <c r="B433" s="112" t="s">
        <v>691</v>
      </c>
      <c r="C433" s="11" t="s">
        <v>663</v>
      </c>
      <c r="D433" s="3">
        <v>9</v>
      </c>
      <c r="E433" s="15" t="s">
        <v>287</v>
      </c>
      <c r="F433" s="21">
        <f>INDEX(部首検索表[序数],MATCH(字音画数表[[#This Row],[部首]],部首検索表[部首],0))</f>
        <v>53</v>
      </c>
      <c r="G433" s="21" t="s">
        <v>663</v>
      </c>
      <c r="H433" s="12"/>
    </row>
    <row r="434" spans="2:8">
      <c r="B434" s="107" t="s">
        <v>692</v>
      </c>
      <c r="C434" s="11" t="s">
        <v>663</v>
      </c>
      <c r="D434" s="3">
        <v>9</v>
      </c>
      <c r="E434" s="21" t="s">
        <v>160</v>
      </c>
      <c r="F434" s="21">
        <f>INDEX(部首検索表[序数],MATCH(字音画数表[[#This Row],[部首]],部首検索表[部首],0))</f>
        <v>61</v>
      </c>
      <c r="G434" s="21" t="s">
        <v>663</v>
      </c>
      <c r="H434" s="12"/>
    </row>
    <row r="435" spans="2:8">
      <c r="B435" s="107" t="s">
        <v>693</v>
      </c>
      <c r="C435" s="11" t="s">
        <v>663</v>
      </c>
      <c r="D435" s="3">
        <v>9</v>
      </c>
      <c r="E435" s="21" t="s">
        <v>694</v>
      </c>
      <c r="F435" s="21">
        <f>INDEX(部首検索表[序数],MATCH(字音画数表[[#This Row],[部首]],部首検索表[部首],0))</f>
        <v>70</v>
      </c>
      <c r="G435" s="21" t="s">
        <v>663</v>
      </c>
      <c r="H435" s="12"/>
    </row>
    <row r="436" spans="2:8">
      <c r="B436" s="29" t="s">
        <v>695</v>
      </c>
      <c r="C436" s="11" t="s">
        <v>663</v>
      </c>
      <c r="D436" s="3">
        <v>9</v>
      </c>
      <c r="E436" s="21" t="s">
        <v>696</v>
      </c>
      <c r="F436" s="21">
        <f>INDEX(部首検索表[序数],MATCH(字音画数表[[#This Row],[部首]],部首検索表[部首],0))</f>
        <v>72</v>
      </c>
      <c r="G436" s="21" t="s">
        <v>663</v>
      </c>
      <c r="H436" s="12" t="s">
        <v>132</v>
      </c>
    </row>
    <row r="437" spans="2:8">
      <c r="B437" s="107" t="s">
        <v>28</v>
      </c>
      <c r="C437" s="11" t="s">
        <v>663</v>
      </c>
      <c r="D437" s="3">
        <v>9</v>
      </c>
      <c r="E437" s="21" t="s">
        <v>260</v>
      </c>
      <c r="F437" s="21">
        <f>INDEX(部首検索表[序数],MATCH(字音画数表[[#This Row],[部首]],部首検索表[部首],0))</f>
        <v>75</v>
      </c>
      <c r="G437" s="21" t="s">
        <v>663</v>
      </c>
      <c r="H437" s="12"/>
    </row>
    <row r="438" spans="2:8">
      <c r="B438" s="107" t="s">
        <v>697</v>
      </c>
      <c r="C438" s="11" t="s">
        <v>663</v>
      </c>
      <c r="D438" s="3">
        <v>9</v>
      </c>
      <c r="E438" s="21" t="s">
        <v>193</v>
      </c>
      <c r="F438" s="21">
        <f>INDEX(部首検索表[序数],MATCH(字音画数表[[#This Row],[部首]],部首検索表[部首],0))</f>
        <v>75</v>
      </c>
      <c r="G438" s="21" t="s">
        <v>663</v>
      </c>
      <c r="H438" s="12"/>
    </row>
    <row r="439" spans="2:8">
      <c r="B439" s="29" t="s">
        <v>698</v>
      </c>
      <c r="C439" s="11" t="s">
        <v>663</v>
      </c>
      <c r="D439" s="3">
        <v>9</v>
      </c>
      <c r="E439" s="21" t="s">
        <v>158</v>
      </c>
      <c r="F439" s="21">
        <f>INDEX(部首検索表[序数],MATCH(字音画数表[[#This Row],[部首]],部首検索表[部首],0))</f>
        <v>140</v>
      </c>
      <c r="G439" s="21" t="s">
        <v>663</v>
      </c>
      <c r="H439" s="12" t="s">
        <v>132</v>
      </c>
    </row>
    <row r="440" spans="2:8">
      <c r="B440" s="107" t="s">
        <v>1867</v>
      </c>
      <c r="C440" s="11" t="s">
        <v>663</v>
      </c>
      <c r="D440" s="3">
        <v>10</v>
      </c>
      <c r="E440" s="21" t="s">
        <v>727</v>
      </c>
      <c r="F440" s="21">
        <f>INDEX(部首検索表[序数],MATCH(字音画数表[[#This Row],[部首]],部首検索表[部首],0))</f>
        <v>72</v>
      </c>
      <c r="G440" s="21" t="s">
        <v>663</v>
      </c>
      <c r="H440" s="12" t="s">
        <v>132</v>
      </c>
    </row>
    <row r="441" spans="2:8">
      <c r="B441" s="107" t="s">
        <v>699</v>
      </c>
      <c r="C441" s="11" t="s">
        <v>663</v>
      </c>
      <c r="D441" s="3">
        <v>10</v>
      </c>
      <c r="E441" s="21" t="s">
        <v>684</v>
      </c>
      <c r="F441" s="21">
        <f>INDEX(部首検索表[序数],MATCH(字音画数表[[#This Row],[部首]],部首検索表[部首],0))</f>
        <v>115</v>
      </c>
      <c r="G441" s="21" t="s">
        <v>663</v>
      </c>
      <c r="H441" s="12"/>
    </row>
    <row r="442" spans="2:8">
      <c r="B442" s="107" t="s">
        <v>700</v>
      </c>
      <c r="C442" s="11" t="s">
        <v>663</v>
      </c>
      <c r="D442" s="3">
        <v>10</v>
      </c>
      <c r="E442" s="21" t="s">
        <v>181</v>
      </c>
      <c r="F442" s="21">
        <f>INDEX(部首検索表[序数],MATCH(字音画数表[[#This Row],[部首]],部首検索表[部首],0))</f>
        <v>140</v>
      </c>
      <c r="G442" s="21" t="s">
        <v>663</v>
      </c>
      <c r="H442" s="12"/>
    </row>
    <row r="443" spans="2:8">
      <c r="B443" s="107" t="s">
        <v>701</v>
      </c>
      <c r="C443" s="11" t="s">
        <v>663</v>
      </c>
      <c r="D443" s="3">
        <v>10</v>
      </c>
      <c r="E443" s="31" t="s">
        <v>542</v>
      </c>
      <c r="F443" s="21">
        <f>INDEX(部首検索表[序数],MATCH(字音画数表[[#This Row],[部首]],部首検索表[部首],0))</f>
        <v>141</v>
      </c>
      <c r="G443" s="21" t="s">
        <v>663</v>
      </c>
      <c r="H443" s="12" t="s">
        <v>702</v>
      </c>
    </row>
    <row r="444" spans="2:8">
      <c r="B444" s="107" t="s">
        <v>703</v>
      </c>
      <c r="C444" s="11" t="s">
        <v>663</v>
      </c>
      <c r="D444" s="3">
        <v>11</v>
      </c>
      <c r="E444" s="21" t="s">
        <v>231</v>
      </c>
      <c r="F444" s="21">
        <f>INDEX(部首検索表[序数],MATCH(字音画数表[[#This Row],[部首]],部首検索表[部首],0))</f>
        <v>60</v>
      </c>
      <c r="G444" s="21" t="s">
        <v>663</v>
      </c>
      <c r="H444" s="12"/>
    </row>
    <row r="445" spans="2:8">
      <c r="B445" s="107" t="s">
        <v>704</v>
      </c>
      <c r="C445" s="11" t="s">
        <v>663</v>
      </c>
      <c r="D445" s="3">
        <v>11</v>
      </c>
      <c r="E445" s="21" t="s">
        <v>260</v>
      </c>
      <c r="F445" s="21">
        <f>INDEX(部首検索表[序数],MATCH(字音画数表[[#This Row],[部首]],部首検索表[部首],0))</f>
        <v>75</v>
      </c>
      <c r="G445" s="21" t="s">
        <v>663</v>
      </c>
      <c r="H445" s="12"/>
    </row>
    <row r="446" spans="2:8">
      <c r="B446" s="107" t="s">
        <v>1868</v>
      </c>
      <c r="C446" s="11" t="s">
        <v>663</v>
      </c>
      <c r="D446" s="3">
        <v>11</v>
      </c>
      <c r="E446" s="21" t="s">
        <v>156</v>
      </c>
      <c r="F446" s="21">
        <f>INDEX(部首検索表[序数],MATCH(字音画数表[[#This Row],[部首]],部首検索表[部首],0))</f>
        <v>85</v>
      </c>
      <c r="G446" s="21" t="s">
        <v>663</v>
      </c>
      <c r="H446" s="12" t="s">
        <v>132</v>
      </c>
    </row>
    <row r="447" spans="2:8">
      <c r="B447" s="11" t="s">
        <v>705</v>
      </c>
      <c r="C447" s="11" t="s">
        <v>663</v>
      </c>
      <c r="D447" s="3">
        <v>11</v>
      </c>
      <c r="E447" s="3" t="s">
        <v>630</v>
      </c>
      <c r="F447" s="21">
        <f>INDEX(部首検索表[序数],MATCH(字音画数表[[#This Row],[部首]],部首検索表[部首],0))</f>
        <v>104</v>
      </c>
      <c r="G447" s="21" t="s">
        <v>663</v>
      </c>
      <c r="H447" s="12"/>
    </row>
    <row r="448" spans="2:8">
      <c r="B448" s="106" t="s">
        <v>706</v>
      </c>
      <c r="C448" s="11" t="s">
        <v>663</v>
      </c>
      <c r="D448" s="3">
        <v>11</v>
      </c>
      <c r="E448" s="21" t="s">
        <v>707</v>
      </c>
      <c r="F448" s="21">
        <f>INDEX(部首検索表[序数],MATCH(字音画数表[[#This Row],[部首]],部首検索表[部首],0))</f>
        <v>115</v>
      </c>
      <c r="G448" s="21" t="s">
        <v>663</v>
      </c>
      <c r="H448" s="12" t="s">
        <v>4637</v>
      </c>
    </row>
    <row r="449" spans="2:8">
      <c r="B449" s="107" t="s">
        <v>708</v>
      </c>
      <c r="C449" s="11" t="s">
        <v>663</v>
      </c>
      <c r="D449" s="3">
        <v>11</v>
      </c>
      <c r="E449" s="21" t="s">
        <v>709</v>
      </c>
      <c r="F449" s="21">
        <f>INDEX(部首検索表[序数],MATCH(字音画数表[[#This Row],[部首]],部首検索表[部首],0))</f>
        <v>118</v>
      </c>
      <c r="G449" s="21" t="s">
        <v>663</v>
      </c>
      <c r="H449" s="12"/>
    </row>
    <row r="450" spans="2:8">
      <c r="B450" s="113" t="s">
        <v>710</v>
      </c>
      <c r="C450" s="20" t="s">
        <v>663</v>
      </c>
      <c r="D450" s="3">
        <v>11</v>
      </c>
      <c r="E450" s="21" t="s">
        <v>711</v>
      </c>
      <c r="F450" s="21">
        <f>INDEX(部首検索表[序数],MATCH(字音画数表[[#This Row],[部首]],部首検索表[部首],0))</f>
        <v>184</v>
      </c>
      <c r="G450" s="21" t="s">
        <v>663</v>
      </c>
      <c r="H450" s="12"/>
    </row>
    <row r="451" spans="2:8">
      <c r="B451" s="107" t="s">
        <v>4148</v>
      </c>
      <c r="C451" s="11" t="s">
        <v>663</v>
      </c>
      <c r="D451" s="3">
        <v>12</v>
      </c>
      <c r="E451" s="21" t="s">
        <v>712</v>
      </c>
      <c r="F451" s="21">
        <f>INDEX(部首検索表[序数],MATCH(字音画数表[[#This Row],[部首]],部首検索表[部首],0))</f>
        <v>149</v>
      </c>
      <c r="G451" s="21" t="s">
        <v>663</v>
      </c>
      <c r="H451" s="12" t="s">
        <v>132</v>
      </c>
    </row>
    <row r="452" spans="2:8">
      <c r="B452" s="107" t="s">
        <v>713</v>
      </c>
      <c r="C452" s="11" t="s">
        <v>663</v>
      </c>
      <c r="D452" s="3">
        <v>13</v>
      </c>
      <c r="E452" s="21" t="s">
        <v>256</v>
      </c>
      <c r="F452" s="21">
        <f>INDEX(部首検索表[序数],MATCH(字音画数表[[#This Row],[部首]],部首検索表[部首],0))</f>
        <v>154</v>
      </c>
      <c r="G452" s="21" t="s">
        <v>663</v>
      </c>
      <c r="H452" s="12"/>
    </row>
    <row r="453" spans="2:8">
      <c r="B453" s="107" t="s">
        <v>714</v>
      </c>
      <c r="C453" s="11" t="s">
        <v>663</v>
      </c>
      <c r="D453" s="3">
        <v>13</v>
      </c>
      <c r="E453" s="21" t="s">
        <v>715</v>
      </c>
      <c r="F453" s="21">
        <f>INDEX(部首検索表[序数],MATCH(字音画数表[[#This Row],[部首]],部首検索表[部首],0))</f>
        <v>154</v>
      </c>
      <c r="G453" s="21" t="s">
        <v>663</v>
      </c>
      <c r="H453" s="12"/>
    </row>
    <row r="454" spans="2:8">
      <c r="B454" s="107" t="s">
        <v>716</v>
      </c>
      <c r="C454" s="11" t="s">
        <v>663</v>
      </c>
      <c r="D454" s="3">
        <v>15</v>
      </c>
      <c r="E454" s="21" t="s">
        <v>314</v>
      </c>
      <c r="F454" s="21">
        <f>INDEX(部首検索表[序数],MATCH(字音画数表[[#This Row],[部首]],部首検索表[部首],0))</f>
        <v>64</v>
      </c>
      <c r="G454" s="21" t="s">
        <v>663</v>
      </c>
      <c r="H454" s="12"/>
    </row>
    <row r="455" spans="2:8">
      <c r="B455" s="107" t="s">
        <v>717</v>
      </c>
      <c r="C455" s="11" t="s">
        <v>663</v>
      </c>
      <c r="D455" s="3">
        <v>15</v>
      </c>
      <c r="E455" s="21" t="s">
        <v>199</v>
      </c>
      <c r="F455" s="21">
        <f>INDEX(部首検索表[序数],MATCH(字音画数表[[#This Row],[部首]],部首検索表[部首],0))</f>
        <v>154</v>
      </c>
      <c r="G455" s="21" t="s">
        <v>663</v>
      </c>
      <c r="H455" s="12"/>
    </row>
    <row r="456" spans="2:8">
      <c r="B456" s="107" t="s">
        <v>4002</v>
      </c>
      <c r="C456" s="11" t="s">
        <v>663</v>
      </c>
      <c r="D456" s="3">
        <v>15</v>
      </c>
      <c r="E456" s="21" t="s">
        <v>401</v>
      </c>
      <c r="F456" s="21">
        <f>INDEX(部首検索表[序数],MATCH(字音画数表[[#This Row],[部首]],部首検索表[部首],0))</f>
        <v>211</v>
      </c>
      <c r="G456" s="21" t="s">
        <v>663</v>
      </c>
      <c r="H456" s="12"/>
    </row>
    <row r="457" spans="2:8">
      <c r="B457" s="110" t="s">
        <v>926</v>
      </c>
      <c r="C457" s="11" t="s">
        <v>663</v>
      </c>
      <c r="D457" s="3">
        <v>17</v>
      </c>
      <c r="E457" s="31" t="s">
        <v>630</v>
      </c>
      <c r="F457" s="21">
        <f>INDEX(部首検索表[序数],MATCH(字音画数表[[#This Row],[部首]],部首検索表[部首],0))</f>
        <v>104</v>
      </c>
      <c r="G457" s="21" t="s">
        <v>663</v>
      </c>
      <c r="H457" s="34" t="s">
        <v>4638</v>
      </c>
    </row>
    <row r="458" spans="2:8">
      <c r="B458" s="107" t="s">
        <v>176</v>
      </c>
      <c r="C458" s="11" t="s">
        <v>718</v>
      </c>
      <c r="D458" s="3">
        <v>2</v>
      </c>
      <c r="E458" s="21" t="s">
        <v>558</v>
      </c>
      <c r="F458" s="21">
        <f>INDEX(部首検索表[序数],MATCH(字音画数表[[#This Row],[部首]],部首検索表[部首],0))</f>
        <v>7</v>
      </c>
      <c r="G458" s="21" t="s">
        <v>663</v>
      </c>
      <c r="H458" s="24" t="s">
        <v>132</v>
      </c>
    </row>
    <row r="459" spans="2:8">
      <c r="B459" s="107" t="s">
        <v>95</v>
      </c>
      <c r="C459" s="11" t="s">
        <v>718</v>
      </c>
      <c r="D459" s="3">
        <v>6</v>
      </c>
      <c r="E459" s="21" t="s">
        <v>665</v>
      </c>
      <c r="F459" s="21">
        <f>INDEX(部首検索表[序数],MATCH(字音画数表[[#This Row],[部首]],部首検索表[部首],0))</f>
        <v>39</v>
      </c>
      <c r="G459" s="21" t="s">
        <v>663</v>
      </c>
      <c r="H459" s="36"/>
    </row>
    <row r="460" spans="2:8">
      <c r="B460" s="107" t="s">
        <v>1737</v>
      </c>
      <c r="C460" s="11" t="s">
        <v>718</v>
      </c>
      <c r="D460" s="3">
        <v>6</v>
      </c>
      <c r="E460" s="21" t="s">
        <v>719</v>
      </c>
      <c r="F460" s="21">
        <f>INDEX(部首検索表[序数],MATCH(字音画数表[[#This Row],[部首]],部首検索表[部首],0))</f>
        <v>126</v>
      </c>
      <c r="G460" s="21" t="s">
        <v>663</v>
      </c>
      <c r="H460" s="24" t="s">
        <v>132</v>
      </c>
    </row>
    <row r="461" spans="2:8">
      <c r="B461" s="107" t="s">
        <v>4003</v>
      </c>
      <c r="C461" s="11" t="s">
        <v>718</v>
      </c>
      <c r="D461" s="3">
        <v>8</v>
      </c>
      <c r="E461" s="21" t="s">
        <v>531</v>
      </c>
      <c r="F461" s="21">
        <f>INDEX(部首検索表[序数],MATCH(字音画数表[[#This Row],[部首]],部首検索表[部首],0))</f>
        <v>10</v>
      </c>
      <c r="G461" s="21" t="s">
        <v>663</v>
      </c>
      <c r="H461" s="36"/>
    </row>
    <row r="462" spans="2:8">
      <c r="B462" s="107" t="s">
        <v>4149</v>
      </c>
      <c r="C462" s="11" t="s">
        <v>718</v>
      </c>
      <c r="D462" s="3">
        <v>12</v>
      </c>
      <c r="E462" s="21" t="s">
        <v>256</v>
      </c>
      <c r="F462" s="21">
        <f>INDEX(部首検索表[序数],MATCH(字音画数表[[#This Row],[部首]],部首検索表[部首],0))</f>
        <v>154</v>
      </c>
      <c r="G462" s="21" t="s">
        <v>663</v>
      </c>
      <c r="H462" s="36"/>
    </row>
    <row r="463" spans="2:8">
      <c r="B463" s="107" t="s">
        <v>4150</v>
      </c>
      <c r="C463" s="11" t="s">
        <v>721</v>
      </c>
      <c r="D463" s="3">
        <v>2</v>
      </c>
      <c r="E463" s="21" t="s">
        <v>166</v>
      </c>
      <c r="F463" s="21">
        <f>INDEX(部首検索表[序数],MATCH(字音画数表[[#This Row],[部首]],部首検索表[部首],0))</f>
        <v>1</v>
      </c>
      <c r="G463" s="21" t="s">
        <v>663</v>
      </c>
      <c r="H463" s="24" t="s">
        <v>132</v>
      </c>
    </row>
    <row r="464" spans="2:8">
      <c r="B464" s="11" t="s">
        <v>2470</v>
      </c>
      <c r="C464" s="11" t="s">
        <v>722</v>
      </c>
      <c r="D464" s="3">
        <v>5</v>
      </c>
      <c r="E464" s="3" t="s">
        <v>188</v>
      </c>
      <c r="F464" s="21">
        <f>INDEX(部首検索表[序数],MATCH(字音画数表[[#This Row],[部首]],部首検索表[部首],0))</f>
        <v>37</v>
      </c>
      <c r="G464" s="21" t="s">
        <v>663</v>
      </c>
      <c r="H464" s="36"/>
    </row>
    <row r="465" spans="2:8">
      <c r="B465" s="108" t="s">
        <v>723</v>
      </c>
      <c r="C465" s="20" t="s">
        <v>722</v>
      </c>
      <c r="D465" s="3">
        <v>9</v>
      </c>
      <c r="E465" s="31" t="s">
        <v>127</v>
      </c>
      <c r="F465" s="21">
        <f>INDEX(部首検索表[序数],MATCH(字音画数表[[#This Row],[部首]],部首検索表[部首],0))</f>
        <v>40</v>
      </c>
      <c r="G465" s="21" t="s">
        <v>663</v>
      </c>
      <c r="H465" s="36"/>
    </row>
    <row r="466" spans="2:8">
      <c r="B466" s="108" t="s">
        <v>724</v>
      </c>
      <c r="C466" s="20" t="s">
        <v>722</v>
      </c>
      <c r="D466" s="3">
        <v>9</v>
      </c>
      <c r="E466" s="21" t="s">
        <v>163</v>
      </c>
      <c r="F466" s="21">
        <f>INDEX(部首検索表[序数],MATCH(字音画数表[[#This Row],[部首]],部首検索表[部首],0))</f>
        <v>163</v>
      </c>
      <c r="G466" s="21" t="s">
        <v>663</v>
      </c>
      <c r="H466" s="36"/>
    </row>
    <row r="467" spans="2:8">
      <c r="B467" s="107" t="s">
        <v>4151</v>
      </c>
      <c r="C467" s="11" t="s">
        <v>722</v>
      </c>
      <c r="D467" s="3">
        <v>10</v>
      </c>
      <c r="E467" s="31" t="s">
        <v>630</v>
      </c>
      <c r="F467" s="21">
        <f>INDEX(部首検索表[序数],MATCH(字音画数表[[#This Row],[部首]],部首検索表[部首],0))</f>
        <v>104</v>
      </c>
      <c r="G467" s="21" t="s">
        <v>663</v>
      </c>
      <c r="H467" s="12" t="s">
        <v>132</v>
      </c>
    </row>
    <row r="468" spans="2:8">
      <c r="B468" s="107" t="s">
        <v>4004</v>
      </c>
      <c r="C468" s="11" t="s">
        <v>722</v>
      </c>
      <c r="D468" s="3">
        <v>14</v>
      </c>
      <c r="E468" s="21" t="s">
        <v>127</v>
      </c>
      <c r="F468" s="21">
        <f>INDEX(部首検索表[序数],MATCH(字音画数表[[#This Row],[部首]],部首検索表[部首],0))</f>
        <v>40</v>
      </c>
      <c r="G468" s="21" t="s">
        <v>663</v>
      </c>
      <c r="H468" s="12"/>
    </row>
    <row r="469" spans="2:8">
      <c r="B469" s="107" t="s">
        <v>726</v>
      </c>
      <c r="C469" s="11" t="s">
        <v>722</v>
      </c>
      <c r="D469" s="3">
        <v>14</v>
      </c>
      <c r="E469" s="21" t="s">
        <v>239</v>
      </c>
      <c r="F469" s="21">
        <f>INDEX(部首検索表[序数],MATCH(字音画数表[[#This Row],[部首]],部首検索表[部首],0))</f>
        <v>85</v>
      </c>
      <c r="G469" s="21" t="s">
        <v>663</v>
      </c>
      <c r="H469" s="12" t="s">
        <v>132</v>
      </c>
    </row>
    <row r="470" spans="2:8">
      <c r="B470" s="107" t="s">
        <v>727</v>
      </c>
      <c r="C470" s="11" t="s">
        <v>728</v>
      </c>
      <c r="D470" s="3">
        <v>4</v>
      </c>
      <c r="E470" s="21" t="s">
        <v>696</v>
      </c>
      <c r="F470" s="21">
        <f>INDEX(部首検索表[序数],MATCH(字音画数表[[#This Row],[部首]],部首検索表[部首],0))</f>
        <v>72</v>
      </c>
      <c r="G470" s="21" t="s">
        <v>663</v>
      </c>
      <c r="H470" s="12" t="s">
        <v>132</v>
      </c>
    </row>
    <row r="471" spans="2:8">
      <c r="B471" s="107" t="s">
        <v>646</v>
      </c>
      <c r="C471" s="11" t="s">
        <v>729</v>
      </c>
      <c r="D471" s="3">
        <v>7</v>
      </c>
      <c r="E471" s="21" t="s">
        <v>499</v>
      </c>
      <c r="F471" s="21">
        <f>INDEX(部首検索表[序数],MATCH(字音画数表[[#This Row],[部首]],部首検索表[部首],0))</f>
        <v>159</v>
      </c>
      <c r="G471" s="21" t="s">
        <v>663</v>
      </c>
      <c r="H471" s="12"/>
    </row>
    <row r="472" spans="2:8">
      <c r="B472" s="11" t="s">
        <v>4152</v>
      </c>
      <c r="C472" s="11" t="s">
        <v>729</v>
      </c>
      <c r="D472" s="3">
        <v>8</v>
      </c>
      <c r="E472" s="3" t="s">
        <v>731</v>
      </c>
      <c r="F472" s="21">
        <f>INDEX(部首検索表[序数],MATCH(字音画数表[[#This Row],[部首]],部首検索表[部首],0))</f>
        <v>135</v>
      </c>
      <c r="G472" s="21" t="s">
        <v>663</v>
      </c>
      <c r="H472" s="12"/>
    </row>
    <row r="473" spans="2:8">
      <c r="B473" s="107" t="s">
        <v>732</v>
      </c>
      <c r="C473" s="11" t="s">
        <v>729</v>
      </c>
      <c r="D473" s="3">
        <v>9</v>
      </c>
      <c r="E473" s="21" t="s">
        <v>193</v>
      </c>
      <c r="F473" s="21">
        <f>INDEX(部首検索表[序数],MATCH(字音画数表[[#This Row],[部首]],部首検索表[部首],0))</f>
        <v>75</v>
      </c>
      <c r="G473" s="21" t="s">
        <v>663</v>
      </c>
      <c r="H473" s="12" t="s">
        <v>132</v>
      </c>
    </row>
    <row r="474" spans="2:8">
      <c r="B474" s="107" t="s">
        <v>1793</v>
      </c>
      <c r="C474" s="11" t="s">
        <v>729</v>
      </c>
      <c r="D474" s="3">
        <v>9</v>
      </c>
      <c r="E474" s="21" t="s">
        <v>734</v>
      </c>
      <c r="F474" s="21">
        <f>INDEX(部首検索表[序数],MATCH(字音画数表[[#This Row],[部首]],部首検索表[部首],0))</f>
        <v>125</v>
      </c>
      <c r="G474" s="21" t="s">
        <v>663</v>
      </c>
      <c r="H474" s="12" t="s">
        <v>132</v>
      </c>
    </row>
    <row r="475" spans="2:8">
      <c r="B475" s="107" t="s">
        <v>735</v>
      </c>
      <c r="C475" s="11" t="s">
        <v>729</v>
      </c>
      <c r="D475" s="3">
        <v>12</v>
      </c>
      <c r="E475" s="21" t="s">
        <v>138</v>
      </c>
      <c r="F475" s="21">
        <f>INDEX(部首検索表[序数],MATCH(字音画数表[[#This Row],[部首]],部首検索表[部首],0))</f>
        <v>37</v>
      </c>
      <c r="G475" s="21" t="s">
        <v>663</v>
      </c>
      <c r="H475" s="12" t="s">
        <v>132</v>
      </c>
    </row>
    <row r="476" spans="2:8">
      <c r="B476" s="107" t="s">
        <v>1869</v>
      </c>
      <c r="C476" s="11" t="s">
        <v>729</v>
      </c>
      <c r="D476" s="3">
        <v>12</v>
      </c>
      <c r="E476" s="21" t="s">
        <v>1086</v>
      </c>
      <c r="F476" s="21">
        <f>INDEX(部首検索表[序数],MATCH(字音画数表[[#This Row],[部首]],部首検索表[部首],0))</f>
        <v>168</v>
      </c>
      <c r="G476" s="21" t="s">
        <v>663</v>
      </c>
      <c r="H476" s="12" t="s">
        <v>4639</v>
      </c>
    </row>
    <row r="477" spans="2:8">
      <c r="B477" s="107" t="s">
        <v>736</v>
      </c>
      <c r="C477" s="11" t="s">
        <v>729</v>
      </c>
      <c r="D477" s="3">
        <v>17</v>
      </c>
      <c r="E477" s="21" t="s">
        <v>262</v>
      </c>
      <c r="F477" s="21">
        <f>INDEX(部首検索表[序数],MATCH(字音画数表[[#This Row],[部首]],部首検索表[部首],0))</f>
        <v>149</v>
      </c>
      <c r="G477" s="21" t="s">
        <v>663</v>
      </c>
      <c r="H477" s="12" t="s">
        <v>132</v>
      </c>
    </row>
    <row r="478" spans="2:8">
      <c r="B478" s="107" t="s">
        <v>737</v>
      </c>
      <c r="C478" s="11" t="s">
        <v>738</v>
      </c>
      <c r="D478" s="3">
        <v>9</v>
      </c>
      <c r="E478" s="21" t="s">
        <v>739</v>
      </c>
      <c r="F478" s="21">
        <f>INDEX(部首検索表[序数],MATCH(字音画数表[[#This Row],[部首]],部首検索表[部首],0))</f>
        <v>18</v>
      </c>
      <c r="G478" s="21" t="s">
        <v>663</v>
      </c>
      <c r="H478" s="12" t="s">
        <v>132</v>
      </c>
    </row>
    <row r="479" spans="2:8">
      <c r="B479" s="107" t="s">
        <v>740</v>
      </c>
      <c r="C479" s="11" t="s">
        <v>738</v>
      </c>
      <c r="D479" s="3">
        <v>14</v>
      </c>
      <c r="E479" s="21" t="s">
        <v>206</v>
      </c>
      <c r="F479" s="21">
        <f>INDEX(部首検索表[序数],MATCH(字音画数表[[#This Row],[部首]],部首検索表[部首],0))</f>
        <v>120</v>
      </c>
      <c r="G479" s="21" t="s">
        <v>663</v>
      </c>
      <c r="H479" s="12" t="s">
        <v>132</v>
      </c>
    </row>
    <row r="480" spans="2:8">
      <c r="B480" s="107" t="s">
        <v>741</v>
      </c>
      <c r="C480" s="11" t="s">
        <v>738</v>
      </c>
      <c r="D480" s="3">
        <v>17</v>
      </c>
      <c r="E480" s="21" t="s">
        <v>742</v>
      </c>
      <c r="F480" s="21">
        <f>INDEX(部首検索表[序数],MATCH(字音画数表[[#This Row],[部首]],部首検索表[部首],0))</f>
        <v>87</v>
      </c>
      <c r="G480" s="21" t="s">
        <v>663</v>
      </c>
      <c r="H480" s="12"/>
    </row>
    <row r="481" spans="2:8">
      <c r="B481" s="107" t="s">
        <v>743</v>
      </c>
      <c r="C481" s="11" t="s">
        <v>744</v>
      </c>
      <c r="D481" s="3">
        <v>8</v>
      </c>
      <c r="E481" s="21" t="s">
        <v>158</v>
      </c>
      <c r="F481" s="21">
        <f>INDEX(部首検索表[序数],MATCH(字音画数表[[#This Row],[部首]],部首検索表[部首],0))</f>
        <v>140</v>
      </c>
      <c r="G481" s="21" t="s">
        <v>663</v>
      </c>
      <c r="H481" s="12" t="s">
        <v>745</v>
      </c>
    </row>
    <row r="482" spans="2:8">
      <c r="B482" s="107" t="s">
        <v>746</v>
      </c>
      <c r="C482" s="11" t="s">
        <v>747</v>
      </c>
      <c r="D482" s="3">
        <v>5</v>
      </c>
      <c r="E482" s="31" t="s">
        <v>664</v>
      </c>
      <c r="F482" s="21">
        <f>INDEX(部首検索表[序数],MATCH(字音画数表[[#This Row],[部首]],部首検索表[部首],0))</f>
        <v>3</v>
      </c>
      <c r="G482" s="21" t="s">
        <v>663</v>
      </c>
      <c r="H482" s="12"/>
    </row>
    <row r="483" spans="2:8">
      <c r="B483" s="107" t="s">
        <v>748</v>
      </c>
      <c r="C483" s="11" t="s">
        <v>747</v>
      </c>
      <c r="D483" s="3">
        <v>6</v>
      </c>
      <c r="E483" s="21" t="s">
        <v>388</v>
      </c>
      <c r="F483" s="21">
        <f>INDEX(部首検索表[序数],MATCH(字音画数表[[#This Row],[部首]],部首検索表[部首],0))</f>
        <v>62</v>
      </c>
      <c r="G483" s="21" t="s">
        <v>663</v>
      </c>
      <c r="H483" s="12" t="s">
        <v>132</v>
      </c>
    </row>
    <row r="484" spans="2:8">
      <c r="B484" s="107" t="s">
        <v>749</v>
      </c>
      <c r="C484" s="11" t="s">
        <v>747</v>
      </c>
      <c r="D484" s="3">
        <v>6</v>
      </c>
      <c r="E484" s="21" t="s">
        <v>193</v>
      </c>
      <c r="F484" s="21">
        <f>INDEX(部首検索表[序数],MATCH(字音画数表[[#This Row],[部首]],部首検索表[部首],0))</f>
        <v>75</v>
      </c>
      <c r="G484" s="21" t="s">
        <v>663</v>
      </c>
      <c r="H484" s="12"/>
    </row>
    <row r="485" spans="2:8">
      <c r="B485" s="107" t="s">
        <v>1870</v>
      </c>
      <c r="C485" s="11" t="s">
        <v>747</v>
      </c>
      <c r="D485" s="3">
        <v>15</v>
      </c>
      <c r="E485" s="21" t="s">
        <v>156</v>
      </c>
      <c r="F485" s="21">
        <f>INDEX(部首検索表[序数],MATCH(字音画数表[[#This Row],[部首]],部首検索表[部首],0))</f>
        <v>85</v>
      </c>
      <c r="G485" s="21" t="s">
        <v>663</v>
      </c>
      <c r="H485" s="12" t="s">
        <v>132</v>
      </c>
    </row>
    <row r="486" spans="2:8">
      <c r="B486" s="107" t="s">
        <v>750</v>
      </c>
      <c r="C486" s="11" t="s">
        <v>747</v>
      </c>
      <c r="D486" s="3">
        <v>16</v>
      </c>
      <c r="E486" s="21" t="s">
        <v>751</v>
      </c>
      <c r="F486" s="21">
        <f>INDEX(部首検索表[序数],MATCH(字音画数表[[#This Row],[部首]],部首検索表[部首],0))</f>
        <v>151</v>
      </c>
      <c r="G486" s="21" t="s">
        <v>663</v>
      </c>
      <c r="H486" s="12"/>
    </row>
    <row r="487" spans="2:8">
      <c r="B487" s="107" t="s">
        <v>752</v>
      </c>
      <c r="C487" s="11" t="s">
        <v>747</v>
      </c>
      <c r="D487" s="3">
        <v>16</v>
      </c>
      <c r="E487" s="3" t="s">
        <v>753</v>
      </c>
      <c r="F487" s="21">
        <f>INDEX(部首検索表[序数],MATCH(字音画数表[[#This Row],[部首]],部首検索表[部首],0))</f>
        <v>159</v>
      </c>
      <c r="G487" s="21" t="s">
        <v>663</v>
      </c>
      <c r="H487" s="12" t="s">
        <v>132</v>
      </c>
    </row>
    <row r="488" spans="2:8">
      <c r="B488" s="107" t="s">
        <v>754</v>
      </c>
      <c r="C488" s="11" t="s">
        <v>755</v>
      </c>
      <c r="D488" s="3">
        <v>2</v>
      </c>
      <c r="E488" s="21" t="s">
        <v>756</v>
      </c>
      <c r="F488" s="21">
        <f>INDEX(部首検索表[序数],MATCH(字音画数表[[#This Row],[部首]],部首検索表[部首],0))</f>
        <v>24</v>
      </c>
      <c r="G488" s="21" t="s">
        <v>663</v>
      </c>
      <c r="H488" s="12" t="s">
        <v>132</v>
      </c>
    </row>
    <row r="489" spans="2:8">
      <c r="B489" s="107" t="s">
        <v>757</v>
      </c>
      <c r="C489" s="11" t="s">
        <v>755</v>
      </c>
      <c r="D489" s="3">
        <v>5</v>
      </c>
      <c r="E489" s="21" t="s">
        <v>756</v>
      </c>
      <c r="F489" s="21">
        <f>INDEX(部首検索表[序数],MATCH(字音画数表[[#This Row],[部首]],部首検索表[部首],0))</f>
        <v>24</v>
      </c>
      <c r="G489" s="21" t="s">
        <v>663</v>
      </c>
      <c r="H489" s="12"/>
    </row>
    <row r="490" spans="2:8">
      <c r="B490" s="107" t="s">
        <v>758</v>
      </c>
      <c r="C490" s="11" t="s">
        <v>755</v>
      </c>
      <c r="D490" s="3">
        <v>5</v>
      </c>
      <c r="E490" s="31" t="s">
        <v>221</v>
      </c>
      <c r="F490" s="55">
        <f>INDEX(部首検索表[序数],MATCH(字音画数表[[#This Row],[部首]],部首検索表[部首],0))</f>
        <v>31</v>
      </c>
      <c r="G490" s="21" t="s">
        <v>663</v>
      </c>
      <c r="H490" s="12" t="s">
        <v>132</v>
      </c>
    </row>
    <row r="491" spans="2:8">
      <c r="B491" s="107" t="s">
        <v>33</v>
      </c>
      <c r="C491" s="11" t="s">
        <v>755</v>
      </c>
      <c r="D491" s="3">
        <v>6</v>
      </c>
      <c r="E491" s="31" t="s">
        <v>531</v>
      </c>
      <c r="F491" s="21">
        <f>INDEX(部首検索表[序数],MATCH(字音画数表[[#This Row],[部首]],部首検索表[部首],0))</f>
        <v>10</v>
      </c>
      <c r="G491" s="21" t="s">
        <v>663</v>
      </c>
      <c r="H491" s="12" t="s">
        <v>132</v>
      </c>
    </row>
    <row r="492" spans="2:8">
      <c r="B492" s="107" t="s">
        <v>759</v>
      </c>
      <c r="C492" s="11" t="s">
        <v>755</v>
      </c>
      <c r="D492" s="3">
        <v>6</v>
      </c>
      <c r="E492" s="31" t="s">
        <v>127</v>
      </c>
      <c r="F492" s="21">
        <f>INDEX(部首検索表[序数],MATCH(字音画数表[[#This Row],[部首]],部首検索表[部首],0))</f>
        <v>40</v>
      </c>
      <c r="G492" s="21" t="s">
        <v>663</v>
      </c>
      <c r="H492" s="12" t="s">
        <v>132</v>
      </c>
    </row>
    <row r="493" spans="2:8">
      <c r="B493" s="108" t="s">
        <v>760</v>
      </c>
      <c r="C493" s="20" t="s">
        <v>755</v>
      </c>
      <c r="D493" s="3">
        <v>6</v>
      </c>
      <c r="E493" s="31" t="s">
        <v>761</v>
      </c>
      <c r="F493" s="21">
        <f>INDEX(部首検索表[序数],MATCH(字音画数表[[#This Row],[部首]],部首検索表[部首],0))</f>
        <v>47</v>
      </c>
      <c r="G493" s="21" t="s">
        <v>663</v>
      </c>
      <c r="H493" s="12" t="s">
        <v>132</v>
      </c>
    </row>
    <row r="494" spans="2:8">
      <c r="B494" s="107" t="s">
        <v>762</v>
      </c>
      <c r="C494" s="11" t="s">
        <v>755</v>
      </c>
      <c r="D494" s="3">
        <v>8</v>
      </c>
      <c r="E494" s="21" t="s">
        <v>251</v>
      </c>
      <c r="F494" s="21">
        <f>INDEX(部首検索表[序数],MATCH(字音画数表[[#This Row],[部首]],部首検索表[部首],0))</f>
        <v>29</v>
      </c>
      <c r="G494" s="21" t="s">
        <v>663</v>
      </c>
      <c r="H494" s="12" t="s">
        <v>132</v>
      </c>
    </row>
    <row r="495" spans="2:8">
      <c r="B495" s="107" t="s">
        <v>763</v>
      </c>
      <c r="C495" s="11" t="s">
        <v>755</v>
      </c>
      <c r="D495" s="3">
        <v>8</v>
      </c>
      <c r="E495" s="21" t="s">
        <v>251</v>
      </c>
      <c r="F495" s="21">
        <f>INDEX(部首検索表[序数],MATCH(字音画数表[[#This Row],[部首]],部首検索表[部首],0))</f>
        <v>29</v>
      </c>
      <c r="G495" s="21" t="s">
        <v>663</v>
      </c>
      <c r="H495" s="12"/>
    </row>
    <row r="496" spans="2:8">
      <c r="B496" s="11" t="s">
        <v>764</v>
      </c>
      <c r="C496" s="11" t="s">
        <v>755</v>
      </c>
      <c r="D496" s="3">
        <v>8</v>
      </c>
      <c r="E496" s="3" t="s">
        <v>249</v>
      </c>
      <c r="F496" s="21">
        <f>INDEX(部首検索表[序数],MATCH(字音画数表[[#This Row],[部首]],部首検索表[部首],0))</f>
        <v>30</v>
      </c>
      <c r="G496" s="21" t="s">
        <v>663</v>
      </c>
      <c r="H496" s="12" t="s">
        <v>132</v>
      </c>
    </row>
    <row r="497" spans="2:8">
      <c r="B497" s="107" t="s">
        <v>765</v>
      </c>
      <c r="C497" s="11" t="s">
        <v>755</v>
      </c>
      <c r="D497" s="3">
        <v>9</v>
      </c>
      <c r="E497" s="21" t="s">
        <v>766</v>
      </c>
      <c r="F497" s="21">
        <f>INDEX(部首検索表[序数],MATCH(字音画数表[[#This Row],[部首]],部首検索表[部首],0))</f>
        <v>185</v>
      </c>
      <c r="G497" s="21" t="s">
        <v>663</v>
      </c>
      <c r="H497" s="12" t="s">
        <v>132</v>
      </c>
    </row>
    <row r="498" spans="2:8">
      <c r="B498" s="107" t="s">
        <v>767</v>
      </c>
      <c r="C498" s="11" t="s">
        <v>755</v>
      </c>
      <c r="D498" s="3">
        <v>10</v>
      </c>
      <c r="E498" s="21" t="s">
        <v>473</v>
      </c>
      <c r="F498" s="21">
        <f>INDEX(部首検索表[序数],MATCH(字音画数表[[#This Row],[部首]],部首検索表[部首],0))</f>
        <v>14</v>
      </c>
      <c r="G498" s="21" t="s">
        <v>663</v>
      </c>
      <c r="H498" s="12" t="s">
        <v>4640</v>
      </c>
    </row>
    <row r="499" spans="2:8">
      <c r="B499" s="107" t="s">
        <v>768</v>
      </c>
      <c r="C499" s="11" t="s">
        <v>755</v>
      </c>
      <c r="D499" s="3">
        <v>11</v>
      </c>
      <c r="E499" s="21" t="s">
        <v>769</v>
      </c>
      <c r="F499" s="21">
        <f>INDEX(部首検索表[序数],MATCH(字音画数表[[#This Row],[部首]],部首検索表[部首],0))</f>
        <v>32</v>
      </c>
      <c r="G499" s="21" t="s">
        <v>663</v>
      </c>
      <c r="H499" s="40" t="s">
        <v>132</v>
      </c>
    </row>
    <row r="500" spans="2:8">
      <c r="B500" s="107" t="s">
        <v>770</v>
      </c>
      <c r="C500" s="11" t="s">
        <v>755</v>
      </c>
      <c r="D500" s="3">
        <v>11</v>
      </c>
      <c r="E500" s="21" t="s">
        <v>179</v>
      </c>
      <c r="F500" s="21">
        <f>INDEX(部首検索表[序数],MATCH(字音画数表[[#This Row],[部首]],部首検索表[部首],0))</f>
        <v>124</v>
      </c>
      <c r="G500" s="21" t="s">
        <v>663</v>
      </c>
      <c r="H500" s="12"/>
    </row>
    <row r="501" spans="2:8">
      <c r="B501" s="107" t="s">
        <v>771</v>
      </c>
      <c r="C501" s="11" t="s">
        <v>755</v>
      </c>
      <c r="D501" s="3">
        <v>11</v>
      </c>
      <c r="E501" s="21" t="s">
        <v>430</v>
      </c>
      <c r="F501" s="21">
        <f>INDEX(部首検索表[序数],MATCH(字音画数表[[#This Row],[部首]],部首検索表[部首],0))</f>
        <v>130</v>
      </c>
      <c r="G501" s="21" t="s">
        <v>663</v>
      </c>
      <c r="H501" s="12"/>
    </row>
    <row r="502" spans="2:8">
      <c r="B502" s="107" t="s">
        <v>772</v>
      </c>
      <c r="C502" s="11" t="s">
        <v>755</v>
      </c>
      <c r="D502" s="3">
        <v>12</v>
      </c>
      <c r="E502" s="31" t="s">
        <v>183</v>
      </c>
      <c r="F502" s="21">
        <f>INDEX(部首検索表[序数],MATCH(字音画数表[[#This Row],[部首]],部首検索表[部首],0))</f>
        <v>43</v>
      </c>
      <c r="G502" s="21" t="s">
        <v>663</v>
      </c>
      <c r="H502" s="12" t="s">
        <v>132</v>
      </c>
    </row>
    <row r="503" spans="2:8">
      <c r="B503" s="11" t="s">
        <v>4153</v>
      </c>
      <c r="C503" s="11" t="s">
        <v>755</v>
      </c>
      <c r="D503" s="3">
        <v>12</v>
      </c>
      <c r="E503" s="3" t="s">
        <v>475</v>
      </c>
      <c r="F503" s="21">
        <f>INDEX(部首検索表[序数],MATCH(字音画数表[[#This Row],[部首]],部首検索表[部首],0))</f>
        <v>109</v>
      </c>
      <c r="G503" s="21" t="s">
        <v>663</v>
      </c>
      <c r="H503" s="12" t="s">
        <v>132</v>
      </c>
    </row>
    <row r="504" spans="2:8">
      <c r="B504" s="107" t="s">
        <v>774</v>
      </c>
      <c r="C504" s="11" t="s">
        <v>755</v>
      </c>
      <c r="D504" s="3">
        <v>13</v>
      </c>
      <c r="E504" s="21" t="s">
        <v>775</v>
      </c>
      <c r="F504" s="21">
        <f>INDEX(部首検索表[序数],MATCH(字音画数表[[#This Row],[部首]],部首検索表[部首],0))</f>
        <v>85</v>
      </c>
      <c r="G504" s="21" t="s">
        <v>663</v>
      </c>
      <c r="H504" s="12" t="s">
        <v>132</v>
      </c>
    </row>
    <row r="505" spans="2:8" ht="195.9">
      <c r="B505" s="107" t="s">
        <v>718</v>
      </c>
      <c r="C505" s="11" t="s">
        <v>755</v>
      </c>
      <c r="D505" s="3">
        <v>13</v>
      </c>
      <c r="E505" s="21" t="s">
        <v>776</v>
      </c>
      <c r="F505" s="55">
        <f>INDEX(部首検索表[序数],MATCH(字音画数表[[#This Row],[部首]],部首検索表[部首],0))</f>
        <v>153</v>
      </c>
      <c r="G505" s="21" t="s">
        <v>663</v>
      </c>
      <c r="H505" s="137" t="s">
        <v>4817</v>
      </c>
    </row>
    <row r="506" spans="2:8">
      <c r="B506" s="107" t="s">
        <v>4005</v>
      </c>
      <c r="C506" s="11" t="s">
        <v>755</v>
      </c>
      <c r="D506" s="3">
        <v>14</v>
      </c>
      <c r="E506" s="21" t="s">
        <v>769</v>
      </c>
      <c r="F506" s="10">
        <f>INDEX(部首検索表[序数],MATCH(字音画数表[[#This Row],[部首]],部首検索表[部首],0))</f>
        <v>32</v>
      </c>
      <c r="G506" s="21" t="s">
        <v>663</v>
      </c>
      <c r="H506" s="12" t="s">
        <v>4641</v>
      </c>
    </row>
    <row r="507" spans="2:8">
      <c r="B507" s="107" t="s">
        <v>778</v>
      </c>
      <c r="C507" s="11" t="s">
        <v>755</v>
      </c>
      <c r="D507" s="3">
        <v>14</v>
      </c>
      <c r="E507" s="21" t="s">
        <v>779</v>
      </c>
      <c r="F507" s="21">
        <f>INDEX(部首検索表[序数],MATCH(字音画数表[[#This Row],[部首]],部首検索表[部首],0))</f>
        <v>128</v>
      </c>
      <c r="G507" s="21" t="s">
        <v>663</v>
      </c>
      <c r="H507" s="12" t="s">
        <v>4642</v>
      </c>
    </row>
    <row r="508" spans="2:8">
      <c r="B508" s="11" t="s">
        <v>1871</v>
      </c>
      <c r="C508" s="11" t="s">
        <v>755</v>
      </c>
      <c r="D508" s="3">
        <v>20</v>
      </c>
      <c r="E508" s="3" t="s">
        <v>1187</v>
      </c>
      <c r="F508" s="21">
        <f>INDEX(部首検索表[序数],MATCH(字音画数表[[#This Row],[部首]],部首検索表[部首],0))</f>
        <v>187</v>
      </c>
      <c r="G508" s="21" t="s">
        <v>663</v>
      </c>
      <c r="H508" s="12" t="s">
        <v>132</v>
      </c>
    </row>
    <row r="509" spans="2:8">
      <c r="B509" s="107" t="s">
        <v>780</v>
      </c>
      <c r="C509" s="11" t="s">
        <v>755</v>
      </c>
      <c r="D509" s="3">
        <v>22</v>
      </c>
      <c r="E509" s="21" t="s">
        <v>140</v>
      </c>
      <c r="F509" s="21">
        <f>INDEX(部首検索表[序数],MATCH(字音画数表[[#This Row],[部首]],部首検索表[部首],0))</f>
        <v>145</v>
      </c>
      <c r="G509" s="21" t="s">
        <v>663</v>
      </c>
      <c r="H509" s="12" t="s">
        <v>132</v>
      </c>
    </row>
    <row r="510" spans="2:8">
      <c r="B510" s="107" t="s">
        <v>781</v>
      </c>
      <c r="C510" s="11" t="s">
        <v>755</v>
      </c>
      <c r="D510" s="3">
        <v>23</v>
      </c>
      <c r="E510" s="21" t="s">
        <v>527</v>
      </c>
      <c r="F510" s="21">
        <f>INDEX(部首検索表[序数],MATCH(字音画数表[[#This Row],[部首]],部首検索表[部首],0))</f>
        <v>149</v>
      </c>
      <c r="G510" s="21" t="s">
        <v>663</v>
      </c>
      <c r="H510" s="12"/>
    </row>
    <row r="511" spans="2:8">
      <c r="B511" s="107" t="s">
        <v>782</v>
      </c>
      <c r="C511" s="11" t="s">
        <v>783</v>
      </c>
      <c r="D511" s="3">
        <v>2</v>
      </c>
      <c r="E511" s="21" t="s">
        <v>784</v>
      </c>
      <c r="F511" s="21">
        <f>INDEX(部首検索表[序数],MATCH(字音画数表[[#This Row],[部首]],部首検索表[部首],0))</f>
        <v>11</v>
      </c>
      <c r="G511" s="21" t="s">
        <v>663</v>
      </c>
      <c r="H511" s="12" t="s">
        <v>132</v>
      </c>
    </row>
    <row r="512" spans="2:8">
      <c r="B512" s="107" t="s">
        <v>785</v>
      </c>
      <c r="C512" s="11" t="s">
        <v>783</v>
      </c>
      <c r="D512" s="3">
        <v>4</v>
      </c>
      <c r="E512" s="21" t="s">
        <v>135</v>
      </c>
      <c r="F512" s="21">
        <f>INDEX(部首検索表[序数],MATCH(字音画数表[[#This Row],[部首]],部首検索表[部首],0))</f>
        <v>9</v>
      </c>
      <c r="G512" s="21" t="s">
        <v>663</v>
      </c>
      <c r="H512" s="12"/>
    </row>
    <row r="513" spans="2:8">
      <c r="B513" s="107" t="s">
        <v>786</v>
      </c>
      <c r="C513" s="11" t="s">
        <v>783</v>
      </c>
      <c r="D513" s="3">
        <v>6</v>
      </c>
      <c r="E513" s="21" t="s">
        <v>787</v>
      </c>
      <c r="F513" s="21">
        <f>INDEX(部首検索表[序数],MATCH(字音画数表[[#This Row],[部首]],部首検索表[部首],0))</f>
        <v>62</v>
      </c>
      <c r="G513" s="21" t="s">
        <v>663</v>
      </c>
      <c r="H513" s="12" t="s">
        <v>132</v>
      </c>
    </row>
    <row r="514" spans="2:8">
      <c r="B514" s="107" t="s">
        <v>4006</v>
      </c>
      <c r="C514" s="11" t="s">
        <v>783</v>
      </c>
      <c r="D514" s="3">
        <v>11</v>
      </c>
      <c r="E514" s="31" t="s">
        <v>231</v>
      </c>
      <c r="F514" s="21">
        <f>INDEX(部首検索表[序数],MATCH(字音画数表[[#This Row],[部首]],部首検索表[部首],0))</f>
        <v>60</v>
      </c>
      <c r="G514" s="21" t="s">
        <v>663</v>
      </c>
      <c r="H514" s="12"/>
    </row>
    <row r="515" spans="2:8">
      <c r="B515" s="107" t="s">
        <v>1872</v>
      </c>
      <c r="C515" s="11" t="s">
        <v>790</v>
      </c>
      <c r="D515" s="3">
        <v>8</v>
      </c>
      <c r="E515" s="21" t="s">
        <v>408</v>
      </c>
      <c r="F515" s="21">
        <f>INDEX(部首検索表[序数],MATCH(字音画数表[[#This Row],[部首]],部首検索表[部首],0))</f>
        <v>29</v>
      </c>
      <c r="G515" s="21" t="s">
        <v>663</v>
      </c>
      <c r="H515" s="12" t="s">
        <v>132</v>
      </c>
    </row>
    <row r="516" spans="2:8">
      <c r="B516" s="107" t="s">
        <v>789</v>
      </c>
      <c r="C516" s="11" t="s">
        <v>790</v>
      </c>
      <c r="D516" s="3">
        <v>22</v>
      </c>
      <c r="E516" s="21" t="s">
        <v>233</v>
      </c>
      <c r="F516" s="21">
        <f>INDEX(部首検索表[序数],MATCH(字音画数表[[#This Row],[部首]],部首検索表[部首],0))</f>
        <v>76</v>
      </c>
      <c r="G516" s="21" t="s">
        <v>663</v>
      </c>
      <c r="H516" s="12" t="s">
        <v>1933</v>
      </c>
    </row>
    <row r="517" spans="2:8">
      <c r="B517" s="107" t="s">
        <v>791</v>
      </c>
      <c r="C517" s="11" t="s">
        <v>790</v>
      </c>
      <c r="D517" s="3">
        <v>22</v>
      </c>
      <c r="E517" s="21" t="s">
        <v>792</v>
      </c>
      <c r="F517" s="21">
        <f>INDEX(部首検索表[序数],MATCH(字音画数表[[#This Row],[部首]],部首検索表[部首],0))</f>
        <v>193</v>
      </c>
      <c r="G517" s="21" t="s">
        <v>663</v>
      </c>
      <c r="H517" s="12"/>
    </row>
    <row r="518" spans="2:8">
      <c r="B518" s="107" t="s">
        <v>793</v>
      </c>
      <c r="C518" s="11" t="s">
        <v>794</v>
      </c>
      <c r="D518" s="3">
        <v>5</v>
      </c>
      <c r="E518" s="21" t="s">
        <v>795</v>
      </c>
      <c r="F518" s="21">
        <f>INDEX(部首検索表[序数],MATCH(字音画数表[[#This Row],[部首]],部首検索表[部首],0))</f>
        <v>17</v>
      </c>
      <c r="G518" s="21" t="s">
        <v>663</v>
      </c>
      <c r="H518" s="12"/>
    </row>
    <row r="519" spans="2:8">
      <c r="B519" s="107" t="s">
        <v>796</v>
      </c>
      <c r="C519" s="11" t="s">
        <v>794</v>
      </c>
      <c r="D519" s="3">
        <v>6</v>
      </c>
      <c r="E519" s="21" t="s">
        <v>797</v>
      </c>
      <c r="F519" s="21">
        <f>INDEX(部首検索表[序数],MATCH(字音画数表[[#This Row],[部首]],部首検索表[部首],0))</f>
        <v>62</v>
      </c>
      <c r="G519" s="21" t="s">
        <v>663</v>
      </c>
      <c r="H519" s="12" t="s">
        <v>4643</v>
      </c>
    </row>
    <row r="520" spans="2:8">
      <c r="B520" s="107" t="s">
        <v>1873</v>
      </c>
      <c r="C520" s="11" t="s">
        <v>794</v>
      </c>
      <c r="D520" s="3">
        <v>11</v>
      </c>
      <c r="E520" s="21" t="s">
        <v>31</v>
      </c>
      <c r="F520" s="21">
        <f>INDEX(部首検索表[序数],MATCH(字音画数表[[#This Row],[部首]],部首検索表[部首],0))</f>
        <v>46</v>
      </c>
      <c r="G520" s="21" t="s">
        <v>663</v>
      </c>
      <c r="H520" s="12" t="s">
        <v>4644</v>
      </c>
    </row>
    <row r="521" spans="2:8">
      <c r="B521" s="107" t="s">
        <v>798</v>
      </c>
      <c r="C521" s="11" t="s">
        <v>799</v>
      </c>
      <c r="D521" s="3">
        <v>6</v>
      </c>
      <c r="E521" s="21" t="s">
        <v>696</v>
      </c>
      <c r="F521" s="21">
        <f>INDEX(部首検索表[序数],MATCH(字音画数表[[#This Row],[部首]],部首検索表[部首],0))</f>
        <v>72</v>
      </c>
      <c r="G521" s="21" t="s">
        <v>663</v>
      </c>
      <c r="H521" s="12" t="s">
        <v>132</v>
      </c>
    </row>
    <row r="522" spans="2:8">
      <c r="B522" s="108" t="s">
        <v>800</v>
      </c>
      <c r="C522" s="20" t="s">
        <v>799</v>
      </c>
      <c r="D522" s="3">
        <v>9</v>
      </c>
      <c r="E522" s="21" t="s">
        <v>696</v>
      </c>
      <c r="F522" s="10">
        <f>INDEX(部首検索表[序数],MATCH(字音画数表[[#This Row],[部首]],部首検索表[部首],0))</f>
        <v>72</v>
      </c>
      <c r="G522" s="21" t="s">
        <v>663</v>
      </c>
      <c r="H522" s="12" t="s">
        <v>132</v>
      </c>
    </row>
    <row r="523" spans="2:8">
      <c r="B523" s="101" t="s">
        <v>801</v>
      </c>
      <c r="C523" s="11" t="s">
        <v>799</v>
      </c>
      <c r="D523" s="3">
        <v>9</v>
      </c>
      <c r="E523" s="3" t="s">
        <v>802</v>
      </c>
      <c r="F523" s="10">
        <f>INDEX(部首検索表[序数],MATCH(字音画数表[[#This Row],[部首]],部首検索表[部首],0))</f>
        <v>74</v>
      </c>
      <c r="G523" s="21" t="s">
        <v>663</v>
      </c>
      <c r="H523" s="12"/>
    </row>
    <row r="524" spans="2:8">
      <c r="B524" s="107" t="s">
        <v>4199</v>
      </c>
      <c r="C524" s="11" t="s">
        <v>3960</v>
      </c>
      <c r="D524" s="3">
        <v>9</v>
      </c>
      <c r="E524" s="21" t="s">
        <v>896</v>
      </c>
      <c r="F524" s="55">
        <f>INDEX(部首検索表[序数],MATCH(字音画数表[[#This Row],[部首]],部首検索表[部首],0))</f>
        <v>109</v>
      </c>
      <c r="G524" s="21" t="s">
        <v>663</v>
      </c>
      <c r="H524" s="36" t="s">
        <v>4645</v>
      </c>
    </row>
    <row r="525" spans="2:8">
      <c r="B525" s="107" t="s">
        <v>1814</v>
      </c>
      <c r="C525" s="64" t="s">
        <v>799</v>
      </c>
      <c r="D525" s="3">
        <v>9</v>
      </c>
      <c r="E525" s="21" t="s">
        <v>1161</v>
      </c>
      <c r="F525" s="21">
        <f>INDEX(部首検索表[序数],MATCH(字音画数表[[#This Row],[部首]],部首検索表[部首],0))</f>
        <v>130</v>
      </c>
      <c r="G525" s="21" t="s">
        <v>663</v>
      </c>
      <c r="H525" s="12" t="s">
        <v>132</v>
      </c>
    </row>
    <row r="526" spans="2:8">
      <c r="B526" s="107" t="s">
        <v>3964</v>
      </c>
      <c r="C526" s="11" t="s">
        <v>3960</v>
      </c>
      <c r="D526" s="3">
        <v>10</v>
      </c>
      <c r="E526" s="21" t="s">
        <v>181</v>
      </c>
      <c r="F526" s="55">
        <f>INDEX(部首検索表[序数],MATCH(字音画数表[[#This Row],[部首]],部首検索表[部首],0))</f>
        <v>140</v>
      </c>
      <c r="G526" s="21" t="s">
        <v>663</v>
      </c>
      <c r="H526" s="12" t="s">
        <v>132</v>
      </c>
    </row>
    <row r="527" spans="2:8">
      <c r="B527" s="107" t="s">
        <v>803</v>
      </c>
      <c r="C527" s="11" t="s">
        <v>799</v>
      </c>
      <c r="D527" s="3">
        <v>12</v>
      </c>
      <c r="E527" s="21" t="s">
        <v>507</v>
      </c>
      <c r="F527" s="21">
        <f>INDEX(部首検索表[序数],MATCH(字音画数表[[#This Row],[部首]],部首検索表[部首],0))</f>
        <v>181</v>
      </c>
      <c r="G527" s="21" t="s">
        <v>663</v>
      </c>
      <c r="H527" s="12"/>
    </row>
    <row r="528" spans="2:8">
      <c r="B528" s="108" t="s">
        <v>804</v>
      </c>
      <c r="C528" s="20" t="s">
        <v>805</v>
      </c>
      <c r="D528" s="3">
        <v>7</v>
      </c>
      <c r="E528" s="21" t="s">
        <v>160</v>
      </c>
      <c r="F528" s="21">
        <f>INDEX(部首検索表[序数],MATCH(字音画数表[[#This Row],[部首]],部首検索表[部首],0))</f>
        <v>61</v>
      </c>
      <c r="G528" s="21" t="s">
        <v>663</v>
      </c>
      <c r="H528" s="12"/>
    </row>
    <row r="529" spans="2:8">
      <c r="B529" s="107" t="s">
        <v>806</v>
      </c>
      <c r="C529" s="11" t="s">
        <v>807</v>
      </c>
      <c r="D529" s="3">
        <v>5</v>
      </c>
      <c r="E529" s="21" t="s">
        <v>166</v>
      </c>
      <c r="F529" s="21">
        <f>INDEX(部首検索表[序数],MATCH(字音画数表[[#This Row],[部首]],部首検索表[部首],0))</f>
        <v>1</v>
      </c>
      <c r="G529" s="21" t="s">
        <v>663</v>
      </c>
      <c r="H529" s="12"/>
    </row>
    <row r="530" spans="2:8">
      <c r="B530" s="107" t="s">
        <v>984</v>
      </c>
      <c r="C530" s="11" t="s">
        <v>1874</v>
      </c>
      <c r="D530" s="3">
        <v>7</v>
      </c>
      <c r="E530" s="21" t="s">
        <v>966</v>
      </c>
      <c r="F530" s="21">
        <f>INDEX(部首検索表[序数],MATCH(字音画数表[[#This Row],[部首]],部首検索表[部首],0))</f>
        <v>18</v>
      </c>
      <c r="G530" s="21" t="s">
        <v>789</v>
      </c>
      <c r="H530" s="75" t="s">
        <v>4646</v>
      </c>
    </row>
    <row r="531" spans="2:8">
      <c r="B531" s="107" t="s">
        <v>808</v>
      </c>
      <c r="C531" s="11" t="s">
        <v>807</v>
      </c>
      <c r="D531" s="3">
        <v>8</v>
      </c>
      <c r="E531" s="33" t="s">
        <v>539</v>
      </c>
      <c r="F531" s="21">
        <f>INDEX(部首検索表[序数],MATCH(字音画数表[[#This Row],[部首]],部首検索表[部首],0))</f>
        <v>63</v>
      </c>
      <c r="G531" s="21" t="s">
        <v>663</v>
      </c>
      <c r="H531" s="12" t="s">
        <v>132</v>
      </c>
    </row>
    <row r="532" spans="2:8">
      <c r="B532" s="107" t="s">
        <v>809</v>
      </c>
      <c r="C532" s="11" t="s">
        <v>807</v>
      </c>
      <c r="D532" s="3">
        <v>9</v>
      </c>
      <c r="E532" s="21" t="s">
        <v>440</v>
      </c>
      <c r="F532" s="21">
        <f>INDEX(部首検索表[序数],MATCH(字音画数表[[#This Row],[部首]],部首検索表[部首],0))</f>
        <v>130</v>
      </c>
      <c r="G532" s="21" t="s">
        <v>663</v>
      </c>
      <c r="H532" s="12" t="s">
        <v>132</v>
      </c>
    </row>
    <row r="533" spans="2:8">
      <c r="B533" s="107" t="s">
        <v>810</v>
      </c>
      <c r="C533" s="11" t="s">
        <v>807</v>
      </c>
      <c r="D533" s="3">
        <v>10</v>
      </c>
      <c r="E533" s="31" t="s">
        <v>231</v>
      </c>
      <c r="F533" s="21">
        <f>INDEX(部首検索表[序数],MATCH(字音画数表[[#This Row],[部首]],部首検索表[部首],0))</f>
        <v>60</v>
      </c>
      <c r="G533" s="21" t="s">
        <v>663</v>
      </c>
      <c r="H533" s="12" t="s">
        <v>132</v>
      </c>
    </row>
    <row r="534" spans="2:8">
      <c r="B534" s="107" t="s">
        <v>811</v>
      </c>
      <c r="C534" s="11" t="s">
        <v>807</v>
      </c>
      <c r="D534" s="3">
        <v>10</v>
      </c>
      <c r="E534" s="21" t="s">
        <v>207</v>
      </c>
      <c r="F534" s="21">
        <f>INDEX(部首検索表[序数],MATCH(字音画数表[[#This Row],[部首]],部首検索表[部首],0))</f>
        <v>73</v>
      </c>
      <c r="G534" s="21" t="s">
        <v>663</v>
      </c>
      <c r="H534" s="12"/>
    </row>
    <row r="535" spans="2:8">
      <c r="B535" s="107" t="s">
        <v>4007</v>
      </c>
      <c r="C535" s="11" t="s">
        <v>807</v>
      </c>
      <c r="D535" s="3">
        <v>11</v>
      </c>
      <c r="E535" s="31" t="s">
        <v>542</v>
      </c>
      <c r="F535" s="21">
        <f>INDEX(部首検索表[序数],MATCH(字音画数表[[#This Row],[部首]],部首検索表[部首],0))</f>
        <v>141</v>
      </c>
      <c r="G535" s="21" t="s">
        <v>663</v>
      </c>
      <c r="H535" s="12" t="s">
        <v>132</v>
      </c>
    </row>
    <row r="536" spans="2:8">
      <c r="B536" s="107" t="s">
        <v>663</v>
      </c>
      <c r="C536" s="11" t="s">
        <v>1874</v>
      </c>
      <c r="D536" s="3">
        <v>12</v>
      </c>
      <c r="E536" s="21" t="s">
        <v>163</v>
      </c>
      <c r="F536" s="21">
        <f>INDEX(部首検索表[序数],MATCH(字音画数表[[#This Row],[部首]],部首検索表[部首],0))</f>
        <v>163</v>
      </c>
      <c r="G536" s="21" t="s">
        <v>663</v>
      </c>
      <c r="H536" s="76" t="s">
        <v>4647</v>
      </c>
    </row>
    <row r="537" spans="2:8">
      <c r="B537" s="107" t="s">
        <v>813</v>
      </c>
      <c r="C537" s="11" t="s">
        <v>807</v>
      </c>
      <c r="D537" s="3">
        <v>13</v>
      </c>
      <c r="E537" s="21" t="s">
        <v>814</v>
      </c>
      <c r="F537" s="21">
        <f>INDEX(部首検索表[序数],MATCH(字音画数表[[#This Row],[部首]],部首検索表[部首],0))</f>
        <v>208</v>
      </c>
      <c r="G537" s="21" t="s">
        <v>663</v>
      </c>
      <c r="H537" s="12" t="s">
        <v>132</v>
      </c>
    </row>
    <row r="538" spans="2:8">
      <c r="B538" s="108" t="s">
        <v>4154</v>
      </c>
      <c r="C538" s="20" t="s">
        <v>807</v>
      </c>
      <c r="D538" s="3">
        <v>14</v>
      </c>
      <c r="E538" s="31" t="s">
        <v>644</v>
      </c>
      <c r="F538" s="21">
        <f>INDEX(部首検索表[序数],MATCH(字音画数表[[#This Row],[部首]],部首検索表[部首],0))</f>
        <v>122</v>
      </c>
      <c r="G538" s="21" t="s">
        <v>663</v>
      </c>
      <c r="H538" s="12"/>
    </row>
    <row r="539" spans="2:8">
      <c r="B539" s="107" t="s">
        <v>1875</v>
      </c>
      <c r="C539" s="11" t="s">
        <v>807</v>
      </c>
      <c r="D539" s="3">
        <v>15</v>
      </c>
      <c r="E539" s="21" t="s">
        <v>179</v>
      </c>
      <c r="F539" s="21">
        <f>INDEX(部首検索表[序数],MATCH(字音画数表[[#This Row],[部首]],部首検索表[部首],0))</f>
        <v>124</v>
      </c>
      <c r="G539" s="21" t="s">
        <v>663</v>
      </c>
      <c r="H539" s="12" t="s">
        <v>132</v>
      </c>
    </row>
    <row r="540" spans="2:8">
      <c r="B540" s="107" t="s">
        <v>816</v>
      </c>
      <c r="C540" s="11" t="s">
        <v>807</v>
      </c>
      <c r="D540" s="3">
        <v>15</v>
      </c>
      <c r="E540" s="21" t="s">
        <v>527</v>
      </c>
      <c r="F540" s="21">
        <f>INDEX(部首検索表[序数],MATCH(字音画数表[[#This Row],[部首]],部首検索表[部首],0))</f>
        <v>149</v>
      </c>
      <c r="G540" s="21" t="s">
        <v>663</v>
      </c>
      <c r="H540" s="12"/>
    </row>
    <row r="541" spans="2:8">
      <c r="B541" s="107" t="s">
        <v>197</v>
      </c>
      <c r="C541" s="11" t="s">
        <v>818</v>
      </c>
      <c r="D541" s="3">
        <v>3</v>
      </c>
      <c r="E541" s="21" t="s">
        <v>819</v>
      </c>
      <c r="F541" s="21">
        <f>INDEX(部首検索表[序数],MATCH(字音画数表[[#This Row],[部首]],部首検索表[部首],0))</f>
        <v>38</v>
      </c>
      <c r="G541" s="21" t="s">
        <v>663</v>
      </c>
      <c r="H541" s="12"/>
    </row>
    <row r="542" spans="2:8">
      <c r="B542" s="102" t="s">
        <v>820</v>
      </c>
      <c r="C542" s="20" t="s">
        <v>818</v>
      </c>
      <c r="D542" s="3">
        <v>6</v>
      </c>
      <c r="E542" s="3" t="s">
        <v>819</v>
      </c>
      <c r="F542" s="21">
        <f>INDEX(部首検索表[序数],MATCH(字音画数表[[#This Row],[部首]],部首検索表[部首],0))</f>
        <v>38</v>
      </c>
      <c r="G542" s="21" t="s">
        <v>663</v>
      </c>
      <c r="H542" s="12"/>
    </row>
    <row r="543" spans="2:8">
      <c r="B543" s="107" t="s">
        <v>1815</v>
      </c>
      <c r="C543" s="64" t="s">
        <v>818</v>
      </c>
      <c r="D543" s="3">
        <v>6</v>
      </c>
      <c r="E543" s="21" t="s">
        <v>156</v>
      </c>
      <c r="F543" s="21">
        <f>INDEX(部首検索表[序数],MATCH(字音画数表[[#This Row],[部首]],部首検索表[部首],0))</f>
        <v>85</v>
      </c>
      <c r="G543" s="21" t="s">
        <v>663</v>
      </c>
      <c r="H543" s="73" t="s">
        <v>132</v>
      </c>
    </row>
    <row r="544" spans="2:8">
      <c r="B544" s="107" t="s">
        <v>855</v>
      </c>
      <c r="C544" s="11" t="s">
        <v>822</v>
      </c>
      <c r="D544" s="3">
        <v>3</v>
      </c>
      <c r="E544" s="21" t="s">
        <v>242</v>
      </c>
      <c r="F544" s="21">
        <f>INDEX(部首検索表[序数],MATCH(字音画数表[[#This Row],[部首]],部首検索表[部首],0))</f>
        <v>1</v>
      </c>
      <c r="G544" s="21" t="s">
        <v>663</v>
      </c>
      <c r="H544" s="40" t="s">
        <v>132</v>
      </c>
    </row>
    <row r="545" spans="2:8">
      <c r="B545" s="107" t="s">
        <v>821</v>
      </c>
      <c r="C545" s="11" t="s">
        <v>822</v>
      </c>
      <c r="D545" s="3">
        <v>3</v>
      </c>
      <c r="E545" s="21" t="s">
        <v>823</v>
      </c>
      <c r="F545" s="21">
        <f>INDEX(部首検索表[序数],MATCH(字音画数表[[#This Row],[部首]],部首検索表[部首],0))</f>
        <v>42</v>
      </c>
      <c r="G545" s="21" t="s">
        <v>663</v>
      </c>
      <c r="H545" s="12"/>
    </row>
    <row r="546" spans="2:8">
      <c r="B546" s="107" t="s">
        <v>824</v>
      </c>
      <c r="C546" s="11" t="s">
        <v>822</v>
      </c>
      <c r="D546" s="3">
        <v>4</v>
      </c>
      <c r="E546" s="21" t="s">
        <v>823</v>
      </c>
      <c r="F546" s="21">
        <f>INDEX(部首検索表[序数],MATCH(字音画数表[[#This Row],[部首]],部首検索表[部首],0))</f>
        <v>42</v>
      </c>
      <c r="G546" s="21" t="s">
        <v>663</v>
      </c>
      <c r="H546" s="12"/>
    </row>
    <row r="547" spans="2:8">
      <c r="B547" s="107" t="s">
        <v>825</v>
      </c>
      <c r="C547" s="11" t="s">
        <v>822</v>
      </c>
      <c r="D547" s="3">
        <v>5</v>
      </c>
      <c r="E547" s="21" t="s">
        <v>110</v>
      </c>
      <c r="F547" s="21">
        <f>INDEX(部首検索表[序数],MATCH(字音画数表[[#This Row],[部首]],部首検索表[部首],0))</f>
        <v>30</v>
      </c>
      <c r="G547" s="21" t="s">
        <v>663</v>
      </c>
      <c r="H547" s="12" t="s">
        <v>4648</v>
      </c>
    </row>
    <row r="548" spans="2:8">
      <c r="B548" s="107" t="s">
        <v>826</v>
      </c>
      <c r="C548" s="11" t="s">
        <v>822</v>
      </c>
      <c r="D548" s="3">
        <v>6</v>
      </c>
      <c r="E548" s="21" t="s">
        <v>242</v>
      </c>
      <c r="F548" s="21">
        <f>INDEX(部首検索表[序数],MATCH(字音画数表[[#This Row],[部首]],部首検索表[部首],0))</f>
        <v>1</v>
      </c>
      <c r="G548" s="21" t="s">
        <v>663</v>
      </c>
      <c r="H548" s="40" t="s">
        <v>132</v>
      </c>
    </row>
    <row r="549" spans="2:8">
      <c r="B549" s="108" t="s">
        <v>827</v>
      </c>
      <c r="C549" s="20" t="s">
        <v>822</v>
      </c>
      <c r="D549" s="3">
        <v>6</v>
      </c>
      <c r="E549" s="31" t="s">
        <v>384</v>
      </c>
      <c r="F549" s="21">
        <f>INDEX(部首検索表[序数],MATCH(字音画数表[[#This Row],[部首]],部首検索表[部首],0))</f>
        <v>22</v>
      </c>
      <c r="G549" s="21" t="s">
        <v>663</v>
      </c>
      <c r="H549" s="12"/>
    </row>
    <row r="550" spans="2:8">
      <c r="B550" s="15" t="s">
        <v>4008</v>
      </c>
      <c r="C550" s="11" t="s">
        <v>822</v>
      </c>
      <c r="D550" s="3">
        <v>7</v>
      </c>
      <c r="E550" s="10" t="s">
        <v>168</v>
      </c>
      <c r="F550" s="21">
        <f>INDEX(部首検索表[序数],MATCH(字音画数表[[#This Row],[部首]],部首検索表[部首],0))</f>
        <v>33</v>
      </c>
      <c r="G550" s="21" t="s">
        <v>663</v>
      </c>
      <c r="H550" s="12"/>
    </row>
    <row r="551" spans="2:8">
      <c r="B551" s="15" t="s">
        <v>830</v>
      </c>
      <c r="C551" s="11" t="s">
        <v>822</v>
      </c>
      <c r="D551" s="3">
        <v>8</v>
      </c>
      <c r="E551" s="21" t="s">
        <v>831</v>
      </c>
      <c r="F551" s="21">
        <f>INDEX(部首検索表[序数],MATCH(字音画数表[[#This Row],[部首]],部首検索表[部首],0))</f>
        <v>38</v>
      </c>
      <c r="G551" s="21" t="s">
        <v>663</v>
      </c>
      <c r="H551" s="12"/>
    </row>
    <row r="552" spans="2:8">
      <c r="B552" s="15" t="s">
        <v>832</v>
      </c>
      <c r="C552" s="11" t="s">
        <v>822</v>
      </c>
      <c r="D552" s="3">
        <v>8</v>
      </c>
      <c r="E552" s="21" t="s">
        <v>823</v>
      </c>
      <c r="F552" s="21">
        <f>INDEX(部首検索表[序数],MATCH(字音画数表[[#This Row],[部首]],部首検索表[部首],0))</f>
        <v>42</v>
      </c>
      <c r="G552" s="21" t="s">
        <v>663</v>
      </c>
      <c r="H552" s="12" t="s">
        <v>132</v>
      </c>
    </row>
    <row r="553" spans="2:8">
      <c r="B553" s="15" t="s">
        <v>833</v>
      </c>
      <c r="C553" s="11" t="s">
        <v>822</v>
      </c>
      <c r="D553" s="3">
        <v>8</v>
      </c>
      <c r="E553" s="21" t="s">
        <v>696</v>
      </c>
      <c r="F553" s="21">
        <f>INDEX(部首検索表[序数],MATCH(字音画数表[[#This Row],[部首]],部首検索表[部首],0))</f>
        <v>72</v>
      </c>
      <c r="G553" s="21" t="s">
        <v>663</v>
      </c>
      <c r="H553" s="12"/>
    </row>
    <row r="554" spans="2:8">
      <c r="B554" s="15" t="s">
        <v>834</v>
      </c>
      <c r="C554" s="11" t="s">
        <v>822</v>
      </c>
      <c r="D554" s="3">
        <v>8</v>
      </c>
      <c r="E554" s="21" t="s">
        <v>193</v>
      </c>
      <c r="F554" s="21">
        <f>INDEX(部首検索表[序数],MATCH(字音画数表[[#This Row],[部首]],部首検索表[部首],0))</f>
        <v>75</v>
      </c>
      <c r="G554" s="21" t="s">
        <v>663</v>
      </c>
      <c r="H554" s="12" t="s">
        <v>132</v>
      </c>
    </row>
    <row r="555" spans="2:8">
      <c r="B555" s="15" t="s">
        <v>835</v>
      </c>
      <c r="C555" s="11" t="s">
        <v>822</v>
      </c>
      <c r="D555" s="3">
        <v>8</v>
      </c>
      <c r="E555" s="21" t="s">
        <v>239</v>
      </c>
      <c r="F555" s="21">
        <f>INDEX(部首検索表[序数],MATCH(字音画数表[[#This Row],[部首]],部首検索表[部首],0))</f>
        <v>85</v>
      </c>
      <c r="G555" s="21" t="s">
        <v>663</v>
      </c>
      <c r="H555" s="12" t="s">
        <v>132</v>
      </c>
    </row>
    <row r="556" spans="2:8">
      <c r="B556" s="15" t="s">
        <v>4009</v>
      </c>
      <c r="C556" s="11" t="s">
        <v>822</v>
      </c>
      <c r="D556" s="3">
        <v>8</v>
      </c>
      <c r="E556" s="21" t="s">
        <v>178</v>
      </c>
      <c r="F556" s="21">
        <f>INDEX(部首検索表[序数],MATCH(字音画数表[[#This Row],[部首]],部首検索表[部首],0))</f>
        <v>94</v>
      </c>
      <c r="G556" s="21" t="s">
        <v>663</v>
      </c>
      <c r="H556" s="12" t="s">
        <v>132</v>
      </c>
    </row>
    <row r="557" spans="2:8">
      <c r="B557" s="15" t="s">
        <v>1876</v>
      </c>
      <c r="C557" s="11" t="s">
        <v>822</v>
      </c>
      <c r="D557" s="3">
        <v>9</v>
      </c>
      <c r="E557" s="21" t="s">
        <v>287</v>
      </c>
      <c r="F557" s="21">
        <f>INDEX(部首検索表[序数],MATCH(字音画数表[[#This Row],[部首]],部首検索表[部首],0))</f>
        <v>53</v>
      </c>
      <c r="G557" s="21" t="s">
        <v>663</v>
      </c>
      <c r="H557" s="12" t="s">
        <v>132</v>
      </c>
    </row>
    <row r="558" spans="2:8">
      <c r="B558" s="15" t="s">
        <v>837</v>
      </c>
      <c r="C558" s="11" t="s">
        <v>822</v>
      </c>
      <c r="D558" s="3">
        <v>9</v>
      </c>
      <c r="E558" s="21" t="s">
        <v>727</v>
      </c>
      <c r="F558" s="21">
        <f>INDEX(部首検索表[序数],MATCH(字音画数表[[#This Row],[部首]],部首検索表[部首],0))</f>
        <v>72</v>
      </c>
      <c r="G558" s="21" t="s">
        <v>663</v>
      </c>
      <c r="H558" s="12"/>
    </row>
    <row r="559" spans="2:8">
      <c r="B559" s="15" t="s">
        <v>838</v>
      </c>
      <c r="C559" s="11" t="s">
        <v>822</v>
      </c>
      <c r="D559" s="3">
        <v>9</v>
      </c>
      <c r="E559" s="21" t="s">
        <v>475</v>
      </c>
      <c r="F559" s="21">
        <f>INDEX(部首検索表[序数],MATCH(字音画数表[[#This Row],[部首]],部首検索表[部首],0))</f>
        <v>109</v>
      </c>
      <c r="G559" s="21" t="s">
        <v>663</v>
      </c>
      <c r="H559" s="12" t="s">
        <v>132</v>
      </c>
    </row>
    <row r="560" spans="2:8">
      <c r="B560" s="15" t="s">
        <v>4010</v>
      </c>
      <c r="C560" s="11" t="s">
        <v>822</v>
      </c>
      <c r="D560" s="3">
        <v>10</v>
      </c>
      <c r="E560" s="31" t="s">
        <v>840</v>
      </c>
      <c r="F560" s="21">
        <f>INDEX(部首検索表[序数],MATCH(字音画数表[[#This Row],[部首]],部首検索表[部首],0))</f>
        <v>4</v>
      </c>
      <c r="G560" s="21" t="s">
        <v>663</v>
      </c>
      <c r="H560" s="12" t="s">
        <v>132</v>
      </c>
    </row>
    <row r="561" spans="2:8">
      <c r="B561" s="15" t="s">
        <v>829</v>
      </c>
      <c r="C561" s="11" t="s">
        <v>822</v>
      </c>
      <c r="D561" s="3">
        <v>10</v>
      </c>
      <c r="E561" s="21" t="s">
        <v>127</v>
      </c>
      <c r="F561" s="21">
        <f>INDEX(部首検索表[序数],MATCH(字音画数表[[#This Row],[部首]],部首検索表[部首],0))</f>
        <v>40</v>
      </c>
      <c r="G561" s="21" t="s">
        <v>663</v>
      </c>
      <c r="H561" s="12"/>
    </row>
    <row r="562" spans="2:8">
      <c r="B562" s="15" t="s">
        <v>36</v>
      </c>
      <c r="C562" s="11" t="s">
        <v>822</v>
      </c>
      <c r="D562" s="3">
        <v>11</v>
      </c>
      <c r="E562" s="21" t="s">
        <v>249</v>
      </c>
      <c r="F562" s="21">
        <f>INDEX(部首検索表[序数],MATCH(字音画数表[[#This Row],[部首]],部首検索表[部首],0))</f>
        <v>30</v>
      </c>
      <c r="G562" s="21" t="s">
        <v>663</v>
      </c>
      <c r="H562" s="12" t="s">
        <v>132</v>
      </c>
    </row>
    <row r="563" spans="2:8">
      <c r="B563" s="15" t="s">
        <v>842</v>
      </c>
      <c r="C563" s="11" t="s">
        <v>822</v>
      </c>
      <c r="D563" s="3">
        <v>11</v>
      </c>
      <c r="E563" s="21" t="s">
        <v>492</v>
      </c>
      <c r="F563" s="21">
        <f>INDEX(部首検索表[序数],MATCH(字音画数表[[#This Row],[部首]],部首検索表[部首],0))</f>
        <v>117</v>
      </c>
      <c r="G563" s="21" t="s">
        <v>663</v>
      </c>
      <c r="H563" s="12" t="s">
        <v>132</v>
      </c>
    </row>
    <row r="564" spans="2:8">
      <c r="B564" s="15" t="s">
        <v>843</v>
      </c>
      <c r="C564" s="11" t="s">
        <v>822</v>
      </c>
      <c r="D564" s="3">
        <v>11</v>
      </c>
      <c r="E564" s="21" t="s">
        <v>446</v>
      </c>
      <c r="F564" s="21">
        <f>INDEX(部首検索表[序数],MATCH(字音画数表[[#This Row],[部首]],部首検索表[部首],0))</f>
        <v>134</v>
      </c>
      <c r="G564" s="21" t="s">
        <v>663</v>
      </c>
      <c r="H564" s="12"/>
    </row>
    <row r="565" spans="2:8">
      <c r="B565" s="15" t="s">
        <v>844</v>
      </c>
      <c r="C565" s="11" t="s">
        <v>822</v>
      </c>
      <c r="D565" s="3">
        <v>12</v>
      </c>
      <c r="E565" s="21" t="s">
        <v>845</v>
      </c>
      <c r="F565" s="21">
        <f>INDEX(部首検索表[序数],MATCH(字音画数表[[#This Row],[部首]],部首検索表[部首],0))</f>
        <v>19</v>
      </c>
      <c r="G565" s="21" t="s">
        <v>663</v>
      </c>
      <c r="H565" s="12"/>
    </row>
    <row r="566" spans="2:8">
      <c r="B566" s="15" t="s">
        <v>4155</v>
      </c>
      <c r="C566" s="11" t="s">
        <v>822</v>
      </c>
      <c r="D566" s="3">
        <v>12</v>
      </c>
      <c r="E566" s="21" t="s">
        <v>147</v>
      </c>
      <c r="F566" s="21">
        <f>INDEX(部首検索表[序数],MATCH(字音画数表[[#This Row],[部首]],部首検索表[部首],0))</f>
        <v>41</v>
      </c>
      <c r="G566" s="21" t="s">
        <v>663</v>
      </c>
      <c r="H566" s="12" t="s">
        <v>132</v>
      </c>
    </row>
    <row r="567" spans="2:8">
      <c r="B567" s="15" t="s">
        <v>847</v>
      </c>
      <c r="C567" s="11" t="s">
        <v>822</v>
      </c>
      <c r="D567" s="3">
        <v>12</v>
      </c>
      <c r="E567" s="31" t="s">
        <v>333</v>
      </c>
      <c r="F567" s="21">
        <f>INDEX(部首検索表[序数],MATCH(字音画数表[[#This Row],[部首]],部首検索表[部首],0))</f>
        <v>66</v>
      </c>
      <c r="G567" s="21" t="s">
        <v>663</v>
      </c>
      <c r="H567" s="12" t="s">
        <v>132</v>
      </c>
    </row>
    <row r="568" spans="2:8">
      <c r="B568" s="15" t="s">
        <v>848</v>
      </c>
      <c r="C568" s="11" t="s">
        <v>822</v>
      </c>
      <c r="D568" s="3">
        <v>12</v>
      </c>
      <c r="E568" s="21" t="s">
        <v>260</v>
      </c>
      <c r="F568" s="21">
        <f>INDEX(部首検索表[序数],MATCH(字音画数表[[#This Row],[部首]],部首検索表[部首],0))</f>
        <v>75</v>
      </c>
      <c r="G568" s="21" t="s">
        <v>663</v>
      </c>
      <c r="H568" s="12" t="s">
        <v>132</v>
      </c>
    </row>
    <row r="569" spans="2:8">
      <c r="B569" s="15" t="s">
        <v>849</v>
      </c>
      <c r="C569" s="11" t="s">
        <v>822</v>
      </c>
      <c r="D569" s="3">
        <v>12</v>
      </c>
      <c r="E569" s="21" t="s">
        <v>709</v>
      </c>
      <c r="F569" s="21">
        <f>INDEX(部首検索表[序数],MATCH(字音画数表[[#This Row],[部首]],部首検索表[部首],0))</f>
        <v>118</v>
      </c>
      <c r="G569" s="21" t="s">
        <v>663</v>
      </c>
      <c r="H569" s="12"/>
    </row>
    <row r="570" spans="2:8">
      <c r="B570" s="15" t="s">
        <v>850</v>
      </c>
      <c r="C570" s="11" t="s">
        <v>822</v>
      </c>
      <c r="D570" s="3">
        <v>12</v>
      </c>
      <c r="E570" s="31" t="s">
        <v>685</v>
      </c>
      <c r="F570" s="21">
        <f>INDEX(部首検索表[序数],MATCH(字音画数表[[#This Row],[部首]],部首検索表[部首],0))</f>
        <v>152</v>
      </c>
      <c r="G570" s="21" t="s">
        <v>663</v>
      </c>
      <c r="H570" s="12" t="s">
        <v>132</v>
      </c>
    </row>
    <row r="571" spans="2:8">
      <c r="B571" s="69" t="s">
        <v>851</v>
      </c>
      <c r="C571" s="11" t="s">
        <v>822</v>
      </c>
      <c r="D571" s="3">
        <v>13</v>
      </c>
      <c r="E571" s="21" t="s">
        <v>709</v>
      </c>
      <c r="F571" s="21">
        <f>INDEX(部首検索表[序数],MATCH(字音画数表[[#This Row],[部首]],部首検索表[部首],0))</f>
        <v>118</v>
      </c>
      <c r="G571" s="21" t="s">
        <v>663</v>
      </c>
      <c r="H571" s="12" t="s">
        <v>132</v>
      </c>
    </row>
    <row r="572" spans="2:8">
      <c r="B572" s="15" t="s">
        <v>4156</v>
      </c>
      <c r="C572" s="11" t="s">
        <v>822</v>
      </c>
      <c r="D572" s="3">
        <v>14</v>
      </c>
      <c r="E572" s="21" t="s">
        <v>188</v>
      </c>
      <c r="F572" s="21">
        <f>INDEX(部首検索表[序数],MATCH(字音画数表[[#This Row],[部首]],部首検索表[部首],0))</f>
        <v>37</v>
      </c>
      <c r="G572" s="21" t="s">
        <v>663</v>
      </c>
      <c r="H572" s="12" t="s">
        <v>4649</v>
      </c>
    </row>
    <row r="573" spans="2:8">
      <c r="B573" s="15" t="s">
        <v>37</v>
      </c>
      <c r="C573" s="11" t="s">
        <v>822</v>
      </c>
      <c r="D573" s="3">
        <v>15</v>
      </c>
      <c r="E573" s="21" t="s">
        <v>344</v>
      </c>
      <c r="F573" s="21">
        <f>INDEX(部首検索表[序数],MATCH(字音画数表[[#This Row],[部首]],部首検索表[部首],0))</f>
        <v>167</v>
      </c>
      <c r="G573" s="21" t="s">
        <v>663</v>
      </c>
      <c r="H573" s="12"/>
    </row>
    <row r="574" spans="2:8">
      <c r="B574" s="15" t="s">
        <v>854</v>
      </c>
      <c r="C574" s="11" t="s">
        <v>822</v>
      </c>
      <c r="D574" s="3">
        <v>19</v>
      </c>
      <c r="E574" s="21" t="s">
        <v>709</v>
      </c>
      <c r="F574" s="21">
        <f>INDEX(部首検索表[序数],MATCH(字音画数表[[#This Row],[部首]],部首検索表[部首],0))</f>
        <v>118</v>
      </c>
      <c r="G574" s="21" t="s">
        <v>663</v>
      </c>
      <c r="H574" s="12"/>
    </row>
    <row r="575" spans="2:8">
      <c r="B575" s="15" t="s">
        <v>4157</v>
      </c>
      <c r="C575" s="11" t="s">
        <v>856</v>
      </c>
      <c r="D575" s="3">
        <v>5</v>
      </c>
      <c r="E575" s="31" t="s">
        <v>127</v>
      </c>
      <c r="F575" s="21">
        <f>INDEX(部首検索表[序数],MATCH(字音画数表[[#This Row],[部首]],部首検索表[部首],0))</f>
        <v>40</v>
      </c>
      <c r="G575" s="21" t="s">
        <v>663</v>
      </c>
      <c r="H575" s="12" t="s">
        <v>132</v>
      </c>
    </row>
    <row r="576" spans="2:8">
      <c r="B576" s="69" t="s">
        <v>859</v>
      </c>
      <c r="C576" s="11" t="s">
        <v>856</v>
      </c>
      <c r="D576" s="3">
        <v>13</v>
      </c>
      <c r="E576" s="21" t="s">
        <v>140</v>
      </c>
      <c r="F576" s="21">
        <f>INDEX(部首検索表[序数],MATCH(字音画数表[[#This Row],[部首]],部首検索表[部首],0))</f>
        <v>145</v>
      </c>
      <c r="G576" s="21" t="s">
        <v>663</v>
      </c>
      <c r="H576" s="12"/>
    </row>
    <row r="577" spans="2:8">
      <c r="B577" s="15" t="s">
        <v>860</v>
      </c>
      <c r="C577" s="11" t="s">
        <v>856</v>
      </c>
      <c r="D577" s="3">
        <v>15</v>
      </c>
      <c r="E577" s="21" t="s">
        <v>114</v>
      </c>
      <c r="F577" s="21">
        <f>INDEX(部首検索表[序数],MATCH(字音画数表[[#This Row],[部首]],部首検索表[部首],0))</f>
        <v>38</v>
      </c>
      <c r="G577" s="21" t="s">
        <v>663</v>
      </c>
      <c r="H577" s="12"/>
    </row>
    <row r="578" spans="2:8">
      <c r="B578" s="15" t="s">
        <v>39</v>
      </c>
      <c r="C578" s="11" t="s">
        <v>856</v>
      </c>
      <c r="D578" s="3">
        <v>17</v>
      </c>
      <c r="E578" s="21" t="s">
        <v>140</v>
      </c>
      <c r="F578" s="21">
        <f>INDEX(部首検索表[序数],MATCH(字音画数表[[#This Row],[部首]],部首検索表[部首],0))</f>
        <v>145</v>
      </c>
      <c r="G578" s="21" t="s">
        <v>663</v>
      </c>
      <c r="H578" s="12"/>
    </row>
    <row r="579" spans="2:8">
      <c r="B579" s="15" t="s">
        <v>861</v>
      </c>
      <c r="C579" s="11" t="s">
        <v>856</v>
      </c>
      <c r="D579" s="3">
        <v>18</v>
      </c>
      <c r="E579" s="21" t="s">
        <v>314</v>
      </c>
      <c r="F579" s="21">
        <f>INDEX(部首検索表[序数],MATCH(字音画数表[[#This Row],[部首]],部首検索表[部首],0))</f>
        <v>64</v>
      </c>
      <c r="G579" s="21" t="s">
        <v>663</v>
      </c>
      <c r="H579" s="12"/>
    </row>
    <row r="580" spans="2:8">
      <c r="B580" s="15" t="s">
        <v>862</v>
      </c>
      <c r="C580" s="11" t="s">
        <v>856</v>
      </c>
      <c r="D580" s="3">
        <v>18</v>
      </c>
      <c r="E580" s="21" t="s">
        <v>206</v>
      </c>
      <c r="F580" s="21">
        <f>INDEX(部首検索表[序数],MATCH(字音画数表[[#This Row],[部首]],部首検索表[部首],0))</f>
        <v>120</v>
      </c>
      <c r="G580" s="21" t="s">
        <v>663</v>
      </c>
      <c r="H580" s="12" t="s">
        <v>132</v>
      </c>
    </row>
    <row r="581" spans="2:8">
      <c r="B581" s="11" t="s">
        <v>863</v>
      </c>
      <c r="C581" s="11" t="s">
        <v>856</v>
      </c>
      <c r="D581" s="3">
        <v>21</v>
      </c>
      <c r="E581" s="3" t="s">
        <v>711</v>
      </c>
      <c r="F581" s="21">
        <f>INDEX(部首検索表[序数],MATCH(字音画数表[[#This Row],[部首]],部首検索表[部首],0))</f>
        <v>184</v>
      </c>
      <c r="G581" s="21" t="s">
        <v>663</v>
      </c>
      <c r="H581" s="12" t="s">
        <v>132</v>
      </c>
    </row>
    <row r="582" spans="2:8">
      <c r="B582" s="29" t="s">
        <v>864</v>
      </c>
      <c r="C582" s="11" t="s">
        <v>865</v>
      </c>
      <c r="D582" s="3">
        <v>4</v>
      </c>
      <c r="E582" s="21" t="s">
        <v>135</v>
      </c>
      <c r="F582" s="21">
        <f>INDEX(部首検索表[序数],MATCH(字音画数表[[#This Row],[部首]],部首検索表[部首],0))</f>
        <v>9</v>
      </c>
      <c r="G582" s="21" t="s">
        <v>663</v>
      </c>
      <c r="H582" s="12" t="s">
        <v>4650</v>
      </c>
    </row>
    <row r="583" spans="2:8">
      <c r="B583" s="15" t="s">
        <v>1877</v>
      </c>
      <c r="C583" s="11" t="s">
        <v>1878</v>
      </c>
      <c r="D583" s="3">
        <v>6</v>
      </c>
      <c r="E583" s="21" t="s">
        <v>1394</v>
      </c>
      <c r="F583" s="21">
        <f>INDEX(部首検索表[序数],MATCH(字音画数表[[#This Row],[部首]],部首検索表[部首],0))</f>
        <v>56</v>
      </c>
      <c r="G583" s="21" t="s">
        <v>663</v>
      </c>
      <c r="H583" s="24" t="s">
        <v>132</v>
      </c>
    </row>
    <row r="584" spans="2:8">
      <c r="B584" s="15" t="s">
        <v>866</v>
      </c>
      <c r="C584" s="11" t="s">
        <v>865</v>
      </c>
      <c r="D584" s="3">
        <v>6</v>
      </c>
      <c r="E584" s="21" t="s">
        <v>867</v>
      </c>
      <c r="F584" s="21">
        <f>INDEX(部首検索表[序数],MATCH(字音画数表[[#This Row],[部首]],部首検索表[部首],0))</f>
        <v>139</v>
      </c>
      <c r="G584" s="21" t="s">
        <v>663</v>
      </c>
      <c r="H584" s="12" t="s">
        <v>132</v>
      </c>
    </row>
    <row r="585" spans="2:8">
      <c r="B585" s="15" t="s">
        <v>868</v>
      </c>
      <c r="C585" s="11" t="s">
        <v>865</v>
      </c>
      <c r="D585" s="3">
        <v>7</v>
      </c>
      <c r="E585" s="21" t="s">
        <v>193</v>
      </c>
      <c r="F585" s="21">
        <f>INDEX(部首検索表[序数],MATCH(字音画数表[[#This Row],[部首]],部首検索表[部首],0))</f>
        <v>75</v>
      </c>
      <c r="G585" s="21" t="s">
        <v>663</v>
      </c>
      <c r="H585" s="12"/>
    </row>
    <row r="586" spans="2:8">
      <c r="B586" s="15" t="s">
        <v>1821</v>
      </c>
      <c r="C586" s="11" t="s">
        <v>865</v>
      </c>
      <c r="D586" s="3">
        <v>9</v>
      </c>
      <c r="E586" s="31" t="s">
        <v>171</v>
      </c>
      <c r="F586" s="21">
        <f>INDEX(部首検索表[序数],MATCH(字音画数表[[#This Row],[部首]],部首検索表[部首],0))</f>
        <v>26</v>
      </c>
      <c r="G586" s="21" t="s">
        <v>663</v>
      </c>
      <c r="H586" s="40" t="s">
        <v>132</v>
      </c>
    </row>
    <row r="587" spans="2:8">
      <c r="B587" s="15" t="s">
        <v>870</v>
      </c>
      <c r="C587" s="11" t="s">
        <v>865</v>
      </c>
      <c r="D587" s="3">
        <v>9</v>
      </c>
      <c r="E587" s="21" t="s">
        <v>711</v>
      </c>
      <c r="F587" s="21">
        <f>INDEX(部首検索表[序数],MATCH(字音画数表[[#This Row],[部首]],部首検索表[部首],0))</f>
        <v>184</v>
      </c>
      <c r="G587" s="21" t="s">
        <v>663</v>
      </c>
      <c r="H587" s="12" t="s">
        <v>871</v>
      </c>
    </row>
    <row r="588" spans="2:8">
      <c r="B588" s="15" t="s">
        <v>872</v>
      </c>
      <c r="C588" s="11" t="s">
        <v>865</v>
      </c>
      <c r="D588" s="3">
        <v>10</v>
      </c>
      <c r="E588" s="21" t="s">
        <v>118</v>
      </c>
      <c r="F588" s="21">
        <f>INDEX(部首検索表[序数],MATCH(字音画数表[[#This Row],[部首]],部首検索表[部首],0))</f>
        <v>61</v>
      </c>
      <c r="G588" s="21" t="s">
        <v>663</v>
      </c>
      <c r="H588" s="12"/>
    </row>
    <row r="589" spans="2:8">
      <c r="B589" s="15" t="s">
        <v>873</v>
      </c>
      <c r="C589" s="11" t="s">
        <v>865</v>
      </c>
      <c r="D589" s="3">
        <v>12</v>
      </c>
      <c r="E589" s="21" t="s">
        <v>874</v>
      </c>
      <c r="F589" s="21">
        <f>INDEX(部首検索表[序数],MATCH(字音画数表[[#This Row],[部首]],部首検索表[部首],0))</f>
        <v>119</v>
      </c>
      <c r="G589" s="21" t="s">
        <v>663</v>
      </c>
      <c r="H589" s="12" t="s">
        <v>4651</v>
      </c>
    </row>
    <row r="590" spans="2:8">
      <c r="B590" s="15" t="s">
        <v>875</v>
      </c>
      <c r="C590" s="11" t="s">
        <v>865</v>
      </c>
      <c r="D590" s="3">
        <v>13</v>
      </c>
      <c r="E590" s="21" t="s">
        <v>249</v>
      </c>
      <c r="F590" s="21">
        <f>INDEX(部首検索表[序数],MATCH(字音画数表[[#This Row],[部首]],部首検索表[部首],0))</f>
        <v>30</v>
      </c>
      <c r="G590" s="21" t="s">
        <v>663</v>
      </c>
      <c r="H590" s="12" t="s">
        <v>132</v>
      </c>
    </row>
    <row r="591" spans="2:8">
      <c r="B591" s="15" t="s">
        <v>42</v>
      </c>
      <c r="C591" s="11" t="s">
        <v>865</v>
      </c>
      <c r="D591" s="3">
        <v>13</v>
      </c>
      <c r="E591" s="21" t="s">
        <v>876</v>
      </c>
      <c r="F591" s="21">
        <f>INDEX(部首検索表[序数],MATCH(字音画数表[[#This Row],[部首]],部首検索表[部首],0))</f>
        <v>142</v>
      </c>
      <c r="G591" s="21" t="s">
        <v>663</v>
      </c>
      <c r="H591" s="12" t="s">
        <v>132</v>
      </c>
    </row>
    <row r="592" spans="2:8">
      <c r="B592" s="69" t="s">
        <v>877</v>
      </c>
      <c r="C592" s="11" t="s">
        <v>865</v>
      </c>
      <c r="D592" s="3">
        <v>17</v>
      </c>
      <c r="E592" s="21" t="s">
        <v>233</v>
      </c>
      <c r="F592" s="21">
        <f>INDEX(部首検索表[序数],MATCH(字音画数表[[#This Row],[部首]],部首検索表[部首],0))</f>
        <v>76</v>
      </c>
      <c r="G592" s="21" t="s">
        <v>663</v>
      </c>
      <c r="H592" s="12" t="s">
        <v>455</v>
      </c>
    </row>
    <row r="593" spans="2:8">
      <c r="B593" s="15" t="s">
        <v>878</v>
      </c>
      <c r="C593" s="11" t="s">
        <v>865</v>
      </c>
      <c r="D593" s="3">
        <v>18</v>
      </c>
      <c r="E593" s="21" t="s">
        <v>224</v>
      </c>
      <c r="F593" s="21">
        <f>INDEX(部首検索表[序数],MATCH(字音画数表[[#This Row],[部首]],部首検索表[部首],0))</f>
        <v>120</v>
      </c>
      <c r="G593" s="21" t="s">
        <v>663</v>
      </c>
      <c r="H593" s="12"/>
    </row>
    <row r="594" spans="2:8">
      <c r="B594" s="15" t="s">
        <v>879</v>
      </c>
      <c r="C594" s="11" t="s">
        <v>865</v>
      </c>
      <c r="D594" s="3">
        <v>18</v>
      </c>
      <c r="E594" s="21" t="s">
        <v>779</v>
      </c>
      <c r="F594" s="21">
        <f>INDEX(部首検索表[序数],MATCH(字音画数表[[#This Row],[部首]],部首検索表[部首],0))</f>
        <v>128</v>
      </c>
      <c r="G594" s="21" t="s">
        <v>663</v>
      </c>
      <c r="H594" s="12"/>
    </row>
    <row r="595" spans="2:8">
      <c r="B595" s="15" t="s">
        <v>1797</v>
      </c>
      <c r="C595" s="11" t="s">
        <v>1878</v>
      </c>
      <c r="D595" s="3">
        <v>19</v>
      </c>
      <c r="E595" s="21" t="s">
        <v>206</v>
      </c>
      <c r="F595" s="21">
        <f>INDEX(部首検索表[序数],MATCH(字音画数表[[#This Row],[部首]],部首検索表[部首],0))</f>
        <v>120</v>
      </c>
      <c r="G595" s="21" t="s">
        <v>789</v>
      </c>
      <c r="H595" s="12" t="s">
        <v>132</v>
      </c>
    </row>
    <row r="596" spans="2:8">
      <c r="B596" s="15" t="s">
        <v>4011</v>
      </c>
      <c r="C596" s="11" t="s">
        <v>865</v>
      </c>
      <c r="D596" s="3">
        <v>20</v>
      </c>
      <c r="E596" s="21" t="s">
        <v>301</v>
      </c>
      <c r="F596" s="21">
        <f>INDEX(部首検索表[序数],MATCH(字音画数表[[#This Row],[部首]],部首検索表[部首],0))</f>
        <v>148</v>
      </c>
      <c r="G596" s="21" t="s">
        <v>663</v>
      </c>
      <c r="H596" s="12" t="s">
        <v>132</v>
      </c>
    </row>
    <row r="597" spans="2:8">
      <c r="B597" s="15" t="s">
        <v>4012</v>
      </c>
      <c r="C597" s="11" t="s">
        <v>865</v>
      </c>
      <c r="D597" s="3">
        <v>21</v>
      </c>
      <c r="E597" s="31" t="s">
        <v>273</v>
      </c>
      <c r="F597" s="21">
        <f>INDEX(部首検索表[序数],MATCH(字音画数表[[#This Row],[部首]],部首検索表[部首],0))</f>
        <v>44</v>
      </c>
      <c r="G597" s="21" t="s">
        <v>663</v>
      </c>
      <c r="H597" s="12"/>
    </row>
    <row r="598" spans="2:8">
      <c r="B598" s="15" t="s">
        <v>881</v>
      </c>
      <c r="C598" s="11" t="s">
        <v>865</v>
      </c>
      <c r="D598" s="3">
        <v>22</v>
      </c>
      <c r="E598" s="21" t="s">
        <v>199</v>
      </c>
      <c r="F598" s="21">
        <f>INDEX(部首検索表[序数],MATCH(字音画数表[[#This Row],[部首]],部首検索表[部首],0))</f>
        <v>154</v>
      </c>
      <c r="G598" s="21" t="s">
        <v>663</v>
      </c>
      <c r="H598" s="12"/>
    </row>
    <row r="599" spans="2:8">
      <c r="B599" s="15" t="s">
        <v>4158</v>
      </c>
      <c r="C599" s="11" t="s">
        <v>882</v>
      </c>
      <c r="D599" s="3">
        <v>13</v>
      </c>
      <c r="E599" s="21" t="s">
        <v>336</v>
      </c>
      <c r="F599" s="21">
        <f>INDEX(部首検索表[序数],MATCH(字音画数表[[#This Row],[部首]],部首検索表[部首],0))</f>
        <v>140</v>
      </c>
      <c r="G599" s="21" t="s">
        <v>663</v>
      </c>
      <c r="H599" s="12"/>
    </row>
    <row r="600" spans="2:8">
      <c r="B600" s="15" t="s">
        <v>883</v>
      </c>
      <c r="C600" s="11" t="s">
        <v>884</v>
      </c>
      <c r="D600" s="3">
        <v>5</v>
      </c>
      <c r="E600" s="21" t="s">
        <v>150</v>
      </c>
      <c r="F600" s="10">
        <f>INDEX(部首検索表[序数],MATCH(字音画数表[[#This Row],[部首]],部首検索表[部首],0))</f>
        <v>102</v>
      </c>
      <c r="G600" s="21" t="s">
        <v>663</v>
      </c>
      <c r="H600" s="12"/>
    </row>
    <row r="601" spans="2:8">
      <c r="B601" s="15" t="s">
        <v>885</v>
      </c>
      <c r="C601" s="11" t="s">
        <v>884</v>
      </c>
      <c r="D601" s="3">
        <v>7</v>
      </c>
      <c r="E601" s="21" t="s">
        <v>328</v>
      </c>
      <c r="F601" s="21">
        <f>INDEX(部首検索表[序数],MATCH(字音画数表[[#This Row],[部首]],部首検索表[部首],0))</f>
        <v>131</v>
      </c>
      <c r="G601" s="21" t="s">
        <v>663</v>
      </c>
      <c r="H601" s="12" t="s">
        <v>132</v>
      </c>
    </row>
    <row r="602" spans="2:8">
      <c r="B602" s="15" t="s">
        <v>886</v>
      </c>
      <c r="C602" s="11" t="s">
        <v>884</v>
      </c>
      <c r="D602" s="3">
        <v>7</v>
      </c>
      <c r="E602" s="21" t="s">
        <v>887</v>
      </c>
      <c r="F602" s="21">
        <f>INDEX(部首検索表[序数],MATCH(字音画数表[[#This Row],[部首]],部首検索表[部首],0))</f>
        <v>160</v>
      </c>
      <c r="G602" s="21" t="s">
        <v>663</v>
      </c>
      <c r="H602" s="12"/>
    </row>
    <row r="603" spans="2:8">
      <c r="B603" s="15" t="s">
        <v>888</v>
      </c>
      <c r="C603" s="11" t="s">
        <v>884</v>
      </c>
      <c r="D603" s="3">
        <v>7</v>
      </c>
      <c r="E603" s="21" t="s">
        <v>889</v>
      </c>
      <c r="F603" s="21">
        <f>INDEX(部首検索表[序数],MATCH(字音画数表[[#This Row],[部首]],部首検索表[部首],0))</f>
        <v>161</v>
      </c>
      <c r="G603" s="21" t="s">
        <v>663</v>
      </c>
      <c r="H603" s="12"/>
    </row>
    <row r="604" spans="2:8">
      <c r="B604" s="15" t="s">
        <v>890</v>
      </c>
      <c r="C604" s="11" t="s">
        <v>884</v>
      </c>
      <c r="D604" s="3">
        <v>9</v>
      </c>
      <c r="E604" s="21" t="s">
        <v>135</v>
      </c>
      <c r="F604" s="21">
        <f>INDEX(部首検索表[序数],MATCH(字音画数表[[#This Row],[部首]],部首検索表[部首],0))</f>
        <v>9</v>
      </c>
      <c r="G604" s="21" t="s">
        <v>663</v>
      </c>
      <c r="H604" s="12" t="s">
        <v>132</v>
      </c>
    </row>
    <row r="605" spans="2:8">
      <c r="B605" s="15" t="s">
        <v>891</v>
      </c>
      <c r="C605" s="11" t="s">
        <v>884</v>
      </c>
      <c r="D605" s="3">
        <v>9</v>
      </c>
      <c r="E605" s="21" t="s">
        <v>239</v>
      </c>
      <c r="F605" s="21">
        <f>INDEX(部首検索表[序数],MATCH(字音画数表[[#This Row],[部首]],部首検索表[部首],0))</f>
        <v>85</v>
      </c>
      <c r="G605" s="21" t="s">
        <v>663</v>
      </c>
      <c r="H605" s="12"/>
    </row>
    <row r="606" spans="2:8">
      <c r="B606" s="15" t="s">
        <v>4159</v>
      </c>
      <c r="C606" s="11" t="s">
        <v>884</v>
      </c>
      <c r="D606" s="3">
        <v>10</v>
      </c>
      <c r="E606" s="21" t="s">
        <v>893</v>
      </c>
      <c r="F606" s="21">
        <f>INDEX(部首検索表[序数],MATCH(字音画数表[[#This Row],[部首]],部首検索表[部首],0))</f>
        <v>73</v>
      </c>
      <c r="G606" s="21" t="s">
        <v>663</v>
      </c>
      <c r="H606" s="12" t="s">
        <v>132</v>
      </c>
    </row>
    <row r="607" spans="2:8">
      <c r="B607" s="15" t="s">
        <v>4160</v>
      </c>
      <c r="C607" s="11" t="s">
        <v>895</v>
      </c>
      <c r="D607" s="3">
        <v>10</v>
      </c>
      <c r="E607" s="21" t="s">
        <v>896</v>
      </c>
      <c r="F607" s="21">
        <f>INDEX(部首検索表[序数],MATCH(字音画数表[[#This Row],[部首]],部首検索表[部首],0))</f>
        <v>109</v>
      </c>
      <c r="G607" s="21" t="s">
        <v>663</v>
      </c>
      <c r="H607" s="12" t="s">
        <v>132</v>
      </c>
    </row>
    <row r="608" spans="2:8">
      <c r="B608" s="15" t="s">
        <v>44</v>
      </c>
      <c r="C608" s="11" t="s">
        <v>884</v>
      </c>
      <c r="D608" s="3">
        <v>10</v>
      </c>
      <c r="E608" s="21" t="s">
        <v>684</v>
      </c>
      <c r="F608" s="21">
        <f>INDEX(部首検索表[序数],MATCH(字音画数表[[#This Row],[部首]],部首検索表[部首],0))</f>
        <v>115</v>
      </c>
      <c r="G608" s="21" t="s">
        <v>663</v>
      </c>
      <c r="H608" s="12" t="s">
        <v>132</v>
      </c>
    </row>
    <row r="609" spans="2:8">
      <c r="B609" s="15" t="s">
        <v>897</v>
      </c>
      <c r="C609" s="11" t="s">
        <v>884</v>
      </c>
      <c r="D609" s="3">
        <v>10</v>
      </c>
      <c r="E609" s="21" t="s">
        <v>181</v>
      </c>
      <c r="F609" s="21">
        <f>INDEX(部首検索表[序数],MATCH(字音画数表[[#This Row],[部首]],部首検索表[部首],0))</f>
        <v>140</v>
      </c>
      <c r="G609" s="21" t="s">
        <v>663</v>
      </c>
      <c r="H609" s="12"/>
    </row>
    <row r="610" spans="2:8">
      <c r="B610" s="15" t="s">
        <v>898</v>
      </c>
      <c r="C610" s="11" t="s">
        <v>884</v>
      </c>
      <c r="D610" s="3">
        <v>10</v>
      </c>
      <c r="E610" s="21" t="s">
        <v>527</v>
      </c>
      <c r="F610" s="21">
        <f>INDEX(部首検索表[序数],MATCH(字音画数表[[#This Row],[部首]],部首検索表[部首],0))</f>
        <v>149</v>
      </c>
      <c r="G610" s="21" t="s">
        <v>663</v>
      </c>
      <c r="H610" s="12" t="s">
        <v>132</v>
      </c>
    </row>
    <row r="611" spans="2:8">
      <c r="B611" s="15" t="s">
        <v>899</v>
      </c>
      <c r="C611" s="11" t="s">
        <v>884</v>
      </c>
      <c r="D611" s="3">
        <v>12</v>
      </c>
      <c r="E611" s="21" t="s">
        <v>753</v>
      </c>
      <c r="F611" s="21">
        <f>INDEX(部首検索表[序数],MATCH(字音画数表[[#This Row],[部首]],部首検索表[部首],0))</f>
        <v>159</v>
      </c>
      <c r="G611" s="21" t="s">
        <v>663</v>
      </c>
      <c r="H611" s="12"/>
    </row>
    <row r="612" spans="2:8">
      <c r="B612" s="15" t="s">
        <v>900</v>
      </c>
      <c r="C612" s="11" t="s">
        <v>884</v>
      </c>
      <c r="D612" s="3">
        <v>13</v>
      </c>
      <c r="E612" s="21" t="s">
        <v>118</v>
      </c>
      <c r="F612" s="21">
        <f>INDEX(部首検索表[序数],MATCH(字音画数表[[#This Row],[部首]],部首検索表[部首],0))</f>
        <v>61</v>
      </c>
      <c r="G612" s="21" t="s">
        <v>663</v>
      </c>
      <c r="H612" s="12" t="s">
        <v>132</v>
      </c>
    </row>
    <row r="613" spans="2:8">
      <c r="B613" s="15" t="s">
        <v>902</v>
      </c>
      <c r="C613" s="11" t="s">
        <v>884</v>
      </c>
      <c r="D613" s="3">
        <v>13</v>
      </c>
      <c r="E613" s="21" t="s">
        <v>903</v>
      </c>
      <c r="F613" s="21">
        <f>INDEX(部首検索表[序数],MATCH(字音画数表[[#This Row],[部首]],部首検索表[部首],0))</f>
        <v>69</v>
      </c>
      <c r="G613" s="21" t="s">
        <v>663</v>
      </c>
      <c r="H613" s="12"/>
    </row>
    <row r="614" spans="2:8">
      <c r="B614" s="15" t="s">
        <v>4013</v>
      </c>
      <c r="C614" s="11" t="s">
        <v>884</v>
      </c>
      <c r="D614" s="3">
        <v>14</v>
      </c>
      <c r="E614" s="21" t="s">
        <v>191</v>
      </c>
      <c r="F614" s="21">
        <f>INDEX(部首検索表[序数],MATCH(字音画数表[[#This Row],[部首]],部首検索表[部首],0))</f>
        <v>108</v>
      </c>
      <c r="G614" s="21" t="s">
        <v>663</v>
      </c>
      <c r="H614" s="12" t="s">
        <v>132</v>
      </c>
    </row>
    <row r="615" spans="2:8">
      <c r="B615" s="15" t="s">
        <v>905</v>
      </c>
      <c r="C615" s="11" t="s">
        <v>884</v>
      </c>
      <c r="D615" s="3">
        <v>15</v>
      </c>
      <c r="E615" s="21" t="s">
        <v>127</v>
      </c>
      <c r="F615" s="21">
        <f>INDEX(部首検索表[序数],MATCH(字音画数表[[#This Row],[部首]],部首検索表[部首],0))</f>
        <v>40</v>
      </c>
      <c r="G615" s="21" t="s">
        <v>663</v>
      </c>
      <c r="H615" s="12"/>
    </row>
    <row r="616" spans="2:8">
      <c r="B616" s="15" t="s">
        <v>906</v>
      </c>
      <c r="C616" s="11" t="s">
        <v>884</v>
      </c>
      <c r="D616" s="3">
        <v>16</v>
      </c>
      <c r="E616" s="21" t="s">
        <v>336</v>
      </c>
      <c r="F616" s="21">
        <f>INDEX(部首検索表[序数],MATCH(字音画数表[[#This Row],[部首]],部首検索表[部首],0))</f>
        <v>140</v>
      </c>
      <c r="G616" s="21" t="s">
        <v>663</v>
      </c>
      <c r="H616" s="12"/>
    </row>
    <row r="617" spans="2:8">
      <c r="B617" s="15" t="s">
        <v>907</v>
      </c>
      <c r="C617" s="11" t="s">
        <v>884</v>
      </c>
      <c r="D617" s="3">
        <v>16</v>
      </c>
      <c r="E617" s="21" t="s">
        <v>357</v>
      </c>
      <c r="F617" s="21">
        <f>INDEX(部首検索表[序数],MATCH(字音画数表[[#This Row],[部首]],部首検索表[部首],0))</f>
        <v>147</v>
      </c>
      <c r="G617" s="21" t="s">
        <v>663</v>
      </c>
      <c r="H617" s="12"/>
    </row>
    <row r="618" spans="2:8">
      <c r="B618" s="69" t="s">
        <v>908</v>
      </c>
      <c r="C618" s="11" t="s">
        <v>884</v>
      </c>
      <c r="D618" s="3">
        <v>17</v>
      </c>
      <c r="E618" s="21" t="s">
        <v>475</v>
      </c>
      <c r="F618" s="21">
        <f>INDEX(部首検索表[序数],MATCH(字音画数表[[#This Row],[部首]],部首検索表[部首],0))</f>
        <v>109</v>
      </c>
      <c r="G618" s="21" t="s">
        <v>663</v>
      </c>
      <c r="H618" s="12" t="s">
        <v>909</v>
      </c>
    </row>
    <row r="619" spans="2:8">
      <c r="B619" s="29" t="s">
        <v>910</v>
      </c>
      <c r="C619" s="11" t="s">
        <v>884</v>
      </c>
      <c r="D619" s="3">
        <v>18</v>
      </c>
      <c r="E619" s="21" t="s">
        <v>335</v>
      </c>
      <c r="F619" s="21">
        <f>INDEX(部首検索表[序数],MATCH(字音画数表[[#This Row],[部首]],部首検索表[部首],0))</f>
        <v>118</v>
      </c>
      <c r="G619" s="21" t="s">
        <v>663</v>
      </c>
      <c r="H619" s="12"/>
    </row>
    <row r="620" spans="2:8">
      <c r="B620" s="15" t="s">
        <v>135</v>
      </c>
      <c r="C620" s="11" t="s">
        <v>911</v>
      </c>
      <c r="D620" s="3">
        <v>2</v>
      </c>
      <c r="E620" s="21" t="s">
        <v>135</v>
      </c>
      <c r="F620" s="21">
        <f>INDEX(部首検索表[序数],MATCH(字音画数表[[#This Row],[部首]],部首検索表[部首],0))</f>
        <v>9</v>
      </c>
      <c r="G620" s="21" t="s">
        <v>663</v>
      </c>
      <c r="H620" s="12" t="s">
        <v>132</v>
      </c>
    </row>
    <row r="621" spans="2:8">
      <c r="B621" s="15" t="s">
        <v>912</v>
      </c>
      <c r="C621" s="11" t="s">
        <v>911</v>
      </c>
      <c r="D621" s="3">
        <v>4</v>
      </c>
      <c r="E621" s="21" t="s">
        <v>135</v>
      </c>
      <c r="F621" s="21">
        <f>INDEX(部首検索表[序数],MATCH(字音画数表[[#This Row],[部首]],部首検索表[部首],0))</f>
        <v>9</v>
      </c>
      <c r="G621" s="21" t="s">
        <v>663</v>
      </c>
      <c r="H621" s="12"/>
    </row>
    <row r="622" spans="2:8">
      <c r="B622" s="15" t="s">
        <v>913</v>
      </c>
      <c r="C622" s="11" t="s">
        <v>911</v>
      </c>
      <c r="D622" s="3">
        <v>4</v>
      </c>
      <c r="E622" s="21" t="s">
        <v>914</v>
      </c>
      <c r="F622" s="21">
        <f>INDEX(部首検索表[序数],MATCH(字音画数表[[#This Row],[部首]],部首検索表[部首],0))</f>
        <v>33</v>
      </c>
      <c r="G622" s="21" t="s">
        <v>663</v>
      </c>
      <c r="H622" s="12" t="s">
        <v>132</v>
      </c>
    </row>
    <row r="623" spans="2:8">
      <c r="B623" s="15" t="s">
        <v>156</v>
      </c>
      <c r="C623" s="11" t="s">
        <v>915</v>
      </c>
      <c r="D623" s="3">
        <v>4</v>
      </c>
      <c r="E623" s="21" t="s">
        <v>239</v>
      </c>
      <c r="F623" s="21">
        <f>INDEX(部首検索表[序数],MATCH(字音画数表[[#This Row],[部首]],部首検索表[部首],0))</f>
        <v>85</v>
      </c>
      <c r="G623" s="21" t="s">
        <v>916</v>
      </c>
      <c r="H623" s="12" t="s">
        <v>132</v>
      </c>
    </row>
    <row r="624" spans="2:8">
      <c r="B624" s="15" t="s">
        <v>917</v>
      </c>
      <c r="C624" s="11" t="s">
        <v>915</v>
      </c>
      <c r="D624" s="3">
        <v>10</v>
      </c>
      <c r="E624" s="21" t="s">
        <v>140</v>
      </c>
      <c r="F624" s="21">
        <f>INDEX(部首検索表[序数],MATCH(字音画数表[[#This Row],[部首]],部首検索表[部首],0))</f>
        <v>145</v>
      </c>
      <c r="G624" s="21" t="s">
        <v>916</v>
      </c>
      <c r="H624" s="12" t="s">
        <v>918</v>
      </c>
    </row>
    <row r="625" spans="2:8">
      <c r="B625" s="15" t="s">
        <v>919</v>
      </c>
      <c r="C625" s="11" t="s">
        <v>915</v>
      </c>
      <c r="D625" s="3">
        <v>13</v>
      </c>
      <c r="E625" s="31" t="s">
        <v>122</v>
      </c>
      <c r="F625" s="21">
        <f>INDEX(部首検索表[序数],MATCH(字音画数表[[#This Row],[部首]],部首検索表[部首],0))</f>
        <v>162</v>
      </c>
      <c r="G625" s="21" t="s">
        <v>916</v>
      </c>
      <c r="H625" s="12" t="s">
        <v>132</v>
      </c>
    </row>
    <row r="626" spans="2:8">
      <c r="B626" s="15" t="s">
        <v>920</v>
      </c>
      <c r="C626" s="11" t="s">
        <v>921</v>
      </c>
      <c r="D626" s="3">
        <v>10</v>
      </c>
      <c r="E626" s="21" t="s">
        <v>181</v>
      </c>
      <c r="F626" s="21">
        <f>INDEX(部首検索表[序数],MATCH(字音画数表[[#This Row],[部首]],部首検索表[部首],0))</f>
        <v>140</v>
      </c>
      <c r="G626" s="21" t="s">
        <v>916</v>
      </c>
      <c r="H626" s="12"/>
    </row>
    <row r="627" spans="2:8">
      <c r="B627" s="11" t="s">
        <v>4014</v>
      </c>
      <c r="C627" s="11" t="s">
        <v>921</v>
      </c>
      <c r="D627" s="3">
        <v>15</v>
      </c>
      <c r="E627" s="3" t="s">
        <v>333</v>
      </c>
      <c r="F627" s="21">
        <f>INDEX(部首検索表[序数],MATCH(字音画数表[[#This Row],[部首]],部首検索表[部首],0))</f>
        <v>66</v>
      </c>
      <c r="G627" s="3" t="s">
        <v>916</v>
      </c>
      <c r="H627" s="12"/>
    </row>
    <row r="628" spans="2:8">
      <c r="B628" s="15" t="s">
        <v>923</v>
      </c>
      <c r="C628" s="11" t="s">
        <v>924</v>
      </c>
      <c r="D628" s="3">
        <v>5</v>
      </c>
      <c r="E628" s="21" t="s">
        <v>925</v>
      </c>
      <c r="F628" s="21">
        <f>INDEX(部首検索表[序数],MATCH(字音画数表[[#This Row],[部首]],部首検索表[部首],0))</f>
        <v>25</v>
      </c>
      <c r="G628" s="3" t="s">
        <v>926</v>
      </c>
      <c r="H628" s="12"/>
    </row>
    <row r="629" spans="2:8">
      <c r="B629" s="15" t="s">
        <v>927</v>
      </c>
      <c r="C629" s="11" t="s">
        <v>924</v>
      </c>
      <c r="D629" s="3">
        <v>5</v>
      </c>
      <c r="E629" s="21" t="s">
        <v>390</v>
      </c>
      <c r="F629" s="55">
        <f>INDEX(部首検索表[序数],MATCH(字音画数表[[#This Row],[部首]],部首検索表[部首],0))</f>
        <v>77</v>
      </c>
      <c r="G629" s="21" t="s">
        <v>926</v>
      </c>
      <c r="H629" s="12" t="s">
        <v>132</v>
      </c>
    </row>
    <row r="630" spans="2:8">
      <c r="B630" s="15" t="s">
        <v>928</v>
      </c>
      <c r="C630" s="11" t="s">
        <v>924</v>
      </c>
      <c r="D630" s="3">
        <v>6</v>
      </c>
      <c r="E630" s="21" t="s">
        <v>787</v>
      </c>
      <c r="F630" s="21">
        <f>INDEX(部首検索表[序数],MATCH(字音画数表[[#This Row],[部首]],部首検索表[部首],0))</f>
        <v>62</v>
      </c>
      <c r="G630" s="21" t="s">
        <v>926</v>
      </c>
      <c r="H630" s="12" t="s">
        <v>132</v>
      </c>
    </row>
    <row r="631" spans="2:8">
      <c r="B631" s="15" t="s">
        <v>26</v>
      </c>
      <c r="C631" s="11" t="s">
        <v>924</v>
      </c>
      <c r="D631" s="3">
        <v>6</v>
      </c>
      <c r="E631" s="21" t="s">
        <v>929</v>
      </c>
      <c r="F631" s="21">
        <f>INDEX(部首検索表[序数],MATCH(字音画数表[[#This Row],[部首]],部首検索表[部首],0))</f>
        <v>146</v>
      </c>
      <c r="G631" s="21" t="s">
        <v>926</v>
      </c>
      <c r="H631" s="12"/>
    </row>
    <row r="632" spans="2:8">
      <c r="B632" s="15" t="s">
        <v>1880</v>
      </c>
      <c r="C632" s="11" t="s">
        <v>924</v>
      </c>
      <c r="D632" s="3">
        <v>8</v>
      </c>
      <c r="E632" s="21" t="s">
        <v>197</v>
      </c>
      <c r="F632" s="21">
        <f>INDEX(部首検索表[序数],MATCH(字音画数表[[#This Row],[部首]],部首検索表[部首],0))</f>
        <v>38</v>
      </c>
      <c r="G632" s="21" t="s">
        <v>926</v>
      </c>
      <c r="H632" s="73" t="s">
        <v>132</v>
      </c>
    </row>
    <row r="633" spans="2:8">
      <c r="B633" s="15" t="s">
        <v>930</v>
      </c>
      <c r="C633" s="11" t="s">
        <v>924</v>
      </c>
      <c r="D633" s="3">
        <v>8</v>
      </c>
      <c r="E633" s="21" t="s">
        <v>819</v>
      </c>
      <c r="F633" s="21">
        <f>INDEX(部首検索表[序数],MATCH(字音画数表[[#This Row],[部首]],部首検索表[部首],0))</f>
        <v>38</v>
      </c>
      <c r="G633" s="21" t="s">
        <v>926</v>
      </c>
      <c r="H633" s="12" t="s">
        <v>4652</v>
      </c>
    </row>
    <row r="634" spans="2:8">
      <c r="B634" s="15" t="s">
        <v>931</v>
      </c>
      <c r="C634" s="11" t="s">
        <v>924</v>
      </c>
      <c r="D634" s="3">
        <v>8</v>
      </c>
      <c r="E634" s="21" t="s">
        <v>160</v>
      </c>
      <c r="F634" s="21">
        <f>INDEX(部首検索表[序数],MATCH(字音画数表[[#This Row],[部首]],部首検索表[部首],0))</f>
        <v>61</v>
      </c>
      <c r="G634" s="21" t="s">
        <v>926</v>
      </c>
      <c r="H634" s="12"/>
    </row>
    <row r="635" spans="2:8">
      <c r="B635" s="11" t="s">
        <v>1940</v>
      </c>
      <c r="C635" s="11" t="s">
        <v>924</v>
      </c>
      <c r="D635" s="3">
        <v>8</v>
      </c>
      <c r="E635" s="3" t="s">
        <v>932</v>
      </c>
      <c r="F635" s="21">
        <f>INDEX(部首検索表[序数],MATCH(字音画数表[[#This Row],[部首]],部首検索表[部首],0))</f>
        <v>174</v>
      </c>
      <c r="G635" s="21" t="s">
        <v>926</v>
      </c>
      <c r="H635" s="16" t="s">
        <v>132</v>
      </c>
    </row>
    <row r="636" spans="2:8">
      <c r="B636" s="15" t="s">
        <v>858</v>
      </c>
      <c r="C636" s="11" t="s">
        <v>943</v>
      </c>
      <c r="D636" s="3">
        <v>9</v>
      </c>
      <c r="E636" s="21" t="s">
        <v>331</v>
      </c>
      <c r="F636" s="21">
        <f>INDEX(部首検索表[序数],MATCH(字音画数表[[#This Row],[部首]],部首検索表[部首],0))</f>
        <v>32</v>
      </c>
      <c r="G636" s="21" t="s">
        <v>926</v>
      </c>
      <c r="H636" s="12" t="s">
        <v>132</v>
      </c>
    </row>
    <row r="637" spans="2:8">
      <c r="B637" s="15" t="s">
        <v>933</v>
      </c>
      <c r="C637" s="11" t="s">
        <v>924</v>
      </c>
      <c r="D637" s="3">
        <v>9</v>
      </c>
      <c r="E637" s="21" t="s">
        <v>896</v>
      </c>
      <c r="F637" s="21">
        <f>INDEX(部首検索表[序数],MATCH(字音画数表[[#This Row],[部首]],部首検索表[部首],0))</f>
        <v>109</v>
      </c>
      <c r="G637" s="21" t="s">
        <v>926</v>
      </c>
      <c r="H637" s="12"/>
    </row>
    <row r="638" spans="2:8">
      <c r="B638" s="15" t="s">
        <v>3861</v>
      </c>
      <c r="C638" s="11" t="s">
        <v>943</v>
      </c>
      <c r="D638" s="3">
        <v>9</v>
      </c>
      <c r="E638" s="31" t="s">
        <v>122</v>
      </c>
      <c r="F638" s="55">
        <f>INDEX(部首検索表[序数],MATCH(字音画数表[[#This Row],[部首]],部首検索表[部首],0))</f>
        <v>162</v>
      </c>
      <c r="G638" s="21" t="s">
        <v>926</v>
      </c>
      <c r="H638" s="12" t="s">
        <v>132</v>
      </c>
    </row>
    <row r="639" spans="2:8">
      <c r="B639" s="15" t="s">
        <v>934</v>
      </c>
      <c r="C639" s="11" t="s">
        <v>924</v>
      </c>
      <c r="D639" s="3">
        <v>10</v>
      </c>
      <c r="E639" s="21" t="s">
        <v>896</v>
      </c>
      <c r="F639" s="21">
        <f>INDEX(部首検索表[序数],MATCH(字音画数表[[#This Row],[部首]],部首検索表[部首],0))</f>
        <v>109</v>
      </c>
      <c r="G639" s="21" t="s">
        <v>926</v>
      </c>
      <c r="H639" s="12"/>
    </row>
    <row r="640" spans="2:8">
      <c r="B640" s="15" t="s">
        <v>935</v>
      </c>
      <c r="C640" s="11" t="s">
        <v>924</v>
      </c>
      <c r="D640" s="3">
        <v>11</v>
      </c>
      <c r="E640" s="21" t="s">
        <v>936</v>
      </c>
      <c r="F640" s="21">
        <f>INDEX(部首検索表[序数],MATCH(字音画数表[[#This Row],[部首]],部首検索表[部首],0))</f>
        <v>70</v>
      </c>
      <c r="G640" s="21" t="s">
        <v>926</v>
      </c>
      <c r="H640" s="12" t="s">
        <v>132</v>
      </c>
    </row>
    <row r="641" spans="2:8">
      <c r="B641" s="15" t="s">
        <v>937</v>
      </c>
      <c r="C641" s="11" t="s">
        <v>924</v>
      </c>
      <c r="D641" s="3">
        <v>11</v>
      </c>
      <c r="E641" s="21" t="s">
        <v>775</v>
      </c>
      <c r="F641" s="21">
        <f>INDEX(部首検索表[序数],MATCH(字音画数表[[#This Row],[部首]],部首検索表[部首],0))</f>
        <v>85</v>
      </c>
      <c r="G641" s="21" t="s">
        <v>926</v>
      </c>
      <c r="H641" s="12"/>
    </row>
    <row r="642" spans="2:8">
      <c r="B642" s="69" t="s">
        <v>49</v>
      </c>
      <c r="C642" s="11" t="s">
        <v>924</v>
      </c>
      <c r="D642" s="3">
        <v>11</v>
      </c>
      <c r="E642" s="21" t="s">
        <v>163</v>
      </c>
      <c r="F642" s="10">
        <f>INDEX(部首検索表[序数],MATCH(字音画数表[[#This Row],[部首]],部首検索表[部首],0))</f>
        <v>163</v>
      </c>
      <c r="G642" s="21" t="s">
        <v>926</v>
      </c>
      <c r="H642" s="12"/>
    </row>
    <row r="643" spans="2:8">
      <c r="B643" s="30" t="s">
        <v>938</v>
      </c>
      <c r="C643" s="11" t="s">
        <v>924</v>
      </c>
      <c r="D643" s="3">
        <v>13</v>
      </c>
      <c r="E643" s="21" t="s">
        <v>939</v>
      </c>
      <c r="F643" s="21">
        <f>INDEX(部首検索表[序数],MATCH(字音画数表[[#This Row],[部首]],部首検索表[部首],0))</f>
        <v>77</v>
      </c>
      <c r="G643" s="21" t="s">
        <v>926</v>
      </c>
      <c r="H643" s="12" t="s">
        <v>132</v>
      </c>
    </row>
    <row r="644" spans="2:8">
      <c r="B644" s="69" t="s">
        <v>940</v>
      </c>
      <c r="C644" s="11" t="s">
        <v>924</v>
      </c>
      <c r="D644" s="3">
        <v>13</v>
      </c>
      <c r="E644" s="21" t="s">
        <v>140</v>
      </c>
      <c r="F644" s="21">
        <f>INDEX(部首検索表[序数],MATCH(字音画数表[[#This Row],[部首]],部首検索表[部首],0))</f>
        <v>145</v>
      </c>
      <c r="G644" s="21" t="s">
        <v>926</v>
      </c>
      <c r="H644" s="36"/>
    </row>
    <row r="645" spans="2:8">
      <c r="B645" s="15" t="s">
        <v>1882</v>
      </c>
      <c r="C645" s="11" t="s">
        <v>924</v>
      </c>
      <c r="D645" s="3">
        <v>13</v>
      </c>
      <c r="E645" s="21" t="s">
        <v>533</v>
      </c>
      <c r="F645" s="21">
        <f>INDEX(部首検索表[序数],MATCH(字音画数表[[#This Row],[部首]],部首検索表[部首],0))</f>
        <v>149</v>
      </c>
      <c r="G645" s="21" t="s">
        <v>926</v>
      </c>
      <c r="H645" s="12" t="s">
        <v>4653</v>
      </c>
    </row>
    <row r="646" spans="2:8">
      <c r="B646" s="15" t="s">
        <v>4015</v>
      </c>
      <c r="C646" s="11" t="s">
        <v>924</v>
      </c>
      <c r="D646" s="3">
        <v>14</v>
      </c>
      <c r="E646" s="21" t="s">
        <v>941</v>
      </c>
      <c r="F646" s="21">
        <f>INDEX(部首検索表[序数],MATCH(字音画数表[[#This Row],[部首]],部首検索表[部首],0))</f>
        <v>210</v>
      </c>
      <c r="G646" s="21" t="s">
        <v>926</v>
      </c>
      <c r="H646" s="36"/>
    </row>
    <row r="647" spans="2:8">
      <c r="B647" s="15" t="s">
        <v>942</v>
      </c>
      <c r="C647" s="11" t="s">
        <v>924</v>
      </c>
      <c r="D647" s="3">
        <v>15</v>
      </c>
      <c r="E647" s="21" t="s">
        <v>630</v>
      </c>
      <c r="F647" s="21">
        <f>INDEX(部首検索表[序数],MATCH(字音画数表[[#This Row],[部首]],部首検索表[部首],0))</f>
        <v>104</v>
      </c>
      <c r="G647" s="21" t="s">
        <v>926</v>
      </c>
      <c r="H647" s="36" t="s">
        <v>4654</v>
      </c>
    </row>
    <row r="648" spans="2:8">
      <c r="B648" s="15" t="s">
        <v>4161</v>
      </c>
      <c r="C648" s="11" t="s">
        <v>943</v>
      </c>
      <c r="D648" s="3">
        <v>15</v>
      </c>
      <c r="E648" s="21" t="s">
        <v>712</v>
      </c>
      <c r="F648" s="21">
        <f>INDEX(部首検索表[序数],MATCH(字音画数表[[#This Row],[部首]],部首検索表[部首],0))</f>
        <v>149</v>
      </c>
      <c r="G648" s="21" t="s">
        <v>926</v>
      </c>
      <c r="H648" s="36" t="s">
        <v>4655</v>
      </c>
    </row>
    <row r="649" spans="2:8">
      <c r="B649" s="11" t="s">
        <v>4016</v>
      </c>
      <c r="C649" s="11" t="s">
        <v>924</v>
      </c>
      <c r="D649" s="3">
        <v>16</v>
      </c>
      <c r="E649" s="3" t="s">
        <v>932</v>
      </c>
      <c r="F649" s="21">
        <f>INDEX(部首検索表[序数],MATCH(字音画数表[[#This Row],[部首]],部首検索表[部首],0))</f>
        <v>174</v>
      </c>
      <c r="G649" s="3" t="s">
        <v>926</v>
      </c>
      <c r="H649" s="36"/>
    </row>
    <row r="650" spans="2:8">
      <c r="B650" s="15" t="s">
        <v>2137</v>
      </c>
      <c r="C650" s="11" t="s">
        <v>924</v>
      </c>
      <c r="D650" s="3">
        <v>17</v>
      </c>
      <c r="E650" s="21" t="s">
        <v>630</v>
      </c>
      <c r="F650" s="21">
        <f>INDEX(部首検索表[序数],MATCH(字音画数表[[#This Row],[部首]],部首検索表[部首],0))</f>
        <v>104</v>
      </c>
      <c r="G650" s="21" t="s">
        <v>926</v>
      </c>
      <c r="H650" s="36" t="s">
        <v>2431</v>
      </c>
    </row>
    <row r="651" spans="2:8">
      <c r="B651" s="15" t="s">
        <v>1883</v>
      </c>
      <c r="C651" s="11" t="s">
        <v>924</v>
      </c>
      <c r="D651" s="3">
        <v>18</v>
      </c>
      <c r="E651" s="21" t="s">
        <v>715</v>
      </c>
      <c r="F651" s="21">
        <f>INDEX(部首検索表[序数],MATCH(字音画数表[[#This Row],[部首]],部首検索表[部首],0))</f>
        <v>154</v>
      </c>
      <c r="G651" s="21" t="s">
        <v>926</v>
      </c>
      <c r="H651" s="12" t="s">
        <v>132</v>
      </c>
    </row>
    <row r="652" spans="2:8">
      <c r="B652" s="15" t="s">
        <v>945</v>
      </c>
      <c r="C652" s="11" t="s">
        <v>946</v>
      </c>
      <c r="D652" s="3">
        <v>3</v>
      </c>
      <c r="E652" s="21" t="s">
        <v>297</v>
      </c>
      <c r="F652" s="21">
        <f>INDEX(部首検索表[序数],MATCH(字音画数表[[#This Row],[部首]],部首検索表[部首],0))</f>
        <v>36</v>
      </c>
      <c r="G652" s="21" t="s">
        <v>926</v>
      </c>
      <c r="H652" s="36"/>
    </row>
    <row r="653" spans="2:8">
      <c r="B653" s="15" t="s">
        <v>947</v>
      </c>
      <c r="C653" s="11" t="s">
        <v>946</v>
      </c>
      <c r="D653" s="3">
        <v>5</v>
      </c>
      <c r="E653" s="21" t="s">
        <v>948</v>
      </c>
      <c r="F653" s="21">
        <f>INDEX(部首検索表[序数],MATCH(字音画数表[[#This Row],[部首]],部首検索表[部首],0))</f>
        <v>112</v>
      </c>
      <c r="G653" s="21" t="s">
        <v>926</v>
      </c>
      <c r="H653" s="36"/>
    </row>
    <row r="654" spans="2:8">
      <c r="B654" s="11" t="s">
        <v>949</v>
      </c>
      <c r="C654" s="11" t="s">
        <v>946</v>
      </c>
      <c r="D654" s="3">
        <v>7</v>
      </c>
      <c r="E654" s="3" t="s">
        <v>308</v>
      </c>
      <c r="F654" s="21">
        <f>INDEX(部首検索表[序数],MATCH(字音画数表[[#This Row],[部首]],部首検索表[部首],0))</f>
        <v>155</v>
      </c>
      <c r="G654" s="21" t="s">
        <v>926</v>
      </c>
      <c r="H654" s="36"/>
    </row>
    <row r="655" spans="2:8">
      <c r="B655" s="15" t="s">
        <v>950</v>
      </c>
      <c r="C655" s="11" t="s">
        <v>946</v>
      </c>
      <c r="D655" s="3">
        <v>8</v>
      </c>
      <c r="E655" s="21" t="s">
        <v>260</v>
      </c>
      <c r="F655" s="21">
        <f>INDEX(部首検索表[序数],MATCH(字音画数表[[#This Row],[部首]],部首検索表[部首],0))</f>
        <v>75</v>
      </c>
      <c r="G655" s="21" t="s">
        <v>926</v>
      </c>
      <c r="H655" s="36"/>
    </row>
    <row r="656" spans="2:8">
      <c r="B656" s="15" t="s">
        <v>951</v>
      </c>
      <c r="C656" s="11" t="s">
        <v>946</v>
      </c>
      <c r="D656" s="3">
        <v>10</v>
      </c>
      <c r="E656" s="21" t="s">
        <v>952</v>
      </c>
      <c r="F656" s="55">
        <f>INDEX(部首検索表[序数],MATCH(字音画数表[[#This Row],[部首]],部首検索表[部首],0))</f>
        <v>50</v>
      </c>
      <c r="G656" s="21" t="s">
        <v>926</v>
      </c>
      <c r="H656" s="12"/>
    </row>
    <row r="657" spans="2:8">
      <c r="B657" s="15" t="s">
        <v>953</v>
      </c>
      <c r="C657" s="11" t="s">
        <v>946</v>
      </c>
      <c r="D657" s="3">
        <v>11</v>
      </c>
      <c r="E657" s="21" t="s">
        <v>160</v>
      </c>
      <c r="F657" s="21">
        <f>INDEX(部首検索表[序数],MATCH(字音画数表[[#This Row],[部首]],部首検索表[部首],0))</f>
        <v>61</v>
      </c>
      <c r="G657" s="21" t="s">
        <v>926</v>
      </c>
      <c r="H657" s="12" t="s">
        <v>132</v>
      </c>
    </row>
    <row r="658" spans="2:8">
      <c r="B658" s="15" t="s">
        <v>1119</v>
      </c>
      <c r="C658" s="11" t="s">
        <v>1884</v>
      </c>
      <c r="D658" s="3">
        <v>15</v>
      </c>
      <c r="E658" s="31" t="s">
        <v>122</v>
      </c>
      <c r="F658" s="21">
        <f>INDEX(部首検索表[序数],MATCH(字音画数表[[#This Row],[部首]],部首検索表[部首],0))</f>
        <v>162</v>
      </c>
      <c r="G658" s="21" t="s">
        <v>926</v>
      </c>
      <c r="H658" s="12" t="s">
        <v>4656</v>
      </c>
    </row>
    <row r="659" spans="2:8">
      <c r="B659" s="15" t="s">
        <v>954</v>
      </c>
      <c r="C659" s="11" t="s">
        <v>946</v>
      </c>
      <c r="D659" s="3">
        <v>16</v>
      </c>
      <c r="E659" s="21" t="s">
        <v>153</v>
      </c>
      <c r="F659" s="21">
        <f>INDEX(部首検索表[序数],MATCH(字音画数表[[#This Row],[部首]],部首検索表[部首],0))</f>
        <v>115</v>
      </c>
      <c r="G659" s="21" t="s">
        <v>926</v>
      </c>
      <c r="H659" s="12"/>
    </row>
    <row r="660" spans="2:8">
      <c r="B660" s="15" t="s">
        <v>1794</v>
      </c>
      <c r="C660" s="11" t="s">
        <v>946</v>
      </c>
      <c r="D660" s="3">
        <v>20</v>
      </c>
      <c r="E660" s="31" t="s">
        <v>956</v>
      </c>
      <c r="F660" s="21">
        <f>INDEX(部首検索表[序数],MATCH(字音画数表[[#This Row],[部首]],部首検索表[部首],0))</f>
        <v>165</v>
      </c>
      <c r="G660" s="21" t="s">
        <v>926</v>
      </c>
      <c r="H660" s="12" t="s">
        <v>957</v>
      </c>
    </row>
    <row r="661" spans="2:8">
      <c r="B661" s="15" t="s">
        <v>4017</v>
      </c>
      <c r="C661" s="11" t="s">
        <v>959</v>
      </c>
      <c r="D661" s="3">
        <v>22</v>
      </c>
      <c r="E661" s="21" t="s">
        <v>962</v>
      </c>
      <c r="F661" s="21">
        <f>INDEX(部首検索表[序数],MATCH(字音画数表[[#This Row],[部首]],部首検索表[部首],0))</f>
        <v>116</v>
      </c>
      <c r="G661" s="21" t="s">
        <v>926</v>
      </c>
      <c r="H661" s="12" t="s">
        <v>132</v>
      </c>
    </row>
    <row r="662" spans="2:8">
      <c r="B662" s="15" t="s">
        <v>963</v>
      </c>
      <c r="C662" s="11" t="s">
        <v>964</v>
      </c>
      <c r="D662" s="3">
        <v>3</v>
      </c>
      <c r="E662" s="21" t="s">
        <v>756</v>
      </c>
      <c r="F662" s="21">
        <f>INDEX(部首検索表[序数],MATCH(字音画数表[[#This Row],[部首]],部首検索表[部首],0))</f>
        <v>24</v>
      </c>
      <c r="G662" s="21" t="s">
        <v>926</v>
      </c>
      <c r="H662" s="12"/>
    </row>
    <row r="663" spans="2:8">
      <c r="B663" s="15" t="s">
        <v>4183</v>
      </c>
      <c r="C663" s="11" t="s">
        <v>3863</v>
      </c>
      <c r="D663" s="3">
        <v>6</v>
      </c>
      <c r="E663" s="31" t="s">
        <v>173</v>
      </c>
      <c r="F663" s="55">
        <f>INDEX(部首検索表[序数],MATCH(字音画数表[[#This Row],[部首]],部首検索表[部首],0))</f>
        <v>170</v>
      </c>
      <c r="G663" s="21" t="s">
        <v>926</v>
      </c>
      <c r="H663" s="12" t="s">
        <v>132</v>
      </c>
    </row>
    <row r="664" spans="2:8">
      <c r="B664" s="15" t="s">
        <v>965</v>
      </c>
      <c r="C664" s="11" t="s">
        <v>964</v>
      </c>
      <c r="D664" s="3">
        <v>9</v>
      </c>
      <c r="E664" s="21" t="s">
        <v>966</v>
      </c>
      <c r="F664" s="21">
        <f>INDEX(部首検索表[序数],MATCH(字音画数表[[#This Row],[部首]],部首検索表[部首],0))</f>
        <v>18</v>
      </c>
      <c r="G664" s="21" t="s">
        <v>926</v>
      </c>
      <c r="H664" s="12" t="s">
        <v>132</v>
      </c>
    </row>
    <row r="665" spans="2:8">
      <c r="B665" s="15" t="s">
        <v>967</v>
      </c>
      <c r="C665" s="11" t="s">
        <v>964</v>
      </c>
      <c r="D665" s="3">
        <v>9</v>
      </c>
      <c r="E665" s="31" t="s">
        <v>127</v>
      </c>
      <c r="F665" s="21">
        <f>INDEX(部首検索表[序数],MATCH(字音画数表[[#This Row],[部首]],部首検索表[部首],0))</f>
        <v>40</v>
      </c>
      <c r="G665" s="21" t="s">
        <v>926</v>
      </c>
      <c r="H665" s="12" t="s">
        <v>132</v>
      </c>
    </row>
    <row r="666" spans="2:8">
      <c r="B666" s="37" t="s">
        <v>4018</v>
      </c>
      <c r="C666" s="20" t="s">
        <v>964</v>
      </c>
      <c r="D666" s="3">
        <v>11</v>
      </c>
      <c r="E666" s="21" t="s">
        <v>239</v>
      </c>
      <c r="F666" s="21">
        <f>INDEX(部首検索表[序数],MATCH(字音画数表[[#This Row],[部首]],部首検索表[部首],0))</f>
        <v>85</v>
      </c>
      <c r="G666" s="21" t="s">
        <v>926</v>
      </c>
      <c r="H666" s="12"/>
    </row>
    <row r="667" spans="2:8">
      <c r="B667" s="15" t="s">
        <v>969</v>
      </c>
      <c r="C667" s="11" t="s">
        <v>964</v>
      </c>
      <c r="D667" s="3">
        <v>11</v>
      </c>
      <c r="E667" s="21" t="s">
        <v>970</v>
      </c>
      <c r="F667" s="21">
        <f>INDEX(部首検索表[序数],MATCH(字音画数表[[#This Row],[部首]],部首検索表[部首],0))</f>
        <v>137</v>
      </c>
      <c r="G667" s="21" t="s">
        <v>926</v>
      </c>
      <c r="H667" s="12"/>
    </row>
    <row r="668" spans="2:8">
      <c r="B668" s="15" t="s">
        <v>971</v>
      </c>
      <c r="C668" s="11" t="s">
        <v>964</v>
      </c>
      <c r="D668" s="3">
        <v>12</v>
      </c>
      <c r="E668" s="21" t="s">
        <v>273</v>
      </c>
      <c r="F668" s="21">
        <f>INDEX(部首検索表[序数],MATCH(字音画数表[[#This Row],[部首]],部首検索表[部首],0))</f>
        <v>44</v>
      </c>
      <c r="G668" s="21" t="s">
        <v>926</v>
      </c>
      <c r="H668" s="12" t="s">
        <v>4657</v>
      </c>
    </row>
    <row r="669" spans="2:8">
      <c r="B669" s="15" t="s">
        <v>972</v>
      </c>
      <c r="C669" s="11" t="s">
        <v>964</v>
      </c>
      <c r="D669" s="3">
        <v>15</v>
      </c>
      <c r="E669" s="21" t="s">
        <v>199</v>
      </c>
      <c r="F669" s="21">
        <f>INDEX(部首検索表[序数],MATCH(字音画数表[[#This Row],[部首]],部首検索表[部首],0))</f>
        <v>154</v>
      </c>
      <c r="G669" s="21" t="s">
        <v>926</v>
      </c>
      <c r="H669" s="12"/>
    </row>
    <row r="670" spans="2:8">
      <c r="B670" s="15" t="s">
        <v>1823</v>
      </c>
      <c r="C670" s="64" t="s">
        <v>964</v>
      </c>
      <c r="D670" s="3">
        <v>15</v>
      </c>
      <c r="E670" s="21" t="s">
        <v>1773</v>
      </c>
      <c r="F670" s="21">
        <f>INDEX(部首検索表[序数],MATCH(字音画数表[[#This Row],[部首]],部首検索表[部首],0))</f>
        <v>157</v>
      </c>
      <c r="G670" s="21" t="s">
        <v>926</v>
      </c>
      <c r="H670" s="73" t="s">
        <v>132</v>
      </c>
    </row>
    <row r="671" spans="2:8">
      <c r="B671" s="15" t="s">
        <v>974</v>
      </c>
      <c r="C671" s="11" t="s">
        <v>964</v>
      </c>
      <c r="D671" s="3">
        <v>16</v>
      </c>
      <c r="E671" s="21" t="s">
        <v>114</v>
      </c>
      <c r="F671" s="21">
        <f>INDEX(部首検索表[序数],MATCH(字音画数表[[#This Row],[部首]],部首検索表[部首],0))</f>
        <v>38</v>
      </c>
      <c r="G671" s="21" t="s">
        <v>926</v>
      </c>
      <c r="H671" s="12" t="s">
        <v>4658</v>
      </c>
    </row>
    <row r="672" spans="2:8">
      <c r="B672" s="15" t="s">
        <v>1941</v>
      </c>
      <c r="C672" s="11" t="s">
        <v>964</v>
      </c>
      <c r="D672" s="3">
        <v>16</v>
      </c>
      <c r="E672" s="21" t="s">
        <v>1532</v>
      </c>
      <c r="F672" s="21">
        <f>INDEX(部首検索表[序数],MATCH(字音画数表[[#This Row],[部首]],部首検索表[部首],0))</f>
        <v>62</v>
      </c>
      <c r="G672" s="21" t="s">
        <v>926</v>
      </c>
      <c r="H672" s="12" t="s">
        <v>132</v>
      </c>
    </row>
    <row r="673" spans="2:8">
      <c r="B673" s="69" t="s">
        <v>975</v>
      </c>
      <c r="C673" s="11" t="s">
        <v>964</v>
      </c>
      <c r="D673" s="3">
        <v>16</v>
      </c>
      <c r="E673" s="21" t="s">
        <v>262</v>
      </c>
      <c r="F673" s="21">
        <f>INDEX(部首検索表[序数],MATCH(字音画数表[[#This Row],[部首]],部首検索表[部首],0))</f>
        <v>149</v>
      </c>
      <c r="G673" s="21" t="s">
        <v>926</v>
      </c>
      <c r="H673" s="12" t="s">
        <v>976</v>
      </c>
    </row>
    <row r="674" spans="2:8">
      <c r="B674" s="15" t="s">
        <v>973</v>
      </c>
      <c r="C674" s="11" t="s">
        <v>964</v>
      </c>
      <c r="D674" s="3">
        <v>16</v>
      </c>
      <c r="E674" s="31" t="s">
        <v>122</v>
      </c>
      <c r="F674" s="55">
        <f>INDEX(部首検索表[序数],MATCH(字音画数表[[#This Row],[部首]],部首検索表[部首],0))</f>
        <v>162</v>
      </c>
      <c r="G674" s="21" t="s">
        <v>926</v>
      </c>
      <c r="H674" s="12"/>
    </row>
    <row r="675" spans="2:8">
      <c r="B675" s="15" t="s">
        <v>1795</v>
      </c>
      <c r="C675" s="11" t="s">
        <v>964</v>
      </c>
      <c r="D675" s="3">
        <v>16</v>
      </c>
      <c r="E675" s="21" t="s">
        <v>344</v>
      </c>
      <c r="F675" s="21">
        <f>INDEX(部首検索表[序数],MATCH(字音画数表[[#This Row],[部首]],部首検索表[部首],0))</f>
        <v>167</v>
      </c>
      <c r="G675" s="21" t="s">
        <v>926</v>
      </c>
      <c r="H675" s="12" t="s">
        <v>132</v>
      </c>
    </row>
    <row r="676" spans="2:8">
      <c r="B676" s="11" t="s">
        <v>978</v>
      </c>
      <c r="C676" s="11" t="s">
        <v>964</v>
      </c>
      <c r="D676" s="3">
        <v>17</v>
      </c>
      <c r="E676" s="3" t="s">
        <v>979</v>
      </c>
      <c r="F676" s="21">
        <f>INDEX(部首検索表[序数],MATCH(字音画数表[[#This Row],[部首]],部首検索表[部首],0))</f>
        <v>179</v>
      </c>
      <c r="G676" s="3" t="s">
        <v>926</v>
      </c>
      <c r="H676" s="12"/>
    </row>
    <row r="677" spans="2:8">
      <c r="B677" s="11" t="s">
        <v>980</v>
      </c>
      <c r="C677" s="11" t="s">
        <v>964</v>
      </c>
      <c r="D677" s="3">
        <v>17</v>
      </c>
      <c r="E677" s="3" t="s">
        <v>435</v>
      </c>
      <c r="F677" s="21">
        <f>INDEX(部首検索表[序数],MATCH(字音画数表[[#This Row],[部首]],部首検索表[部首],0))</f>
        <v>195</v>
      </c>
      <c r="G677" s="3" t="s">
        <v>926</v>
      </c>
      <c r="H677" s="16"/>
    </row>
    <row r="678" spans="2:8">
      <c r="B678" s="15" t="s">
        <v>3865</v>
      </c>
      <c r="C678" s="11" t="s">
        <v>3863</v>
      </c>
      <c r="D678" s="3">
        <v>18</v>
      </c>
      <c r="E678" s="21" t="s">
        <v>896</v>
      </c>
      <c r="F678" s="55">
        <f>INDEX(部首検索表[序数],MATCH(字音画数表[[#This Row],[部首]],部首検索表[部首],0))</f>
        <v>109</v>
      </c>
      <c r="G678" s="21" t="s">
        <v>926</v>
      </c>
      <c r="H678" s="12" t="s">
        <v>132</v>
      </c>
    </row>
    <row r="679" spans="2:8">
      <c r="B679" s="15" t="s">
        <v>981</v>
      </c>
      <c r="C679" s="11" t="s">
        <v>964</v>
      </c>
      <c r="D679" s="3">
        <v>18</v>
      </c>
      <c r="E679" s="21" t="s">
        <v>224</v>
      </c>
      <c r="F679" s="21">
        <f>INDEX(部首検索表[序数],MATCH(字音画数表[[#This Row],[部首]],部首検索表[部首],0))</f>
        <v>120</v>
      </c>
      <c r="G679" s="21" t="s">
        <v>926</v>
      </c>
      <c r="H679" s="40" t="s">
        <v>132</v>
      </c>
    </row>
    <row r="680" spans="2:8">
      <c r="B680" s="11" t="s">
        <v>982</v>
      </c>
      <c r="C680" s="11" t="s">
        <v>983</v>
      </c>
      <c r="D680" s="3">
        <v>5</v>
      </c>
      <c r="E680" s="3" t="s">
        <v>634</v>
      </c>
      <c r="F680" s="21">
        <f>INDEX(部首検索表[序数],MATCH(字音画数表[[#This Row],[部首]],部首検索表[部首],0))</f>
        <v>13</v>
      </c>
      <c r="G680" s="21" t="s">
        <v>926</v>
      </c>
      <c r="H680" s="74"/>
    </row>
    <row r="681" spans="2:8">
      <c r="B681" s="15" t="s">
        <v>53</v>
      </c>
      <c r="C681" s="11" t="s">
        <v>1828</v>
      </c>
      <c r="D681" s="3">
        <v>8</v>
      </c>
      <c r="E681" s="21" t="s">
        <v>239</v>
      </c>
      <c r="F681" s="21">
        <f>INDEX(部首検索表[序数],MATCH(字音画数表[[#This Row],[部首]],部首検索表[部首],0))</f>
        <v>85</v>
      </c>
      <c r="G681" s="21" t="s">
        <v>789</v>
      </c>
      <c r="H681" s="12"/>
    </row>
    <row r="682" spans="2:8">
      <c r="B682" s="11" t="s">
        <v>985</v>
      </c>
      <c r="C682" s="11" t="s">
        <v>789</v>
      </c>
      <c r="D682" s="3">
        <v>10</v>
      </c>
      <c r="E682" s="3" t="s">
        <v>986</v>
      </c>
      <c r="F682" s="21">
        <f>INDEX(部首検索表[序数],MATCH(字音画数表[[#This Row],[部首]],部首検索表[部首],0))</f>
        <v>115</v>
      </c>
      <c r="G682" s="21" t="s">
        <v>789</v>
      </c>
      <c r="H682" s="12"/>
    </row>
    <row r="683" spans="2:8">
      <c r="B683" s="11" t="s">
        <v>987</v>
      </c>
      <c r="C683" s="11" t="s">
        <v>789</v>
      </c>
      <c r="D683" s="3">
        <v>11</v>
      </c>
      <c r="E683" s="3" t="s">
        <v>224</v>
      </c>
      <c r="F683" s="21">
        <f>INDEX(部首検索表[序数],MATCH(字音画数表[[#This Row],[部首]],部首検索表[部首],0))</f>
        <v>120</v>
      </c>
      <c r="G683" s="3" t="s">
        <v>789</v>
      </c>
      <c r="H683" s="12"/>
    </row>
    <row r="684" spans="2:8">
      <c r="B684" s="15" t="s">
        <v>2489</v>
      </c>
      <c r="C684" s="11" t="s">
        <v>789</v>
      </c>
      <c r="D684" s="3">
        <v>19</v>
      </c>
      <c r="E684" s="21" t="s">
        <v>158</v>
      </c>
      <c r="F684" s="21">
        <f>INDEX(部首検索表[序数],MATCH(字音画数表[[#This Row],[部首]],部首検索表[部首],0))</f>
        <v>140</v>
      </c>
      <c r="G684" s="21" t="s">
        <v>789</v>
      </c>
      <c r="H684" s="12" t="s">
        <v>132</v>
      </c>
    </row>
    <row r="685" spans="2:8">
      <c r="B685" s="15" t="s">
        <v>988</v>
      </c>
      <c r="C685" s="11" t="s">
        <v>989</v>
      </c>
      <c r="D685" s="3">
        <v>7</v>
      </c>
      <c r="E685" s="21" t="s">
        <v>990</v>
      </c>
      <c r="F685" s="21">
        <f>INDEX(部首検索表[序数],MATCH(字音画数表[[#This Row],[部首]],部首検索表[部首],0))</f>
        <v>156</v>
      </c>
      <c r="G685" s="21" t="s">
        <v>789</v>
      </c>
      <c r="H685" s="12"/>
    </row>
    <row r="686" spans="2:8">
      <c r="B686" s="15" t="s">
        <v>991</v>
      </c>
      <c r="C686" s="11" t="s">
        <v>989</v>
      </c>
      <c r="D686" s="3">
        <v>8</v>
      </c>
      <c r="E686" s="21" t="s">
        <v>127</v>
      </c>
      <c r="F686" s="21">
        <f>INDEX(部首検索表[序数],MATCH(字音画数表[[#This Row],[部首]],部首検索表[部首],0))</f>
        <v>40</v>
      </c>
      <c r="G686" s="21" t="s">
        <v>789</v>
      </c>
      <c r="H686" s="12" t="s">
        <v>132</v>
      </c>
    </row>
    <row r="687" spans="2:8">
      <c r="B687" s="15" t="s">
        <v>993</v>
      </c>
      <c r="C687" s="11" t="s">
        <v>989</v>
      </c>
      <c r="D687" s="3">
        <v>10</v>
      </c>
      <c r="E687" s="21" t="s">
        <v>135</v>
      </c>
      <c r="F687" s="21">
        <f>INDEX(部首検索表[序数],MATCH(字音画数表[[#This Row],[部首]],部首検索表[部首],0))</f>
        <v>9</v>
      </c>
      <c r="G687" s="21" t="s">
        <v>789</v>
      </c>
      <c r="H687" s="12" t="s">
        <v>4659</v>
      </c>
    </row>
    <row r="688" spans="2:8">
      <c r="B688" s="15" t="s">
        <v>841</v>
      </c>
      <c r="C688" s="11" t="s">
        <v>1886</v>
      </c>
      <c r="D688" s="3">
        <v>10</v>
      </c>
      <c r="E688" s="21" t="s">
        <v>114</v>
      </c>
      <c r="F688" s="21">
        <f>INDEX(部首検索表[序数],MATCH(字音画数表[[#This Row],[部首]],部首検索表[部首],0))</f>
        <v>38</v>
      </c>
      <c r="G688" s="21" t="s">
        <v>789</v>
      </c>
      <c r="H688" s="12" t="s">
        <v>132</v>
      </c>
    </row>
    <row r="689" spans="2:8">
      <c r="B689" s="15" t="s">
        <v>4162</v>
      </c>
      <c r="C689" s="11" t="s">
        <v>989</v>
      </c>
      <c r="D689" s="3">
        <v>10</v>
      </c>
      <c r="E689" s="21" t="s">
        <v>193</v>
      </c>
      <c r="F689" s="10">
        <f>INDEX(部首検索表[序数],MATCH(字音画数表[[#This Row],[部首]],部首検索表[部首],0))</f>
        <v>75</v>
      </c>
      <c r="G689" s="21" t="s">
        <v>789</v>
      </c>
      <c r="H689" s="12" t="s">
        <v>132</v>
      </c>
    </row>
    <row r="690" spans="2:8">
      <c r="B690" s="15" t="s">
        <v>1796</v>
      </c>
      <c r="C690" s="11" t="s">
        <v>989</v>
      </c>
      <c r="D690" s="3">
        <v>10</v>
      </c>
      <c r="E690" s="21" t="s">
        <v>158</v>
      </c>
      <c r="F690" s="21">
        <f>INDEX(部首検索表[序数],MATCH(字音画数表[[#This Row],[部首]],部首検索表[部首],0))</f>
        <v>140</v>
      </c>
      <c r="G690" s="21" t="s">
        <v>789</v>
      </c>
      <c r="H690" s="12" t="s">
        <v>132</v>
      </c>
    </row>
    <row r="691" spans="2:8">
      <c r="B691" s="15" t="s">
        <v>992</v>
      </c>
      <c r="C691" s="11" t="s">
        <v>989</v>
      </c>
      <c r="D691" s="3">
        <v>10</v>
      </c>
      <c r="E691" s="21" t="s">
        <v>122</v>
      </c>
      <c r="F691" s="21">
        <f>INDEX(部首検索表[序数],MATCH(字音画数表[[#This Row],[部首]],部首検索表[部首],0))</f>
        <v>162</v>
      </c>
      <c r="G691" s="21" t="s">
        <v>789</v>
      </c>
      <c r="H691" s="12"/>
    </row>
    <row r="692" spans="2:8">
      <c r="B692" s="9" t="s">
        <v>995</v>
      </c>
      <c r="C692" s="11" t="s">
        <v>989</v>
      </c>
      <c r="D692" s="3">
        <v>11</v>
      </c>
      <c r="E692" s="21" t="s">
        <v>580</v>
      </c>
      <c r="F692" s="21">
        <f>INDEX(部首検索表[序数],MATCH(字音画数表[[#This Row],[部首]],部首検索表[部首],0))</f>
        <v>73</v>
      </c>
      <c r="G692" s="21" t="s">
        <v>789</v>
      </c>
      <c r="H692" s="12" t="s">
        <v>132</v>
      </c>
    </row>
    <row r="693" spans="2:8">
      <c r="B693" s="15" t="s">
        <v>996</v>
      </c>
      <c r="C693" s="11" t="s">
        <v>989</v>
      </c>
      <c r="D693" s="3">
        <v>11</v>
      </c>
      <c r="E693" s="21" t="s">
        <v>997</v>
      </c>
      <c r="F693" s="21">
        <f>INDEX(部首検索表[序数],MATCH(字音画数表[[#This Row],[部首]],部首検索表[部首],0))</f>
        <v>89</v>
      </c>
      <c r="G693" s="21" t="s">
        <v>789</v>
      </c>
      <c r="H693" s="12"/>
    </row>
    <row r="694" spans="2:8">
      <c r="B694" s="15" t="s">
        <v>994</v>
      </c>
      <c r="C694" s="11" t="s">
        <v>989</v>
      </c>
      <c r="D694" s="3">
        <v>11</v>
      </c>
      <c r="E694" s="21" t="s">
        <v>122</v>
      </c>
      <c r="F694" s="55">
        <f>INDEX(部首検索表[序数],MATCH(字音画数表[[#This Row],[部首]],部首検索表[部首],0))</f>
        <v>162</v>
      </c>
      <c r="G694" s="21" t="s">
        <v>789</v>
      </c>
      <c r="H694" s="12" t="s">
        <v>132</v>
      </c>
    </row>
    <row r="695" spans="2:8">
      <c r="B695" s="15" t="s">
        <v>1887</v>
      </c>
      <c r="C695" s="11" t="s">
        <v>989</v>
      </c>
      <c r="D695" s="3">
        <v>12</v>
      </c>
      <c r="E695" s="21" t="s">
        <v>1734</v>
      </c>
      <c r="F695" s="21">
        <f>INDEX(部首検索表[序数],MATCH(字音画数表[[#This Row],[部首]],部首検索表[部首],0))</f>
        <v>116</v>
      </c>
      <c r="G695" s="21" t="s">
        <v>789</v>
      </c>
      <c r="H695" s="36" t="s">
        <v>4660</v>
      </c>
    </row>
    <row r="696" spans="2:8">
      <c r="B696" s="15" t="s">
        <v>1000</v>
      </c>
      <c r="C696" s="11" t="s">
        <v>989</v>
      </c>
      <c r="D696" s="3">
        <v>13</v>
      </c>
      <c r="E696" s="21" t="s">
        <v>158</v>
      </c>
      <c r="F696" s="21">
        <f>INDEX(部首検索表[序数],MATCH(字音画数表[[#This Row],[部首]],部首検索表[部首],0))</f>
        <v>140</v>
      </c>
      <c r="G696" s="21" t="s">
        <v>789</v>
      </c>
      <c r="H696" s="74"/>
    </row>
    <row r="697" spans="2:8">
      <c r="B697" s="11" t="s">
        <v>4019</v>
      </c>
      <c r="C697" s="11" t="s">
        <v>1886</v>
      </c>
      <c r="D697" s="3">
        <v>13</v>
      </c>
      <c r="E697" s="3" t="s">
        <v>140</v>
      </c>
      <c r="F697" s="21">
        <f>INDEX(部首検索表[序数],MATCH(字音画数表[[#This Row],[部首]],部首検索表[部首],0))</f>
        <v>145</v>
      </c>
      <c r="G697" s="21" t="s">
        <v>789</v>
      </c>
      <c r="H697" s="85" t="s">
        <v>4661</v>
      </c>
    </row>
    <row r="698" spans="2:8">
      <c r="B698" s="15" t="s">
        <v>999</v>
      </c>
      <c r="C698" s="11" t="s">
        <v>989</v>
      </c>
      <c r="D698" s="3">
        <v>14</v>
      </c>
      <c r="E698" s="21" t="s">
        <v>239</v>
      </c>
      <c r="F698" s="21">
        <f>INDEX(部首検索表[序数],MATCH(字音画数表[[#This Row],[部首]],部首検索表[部首],0))</f>
        <v>85</v>
      </c>
      <c r="G698" s="21" t="s">
        <v>789</v>
      </c>
      <c r="H698" s="12"/>
    </row>
    <row r="699" spans="2:8">
      <c r="B699" s="15" t="s">
        <v>4020</v>
      </c>
      <c r="C699" s="11" t="s">
        <v>989</v>
      </c>
      <c r="D699" s="3">
        <v>15</v>
      </c>
      <c r="E699" s="21" t="s">
        <v>331</v>
      </c>
      <c r="F699" s="21">
        <f>INDEX(部首検索表[序数],MATCH(字音画数表[[#This Row],[部首]],部首検索表[部首],0))</f>
        <v>32</v>
      </c>
      <c r="G699" s="21" t="s">
        <v>789</v>
      </c>
      <c r="H699" s="40" t="s">
        <v>132</v>
      </c>
    </row>
    <row r="700" spans="2:8">
      <c r="B700" s="15" t="s">
        <v>3207</v>
      </c>
      <c r="C700" s="11" t="s">
        <v>989</v>
      </c>
      <c r="D700" s="3">
        <v>15</v>
      </c>
      <c r="E700" s="21" t="s">
        <v>197</v>
      </c>
      <c r="F700" s="21">
        <f>INDEX(部首検索表[序数],MATCH(字音画数表[[#This Row],[部首]],部首検索表[部首],0))</f>
        <v>38</v>
      </c>
      <c r="G700" s="21" t="s">
        <v>789</v>
      </c>
      <c r="H700" s="77" t="s">
        <v>4662</v>
      </c>
    </row>
    <row r="701" spans="2:8">
      <c r="B701" s="15" t="s">
        <v>1002</v>
      </c>
      <c r="C701" s="11" t="s">
        <v>989</v>
      </c>
      <c r="D701" s="3">
        <v>15</v>
      </c>
      <c r="E701" s="21" t="s">
        <v>1003</v>
      </c>
      <c r="F701" s="21">
        <f>INDEX(部首検索表[序数],MATCH(字音画数表[[#This Row],[部首]],部首検索表[部首],0))</f>
        <v>131</v>
      </c>
      <c r="G701" s="21" t="s">
        <v>789</v>
      </c>
      <c r="H701" s="40" t="s">
        <v>132</v>
      </c>
    </row>
    <row r="702" spans="2:8">
      <c r="B702" s="11" t="s">
        <v>1888</v>
      </c>
      <c r="C702" s="11" t="s">
        <v>989</v>
      </c>
      <c r="D702" s="3">
        <v>15</v>
      </c>
      <c r="E702" s="3" t="s">
        <v>1187</v>
      </c>
      <c r="F702" s="21">
        <f>INDEX(部首検索表[序数],MATCH(字音画数表[[#This Row],[部首]],部首検索表[部首],0))</f>
        <v>187</v>
      </c>
      <c r="G702" s="21" t="s">
        <v>789</v>
      </c>
      <c r="H702" s="12" t="s">
        <v>4663</v>
      </c>
    </row>
    <row r="703" spans="2:8">
      <c r="B703" s="15" t="s">
        <v>1004</v>
      </c>
      <c r="C703" s="11" t="s">
        <v>989</v>
      </c>
      <c r="D703" s="3">
        <v>16</v>
      </c>
      <c r="E703" s="21" t="s">
        <v>217</v>
      </c>
      <c r="F703" s="21">
        <f>INDEX(部首検索表[序数],MATCH(字音画数表[[#This Row],[部首]],部首検索表[部首],0))</f>
        <v>64</v>
      </c>
      <c r="G703" s="21" t="s">
        <v>789</v>
      </c>
      <c r="H703" s="12" t="s">
        <v>132</v>
      </c>
    </row>
    <row r="704" spans="2:8">
      <c r="B704" s="15" t="s">
        <v>4022</v>
      </c>
      <c r="C704" s="11" t="s">
        <v>989</v>
      </c>
      <c r="D704" s="3">
        <v>20</v>
      </c>
      <c r="E704" s="21" t="s">
        <v>496</v>
      </c>
      <c r="F704" s="21">
        <f>INDEX(部首検索表[序数],MATCH(字音画数表[[#This Row],[部首]],部首検索表[部首],0))</f>
        <v>187</v>
      </c>
      <c r="G704" s="21" t="s">
        <v>789</v>
      </c>
      <c r="H704" s="12"/>
    </row>
    <row r="705" spans="2:8">
      <c r="B705" s="15" t="s">
        <v>1005</v>
      </c>
      <c r="C705" s="11" t="s">
        <v>989</v>
      </c>
      <c r="D705" s="3">
        <v>21</v>
      </c>
      <c r="E705" s="21" t="s">
        <v>962</v>
      </c>
      <c r="F705" s="21">
        <f>INDEX(部首検索表[序数],MATCH(字音画数表[[#This Row],[部首]],部首検索表[部首],0))</f>
        <v>116</v>
      </c>
      <c r="G705" s="21" t="s">
        <v>789</v>
      </c>
      <c r="H705" s="12" t="s">
        <v>132</v>
      </c>
    </row>
    <row r="706" spans="2:8">
      <c r="B706" s="15" t="s">
        <v>4163</v>
      </c>
      <c r="C706" s="11" t="s">
        <v>1006</v>
      </c>
      <c r="D706" s="3">
        <v>13</v>
      </c>
      <c r="E706" s="21" t="s">
        <v>199</v>
      </c>
      <c r="F706" s="21">
        <f>INDEX(部首検索表[序数],MATCH(字音画数表[[#This Row],[部首]],部首検索表[部首],0))</f>
        <v>154</v>
      </c>
      <c r="G706" s="21" t="s">
        <v>789</v>
      </c>
      <c r="H706" s="12" t="s">
        <v>4664</v>
      </c>
    </row>
    <row r="707" spans="2:8">
      <c r="B707" s="15" t="s">
        <v>1007</v>
      </c>
      <c r="C707" s="11" t="s">
        <v>1006</v>
      </c>
      <c r="D707" s="3">
        <v>15</v>
      </c>
      <c r="E707" s="31" t="s">
        <v>122</v>
      </c>
      <c r="F707" s="21">
        <f>INDEX(部首検索表[序数],MATCH(字音画数表[[#This Row],[部首]],部首検索表[部首],0))</f>
        <v>162</v>
      </c>
      <c r="G707" s="21" t="s">
        <v>789</v>
      </c>
      <c r="H707" s="12" t="s">
        <v>132</v>
      </c>
    </row>
    <row r="708" spans="2:8">
      <c r="B708" s="11" t="s">
        <v>1008</v>
      </c>
      <c r="C708" s="11" t="s">
        <v>1009</v>
      </c>
      <c r="D708" s="3">
        <v>11</v>
      </c>
      <c r="E708" s="3" t="s">
        <v>694</v>
      </c>
      <c r="F708" s="21">
        <f>INDEX(部首検索表[序数],MATCH(字音画数表[[#This Row],[部首]],部首検索表[部首],0))</f>
        <v>70</v>
      </c>
      <c r="G708" s="21" t="s">
        <v>789</v>
      </c>
      <c r="H708" s="12"/>
    </row>
    <row r="709" spans="2:8">
      <c r="B709" s="15" t="s">
        <v>1011</v>
      </c>
      <c r="C709" s="11" t="s">
        <v>1012</v>
      </c>
      <c r="D709" s="3">
        <v>8</v>
      </c>
      <c r="E709" s="31" t="s">
        <v>202</v>
      </c>
      <c r="F709" s="21">
        <f>INDEX(部首検索表[序数],MATCH(字音画数表[[#This Row],[部首]],部首検索表[部首],0))</f>
        <v>8</v>
      </c>
      <c r="G709" s="21" t="s">
        <v>789</v>
      </c>
      <c r="H709" s="12" t="s">
        <v>4665</v>
      </c>
    </row>
    <row r="710" spans="2:8">
      <c r="B710" s="15" t="s">
        <v>1013</v>
      </c>
      <c r="C710" s="11" t="s">
        <v>1014</v>
      </c>
      <c r="D710" s="3">
        <v>10</v>
      </c>
      <c r="E710" s="21" t="s">
        <v>310</v>
      </c>
      <c r="F710" s="21">
        <f>INDEX(部首検索表[序数],MATCH(字音画数表[[#This Row],[部首]],部首検索表[部首],0))</f>
        <v>39</v>
      </c>
      <c r="G710" s="21" t="s">
        <v>789</v>
      </c>
      <c r="H710" s="12"/>
    </row>
    <row r="711" spans="2:8">
      <c r="B711" s="15" t="s">
        <v>1015</v>
      </c>
      <c r="C711" s="11" t="s">
        <v>1016</v>
      </c>
      <c r="D711" s="3">
        <v>5</v>
      </c>
      <c r="E711" s="21" t="s">
        <v>127</v>
      </c>
      <c r="F711" s="21">
        <f>INDEX(部首検索表[序数],MATCH(字音画数表[[#This Row],[部首]],部首検索表[部首],0))</f>
        <v>40</v>
      </c>
      <c r="G711" s="21" t="s">
        <v>1016</v>
      </c>
      <c r="H711" s="12"/>
    </row>
    <row r="712" spans="2:8">
      <c r="B712" s="15" t="s">
        <v>1017</v>
      </c>
      <c r="C712" s="11" t="s">
        <v>1016</v>
      </c>
      <c r="D712" s="3">
        <v>6</v>
      </c>
      <c r="E712" s="21" t="s">
        <v>297</v>
      </c>
      <c r="F712" s="21">
        <f>INDEX(部首検索表[序数],MATCH(字音画数表[[#This Row],[部首]],部首検索表[部首],0))</f>
        <v>36</v>
      </c>
      <c r="G712" s="21" t="s">
        <v>1016</v>
      </c>
      <c r="H712" s="12"/>
    </row>
    <row r="713" spans="2:8">
      <c r="B713" s="15" t="s">
        <v>1018</v>
      </c>
      <c r="C713" s="11" t="s">
        <v>1016</v>
      </c>
      <c r="D713" s="3">
        <v>7</v>
      </c>
      <c r="E713" s="21" t="s">
        <v>135</v>
      </c>
      <c r="F713" s="21">
        <f>INDEX(部首検索表[序数],MATCH(字音画数表[[#This Row],[部首]],部首検索表[部首],0))</f>
        <v>9</v>
      </c>
      <c r="G713" s="21" t="s">
        <v>1016</v>
      </c>
      <c r="H713" s="12"/>
    </row>
    <row r="714" spans="2:8">
      <c r="B714" s="15" t="s">
        <v>1817</v>
      </c>
      <c r="C714" s="64" t="s">
        <v>1016</v>
      </c>
      <c r="D714" s="3">
        <v>8</v>
      </c>
      <c r="E714" s="21" t="s">
        <v>173</v>
      </c>
      <c r="F714" s="21">
        <f>INDEX(部首検索表[序数],MATCH(字音画数表[[#This Row],[部首]],部首検索表[部首],0))</f>
        <v>170</v>
      </c>
      <c r="G714" s="21" t="s">
        <v>1016</v>
      </c>
      <c r="H714" s="78" t="s">
        <v>1934</v>
      </c>
    </row>
    <row r="715" spans="2:8">
      <c r="B715" s="15" t="s">
        <v>1889</v>
      </c>
      <c r="C715" s="11" t="s">
        <v>1016</v>
      </c>
      <c r="D715" s="3">
        <v>12</v>
      </c>
      <c r="E715" s="21" t="s">
        <v>173</v>
      </c>
      <c r="F715" s="21">
        <f>INDEX(部首検索表[序数],MATCH(字音画数表[[#This Row],[部首]],部首検索表[部首],0))</f>
        <v>170</v>
      </c>
      <c r="G715" s="21" t="s">
        <v>1016</v>
      </c>
      <c r="H715" s="86" t="s">
        <v>4666</v>
      </c>
    </row>
    <row r="716" spans="2:8">
      <c r="B716" s="15" t="s">
        <v>1019</v>
      </c>
      <c r="C716" s="11" t="s">
        <v>1020</v>
      </c>
      <c r="D716" s="3">
        <v>3</v>
      </c>
      <c r="E716" s="21" t="s">
        <v>138</v>
      </c>
      <c r="F716" s="21">
        <f>INDEX(部首検索表[序数],MATCH(字音画数表[[#This Row],[部首]],部首検索表[部首],0))</f>
        <v>37</v>
      </c>
      <c r="G716" s="21" t="s">
        <v>1016</v>
      </c>
      <c r="H716" s="12"/>
    </row>
    <row r="717" spans="2:8">
      <c r="B717" s="15" t="s">
        <v>1021</v>
      </c>
      <c r="C717" s="11" t="s">
        <v>1020</v>
      </c>
      <c r="D717" s="3">
        <v>4</v>
      </c>
      <c r="E717" s="21" t="s">
        <v>138</v>
      </c>
      <c r="F717" s="21">
        <f>INDEX(部首検索表[序数],MATCH(字音画数表[[#This Row],[部首]],部首検索表[部首],0))</f>
        <v>37</v>
      </c>
      <c r="G717" s="21" t="s">
        <v>1016</v>
      </c>
      <c r="H717" s="12" t="s">
        <v>132</v>
      </c>
    </row>
    <row r="718" spans="2:8">
      <c r="B718" s="29" t="s">
        <v>56</v>
      </c>
      <c r="C718" s="11" t="s">
        <v>1020</v>
      </c>
      <c r="D718" s="3">
        <v>5</v>
      </c>
      <c r="E718" s="21" t="s">
        <v>135</v>
      </c>
      <c r="F718" s="21">
        <f>INDEX(部首検索表[序数],MATCH(字音画数表[[#This Row],[部首]],部首検索表[部首],0))</f>
        <v>9</v>
      </c>
      <c r="G718" s="21" t="s">
        <v>1016</v>
      </c>
      <c r="H718" s="12" t="s">
        <v>132</v>
      </c>
    </row>
    <row r="719" spans="2:8">
      <c r="B719" s="15" t="s">
        <v>1890</v>
      </c>
      <c r="C719" s="11" t="s">
        <v>1891</v>
      </c>
      <c r="D719" s="3">
        <v>10</v>
      </c>
      <c r="E719" s="21" t="s">
        <v>1892</v>
      </c>
      <c r="F719" s="21">
        <f>INDEX(部首検索表[序数],MATCH(字音画数表[[#This Row],[部首]],部首検索表[部首],0))</f>
        <v>85</v>
      </c>
      <c r="G719" s="21" t="s">
        <v>1016</v>
      </c>
      <c r="H719" s="12" t="s">
        <v>132</v>
      </c>
    </row>
    <row r="720" spans="2:8">
      <c r="B720" s="15" t="s">
        <v>4023</v>
      </c>
      <c r="C720" s="11" t="s">
        <v>1020</v>
      </c>
      <c r="D720" s="3">
        <v>11</v>
      </c>
      <c r="E720" s="21" t="s">
        <v>674</v>
      </c>
      <c r="F720" s="21">
        <f>INDEX(部首検索表[序数],MATCH(字音画数表[[#This Row],[部首]],部首検索表[部首],0))</f>
        <v>50</v>
      </c>
      <c r="G720" s="21" t="s">
        <v>1016</v>
      </c>
      <c r="H720" s="12" t="s">
        <v>132</v>
      </c>
    </row>
    <row r="721" spans="2:8">
      <c r="B721" s="15" t="s">
        <v>1024</v>
      </c>
      <c r="C721" s="11" t="s">
        <v>1020</v>
      </c>
      <c r="D721" s="3">
        <v>12</v>
      </c>
      <c r="E721" s="21" t="s">
        <v>199</v>
      </c>
      <c r="F721" s="21">
        <f>INDEX(部首検索表[序数],MATCH(字音画数表[[#This Row],[部首]],部首検索表[部首],0))</f>
        <v>154</v>
      </c>
      <c r="G721" s="21" t="s">
        <v>1016</v>
      </c>
      <c r="H721" s="12"/>
    </row>
    <row r="722" spans="2:8">
      <c r="B722" s="15" t="s">
        <v>1023</v>
      </c>
      <c r="C722" s="11" t="s">
        <v>1020</v>
      </c>
      <c r="D722" s="3">
        <v>12</v>
      </c>
      <c r="E722" s="21" t="s">
        <v>122</v>
      </c>
      <c r="F722" s="21">
        <f>INDEX(部首検索表[序数],MATCH(字音画数表[[#This Row],[部首]],部首検索表[部首],0))</f>
        <v>162</v>
      </c>
      <c r="G722" s="21" t="s">
        <v>1016</v>
      </c>
      <c r="H722" s="12"/>
    </row>
    <row r="723" spans="2:8">
      <c r="B723" s="15" t="s">
        <v>4024</v>
      </c>
      <c r="C723" s="11" t="s">
        <v>1020</v>
      </c>
      <c r="D723" s="3">
        <v>14</v>
      </c>
      <c r="E723" s="21" t="s">
        <v>1026</v>
      </c>
      <c r="F723" s="21">
        <f>INDEX(部首検索表[序数],MATCH(字音画数表[[#This Row],[部首]],部首検索表[部首],0))</f>
        <v>133</v>
      </c>
      <c r="G723" s="21" t="s">
        <v>1016</v>
      </c>
      <c r="H723" s="12"/>
    </row>
    <row r="724" spans="2:8">
      <c r="B724" s="15" t="s">
        <v>1027</v>
      </c>
      <c r="C724" s="15" t="s">
        <v>1020</v>
      </c>
      <c r="D724" s="15">
        <v>15</v>
      </c>
      <c r="E724" s="15" t="s">
        <v>264</v>
      </c>
      <c r="F724" s="21">
        <f>INDEX(部首検索表[序数],MATCH(字音画数表[[#This Row],[部首]],部首検索表[部首],0))</f>
        <v>187</v>
      </c>
      <c r="G724" s="21" t="s">
        <v>1016</v>
      </c>
      <c r="H724" s="74" t="s">
        <v>132</v>
      </c>
    </row>
    <row r="725" spans="2:8">
      <c r="B725" s="15" t="s">
        <v>1893</v>
      </c>
      <c r="C725" s="11" t="s">
        <v>1020</v>
      </c>
      <c r="D725" s="3">
        <v>18</v>
      </c>
      <c r="E725" s="21" t="s">
        <v>378</v>
      </c>
      <c r="F725" s="21">
        <f>INDEX(部首検索表[序数],MATCH(字音画数表[[#This Row],[部首]],部首検索表[部首],0))</f>
        <v>194</v>
      </c>
      <c r="G725" s="21" t="s">
        <v>1016</v>
      </c>
      <c r="H725" s="12" t="s">
        <v>1935</v>
      </c>
    </row>
    <row r="726" spans="2:8">
      <c r="B726" s="15" t="s">
        <v>4536</v>
      </c>
      <c r="C726" s="11" t="s">
        <v>1891</v>
      </c>
      <c r="D726" s="3">
        <v>19</v>
      </c>
      <c r="E726" s="31" t="s">
        <v>333</v>
      </c>
      <c r="F726" s="55">
        <f>INDEX(部首検索表[序数],MATCH(字音画数表[[#This Row],[部首]],部首検索表[部首],0))</f>
        <v>66</v>
      </c>
      <c r="G726" s="21" t="s">
        <v>1016</v>
      </c>
      <c r="H726" s="36" t="s">
        <v>4667</v>
      </c>
    </row>
    <row r="727" spans="2:8">
      <c r="B727" s="69" t="s">
        <v>1028</v>
      </c>
      <c r="C727" s="11" t="s">
        <v>1020</v>
      </c>
      <c r="D727" s="3">
        <v>19</v>
      </c>
      <c r="E727" s="21" t="s">
        <v>507</v>
      </c>
      <c r="F727" s="21">
        <f>INDEX(部首検索表[序数],MATCH(字音画数表[[#This Row],[部首]],部首検索表[部首],0))</f>
        <v>181</v>
      </c>
      <c r="G727" s="21" t="s">
        <v>1016</v>
      </c>
      <c r="H727" s="12"/>
    </row>
    <row r="728" spans="2:8">
      <c r="B728" s="15" t="s">
        <v>1029</v>
      </c>
      <c r="C728" s="11" t="s">
        <v>1030</v>
      </c>
      <c r="D728" s="3">
        <v>2</v>
      </c>
      <c r="E728" s="21" t="s">
        <v>840</v>
      </c>
      <c r="F728" s="21">
        <f>INDEX(部首検索表[序数],MATCH(字音画数表[[#This Row],[部首]],部首検索表[部首],0))</f>
        <v>4</v>
      </c>
      <c r="G728" s="21" t="s">
        <v>1016</v>
      </c>
      <c r="H728" s="12"/>
    </row>
    <row r="729" spans="2:8">
      <c r="B729" s="15" t="s">
        <v>4164</v>
      </c>
      <c r="C729" s="11" t="s">
        <v>1030</v>
      </c>
      <c r="D729" s="3">
        <v>4</v>
      </c>
      <c r="E729" s="21" t="s">
        <v>1032</v>
      </c>
      <c r="F729" s="21">
        <f>INDEX(部首検索表[序数],MATCH(字音画数表[[#This Row],[部首]],部首検索表[部首],0))</f>
        <v>11</v>
      </c>
      <c r="G729" s="21" t="s">
        <v>1016</v>
      </c>
      <c r="H729" s="12" t="s">
        <v>4668</v>
      </c>
    </row>
    <row r="730" spans="2:8">
      <c r="B730" s="15" t="s">
        <v>1033</v>
      </c>
      <c r="C730" s="11" t="s">
        <v>1030</v>
      </c>
      <c r="D730" s="3">
        <v>9</v>
      </c>
      <c r="E730" s="21" t="s">
        <v>1034</v>
      </c>
      <c r="F730" s="21">
        <f>INDEX(部首検索表[序数],MATCH(字音画数表[[#This Row],[部首]],部首検索表[部首],0))</f>
        <v>41</v>
      </c>
      <c r="G730" s="21" t="s">
        <v>1016</v>
      </c>
      <c r="H730" s="12" t="s">
        <v>4669</v>
      </c>
    </row>
    <row r="731" spans="2:8">
      <c r="B731" s="15" t="s">
        <v>4025</v>
      </c>
      <c r="C731" s="11" t="s">
        <v>1036</v>
      </c>
      <c r="D731" s="3">
        <v>16</v>
      </c>
      <c r="E731" s="21" t="s">
        <v>217</v>
      </c>
      <c r="F731" s="21">
        <f>INDEX(部首検索表[序数],MATCH(字音画数表[[#This Row],[部首]],部首検索表[部首],0))</f>
        <v>64</v>
      </c>
      <c r="G731" s="21" t="s">
        <v>1016</v>
      </c>
      <c r="H731" s="12" t="s">
        <v>132</v>
      </c>
    </row>
    <row r="732" spans="2:8">
      <c r="B732" s="15" t="s">
        <v>2493</v>
      </c>
      <c r="C732" s="11" t="s">
        <v>1036</v>
      </c>
      <c r="D732" s="3">
        <v>16</v>
      </c>
      <c r="E732" s="21" t="s">
        <v>193</v>
      </c>
      <c r="F732" s="21">
        <f>INDEX(部首検索表[序数],MATCH(字音画数表[[#This Row],[部首]],部首検索表[部首],0))</f>
        <v>75</v>
      </c>
      <c r="G732" s="21" t="s">
        <v>1016</v>
      </c>
      <c r="H732" s="12"/>
    </row>
    <row r="733" spans="2:8">
      <c r="B733" s="15" t="s">
        <v>4026</v>
      </c>
      <c r="C733" s="11" t="s">
        <v>1036</v>
      </c>
      <c r="D733" s="3">
        <v>16</v>
      </c>
      <c r="E733" s="21" t="s">
        <v>156</v>
      </c>
      <c r="F733" s="21">
        <f>INDEX(部首検索表[序数],MATCH(字音画数表[[#This Row],[部首]],部首検索表[部首],0))</f>
        <v>85</v>
      </c>
      <c r="G733" s="21" t="s">
        <v>1016</v>
      </c>
      <c r="H733" s="12"/>
    </row>
    <row r="734" spans="2:8">
      <c r="B734" s="15" t="s">
        <v>1038</v>
      </c>
      <c r="C734" s="11" t="s">
        <v>1036</v>
      </c>
      <c r="D734" s="3">
        <v>18</v>
      </c>
      <c r="E734" s="21" t="s">
        <v>533</v>
      </c>
      <c r="F734" s="21">
        <f>INDEX(部首検索表[序数],MATCH(字音画数表[[#This Row],[部首]],部首検索表[部首],0))</f>
        <v>149</v>
      </c>
      <c r="G734" s="21" t="s">
        <v>1016</v>
      </c>
      <c r="H734" s="12"/>
    </row>
    <row r="735" spans="2:8">
      <c r="B735" s="15" t="s">
        <v>1039</v>
      </c>
      <c r="C735" s="11" t="s">
        <v>1040</v>
      </c>
      <c r="D735" s="3">
        <v>4</v>
      </c>
      <c r="E735" s="31" t="s">
        <v>664</v>
      </c>
      <c r="F735" s="21">
        <f>INDEX(部首検索表[序数],MATCH(字音画数表[[#This Row],[部首]],部首検索表[部首],0))</f>
        <v>3</v>
      </c>
      <c r="G735" s="21" t="s">
        <v>1016</v>
      </c>
      <c r="H735" s="12" t="s">
        <v>132</v>
      </c>
    </row>
    <row r="736" spans="2:8">
      <c r="B736" s="15" t="s">
        <v>4165</v>
      </c>
      <c r="C736" s="11" t="s">
        <v>1040</v>
      </c>
      <c r="D736" s="3">
        <v>5</v>
      </c>
      <c r="E736" s="21" t="s">
        <v>727</v>
      </c>
      <c r="F736" s="21">
        <f>INDEX(部首検索表[序数],MATCH(字音画数表[[#This Row],[部首]],部首検索表[部首],0))</f>
        <v>72</v>
      </c>
      <c r="G736" s="21" t="s">
        <v>1016</v>
      </c>
      <c r="H736" s="12"/>
    </row>
    <row r="737" spans="2:8">
      <c r="B737" s="15" t="s">
        <v>1052</v>
      </c>
      <c r="C737" s="11" t="s">
        <v>1894</v>
      </c>
      <c r="D737" s="3">
        <v>9</v>
      </c>
      <c r="E737" s="31" t="s">
        <v>1053</v>
      </c>
      <c r="F737" s="21">
        <f>INDEX(部首検索表[序数],MATCH(字音画数表[[#This Row],[部首]],部首検索表[部首],0))</f>
        <v>79</v>
      </c>
      <c r="G737" s="21" t="s">
        <v>1016</v>
      </c>
      <c r="H737" s="12" t="s">
        <v>132</v>
      </c>
    </row>
    <row r="738" spans="2:8">
      <c r="B738" s="15" t="s">
        <v>1041</v>
      </c>
      <c r="C738" s="11" t="s">
        <v>1040</v>
      </c>
      <c r="D738" s="3">
        <v>9</v>
      </c>
      <c r="E738" s="21" t="s">
        <v>1042</v>
      </c>
      <c r="F738" s="21">
        <f>INDEX(部首検索表[序数],MATCH(字音画数表[[#This Row],[部首]],部首検索表[部首],0))</f>
        <v>86</v>
      </c>
      <c r="G738" s="21" t="s">
        <v>1016</v>
      </c>
      <c r="H738" s="12"/>
    </row>
    <row r="739" spans="2:8">
      <c r="B739" s="11" t="s">
        <v>1822</v>
      </c>
      <c r="C739" s="64" t="s">
        <v>1040</v>
      </c>
      <c r="D739" s="3">
        <v>12</v>
      </c>
      <c r="E739" s="3" t="s">
        <v>566</v>
      </c>
      <c r="F739" s="21">
        <f>INDEX(部首検索表[序数],MATCH(字音画数表[[#This Row],[部首]],部首検索表[部首],0))</f>
        <v>30</v>
      </c>
      <c r="G739" s="3" t="s">
        <v>1016</v>
      </c>
      <c r="H739" s="73" t="s">
        <v>132</v>
      </c>
    </row>
    <row r="740" spans="2:8">
      <c r="B740" s="15" t="s">
        <v>1043</v>
      </c>
      <c r="C740" s="11" t="s">
        <v>1040</v>
      </c>
      <c r="D740" s="3">
        <v>14</v>
      </c>
      <c r="E740" s="21" t="s">
        <v>492</v>
      </c>
      <c r="F740" s="21">
        <f>INDEX(部首検索表[序数],MATCH(字音画数表[[#This Row],[部首]],部首検索表[部首],0))</f>
        <v>117</v>
      </c>
      <c r="G740" s="21" t="s">
        <v>1016</v>
      </c>
      <c r="H740" s="12" t="s">
        <v>132</v>
      </c>
    </row>
    <row r="741" spans="2:8">
      <c r="B741" s="15" t="s">
        <v>1044</v>
      </c>
      <c r="C741" s="11" t="s">
        <v>1040</v>
      </c>
      <c r="D741" s="3">
        <v>15</v>
      </c>
      <c r="E741" s="21" t="s">
        <v>135</v>
      </c>
      <c r="F741" s="21">
        <f>INDEX(部首検索表[序数],MATCH(字音画数表[[#This Row],[部首]],部首検索表[部首],0))</f>
        <v>9</v>
      </c>
      <c r="G741" s="21" t="s">
        <v>1016</v>
      </c>
      <c r="H741" s="12"/>
    </row>
    <row r="742" spans="2:8">
      <c r="B742" s="15" t="s">
        <v>2494</v>
      </c>
      <c r="C742" s="11" t="s">
        <v>1040</v>
      </c>
      <c r="D742" s="3">
        <v>15</v>
      </c>
      <c r="E742" s="21" t="s">
        <v>527</v>
      </c>
      <c r="F742" s="21">
        <f>INDEX(部首検索表[序数],MATCH(字音画数表[[#This Row],[部首]],部首検索表[部首],0))</f>
        <v>149</v>
      </c>
      <c r="G742" s="21" t="s">
        <v>1016</v>
      </c>
      <c r="H742" s="12"/>
    </row>
    <row r="743" spans="2:8">
      <c r="B743" s="37" t="s">
        <v>1045</v>
      </c>
      <c r="C743" s="20" t="s">
        <v>1040</v>
      </c>
      <c r="D743" s="3">
        <v>15</v>
      </c>
      <c r="E743" s="21" t="s">
        <v>163</v>
      </c>
      <c r="F743" s="21">
        <f>INDEX(部首検索表[序数],MATCH(字音画数表[[#This Row],[部首]],部首検索表[部首],0))</f>
        <v>163</v>
      </c>
      <c r="G743" s="21" t="s">
        <v>1016</v>
      </c>
      <c r="H743" s="12"/>
    </row>
    <row r="744" spans="2:8">
      <c r="B744" s="69" t="s">
        <v>1895</v>
      </c>
      <c r="C744" s="11" t="s">
        <v>1040</v>
      </c>
      <c r="D744" s="67">
        <v>16</v>
      </c>
      <c r="E744" s="68" t="s">
        <v>156</v>
      </c>
      <c r="F744" s="21">
        <f>INDEX(部首検索表[序数],MATCH(字音画数表[[#This Row],[部首]],部首検索表[部首],0))</f>
        <v>85</v>
      </c>
      <c r="G744" s="21" t="s">
        <v>1016</v>
      </c>
      <c r="H744" s="78" t="s">
        <v>1936</v>
      </c>
    </row>
    <row r="745" spans="2:8">
      <c r="B745" s="15" t="s">
        <v>1046</v>
      </c>
      <c r="C745" s="11" t="s">
        <v>1040</v>
      </c>
      <c r="D745" s="3">
        <v>17</v>
      </c>
      <c r="E745" s="21" t="s">
        <v>440</v>
      </c>
      <c r="F745" s="21">
        <f>INDEX(部首検索表[序数],MATCH(字音画数表[[#This Row],[部首]],部首検索表[部首],0))</f>
        <v>130</v>
      </c>
      <c r="G745" s="21" t="s">
        <v>1016</v>
      </c>
      <c r="H745" s="12" t="s">
        <v>1047</v>
      </c>
    </row>
    <row r="746" spans="2:8">
      <c r="B746" s="15" t="s">
        <v>1048</v>
      </c>
      <c r="C746" s="11" t="s">
        <v>1040</v>
      </c>
      <c r="D746" s="3">
        <v>17</v>
      </c>
      <c r="E746" s="21" t="s">
        <v>290</v>
      </c>
      <c r="F746" s="21">
        <f>INDEX(部首検索表[序数],MATCH(字音画数表[[#This Row],[部首]],部首検索表[部首],0))</f>
        <v>167</v>
      </c>
      <c r="G746" s="21" t="s">
        <v>1016</v>
      </c>
      <c r="H746" s="12"/>
    </row>
    <row r="747" spans="2:8">
      <c r="B747" s="15" t="s">
        <v>1049</v>
      </c>
      <c r="C747" s="11" t="s">
        <v>1040</v>
      </c>
      <c r="D747" s="3">
        <v>20</v>
      </c>
      <c r="E747" s="21" t="s">
        <v>344</v>
      </c>
      <c r="F747" s="21">
        <f>INDEX(部首検索表[序数],MATCH(字音画数表[[#This Row],[部首]],部首検索表[部首],0))</f>
        <v>167</v>
      </c>
      <c r="G747" s="21" t="s">
        <v>1016</v>
      </c>
      <c r="H747" s="12"/>
    </row>
    <row r="748" spans="2:8">
      <c r="B748" s="15" t="s">
        <v>4201</v>
      </c>
      <c r="C748" s="11" t="s">
        <v>1894</v>
      </c>
      <c r="D748" s="3">
        <v>22</v>
      </c>
      <c r="E748" s="21" t="s">
        <v>1892</v>
      </c>
      <c r="F748" s="55">
        <f>INDEX(部首検索表[序数],MATCH(字音画数表[[#This Row],[部首]],部首検索表[部首],0))</f>
        <v>85</v>
      </c>
      <c r="G748" s="21" t="s">
        <v>1016</v>
      </c>
      <c r="H748" s="12" t="s">
        <v>132</v>
      </c>
    </row>
    <row r="749" spans="2:8">
      <c r="B749" s="15" t="s">
        <v>1050</v>
      </c>
      <c r="C749" s="11" t="s">
        <v>1051</v>
      </c>
      <c r="D749" s="3">
        <v>7</v>
      </c>
      <c r="E749" s="21" t="s">
        <v>150</v>
      </c>
      <c r="F749" s="21">
        <f>INDEX(部首検索表[序数],MATCH(字音画数表[[#This Row],[部首]],部首検索表[部首],0))</f>
        <v>102</v>
      </c>
      <c r="G749" s="21" t="s">
        <v>1016</v>
      </c>
      <c r="H749" s="12"/>
    </row>
    <row r="750" spans="2:8">
      <c r="B750" s="15" t="s">
        <v>1942</v>
      </c>
      <c r="C750" s="11" t="s">
        <v>1051</v>
      </c>
      <c r="D750" s="3">
        <v>19</v>
      </c>
      <c r="E750" s="21" t="s">
        <v>1055</v>
      </c>
      <c r="F750" s="21">
        <f>INDEX(部首検索表[序数],MATCH(字音画数表[[#This Row],[部首]],部首検索表[部首],0))</f>
        <v>172</v>
      </c>
      <c r="G750" s="21" t="s">
        <v>1016</v>
      </c>
      <c r="H750" s="12" t="s">
        <v>132</v>
      </c>
    </row>
    <row r="751" spans="2:8">
      <c r="B751" s="15" t="s">
        <v>1056</v>
      </c>
      <c r="C751" s="11" t="s">
        <v>1057</v>
      </c>
      <c r="D751" s="3">
        <v>6</v>
      </c>
      <c r="E751" s="21" t="s">
        <v>331</v>
      </c>
      <c r="F751" s="21">
        <f>INDEX(部首検索表[序数],MATCH(字音画数表[[#This Row],[部首]],部首検索表[部首],0))</f>
        <v>32</v>
      </c>
      <c r="G751" s="21" t="s">
        <v>1057</v>
      </c>
      <c r="H751" s="12" t="s">
        <v>132</v>
      </c>
    </row>
    <row r="752" spans="2:8">
      <c r="B752" s="15" t="s">
        <v>1059</v>
      </c>
      <c r="C752" s="11" t="s">
        <v>1057</v>
      </c>
      <c r="D752" s="3">
        <v>8</v>
      </c>
      <c r="E752" s="21" t="s">
        <v>239</v>
      </c>
      <c r="F752" s="21">
        <f>INDEX(部首検索表[序数],MATCH(字音画数表[[#This Row],[部首]],部首検索表[部首],0))</f>
        <v>85</v>
      </c>
      <c r="G752" s="21" t="s">
        <v>1057</v>
      </c>
      <c r="H752" s="12"/>
    </row>
    <row r="753" spans="2:8">
      <c r="B753" s="15" t="s">
        <v>4166</v>
      </c>
      <c r="C753" s="11" t="s">
        <v>1057</v>
      </c>
      <c r="D753" s="3">
        <v>9</v>
      </c>
      <c r="E753" s="21" t="s">
        <v>1060</v>
      </c>
      <c r="F753" s="21">
        <f>INDEX(部首検索表[序数],MATCH(字音画数表[[#This Row],[部首]],部首検索表[部首],0))</f>
        <v>133</v>
      </c>
      <c r="G753" s="21" t="s">
        <v>1057</v>
      </c>
      <c r="H753" s="12" t="s">
        <v>4670</v>
      </c>
    </row>
    <row r="754" spans="2:8">
      <c r="B754" s="15" t="s">
        <v>1061</v>
      </c>
      <c r="C754" s="11" t="s">
        <v>1057</v>
      </c>
      <c r="D754" s="3">
        <v>11</v>
      </c>
      <c r="E754" s="21" t="s">
        <v>709</v>
      </c>
      <c r="F754" s="21">
        <f>INDEX(部首検索表[序数],MATCH(字音画数表[[#This Row],[部首]],部首検索表[部首],0))</f>
        <v>118</v>
      </c>
      <c r="G754" s="21" t="s">
        <v>1057</v>
      </c>
      <c r="H754" s="12"/>
    </row>
    <row r="755" spans="2:8">
      <c r="B755" s="15" t="s">
        <v>1062</v>
      </c>
      <c r="C755" s="11" t="s">
        <v>1057</v>
      </c>
      <c r="D755" s="3">
        <v>15</v>
      </c>
      <c r="E755" s="21" t="s">
        <v>684</v>
      </c>
      <c r="F755" s="21">
        <f>INDEX(部首検索表[序数],MATCH(字音画数表[[#This Row],[部首]],部首検索表[部首],0))</f>
        <v>115</v>
      </c>
      <c r="G755" s="21" t="s">
        <v>1057</v>
      </c>
      <c r="H755" s="12" t="s">
        <v>1063</v>
      </c>
    </row>
    <row r="756" spans="2:8">
      <c r="B756" s="15" t="s">
        <v>335</v>
      </c>
      <c r="C756" s="11" t="s">
        <v>1064</v>
      </c>
      <c r="D756" s="3">
        <v>6</v>
      </c>
      <c r="E756" s="21" t="s">
        <v>709</v>
      </c>
      <c r="F756" s="21">
        <f>INDEX(部首検索表[序数],MATCH(字音画数表[[#This Row],[部首]],部首検索表[部首],0))</f>
        <v>118</v>
      </c>
      <c r="G756" s="21" t="s">
        <v>1057</v>
      </c>
      <c r="H756" s="12"/>
    </row>
    <row r="757" spans="2:8">
      <c r="B757" s="15" t="s">
        <v>1065</v>
      </c>
      <c r="C757" s="11" t="s">
        <v>1064</v>
      </c>
      <c r="D757" s="3">
        <v>10</v>
      </c>
      <c r="E757" s="21" t="s">
        <v>276</v>
      </c>
      <c r="F757" s="21">
        <f>INDEX(部首検索表[序数],MATCH(字音画数表[[#This Row],[部首]],部首検索表[部首],0))</f>
        <v>102</v>
      </c>
      <c r="G757" s="21" t="s">
        <v>1057</v>
      </c>
      <c r="H757" s="12" t="s">
        <v>4671</v>
      </c>
    </row>
    <row r="758" spans="2:8">
      <c r="B758" s="15" t="s">
        <v>1066</v>
      </c>
      <c r="C758" s="11" t="s">
        <v>1064</v>
      </c>
      <c r="D758" s="3">
        <v>11</v>
      </c>
      <c r="E758" s="31" t="s">
        <v>122</v>
      </c>
      <c r="F758" s="21">
        <f>INDEX(部首検索表[序数],MATCH(字音画数表[[#This Row],[部首]],部首検索表[部首],0))</f>
        <v>162</v>
      </c>
      <c r="G758" s="21" t="s">
        <v>1057</v>
      </c>
      <c r="H758" s="12" t="s">
        <v>132</v>
      </c>
    </row>
    <row r="759" spans="2:8">
      <c r="B759" s="37" t="s">
        <v>1067</v>
      </c>
      <c r="C759" s="20" t="s">
        <v>1068</v>
      </c>
      <c r="D759" s="3">
        <v>10</v>
      </c>
      <c r="E759" s="21" t="s">
        <v>684</v>
      </c>
      <c r="F759" s="21">
        <f>INDEX(部首検索表[序数],MATCH(字音画数表[[#This Row],[部首]],部首検索表[部首],0))</f>
        <v>115</v>
      </c>
      <c r="G759" s="21" t="s">
        <v>1057</v>
      </c>
      <c r="H759" s="12"/>
    </row>
    <row r="760" spans="2:8">
      <c r="B760" s="15" t="s">
        <v>1069</v>
      </c>
      <c r="C760" s="11" t="s">
        <v>1070</v>
      </c>
      <c r="D760" s="3">
        <v>4</v>
      </c>
      <c r="E760" s="21" t="s">
        <v>242</v>
      </c>
      <c r="F760" s="21">
        <f>INDEX(部首検索表[序数],MATCH(字音画数表[[#This Row],[部首]],部首検索表[部首],0))</f>
        <v>1</v>
      </c>
      <c r="G760" s="21" t="s">
        <v>1057</v>
      </c>
      <c r="H760" s="12" t="s">
        <v>132</v>
      </c>
    </row>
    <row r="761" spans="2:8">
      <c r="B761" s="15" t="s">
        <v>1071</v>
      </c>
      <c r="C761" s="11" t="s">
        <v>1070</v>
      </c>
      <c r="D761" s="3">
        <v>4</v>
      </c>
      <c r="E761" s="31" t="s">
        <v>687</v>
      </c>
      <c r="F761" s="21">
        <f>INDEX(部首検索表[序数],MATCH(字音画数表[[#This Row],[部首]],部首検索表[部首],0))</f>
        <v>6</v>
      </c>
      <c r="G761" s="21" t="s">
        <v>1057</v>
      </c>
      <c r="H761" s="12" t="s">
        <v>132</v>
      </c>
    </row>
    <row r="762" spans="2:8">
      <c r="B762" s="15" t="s">
        <v>1072</v>
      </c>
      <c r="C762" s="11" t="s">
        <v>1070</v>
      </c>
      <c r="D762" s="3">
        <v>8</v>
      </c>
      <c r="E762" s="21" t="s">
        <v>160</v>
      </c>
      <c r="F762" s="21">
        <f>INDEX(部首検索表[序数],MATCH(字音画数表[[#This Row],[部首]],部首検索表[部首],0))</f>
        <v>61</v>
      </c>
      <c r="G762" s="21" t="s">
        <v>1057</v>
      </c>
      <c r="H762" s="12" t="s">
        <v>132</v>
      </c>
    </row>
    <row r="763" spans="2:8">
      <c r="B763" s="15" t="s">
        <v>1073</v>
      </c>
      <c r="C763" s="11" t="s">
        <v>1070</v>
      </c>
      <c r="D763" s="3">
        <v>9</v>
      </c>
      <c r="E763" s="21" t="s">
        <v>193</v>
      </c>
      <c r="F763" s="21">
        <f>INDEX(部首検索表[序数],MATCH(字音画数表[[#This Row],[部首]],部首検索表[部首],0))</f>
        <v>75</v>
      </c>
      <c r="G763" s="21" t="s">
        <v>1057</v>
      </c>
      <c r="H763" s="12"/>
    </row>
    <row r="764" spans="2:8">
      <c r="B764" s="15" t="s">
        <v>1074</v>
      </c>
      <c r="C764" s="11" t="s">
        <v>1070</v>
      </c>
      <c r="D764" s="3">
        <v>9</v>
      </c>
      <c r="E764" s="21" t="s">
        <v>140</v>
      </c>
      <c r="F764" s="21">
        <f>INDEX(部首検索表[序数],MATCH(字音画数表[[#This Row],[部首]],部首検索表[部首],0))</f>
        <v>145</v>
      </c>
      <c r="G764" s="21" t="s">
        <v>1057</v>
      </c>
      <c r="H764" s="12" t="s">
        <v>132</v>
      </c>
    </row>
    <row r="765" spans="2:8">
      <c r="B765" s="101" t="s">
        <v>1075</v>
      </c>
      <c r="C765" s="11" t="s">
        <v>1070</v>
      </c>
      <c r="D765" s="3">
        <v>12</v>
      </c>
      <c r="E765" s="3" t="s">
        <v>499</v>
      </c>
      <c r="F765" s="21">
        <f>INDEX(部首検索表[序数],MATCH(字音画数表[[#This Row],[部首]],部首検索表[部首],0))</f>
        <v>159</v>
      </c>
      <c r="G765" s="21" t="s">
        <v>1057</v>
      </c>
      <c r="H765" s="12" t="s">
        <v>1076</v>
      </c>
    </row>
    <row r="766" spans="2:8">
      <c r="B766" s="15" t="s">
        <v>1077</v>
      </c>
      <c r="C766" s="11" t="s">
        <v>1070</v>
      </c>
      <c r="D766" s="3">
        <v>16</v>
      </c>
      <c r="E766" s="31" t="s">
        <v>630</v>
      </c>
      <c r="F766" s="21">
        <f>INDEX(部首検索表[序数],MATCH(字音画数表[[#This Row],[部首]],部首検索表[部首],0))</f>
        <v>104</v>
      </c>
      <c r="G766" s="21" t="s">
        <v>1057</v>
      </c>
      <c r="H766" s="12" t="s">
        <v>132</v>
      </c>
    </row>
    <row r="767" spans="2:8">
      <c r="B767" s="15" t="s">
        <v>1078</v>
      </c>
      <c r="C767" s="11" t="s">
        <v>1070</v>
      </c>
      <c r="D767" s="3">
        <v>19</v>
      </c>
      <c r="E767" s="21" t="s">
        <v>1079</v>
      </c>
      <c r="F767" s="21">
        <f>INDEX(部首検索表[序数],MATCH(字音画数表[[#This Row],[部首]],部首検索表[部首],0))</f>
        <v>102</v>
      </c>
      <c r="G767" s="21" t="s">
        <v>1057</v>
      </c>
      <c r="H767" s="12"/>
    </row>
    <row r="768" spans="2:8">
      <c r="B768" s="15" t="s">
        <v>4027</v>
      </c>
      <c r="C768" s="11" t="s">
        <v>1070</v>
      </c>
      <c r="D768" s="3">
        <v>22</v>
      </c>
      <c r="E768" s="21" t="s">
        <v>290</v>
      </c>
      <c r="F768" s="21">
        <f>INDEX(部首検索表[序数],MATCH(字音画数表[[#This Row],[部首]],部首検索表[部首],0))</f>
        <v>167</v>
      </c>
      <c r="G768" s="21" t="s">
        <v>1057</v>
      </c>
      <c r="H768" s="12"/>
    </row>
    <row r="769" spans="2:8">
      <c r="B769" s="15" t="s">
        <v>1081</v>
      </c>
      <c r="C769" s="11" t="s">
        <v>1082</v>
      </c>
      <c r="D769" s="3">
        <v>10</v>
      </c>
      <c r="E769" s="31" t="s">
        <v>173</v>
      </c>
      <c r="F769" s="21">
        <f>INDEX(部首検索表[序数],MATCH(字音画数表[[#This Row],[部首]],部首検索表[部首],0))</f>
        <v>170</v>
      </c>
      <c r="G769" s="21" t="s">
        <v>1057</v>
      </c>
      <c r="H769" s="12" t="s">
        <v>4672</v>
      </c>
    </row>
    <row r="770" spans="2:8">
      <c r="B770" s="15" t="s">
        <v>1083</v>
      </c>
      <c r="C770" s="11" t="s">
        <v>1084</v>
      </c>
      <c r="D770" s="3">
        <v>3</v>
      </c>
      <c r="E770" s="21" t="s">
        <v>166</v>
      </c>
      <c r="F770" s="21">
        <f>INDEX(部首検索表[序数],MATCH(字音画数表[[#This Row],[部首]],部首検索表[部首],0))</f>
        <v>1</v>
      </c>
      <c r="G770" s="21" t="s">
        <v>1057</v>
      </c>
      <c r="H770" s="40" t="s">
        <v>132</v>
      </c>
    </row>
    <row r="771" spans="2:8">
      <c r="B771" s="15" t="s">
        <v>1085</v>
      </c>
      <c r="C771" s="11" t="s">
        <v>1084</v>
      </c>
      <c r="D771" s="3">
        <v>5</v>
      </c>
      <c r="E771" s="21" t="s">
        <v>135</v>
      </c>
      <c r="F771" s="21">
        <f>INDEX(部首検索表[序数],MATCH(字音画数表[[#This Row],[部首]],部首検索表[部首],0))</f>
        <v>9</v>
      </c>
      <c r="G771" s="21" t="s">
        <v>1057</v>
      </c>
      <c r="H771" s="40" t="s">
        <v>132</v>
      </c>
    </row>
    <row r="772" spans="2:8">
      <c r="B772" s="15" t="s">
        <v>1086</v>
      </c>
      <c r="C772" s="11" t="s">
        <v>1084</v>
      </c>
      <c r="D772" s="3">
        <v>8</v>
      </c>
      <c r="E772" s="21" t="s">
        <v>1086</v>
      </c>
      <c r="F772" s="21">
        <f>INDEX(部首検索表[序数],MATCH(字音画数表[[#This Row],[部首]],部首検索表[部首],0))</f>
        <v>168</v>
      </c>
      <c r="G772" s="21" t="s">
        <v>1057</v>
      </c>
      <c r="H772" s="12"/>
    </row>
    <row r="773" spans="2:8">
      <c r="B773" s="11" t="s">
        <v>363</v>
      </c>
      <c r="C773" s="11" t="s">
        <v>1084</v>
      </c>
      <c r="D773" s="3">
        <v>11</v>
      </c>
      <c r="E773" s="3" t="s">
        <v>1087</v>
      </c>
      <c r="F773" s="21">
        <f>INDEX(部首検索表[序数],MATCH(字音画数表[[#This Row],[部首]],部首検索表[部首],0))</f>
        <v>196</v>
      </c>
      <c r="G773" s="21" t="s">
        <v>1057</v>
      </c>
      <c r="H773" s="12"/>
    </row>
    <row r="774" spans="2:8">
      <c r="B774" s="15" t="s">
        <v>1088</v>
      </c>
      <c r="C774" s="11" t="s">
        <v>1084</v>
      </c>
      <c r="D774" s="3">
        <v>12</v>
      </c>
      <c r="E774" s="21" t="s">
        <v>802</v>
      </c>
      <c r="F774" s="21">
        <f>INDEX(部首検索表[序数],MATCH(字音画数表[[#This Row],[部首]],部首検索表[部首],0))</f>
        <v>74</v>
      </c>
      <c r="G774" s="21" t="s">
        <v>1057</v>
      </c>
      <c r="H774" s="12" t="s">
        <v>132</v>
      </c>
    </row>
    <row r="775" spans="2:8">
      <c r="B775" s="15" t="s">
        <v>1089</v>
      </c>
      <c r="C775" s="11" t="s">
        <v>1084</v>
      </c>
      <c r="D775" s="3">
        <v>13</v>
      </c>
      <c r="E775" s="21" t="s">
        <v>1090</v>
      </c>
      <c r="F775" s="21">
        <f>INDEX(部首検索表[序数],MATCH(字音画数表[[#This Row],[部首]],部首検索表[部首],0))</f>
        <v>91</v>
      </c>
      <c r="G775" s="21" t="s">
        <v>1057</v>
      </c>
      <c r="H775" s="12"/>
    </row>
    <row r="776" spans="2:8">
      <c r="B776" s="15" t="s">
        <v>1091</v>
      </c>
      <c r="C776" s="11" t="s">
        <v>1084</v>
      </c>
      <c r="D776" s="3">
        <v>14</v>
      </c>
      <c r="E776" s="21" t="s">
        <v>377</v>
      </c>
      <c r="F776" s="21">
        <f>INDEX(部首検索表[序数],MATCH(字音画数表[[#This Row],[部首]],部首検索表[部首],0))</f>
        <v>156</v>
      </c>
      <c r="G776" s="21" t="s">
        <v>1057</v>
      </c>
      <c r="H776" s="12" t="s">
        <v>132</v>
      </c>
    </row>
    <row r="777" spans="2:8">
      <c r="B777" s="15" t="s">
        <v>4028</v>
      </c>
      <c r="C777" s="11" t="s">
        <v>1084</v>
      </c>
      <c r="D777" s="3">
        <v>15</v>
      </c>
      <c r="E777" s="21" t="s">
        <v>231</v>
      </c>
      <c r="F777" s="21">
        <f>INDEX(部首検索表[序数],MATCH(字音画数表[[#This Row],[部首]],部首検索表[部首],0))</f>
        <v>60</v>
      </c>
      <c r="G777" s="21" t="s">
        <v>1057</v>
      </c>
      <c r="H777" s="12"/>
    </row>
    <row r="778" spans="2:8">
      <c r="B778" s="15" t="s">
        <v>1093</v>
      </c>
      <c r="C778" s="11" t="s">
        <v>1084</v>
      </c>
      <c r="D778" s="3">
        <v>18</v>
      </c>
      <c r="E778" s="31" t="s">
        <v>1094</v>
      </c>
      <c r="F778" s="21">
        <f>INDEX(部首検索表[序数],MATCH(字音画数表[[#This Row],[部首]],部首検索表[部首],0))</f>
        <v>205</v>
      </c>
      <c r="G778" s="21" t="s">
        <v>1057</v>
      </c>
      <c r="H778" s="12" t="s">
        <v>132</v>
      </c>
    </row>
    <row r="779" spans="2:8">
      <c r="B779" s="15" t="s">
        <v>1095</v>
      </c>
      <c r="C779" s="11" t="s">
        <v>1096</v>
      </c>
      <c r="D779" s="3">
        <v>7</v>
      </c>
      <c r="E779" s="21" t="s">
        <v>239</v>
      </c>
      <c r="F779" s="21">
        <f>INDEX(部首検索表[序数],MATCH(字音画数表[[#This Row],[部首]],部首検索表[部首],0))</f>
        <v>85</v>
      </c>
      <c r="G779" s="21" t="s">
        <v>1057</v>
      </c>
      <c r="H779" s="12" t="s">
        <v>1097</v>
      </c>
    </row>
    <row r="780" spans="2:8">
      <c r="B780" s="15" t="s">
        <v>1098</v>
      </c>
      <c r="C780" s="11" t="s">
        <v>1096</v>
      </c>
      <c r="D780" s="3">
        <v>11</v>
      </c>
      <c r="E780" s="31" t="s">
        <v>173</v>
      </c>
      <c r="F780" s="21">
        <f>INDEX(部首検索表[序数],MATCH(字音画数表[[#This Row],[部首]],部首検索表[部首],0))</f>
        <v>170</v>
      </c>
      <c r="G780" s="21" t="s">
        <v>1057</v>
      </c>
      <c r="H780" s="12" t="s">
        <v>132</v>
      </c>
    </row>
    <row r="781" spans="2:8">
      <c r="B781" s="15" t="s">
        <v>1099</v>
      </c>
      <c r="C781" s="11" t="s">
        <v>1100</v>
      </c>
      <c r="D781" s="3">
        <v>10</v>
      </c>
      <c r="E781" s="31" t="s">
        <v>122</v>
      </c>
      <c r="F781" s="21">
        <f>INDEX(部首検索表[序数],MATCH(字音画数表[[#This Row],[部首]],部首検索表[部首],0))</f>
        <v>162</v>
      </c>
      <c r="G781" s="21" t="s">
        <v>1101</v>
      </c>
      <c r="H781" s="12"/>
    </row>
    <row r="782" spans="2:8">
      <c r="B782" s="15" t="s">
        <v>1102</v>
      </c>
      <c r="C782" s="11" t="s">
        <v>1103</v>
      </c>
      <c r="D782" s="3">
        <v>2</v>
      </c>
      <c r="E782" s="21" t="s">
        <v>242</v>
      </c>
      <c r="F782" s="21">
        <f>INDEX(部首検索表[序数],MATCH(字音画数表[[#This Row],[部首]],部首検索表[部首],0))</f>
        <v>1</v>
      </c>
      <c r="G782" s="21" t="s">
        <v>1104</v>
      </c>
      <c r="H782" s="12" t="s">
        <v>4673</v>
      </c>
    </row>
    <row r="783" spans="2:8">
      <c r="B783" s="15" t="s">
        <v>1105</v>
      </c>
      <c r="C783" s="11" t="s">
        <v>1103</v>
      </c>
      <c r="D783" s="3">
        <v>5</v>
      </c>
      <c r="E783" s="21" t="s">
        <v>1106</v>
      </c>
      <c r="F783" s="10">
        <f>INDEX(部首検索表[序数],MATCH(字音画数表[[#This Row],[部首]],部首検索表[部首],0))</f>
        <v>83</v>
      </c>
      <c r="G783" s="21" t="s">
        <v>1104</v>
      </c>
      <c r="H783" s="12" t="s">
        <v>132</v>
      </c>
    </row>
    <row r="784" spans="2:8">
      <c r="B784" s="15" t="s">
        <v>1107</v>
      </c>
      <c r="C784" s="11" t="s">
        <v>1103</v>
      </c>
      <c r="D784" s="3">
        <v>7</v>
      </c>
      <c r="E784" s="31" t="s">
        <v>515</v>
      </c>
      <c r="F784" s="21">
        <f>INDEX(部首検索表[序数],MATCH(字音画数表[[#This Row],[部首]],部首検索表[部首],0))</f>
        <v>54</v>
      </c>
      <c r="G784" s="21" t="s">
        <v>1104</v>
      </c>
      <c r="H784" s="12"/>
    </row>
    <row r="785" spans="2:8">
      <c r="B785" s="15" t="s">
        <v>1896</v>
      </c>
      <c r="C785" s="11" t="s">
        <v>1103</v>
      </c>
      <c r="D785" s="3">
        <v>7</v>
      </c>
      <c r="E785" s="21" t="s">
        <v>409</v>
      </c>
      <c r="F785" s="21">
        <f>INDEX(部首検索表[序数],MATCH(字音画数表[[#This Row],[部首]],部首検索表[部首],0))</f>
        <v>57</v>
      </c>
      <c r="G785" s="21" t="s">
        <v>1104</v>
      </c>
      <c r="H785" s="12" t="s">
        <v>132</v>
      </c>
    </row>
    <row r="786" spans="2:8">
      <c r="B786" s="15" t="s">
        <v>1108</v>
      </c>
      <c r="C786" s="11" t="s">
        <v>1103</v>
      </c>
      <c r="D786" s="3">
        <v>7</v>
      </c>
      <c r="E786" s="21" t="s">
        <v>193</v>
      </c>
      <c r="F786" s="21">
        <f>INDEX(部首検索表[序数],MATCH(字音画数表[[#This Row],[部首]],部首検索表[部首],0))</f>
        <v>75</v>
      </c>
      <c r="G786" s="21" t="s">
        <v>1104</v>
      </c>
      <c r="H786" s="12"/>
    </row>
    <row r="787" spans="2:8">
      <c r="B787" s="15" t="s">
        <v>1109</v>
      </c>
      <c r="C787" s="11" t="s">
        <v>1103</v>
      </c>
      <c r="D787" s="3">
        <v>8</v>
      </c>
      <c r="E787" s="31" t="s">
        <v>127</v>
      </c>
      <c r="F787" s="21">
        <f>INDEX(部首検索表[序数],MATCH(字音画数表[[#This Row],[部首]],部首検索表[部首],0))</f>
        <v>40</v>
      </c>
      <c r="G787" s="21" t="s">
        <v>1104</v>
      </c>
      <c r="H787" s="12" t="s">
        <v>132</v>
      </c>
    </row>
    <row r="788" spans="2:8">
      <c r="B788" s="15" t="s">
        <v>1110</v>
      </c>
      <c r="C788" s="11" t="s">
        <v>1103</v>
      </c>
      <c r="D788" s="3">
        <v>8</v>
      </c>
      <c r="E788" s="21" t="s">
        <v>163</v>
      </c>
      <c r="F788" s="21">
        <f>INDEX(部首検索表[序数],MATCH(字音画数表[[#This Row],[部首]],部首検索表[部首],0))</f>
        <v>163</v>
      </c>
      <c r="G788" s="21" t="s">
        <v>1104</v>
      </c>
      <c r="H788" s="12"/>
    </row>
    <row r="789" spans="2:8">
      <c r="B789" s="15" t="s">
        <v>32</v>
      </c>
      <c r="C789" s="11" t="s">
        <v>1103</v>
      </c>
      <c r="D789" s="3">
        <v>9</v>
      </c>
      <c r="E789" s="31" t="s">
        <v>202</v>
      </c>
      <c r="F789" s="21">
        <f>INDEX(部首検索表[序数],MATCH(字音画数表[[#This Row],[部首]],部首検索表[部首],0))</f>
        <v>8</v>
      </c>
      <c r="G789" s="21" t="s">
        <v>1104</v>
      </c>
      <c r="H789" s="12" t="s">
        <v>132</v>
      </c>
    </row>
    <row r="790" spans="2:8">
      <c r="B790" s="15" t="s">
        <v>1111</v>
      </c>
      <c r="C790" s="11" t="s">
        <v>1103</v>
      </c>
      <c r="D790" s="3">
        <v>9</v>
      </c>
      <c r="E790" s="21" t="s">
        <v>674</v>
      </c>
      <c r="F790" s="21">
        <f>INDEX(部首検索表[序数],MATCH(字音画数表[[#This Row],[部首]],部首検索表[部首],0))</f>
        <v>50</v>
      </c>
      <c r="G790" s="21" t="s">
        <v>1104</v>
      </c>
      <c r="H790" s="12" t="s">
        <v>132</v>
      </c>
    </row>
    <row r="791" spans="2:8">
      <c r="B791" s="37" t="s">
        <v>1112</v>
      </c>
      <c r="C791" s="20" t="s">
        <v>1103</v>
      </c>
      <c r="D791" s="3">
        <v>10</v>
      </c>
      <c r="E791" s="31" t="s">
        <v>287</v>
      </c>
      <c r="F791" s="21">
        <f>INDEX(部首検索表[序数],MATCH(字音画数表[[#This Row],[部首]],部首検索表[部首],0))</f>
        <v>53</v>
      </c>
      <c r="G791" s="21" t="s">
        <v>1104</v>
      </c>
      <c r="H791" s="12"/>
    </row>
    <row r="792" spans="2:8">
      <c r="B792" s="15" t="s">
        <v>1897</v>
      </c>
      <c r="C792" s="11" t="s">
        <v>1103</v>
      </c>
      <c r="D792" s="3">
        <v>13</v>
      </c>
      <c r="E792" s="21" t="s">
        <v>566</v>
      </c>
      <c r="F792" s="21">
        <f>INDEX(部首検索表[序数],MATCH(字音画数表[[#This Row],[部首]],部首検索表[部首],0))</f>
        <v>30</v>
      </c>
      <c r="G792" s="21" t="s">
        <v>1104</v>
      </c>
      <c r="H792" s="12" t="s">
        <v>132</v>
      </c>
    </row>
    <row r="793" spans="2:8">
      <c r="B793" s="15" t="s">
        <v>1113</v>
      </c>
      <c r="C793" s="11" t="s">
        <v>1103</v>
      </c>
      <c r="D793" s="3">
        <v>15</v>
      </c>
      <c r="E793" s="21" t="s">
        <v>163</v>
      </c>
      <c r="F793" s="21">
        <f>INDEX(部首検索表[序数],MATCH(字音画数表[[#This Row],[部首]],部首検索表[部首],0))</f>
        <v>163</v>
      </c>
      <c r="G793" s="21" t="s">
        <v>1104</v>
      </c>
      <c r="H793" s="12" t="s">
        <v>132</v>
      </c>
    </row>
    <row r="794" spans="2:8">
      <c r="B794" s="15" t="s">
        <v>1114</v>
      </c>
      <c r="C794" s="11" t="s">
        <v>1115</v>
      </c>
      <c r="D794" s="3">
        <v>8</v>
      </c>
      <c r="E794" s="21" t="s">
        <v>239</v>
      </c>
      <c r="F794" s="21">
        <f>INDEX(部首検索表[序数],MATCH(字音画数表[[#This Row],[部首]],部首検索表[部首],0))</f>
        <v>85</v>
      </c>
      <c r="G794" s="21" t="s">
        <v>1104</v>
      </c>
      <c r="H794" s="12"/>
    </row>
    <row r="795" spans="2:8">
      <c r="B795" s="15" t="s">
        <v>1116</v>
      </c>
      <c r="C795" s="11" t="s">
        <v>1117</v>
      </c>
      <c r="D795" s="3">
        <v>14</v>
      </c>
      <c r="E795" s="21" t="s">
        <v>659</v>
      </c>
      <c r="F795" s="21">
        <f>INDEX(部首検索表[序数],MATCH(字音画数表[[#This Row],[部首]],部首検索表[部首],0))</f>
        <v>119</v>
      </c>
      <c r="G795" s="21" t="s">
        <v>1104</v>
      </c>
      <c r="H795" s="12"/>
    </row>
    <row r="796" spans="2:8">
      <c r="B796" s="15" t="s">
        <v>1118</v>
      </c>
      <c r="C796" s="11" t="s">
        <v>1117</v>
      </c>
      <c r="D796" s="3">
        <v>14</v>
      </c>
      <c r="E796" s="21" t="s">
        <v>179</v>
      </c>
      <c r="F796" s="21">
        <f>INDEX(部首検索表[序数],MATCH(字音画数表[[#This Row],[部首]],部首検索表[部首],0))</f>
        <v>124</v>
      </c>
      <c r="G796" s="21" t="s">
        <v>1104</v>
      </c>
      <c r="H796" s="12"/>
    </row>
    <row r="797" spans="2:8">
      <c r="B797" s="15" t="s">
        <v>1120</v>
      </c>
      <c r="C797" s="11" t="s">
        <v>1121</v>
      </c>
      <c r="D797" s="3">
        <v>15</v>
      </c>
      <c r="E797" s="21" t="s">
        <v>231</v>
      </c>
      <c r="F797" s="21">
        <f>INDEX(部首検索表[序数],MATCH(字音画数表[[#This Row],[部首]],部首検索表[部首],0))</f>
        <v>60</v>
      </c>
      <c r="G797" s="21" t="s">
        <v>1104</v>
      </c>
      <c r="H797" s="12"/>
    </row>
    <row r="798" spans="2:8">
      <c r="B798" s="15" t="s">
        <v>4029</v>
      </c>
      <c r="C798" s="11" t="s">
        <v>1121</v>
      </c>
      <c r="D798" s="3">
        <v>21</v>
      </c>
      <c r="E798" s="21" t="s">
        <v>1123</v>
      </c>
      <c r="F798" s="21">
        <f>INDEX(部首検索表[序数],MATCH(字音画数表[[#This Row],[部首]],部首検索表[部首],0))</f>
        <v>167</v>
      </c>
      <c r="G798" s="21" t="s">
        <v>1104</v>
      </c>
      <c r="H798" s="12"/>
    </row>
    <row r="799" spans="2:8">
      <c r="B799" s="15" t="s">
        <v>1124</v>
      </c>
      <c r="C799" s="11" t="s">
        <v>1125</v>
      </c>
      <c r="D799" s="3">
        <v>3</v>
      </c>
      <c r="E799" s="21" t="s">
        <v>138</v>
      </c>
      <c r="F799" s="21">
        <f>INDEX(部首検索表[序数],MATCH(字音画数表[[#This Row],[部首]],部首検索表[部首],0))</f>
        <v>37</v>
      </c>
      <c r="G799" s="21" t="s">
        <v>1104</v>
      </c>
      <c r="H799" s="12" t="s">
        <v>132</v>
      </c>
    </row>
    <row r="800" spans="2:8">
      <c r="B800" s="29" t="s">
        <v>1126</v>
      </c>
      <c r="C800" s="11" t="s">
        <v>1125</v>
      </c>
      <c r="D800" s="3">
        <v>8</v>
      </c>
      <c r="E800" s="15" t="s">
        <v>367</v>
      </c>
      <c r="F800" s="21">
        <f>INDEX(部首検索表[序数],MATCH(字音画数表[[#This Row],[部首]],部首検索表[部首],0))</f>
        <v>12</v>
      </c>
      <c r="G800" s="21" t="s">
        <v>1104</v>
      </c>
      <c r="H800" s="12" t="s">
        <v>132</v>
      </c>
    </row>
    <row r="801" spans="2:8">
      <c r="B801" s="15" t="s">
        <v>1127</v>
      </c>
      <c r="C801" s="11" t="s">
        <v>1125</v>
      </c>
      <c r="D801" s="3">
        <v>9</v>
      </c>
      <c r="E801" s="21" t="s">
        <v>160</v>
      </c>
      <c r="F801" s="21">
        <f>INDEX(部首検索表[序数],MATCH(字音画数表[[#This Row],[部首]],部首検索表[部首],0))</f>
        <v>61</v>
      </c>
      <c r="G801" s="21" t="s">
        <v>1104</v>
      </c>
      <c r="H801" s="12" t="s">
        <v>132</v>
      </c>
    </row>
    <row r="802" spans="2:8">
      <c r="B802" s="15" t="s">
        <v>1128</v>
      </c>
      <c r="C802" s="11" t="s">
        <v>1125</v>
      </c>
      <c r="D802" s="3">
        <v>21</v>
      </c>
      <c r="E802" s="21" t="s">
        <v>206</v>
      </c>
      <c r="F802" s="21">
        <f>INDEX(部首検索表[序数],MATCH(字音画数表[[#This Row],[部首]],部首検索表[部首],0))</f>
        <v>120</v>
      </c>
      <c r="G802" s="21" t="s">
        <v>1104</v>
      </c>
      <c r="H802" s="12" t="s">
        <v>132</v>
      </c>
    </row>
    <row r="803" spans="2:8">
      <c r="B803" s="15" t="s">
        <v>1079</v>
      </c>
      <c r="C803" s="11" t="s">
        <v>1129</v>
      </c>
      <c r="D803" s="3">
        <v>5</v>
      </c>
      <c r="E803" s="21" t="s">
        <v>276</v>
      </c>
      <c r="F803" s="21">
        <f>INDEX(部首検索表[序数],MATCH(字音画数表[[#This Row],[部首]],部首検索表[部首],0))</f>
        <v>102</v>
      </c>
      <c r="G803" s="21" t="s">
        <v>1104</v>
      </c>
      <c r="H803" s="12"/>
    </row>
    <row r="804" spans="2:8">
      <c r="B804" s="15" t="s">
        <v>4167</v>
      </c>
      <c r="C804" s="11" t="s">
        <v>1129</v>
      </c>
      <c r="D804" s="3">
        <v>13</v>
      </c>
      <c r="E804" s="21" t="s">
        <v>135</v>
      </c>
      <c r="F804" s="21">
        <f>INDEX(部首検索表[序数],MATCH(字音画数表[[#This Row],[部首]],部首検索表[部首],0))</f>
        <v>9</v>
      </c>
      <c r="G804" s="21" t="s">
        <v>1104</v>
      </c>
      <c r="H804" s="12"/>
    </row>
    <row r="805" spans="2:8">
      <c r="B805" s="15" t="s">
        <v>292</v>
      </c>
      <c r="C805" s="11" t="s">
        <v>1131</v>
      </c>
      <c r="D805" s="3">
        <v>3</v>
      </c>
      <c r="E805" s="21" t="s">
        <v>769</v>
      </c>
      <c r="F805" s="21">
        <f>INDEX(部首検索表[序数],MATCH(字音画数表[[#This Row],[部首]],部首検索表[部首],0))</f>
        <v>32</v>
      </c>
      <c r="G805" s="21" t="s">
        <v>1131</v>
      </c>
      <c r="H805" s="40" t="s">
        <v>132</v>
      </c>
    </row>
    <row r="806" spans="2:8">
      <c r="B806" s="15" t="s">
        <v>1132</v>
      </c>
      <c r="C806" s="11" t="s">
        <v>1131</v>
      </c>
      <c r="D806" s="3">
        <v>8</v>
      </c>
      <c r="E806" s="21" t="s">
        <v>531</v>
      </c>
      <c r="F806" s="21">
        <f>INDEX(部首検索表[序数],MATCH(字音画数表[[#This Row],[部首]],部首検索表[部首],0))</f>
        <v>10</v>
      </c>
      <c r="G806" s="21" t="s">
        <v>1131</v>
      </c>
      <c r="H806" s="12"/>
    </row>
    <row r="807" spans="2:8">
      <c r="B807" s="15" t="s">
        <v>1133</v>
      </c>
      <c r="C807" s="11" t="s">
        <v>1131</v>
      </c>
      <c r="D807" s="3">
        <v>10</v>
      </c>
      <c r="E807" s="31" t="s">
        <v>231</v>
      </c>
      <c r="F807" s="21">
        <f>INDEX(部首検索表[序数],MATCH(字音画数表[[#This Row],[部首]],部首検索表[部首],0))</f>
        <v>60</v>
      </c>
      <c r="G807" s="21" t="s">
        <v>1131</v>
      </c>
      <c r="H807" s="12"/>
    </row>
    <row r="808" spans="2:8">
      <c r="B808" s="15" t="s">
        <v>1134</v>
      </c>
      <c r="C808" s="11" t="s">
        <v>1131</v>
      </c>
      <c r="D808" s="3">
        <v>10</v>
      </c>
      <c r="E808" s="21" t="s">
        <v>775</v>
      </c>
      <c r="F808" s="21">
        <f>INDEX(部首検索表[序数],MATCH(字音画数表[[#This Row],[部首]],部首検索表[部首],0))</f>
        <v>85</v>
      </c>
      <c r="G808" s="21" t="s">
        <v>1131</v>
      </c>
      <c r="H808" s="12" t="s">
        <v>4674</v>
      </c>
    </row>
    <row r="809" spans="2:8">
      <c r="B809" s="15" t="s">
        <v>2502</v>
      </c>
      <c r="C809" s="11" t="s">
        <v>1131</v>
      </c>
      <c r="D809" s="3">
        <v>10</v>
      </c>
      <c r="E809" s="21" t="s">
        <v>181</v>
      </c>
      <c r="F809" s="21">
        <f>INDEX(部首検索表[序数],MATCH(字音画数表[[#This Row],[部首]],部首検索表[部首],0))</f>
        <v>140</v>
      </c>
      <c r="G809" s="21" t="s">
        <v>1131</v>
      </c>
      <c r="H809" s="12"/>
    </row>
    <row r="810" spans="2:8">
      <c r="B810" s="15" t="s">
        <v>4168</v>
      </c>
      <c r="C810" s="11" t="s">
        <v>1131</v>
      </c>
      <c r="D810" s="3">
        <v>12</v>
      </c>
      <c r="E810" s="21" t="s">
        <v>163</v>
      </c>
      <c r="F810" s="21">
        <f>INDEX(部首検索表[序数],MATCH(字音画数表[[#This Row],[部首]],部首検索表[部首],0))</f>
        <v>163</v>
      </c>
      <c r="G810" s="21" t="s">
        <v>1131</v>
      </c>
      <c r="H810" s="12" t="s">
        <v>132</v>
      </c>
    </row>
    <row r="811" spans="2:8">
      <c r="B811" s="15" t="s">
        <v>1136</v>
      </c>
      <c r="C811" s="11" t="s">
        <v>1137</v>
      </c>
      <c r="D811" s="3">
        <v>5</v>
      </c>
      <c r="E811" s="21" t="s">
        <v>831</v>
      </c>
      <c r="F811" s="21">
        <f>INDEX(部首検索表[序数],MATCH(字音画数表[[#This Row],[部首]],部首検索表[部首],0))</f>
        <v>38</v>
      </c>
      <c r="G811" s="21" t="s">
        <v>1131</v>
      </c>
      <c r="H811" s="12"/>
    </row>
    <row r="812" spans="2:8">
      <c r="B812" s="37" t="s">
        <v>1138</v>
      </c>
      <c r="C812" s="20" t="s">
        <v>1137</v>
      </c>
      <c r="D812" s="3">
        <v>8</v>
      </c>
      <c r="E812" s="21" t="s">
        <v>410</v>
      </c>
      <c r="F812" s="21">
        <f>INDEX(部首検索表[序数],MATCH(字音画数表[[#This Row],[部首]],部首検索表[部首],0))</f>
        <v>57</v>
      </c>
      <c r="G812" s="21" t="s">
        <v>1131</v>
      </c>
      <c r="H812" s="12" t="s">
        <v>132</v>
      </c>
    </row>
    <row r="813" spans="2:8">
      <c r="B813" s="15" t="s">
        <v>739</v>
      </c>
      <c r="C813" s="11" t="s">
        <v>1139</v>
      </c>
      <c r="D813" s="3">
        <v>2</v>
      </c>
      <c r="E813" s="21" t="s">
        <v>479</v>
      </c>
      <c r="F813" s="21">
        <f>INDEX(部首検索表[序数],MATCH(字音画数表[[#This Row],[部首]],部首検索表[部首],0))</f>
        <v>18</v>
      </c>
      <c r="G813" s="21" t="s">
        <v>1131</v>
      </c>
      <c r="H813" s="12" t="s">
        <v>132</v>
      </c>
    </row>
    <row r="814" spans="2:8">
      <c r="B814" s="15" t="s">
        <v>1140</v>
      </c>
      <c r="C814" s="11" t="s">
        <v>1139</v>
      </c>
      <c r="D814" s="3">
        <v>4</v>
      </c>
      <c r="E814" s="21" t="s">
        <v>1140</v>
      </c>
      <c r="F814" s="21">
        <f>INDEX(部首検索表[序数],MATCH(字音画数表[[#This Row],[部首]],部首検索表[部首],0))</f>
        <v>68</v>
      </c>
      <c r="G814" s="21" t="s">
        <v>1131</v>
      </c>
      <c r="H814" s="12" t="s">
        <v>4675</v>
      </c>
    </row>
    <row r="815" spans="2:8">
      <c r="B815" s="15" t="s">
        <v>1141</v>
      </c>
      <c r="C815" s="11" t="s">
        <v>1139</v>
      </c>
      <c r="D815" s="3">
        <v>6</v>
      </c>
      <c r="E815" s="31" t="s">
        <v>634</v>
      </c>
      <c r="F815" s="21">
        <f>INDEX(部首検索表[序数],MATCH(字音画数表[[#This Row],[部首]],部首検索表[部首],0))</f>
        <v>13</v>
      </c>
      <c r="G815" s="21" t="s">
        <v>1131</v>
      </c>
      <c r="H815" s="12" t="s">
        <v>132</v>
      </c>
    </row>
    <row r="816" spans="2:8">
      <c r="B816" s="15" t="s">
        <v>1142</v>
      </c>
      <c r="C816" s="11" t="s">
        <v>1139</v>
      </c>
      <c r="D816" s="3">
        <v>8</v>
      </c>
      <c r="E816" s="31" t="s">
        <v>127</v>
      </c>
      <c r="F816" s="10">
        <f>INDEX(部首検索表[序数],MATCH(字音画数表[[#This Row],[部首]],部首検索表[部首],0))</f>
        <v>40</v>
      </c>
      <c r="G816" s="21" t="s">
        <v>1131</v>
      </c>
      <c r="H816" s="12"/>
    </row>
    <row r="817" spans="2:8">
      <c r="B817" s="15" t="s">
        <v>1143</v>
      </c>
      <c r="C817" s="11" t="s">
        <v>1139</v>
      </c>
      <c r="D817" s="3">
        <v>8</v>
      </c>
      <c r="E817" s="21" t="s">
        <v>260</v>
      </c>
      <c r="F817" s="21">
        <f>INDEX(部首検索表[序数],MATCH(字音画数表[[#This Row],[部首]],部首検索表[部首],0))</f>
        <v>75</v>
      </c>
      <c r="G817" s="21" t="s">
        <v>1131</v>
      </c>
      <c r="H817" s="12" t="s">
        <v>132</v>
      </c>
    </row>
    <row r="818" spans="2:8">
      <c r="B818" s="15" t="s">
        <v>60</v>
      </c>
      <c r="C818" s="11" t="s">
        <v>1139</v>
      </c>
      <c r="D818" s="3">
        <v>10</v>
      </c>
      <c r="E818" s="31" t="s">
        <v>287</v>
      </c>
      <c r="F818" s="21">
        <f>INDEX(部首検索表[序数],MATCH(字音画数表[[#This Row],[部首]],部首検索表[部首],0))</f>
        <v>53</v>
      </c>
      <c r="G818" s="21" t="s">
        <v>1131</v>
      </c>
      <c r="H818" s="12"/>
    </row>
    <row r="819" spans="2:8">
      <c r="B819" s="15" t="s">
        <v>1145</v>
      </c>
      <c r="C819" s="11" t="s">
        <v>1139</v>
      </c>
      <c r="D819" s="3">
        <v>11</v>
      </c>
      <c r="E819" s="21" t="s">
        <v>135</v>
      </c>
      <c r="F819" s="21">
        <f>INDEX(部首検索表[序数],MATCH(字音画数表[[#This Row],[部首]],部首検索表[部首],0))</f>
        <v>9</v>
      </c>
      <c r="G819" s="21" t="s">
        <v>1131</v>
      </c>
      <c r="H819" s="12"/>
    </row>
    <row r="820" spans="2:8">
      <c r="B820" s="15" t="s">
        <v>1146</v>
      </c>
      <c r="C820" s="11" t="s">
        <v>1139</v>
      </c>
      <c r="D820" s="3">
        <v>11</v>
      </c>
      <c r="E820" s="21" t="s">
        <v>571</v>
      </c>
      <c r="F820" s="21">
        <f>INDEX(部首検索表[序数],MATCH(字音画数表[[#This Row],[部首]],部首検索表[部首],0))</f>
        <v>19</v>
      </c>
      <c r="G820" s="21" t="s">
        <v>1131</v>
      </c>
      <c r="H820" s="40" t="s">
        <v>132</v>
      </c>
    </row>
    <row r="821" spans="2:8">
      <c r="B821" s="15" t="s">
        <v>1144</v>
      </c>
      <c r="C821" s="11" t="s">
        <v>1139</v>
      </c>
      <c r="D821" s="3">
        <v>11</v>
      </c>
      <c r="E821" s="21" t="s">
        <v>122</v>
      </c>
      <c r="F821" s="21">
        <f>INDEX(部首検索表[序数],MATCH(字音画数表[[#This Row],[部首]],部首検索表[部首],0))</f>
        <v>162</v>
      </c>
      <c r="G821" s="21" t="s">
        <v>1131</v>
      </c>
      <c r="H821" s="40" t="s">
        <v>132</v>
      </c>
    </row>
    <row r="822" spans="2:8">
      <c r="B822" s="15" t="s">
        <v>1147</v>
      </c>
      <c r="C822" s="11" t="s">
        <v>1139</v>
      </c>
      <c r="D822" s="3">
        <v>11</v>
      </c>
      <c r="E822" s="21" t="s">
        <v>769</v>
      </c>
      <c r="F822" s="21">
        <f>INDEX(部首検索表[序数],MATCH(字音画数表[[#This Row],[部首]],部首検索表[部首],0))</f>
        <v>32</v>
      </c>
      <c r="G822" s="21" t="s">
        <v>1131</v>
      </c>
      <c r="H822" s="40" t="s">
        <v>132</v>
      </c>
    </row>
    <row r="823" spans="2:8">
      <c r="B823" s="29" t="s">
        <v>1148</v>
      </c>
      <c r="C823" s="11" t="s">
        <v>1139</v>
      </c>
      <c r="D823" s="3">
        <v>12</v>
      </c>
      <c r="E823" s="15" t="s">
        <v>1149</v>
      </c>
      <c r="F823" s="55">
        <f>INDEX(部首検索表[序数],MATCH(字音画数表[[#This Row],[部首]],部首検索表[部首],0))</f>
        <v>105</v>
      </c>
      <c r="G823" s="21" t="s">
        <v>1131</v>
      </c>
      <c r="H823" s="12"/>
    </row>
    <row r="824" spans="2:8">
      <c r="B824" s="37" t="s">
        <v>4030</v>
      </c>
      <c r="C824" s="20" t="s">
        <v>1139</v>
      </c>
      <c r="D824" s="3">
        <v>12</v>
      </c>
      <c r="E824" s="21" t="s">
        <v>191</v>
      </c>
      <c r="F824" s="21">
        <f>INDEX(部首検索表[序数],MATCH(字音画数表[[#This Row],[部首]],部首検索表[部首],0))</f>
        <v>108</v>
      </c>
      <c r="G824" s="21" t="s">
        <v>1131</v>
      </c>
      <c r="H824" s="12" t="s">
        <v>132</v>
      </c>
    </row>
    <row r="825" spans="2:8">
      <c r="B825" s="15" t="s">
        <v>1151</v>
      </c>
      <c r="C825" s="11" t="s">
        <v>1139</v>
      </c>
      <c r="D825" s="3">
        <v>12</v>
      </c>
      <c r="E825" s="21" t="s">
        <v>709</v>
      </c>
      <c r="F825" s="21">
        <f>INDEX(部首検索表[序数],MATCH(字音画数表[[#This Row],[部首]],部首検索表[部首],0))</f>
        <v>118</v>
      </c>
      <c r="G825" s="21" t="s">
        <v>1131</v>
      </c>
      <c r="H825" s="12"/>
    </row>
    <row r="826" spans="2:8">
      <c r="B826" s="15" t="s">
        <v>4169</v>
      </c>
      <c r="C826" s="11" t="s">
        <v>1139</v>
      </c>
      <c r="D826" s="3">
        <v>13</v>
      </c>
      <c r="E826" s="21" t="s">
        <v>276</v>
      </c>
      <c r="F826" s="21">
        <f>INDEX(部首検索表[序数],MATCH(字音画数表[[#This Row],[部首]],部首検索表[部首],0))</f>
        <v>102</v>
      </c>
      <c r="G826" s="21" t="s">
        <v>1131</v>
      </c>
      <c r="H826" s="12" t="s">
        <v>132</v>
      </c>
    </row>
    <row r="827" spans="2:8">
      <c r="B827" s="15" t="s">
        <v>1153</v>
      </c>
      <c r="C827" s="11" t="s">
        <v>1139</v>
      </c>
      <c r="D827" s="3">
        <v>14</v>
      </c>
      <c r="E827" s="21" t="s">
        <v>122</v>
      </c>
      <c r="F827" s="21">
        <f>INDEX(部首検索表[序数],MATCH(字音画数表[[#This Row],[部首]],部首検索表[部首],0))</f>
        <v>162</v>
      </c>
      <c r="G827" s="21" t="s">
        <v>1131</v>
      </c>
      <c r="H827" s="12"/>
    </row>
    <row r="828" spans="2:8">
      <c r="B828" s="15" t="s">
        <v>1154</v>
      </c>
      <c r="C828" s="11" t="s">
        <v>1139</v>
      </c>
      <c r="D828" s="3">
        <v>15</v>
      </c>
      <c r="E828" s="21" t="s">
        <v>1155</v>
      </c>
      <c r="F828" s="21">
        <f>INDEX(部首検索表[序数],MATCH(字音画数表[[#This Row],[部首]],部首検索表[部首],0))</f>
        <v>163</v>
      </c>
      <c r="G828" s="21" t="s">
        <v>1131</v>
      </c>
      <c r="H828" s="12"/>
    </row>
    <row r="829" spans="2:8">
      <c r="B829" s="15" t="s">
        <v>1156</v>
      </c>
      <c r="C829" s="11" t="s">
        <v>1139</v>
      </c>
      <c r="D829" s="3">
        <v>16</v>
      </c>
      <c r="E829" s="21" t="s">
        <v>1157</v>
      </c>
      <c r="F829" s="21">
        <f>INDEX(部首検索表[序数],MATCH(字音画数表[[#This Row],[部首]],部首検索表[部首],0))</f>
        <v>142</v>
      </c>
      <c r="G829" s="21" t="s">
        <v>1131</v>
      </c>
      <c r="H829" s="12"/>
    </row>
    <row r="830" spans="2:8">
      <c r="B830" s="11" t="s">
        <v>1158</v>
      </c>
      <c r="C830" s="11" t="s">
        <v>1159</v>
      </c>
      <c r="D830" s="3">
        <v>9</v>
      </c>
      <c r="E830" s="3" t="s">
        <v>239</v>
      </c>
      <c r="F830" s="21">
        <f>INDEX(部首検索表[序数],MATCH(字音画数表[[#This Row],[部首]],部首検索表[部首],0))</f>
        <v>85</v>
      </c>
      <c r="G830" s="21" t="s">
        <v>1131</v>
      </c>
      <c r="H830" s="12"/>
    </row>
    <row r="831" spans="2:8">
      <c r="B831" s="15" t="s">
        <v>1160</v>
      </c>
      <c r="C831" s="11" t="s">
        <v>1159</v>
      </c>
      <c r="D831" s="3">
        <v>10</v>
      </c>
      <c r="E831" s="21" t="s">
        <v>1161</v>
      </c>
      <c r="F831" s="21">
        <f>INDEX(部首検索表[序数],MATCH(字音画数表[[#This Row],[部首]],部首検索表[部首],0))</f>
        <v>130</v>
      </c>
      <c r="G831" s="21" t="s">
        <v>1131</v>
      </c>
      <c r="H831" s="12"/>
    </row>
    <row r="832" spans="2:8">
      <c r="B832" s="15" t="s">
        <v>1162</v>
      </c>
      <c r="C832" s="11" t="s">
        <v>1163</v>
      </c>
      <c r="D832" s="3">
        <v>11</v>
      </c>
      <c r="E832" s="31" t="s">
        <v>1164</v>
      </c>
      <c r="F832" s="21">
        <f>INDEX(部首検索表[序数],MATCH(字音画数表[[#This Row],[部首]],部首検索表[部首],0))</f>
        <v>21</v>
      </c>
      <c r="G832" s="21" t="s">
        <v>1131</v>
      </c>
      <c r="H832" s="38" t="s">
        <v>4676</v>
      </c>
    </row>
    <row r="833" spans="2:8">
      <c r="B833" s="15" t="s">
        <v>1165</v>
      </c>
      <c r="C833" s="11" t="s">
        <v>1159</v>
      </c>
      <c r="D833" s="3">
        <v>12</v>
      </c>
      <c r="E833" s="21" t="s">
        <v>595</v>
      </c>
      <c r="F833" s="21">
        <f>INDEX(部首検索表[序数],MATCH(字音画数表[[#This Row],[部首]],部首検索表[部首],0))</f>
        <v>117</v>
      </c>
      <c r="G833" s="21" t="s">
        <v>1131</v>
      </c>
      <c r="H833" s="12"/>
    </row>
    <row r="834" spans="2:8">
      <c r="B834" s="15" t="s">
        <v>15</v>
      </c>
      <c r="C834" s="11" t="s">
        <v>1159</v>
      </c>
      <c r="D834" s="3">
        <v>13</v>
      </c>
      <c r="E834" s="31" t="s">
        <v>122</v>
      </c>
      <c r="F834" s="21">
        <f>INDEX(部首検索表[序数],MATCH(字音画数表[[#This Row],[部首]],部首検索表[部首],0))</f>
        <v>162</v>
      </c>
      <c r="G834" s="21" t="s">
        <v>1131</v>
      </c>
      <c r="H834" s="12"/>
    </row>
    <row r="835" spans="2:8">
      <c r="B835" s="37" t="s">
        <v>1166</v>
      </c>
      <c r="C835" s="20" t="s">
        <v>1159</v>
      </c>
      <c r="D835" s="3">
        <v>15</v>
      </c>
      <c r="E835" s="21" t="s">
        <v>239</v>
      </c>
      <c r="F835" s="21">
        <f>INDEX(部首検索表[序数],MATCH(字音画数表[[#This Row],[部首]],部首検索表[部首],0))</f>
        <v>85</v>
      </c>
      <c r="G835" s="21" t="s">
        <v>1131</v>
      </c>
      <c r="H835" s="12"/>
    </row>
    <row r="836" spans="2:8">
      <c r="B836" s="69" t="s">
        <v>1898</v>
      </c>
      <c r="C836" s="11" t="s">
        <v>1159</v>
      </c>
      <c r="D836" s="3">
        <v>19</v>
      </c>
      <c r="E836" s="21" t="s">
        <v>533</v>
      </c>
      <c r="F836" s="21">
        <f>INDEX(部首検索表[序数],MATCH(字音画数表[[#This Row],[部首]],部首検索表[部首],0))</f>
        <v>149</v>
      </c>
      <c r="G836" s="21" t="s">
        <v>1131</v>
      </c>
      <c r="H836" s="12" t="s">
        <v>132</v>
      </c>
    </row>
    <row r="837" spans="2:8">
      <c r="B837" s="114" t="s">
        <v>1798</v>
      </c>
      <c r="C837" s="11" t="s">
        <v>1168</v>
      </c>
      <c r="D837" s="3">
        <v>7</v>
      </c>
      <c r="E837" s="31" t="s">
        <v>531</v>
      </c>
      <c r="F837" s="21">
        <f>INDEX(部首検索表[序数],MATCH(字音画数表[[#This Row],[部首]],部首検索表[部首],0))</f>
        <v>10</v>
      </c>
      <c r="G837" s="21" t="s">
        <v>1131</v>
      </c>
      <c r="H837" s="12" t="s">
        <v>132</v>
      </c>
    </row>
    <row r="838" spans="2:8">
      <c r="B838" s="11" t="s">
        <v>1169</v>
      </c>
      <c r="C838" s="11" t="s">
        <v>1168</v>
      </c>
      <c r="D838" s="3">
        <v>7</v>
      </c>
      <c r="E838" s="3" t="s">
        <v>118</v>
      </c>
      <c r="F838" s="21">
        <f>INDEX(部首検索表[序数],MATCH(字音画数表[[#This Row],[部首]],部首検索表[部首],0))</f>
        <v>61</v>
      </c>
      <c r="G838" s="21" t="s">
        <v>1131</v>
      </c>
      <c r="H838" s="12" t="s">
        <v>4677</v>
      </c>
    </row>
    <row r="839" spans="2:8">
      <c r="B839" s="69" t="s">
        <v>1170</v>
      </c>
      <c r="C839" s="11" t="s">
        <v>1168</v>
      </c>
      <c r="D839" s="3">
        <v>10</v>
      </c>
      <c r="E839" s="21" t="s">
        <v>199</v>
      </c>
      <c r="F839" s="21">
        <f>INDEX(部首検索表[序数],MATCH(字音画数表[[#This Row],[部首]],部首検索表[部首],0))</f>
        <v>154</v>
      </c>
      <c r="G839" s="21" t="s">
        <v>1131</v>
      </c>
      <c r="H839" s="12"/>
    </row>
    <row r="840" spans="2:8">
      <c r="B840" s="15" t="s">
        <v>1171</v>
      </c>
      <c r="C840" s="11" t="s">
        <v>1168</v>
      </c>
      <c r="D840" s="3">
        <v>11</v>
      </c>
      <c r="E840" s="31" t="s">
        <v>231</v>
      </c>
      <c r="F840" s="21">
        <f>INDEX(部首検索表[序数],MATCH(字音画数表[[#This Row],[部首]],部首検索表[部首],0))</f>
        <v>60</v>
      </c>
      <c r="G840" s="21" t="s">
        <v>1131</v>
      </c>
      <c r="H840" s="12" t="s">
        <v>132</v>
      </c>
    </row>
    <row r="841" spans="2:8">
      <c r="B841" s="37" t="s">
        <v>4170</v>
      </c>
      <c r="C841" s="20" t="s">
        <v>1168</v>
      </c>
      <c r="D841" s="3">
        <v>15</v>
      </c>
      <c r="E841" s="31" t="s">
        <v>231</v>
      </c>
      <c r="F841" s="21">
        <f>INDEX(部首検索表[序数],MATCH(字音画数表[[#This Row],[部首]],部首検索表[部首],0))</f>
        <v>60</v>
      </c>
      <c r="G841" s="21" t="s">
        <v>1131</v>
      </c>
      <c r="H841" s="12"/>
    </row>
    <row r="842" spans="2:8">
      <c r="B842" s="11" t="s">
        <v>1173</v>
      </c>
      <c r="C842" s="11" t="s">
        <v>1168</v>
      </c>
      <c r="D842" s="3">
        <v>19</v>
      </c>
      <c r="E842" s="21" t="s">
        <v>1090</v>
      </c>
      <c r="F842" s="21">
        <f>INDEX(部首検索表[序数],MATCH(字音画数表[[#This Row],[部首]],部首検索表[部首],0))</f>
        <v>91</v>
      </c>
      <c r="G842" s="21" t="s">
        <v>1131</v>
      </c>
      <c r="H842" s="12"/>
    </row>
    <row r="843" spans="2:8">
      <c r="B843" s="15" t="s">
        <v>1174</v>
      </c>
      <c r="C843" s="11" t="s">
        <v>1175</v>
      </c>
      <c r="D843" s="3">
        <v>4</v>
      </c>
      <c r="E843" s="21" t="s">
        <v>1176</v>
      </c>
      <c r="F843" s="55">
        <f>INDEX(部首検索表[序数],MATCH(字音画数表[[#This Row],[部首]],部首検索表[部首],0))</f>
        <v>45</v>
      </c>
      <c r="G843" s="21" t="s">
        <v>1131</v>
      </c>
      <c r="H843" s="12"/>
    </row>
    <row r="844" spans="2:8">
      <c r="B844" s="15" t="s">
        <v>1177</v>
      </c>
      <c r="C844" s="11" t="s">
        <v>1175</v>
      </c>
      <c r="D844" s="3">
        <v>12</v>
      </c>
      <c r="E844" s="31" t="s">
        <v>333</v>
      </c>
      <c r="F844" s="21">
        <f>INDEX(部首検索表[序数],MATCH(字音画数表[[#This Row],[部首]],部首検索表[部首],0))</f>
        <v>66</v>
      </c>
      <c r="G844" s="21" t="s">
        <v>1131</v>
      </c>
      <c r="H844" s="12"/>
    </row>
    <row r="845" spans="2:8">
      <c r="B845" s="29" t="s">
        <v>1178</v>
      </c>
      <c r="C845" s="11" t="s">
        <v>1179</v>
      </c>
      <c r="D845" s="3">
        <v>9</v>
      </c>
      <c r="E845" s="10" t="s">
        <v>560</v>
      </c>
      <c r="F845" s="21">
        <f>INDEX(部首検索表[序数],MATCH(字音画数表[[#This Row],[部首]],部首検索表[部首],0))</f>
        <v>24</v>
      </c>
      <c r="G845" s="21" t="s">
        <v>1180</v>
      </c>
      <c r="H845" s="12" t="s">
        <v>132</v>
      </c>
    </row>
    <row r="846" spans="2:8">
      <c r="B846" s="15" t="s">
        <v>1181</v>
      </c>
      <c r="C846" s="11" t="s">
        <v>1182</v>
      </c>
      <c r="D846" s="3">
        <v>6</v>
      </c>
      <c r="E846" s="21" t="s">
        <v>1183</v>
      </c>
      <c r="F846" s="21">
        <f>INDEX(部首検索表[序数],MATCH(字音画数表[[#This Row],[部首]],部首検索表[部首],0))</f>
        <v>51</v>
      </c>
      <c r="G846" s="21" t="s">
        <v>1184</v>
      </c>
      <c r="H846" s="12"/>
    </row>
    <row r="847" spans="2:8">
      <c r="B847" s="15" t="s">
        <v>66</v>
      </c>
      <c r="C847" s="11" t="s">
        <v>1185</v>
      </c>
      <c r="D847" s="3">
        <v>4</v>
      </c>
      <c r="E847" s="21" t="s">
        <v>1186</v>
      </c>
      <c r="F847" s="21">
        <f>INDEX(部首検索表[序数],MATCH(字音画数表[[#This Row],[部首]],部首検索表[部首],0))</f>
        <v>49</v>
      </c>
      <c r="G847" s="21" t="s">
        <v>1185</v>
      </c>
      <c r="H847" s="12" t="s">
        <v>132</v>
      </c>
    </row>
    <row r="848" spans="2:8">
      <c r="B848" s="15" t="s">
        <v>3967</v>
      </c>
      <c r="C848" s="11" t="s">
        <v>3968</v>
      </c>
      <c r="D848" s="3">
        <v>8</v>
      </c>
      <c r="E848" s="21" t="s">
        <v>769</v>
      </c>
      <c r="F848" s="55">
        <f>INDEX(部首検索表[序数],MATCH(字音画数表[[#This Row],[部首]],部首検索表[部首],0))</f>
        <v>32</v>
      </c>
      <c r="G848" s="21" t="s">
        <v>1185</v>
      </c>
      <c r="H848" s="12" t="s">
        <v>132</v>
      </c>
    </row>
    <row r="849" spans="2:8">
      <c r="B849" s="15" t="s">
        <v>1187</v>
      </c>
      <c r="C849" s="11" t="s">
        <v>1188</v>
      </c>
      <c r="D849" s="3">
        <v>10</v>
      </c>
      <c r="E849" s="21" t="s">
        <v>264</v>
      </c>
      <c r="F849" s="21">
        <f>INDEX(部首検索表[序数],MATCH(字音画数表[[#This Row],[部首]],部首検索表[部首],0))</f>
        <v>187</v>
      </c>
      <c r="G849" s="21" t="s">
        <v>1185</v>
      </c>
      <c r="H849" s="12" t="s">
        <v>132</v>
      </c>
    </row>
    <row r="850" spans="2:8">
      <c r="B850" s="15" t="s">
        <v>715</v>
      </c>
      <c r="C850" s="11" t="s">
        <v>1190</v>
      </c>
      <c r="D850" s="3">
        <v>7</v>
      </c>
      <c r="E850" s="21" t="s">
        <v>715</v>
      </c>
      <c r="F850" s="21">
        <f>INDEX(部首検索表[序数],MATCH(字音画数表[[#This Row],[部首]],部首検索表[部首],0))</f>
        <v>154</v>
      </c>
      <c r="G850" s="21" t="s">
        <v>1185</v>
      </c>
      <c r="H850" s="12" t="s">
        <v>132</v>
      </c>
    </row>
    <row r="851" spans="2:8">
      <c r="B851" s="15" t="s">
        <v>1189</v>
      </c>
      <c r="C851" s="11" t="s">
        <v>1190</v>
      </c>
      <c r="D851" s="3">
        <v>11</v>
      </c>
      <c r="E851" s="21" t="s">
        <v>333</v>
      </c>
      <c r="F851" s="21">
        <f>INDEX(部首検索表[序数],MATCH(字音画数表[[#This Row],[部首]],部首検索表[部首],0))</f>
        <v>66</v>
      </c>
      <c r="G851" s="21" t="s">
        <v>1185</v>
      </c>
      <c r="H851" s="12"/>
    </row>
    <row r="852" spans="2:8">
      <c r="B852" s="15" t="s">
        <v>1191</v>
      </c>
      <c r="C852" s="11" t="s">
        <v>1190</v>
      </c>
      <c r="D852" s="3">
        <v>13</v>
      </c>
      <c r="E852" s="21" t="s">
        <v>684</v>
      </c>
      <c r="F852" s="21">
        <f>INDEX(部首検索表[序数],MATCH(字音画数表[[#This Row],[部首]],部首検索表[部首],0))</f>
        <v>115</v>
      </c>
      <c r="G852" s="21" t="s">
        <v>1185</v>
      </c>
      <c r="H852" s="12"/>
    </row>
    <row r="853" spans="2:8">
      <c r="B853" s="11" t="s">
        <v>3971</v>
      </c>
      <c r="C853" s="11" t="s">
        <v>3972</v>
      </c>
      <c r="D853" s="3">
        <v>14</v>
      </c>
      <c r="E853" s="3" t="s">
        <v>3973</v>
      </c>
      <c r="F853" s="55">
        <f>INDEX(部首検索表[序数],MATCH(字音画数表[[#This Row],[部首]],部首検索表[部首],0))</f>
        <v>145</v>
      </c>
      <c r="G853" s="21" t="s">
        <v>1185</v>
      </c>
      <c r="H853" s="36" t="s">
        <v>4678</v>
      </c>
    </row>
    <row r="854" spans="2:8">
      <c r="B854" s="15" t="s">
        <v>4031</v>
      </c>
      <c r="C854" s="11" t="s">
        <v>1190</v>
      </c>
      <c r="D854" s="3">
        <v>15</v>
      </c>
      <c r="E854" s="21" t="s">
        <v>287</v>
      </c>
      <c r="F854" s="21">
        <f>INDEX(部首検索表[序数],MATCH(字音画数表[[#This Row],[部首]],部首検索表[部首],0))</f>
        <v>53</v>
      </c>
      <c r="G854" s="21" t="s">
        <v>1185</v>
      </c>
      <c r="H854" s="12"/>
    </row>
    <row r="855" spans="2:8">
      <c r="B855" s="15" t="s">
        <v>1193</v>
      </c>
      <c r="C855" s="11" t="s">
        <v>1194</v>
      </c>
      <c r="D855" s="3">
        <v>12</v>
      </c>
      <c r="E855" s="21" t="s">
        <v>715</v>
      </c>
      <c r="F855" s="21">
        <f>INDEX(部首検索表[序数],MATCH(字音画数表[[#This Row],[部首]],部首検索表[部首],0))</f>
        <v>154</v>
      </c>
      <c r="G855" s="21" t="s">
        <v>1185</v>
      </c>
      <c r="H855" s="12"/>
    </row>
    <row r="856" spans="2:8">
      <c r="B856" s="15" t="s">
        <v>4032</v>
      </c>
      <c r="C856" s="11" t="s">
        <v>1194</v>
      </c>
      <c r="D856" s="3">
        <v>15</v>
      </c>
      <c r="E856" s="21" t="s">
        <v>715</v>
      </c>
      <c r="F856" s="21">
        <f>INDEX(部首検索表[序数],MATCH(字音画数表[[#This Row],[部首]],部首検索表[部首],0))</f>
        <v>154</v>
      </c>
      <c r="G856" s="21" t="s">
        <v>1185</v>
      </c>
      <c r="H856" s="12"/>
    </row>
    <row r="857" spans="2:8">
      <c r="B857" s="15" t="s">
        <v>1196</v>
      </c>
      <c r="C857" s="11" t="s">
        <v>1197</v>
      </c>
      <c r="D857" s="3">
        <v>5</v>
      </c>
      <c r="E857" s="21" t="s">
        <v>1196</v>
      </c>
      <c r="F857" s="21">
        <f>INDEX(部首検索表[序数],MATCH(字音画数表[[#This Row],[部首]],部首検索表[部首],0))</f>
        <v>106</v>
      </c>
      <c r="G857" s="21" t="s">
        <v>1185</v>
      </c>
      <c r="H857" s="12"/>
    </row>
    <row r="858" spans="2:8">
      <c r="B858" s="15" t="s">
        <v>1198</v>
      </c>
      <c r="C858" s="11" t="s">
        <v>1197</v>
      </c>
      <c r="D858" s="3">
        <v>6</v>
      </c>
      <c r="E858" s="21" t="s">
        <v>278</v>
      </c>
      <c r="F858" s="21">
        <f>INDEX(部首検索表[序数],MATCH(字音画数表[[#This Row],[部首]],部首検索表[部首],0))</f>
        <v>106</v>
      </c>
      <c r="G858" s="21" t="s">
        <v>1185</v>
      </c>
      <c r="H858" s="24" t="s">
        <v>132</v>
      </c>
    </row>
    <row r="859" spans="2:8">
      <c r="B859" s="15" t="s">
        <v>2413</v>
      </c>
      <c r="C859" s="11" t="s">
        <v>1197</v>
      </c>
      <c r="D859" s="3">
        <v>7</v>
      </c>
      <c r="E859" s="21" t="s">
        <v>1899</v>
      </c>
      <c r="F859" s="21">
        <f>INDEX(部首検索表[序数],MATCH(字音画数表[[#This Row],[部首]],部首検索表[部首],0))</f>
        <v>9</v>
      </c>
      <c r="G859" s="21" t="s">
        <v>1185</v>
      </c>
      <c r="H859" s="24" t="s">
        <v>132</v>
      </c>
    </row>
    <row r="860" spans="2:8">
      <c r="B860" s="15" t="s">
        <v>4033</v>
      </c>
      <c r="C860" s="11" t="s">
        <v>1200</v>
      </c>
      <c r="D860" s="3">
        <v>8</v>
      </c>
      <c r="E860" s="31" t="s">
        <v>739</v>
      </c>
      <c r="F860" s="21">
        <f>INDEX(部首検索表[序数],MATCH(字音画数表[[#This Row],[部首]],部首検索表[部首],0))</f>
        <v>18</v>
      </c>
      <c r="G860" s="21" t="s">
        <v>1185</v>
      </c>
      <c r="H860" s="24" t="s">
        <v>132</v>
      </c>
    </row>
    <row r="861" spans="2:8">
      <c r="B861" s="37" t="s">
        <v>1201</v>
      </c>
      <c r="C861" s="20" t="s">
        <v>1197</v>
      </c>
      <c r="D861" s="3">
        <v>9</v>
      </c>
      <c r="E861" s="21" t="s">
        <v>260</v>
      </c>
      <c r="F861" s="21">
        <f>INDEX(部首検索表[序数],MATCH(字音画数表[[#This Row],[部首]],部首検索表[部首],0))</f>
        <v>75</v>
      </c>
      <c r="G861" s="21" t="s">
        <v>1185</v>
      </c>
      <c r="H861" s="36"/>
    </row>
    <row r="862" spans="2:8">
      <c r="B862" s="15" t="s">
        <v>1202</v>
      </c>
      <c r="C862" s="11" t="s">
        <v>1197</v>
      </c>
      <c r="D862" s="3">
        <v>12</v>
      </c>
      <c r="E862" s="21" t="s">
        <v>756</v>
      </c>
      <c r="F862" s="21">
        <f>INDEX(部首検索表[序数],MATCH(字音画数表[[#This Row],[部首]],部首検索表[部首],0))</f>
        <v>24</v>
      </c>
      <c r="G862" s="21" t="s">
        <v>1185</v>
      </c>
      <c r="H862" s="36"/>
    </row>
    <row r="863" spans="2:8">
      <c r="B863" s="15" t="s">
        <v>4171</v>
      </c>
      <c r="C863" s="11" t="s">
        <v>1197</v>
      </c>
      <c r="D863" s="3">
        <v>16</v>
      </c>
      <c r="E863" s="21" t="s">
        <v>158</v>
      </c>
      <c r="F863" s="21">
        <f>INDEX(部首検索表[序数],MATCH(字音画数表[[#This Row],[部首]],部首検索表[部首],0))</f>
        <v>140</v>
      </c>
      <c r="G863" s="21" t="s">
        <v>1185</v>
      </c>
      <c r="H863" s="40" t="s">
        <v>132</v>
      </c>
    </row>
    <row r="864" spans="2:8">
      <c r="B864" s="15" t="s">
        <v>4184</v>
      </c>
      <c r="C864" s="11" t="s">
        <v>3864</v>
      </c>
      <c r="D864" s="3">
        <v>9</v>
      </c>
      <c r="E864" s="31" t="s">
        <v>173</v>
      </c>
      <c r="F864" s="55">
        <f>INDEX(部首検索表[序数],MATCH(字音画数表[[#This Row],[部首]],部首検索表[部首],0))</f>
        <v>170</v>
      </c>
      <c r="G864" s="21" t="s">
        <v>1185</v>
      </c>
      <c r="H864" s="12" t="s">
        <v>132</v>
      </c>
    </row>
    <row r="865" spans="2:8">
      <c r="B865" s="15" t="s">
        <v>1203</v>
      </c>
      <c r="C865" s="11" t="s">
        <v>1204</v>
      </c>
      <c r="D865" s="3">
        <v>10</v>
      </c>
      <c r="E865" s="21" t="s">
        <v>158</v>
      </c>
      <c r="F865" s="21">
        <f>INDEX(部首検索表[序数],MATCH(字音画数表[[#This Row],[部首]],部首検索表[部首],0))</f>
        <v>140</v>
      </c>
      <c r="G865" s="21" t="s">
        <v>1185</v>
      </c>
      <c r="H865" s="12" t="s">
        <v>1205</v>
      </c>
    </row>
    <row r="866" spans="2:8">
      <c r="B866" s="15" t="s">
        <v>1206</v>
      </c>
      <c r="C866" s="11" t="s">
        <v>1207</v>
      </c>
      <c r="D866" s="3">
        <v>2</v>
      </c>
      <c r="E866" s="21" t="s">
        <v>1208</v>
      </c>
      <c r="F866" s="21">
        <f>INDEX(部首検索表[序数],MATCH(字音画数表[[#This Row],[部首]],部首検索表[部首],0))</f>
        <v>12</v>
      </c>
      <c r="G866" s="21" t="s">
        <v>1185</v>
      </c>
      <c r="H866" s="40" t="s">
        <v>132</v>
      </c>
    </row>
    <row r="867" spans="2:8">
      <c r="B867" s="15" t="s">
        <v>1209</v>
      </c>
      <c r="C867" s="11" t="s">
        <v>1207</v>
      </c>
      <c r="D867" s="3">
        <v>6</v>
      </c>
      <c r="E867" s="21" t="s">
        <v>135</v>
      </c>
      <c r="F867" s="21">
        <f>INDEX(部首検索表[序数],MATCH(字音画数表[[#This Row],[部首]],部首検索表[部首],0))</f>
        <v>9</v>
      </c>
      <c r="G867" s="21" t="s">
        <v>1185</v>
      </c>
      <c r="H867" s="12" t="s">
        <v>4679</v>
      </c>
    </row>
    <row r="868" spans="2:8">
      <c r="B868" s="15" t="s">
        <v>1799</v>
      </c>
      <c r="C868" s="11" t="s">
        <v>1207</v>
      </c>
      <c r="D868" s="3">
        <v>8</v>
      </c>
      <c r="E868" s="21" t="s">
        <v>217</v>
      </c>
      <c r="F868" s="21">
        <f>INDEX(部首検索表[序数],MATCH(字音画数表[[#This Row],[部首]],部首検索表[部首],0))</f>
        <v>64</v>
      </c>
      <c r="G868" s="21" t="s">
        <v>1185</v>
      </c>
      <c r="H868" s="12" t="s">
        <v>4679</v>
      </c>
    </row>
    <row r="869" spans="2:8">
      <c r="B869" s="15" t="s">
        <v>4034</v>
      </c>
      <c r="C869" s="11" t="s">
        <v>1207</v>
      </c>
      <c r="D869" s="3">
        <v>12</v>
      </c>
      <c r="E869" s="31" t="s">
        <v>1149</v>
      </c>
      <c r="F869" s="21">
        <f>INDEX(部首検索表[序数],MATCH(字音画数表[[#This Row],[部首]],部首検索表[部首],0))</f>
        <v>105</v>
      </c>
      <c r="G869" s="21" t="s">
        <v>1185</v>
      </c>
      <c r="H869" s="12" t="s">
        <v>132</v>
      </c>
    </row>
    <row r="870" spans="2:8">
      <c r="B870" s="15" t="s">
        <v>1212</v>
      </c>
      <c r="C870" s="11" t="s">
        <v>1207</v>
      </c>
      <c r="D870" s="3">
        <v>14</v>
      </c>
      <c r="E870" s="21" t="s">
        <v>644</v>
      </c>
      <c r="F870" s="21">
        <f>INDEX(部首検索表[序数],MATCH(字音画数表[[#This Row],[部首]],部首検索表[部首],0))</f>
        <v>122</v>
      </c>
      <c r="G870" s="21" t="s">
        <v>1185</v>
      </c>
      <c r="H870" s="12" t="s">
        <v>4679</v>
      </c>
    </row>
    <row r="871" spans="2:8">
      <c r="B871" s="15" t="s">
        <v>1213</v>
      </c>
      <c r="C871" s="11" t="s">
        <v>1214</v>
      </c>
      <c r="D871" s="3">
        <v>3</v>
      </c>
      <c r="E871" s="21" t="s">
        <v>1215</v>
      </c>
      <c r="F871" s="21">
        <f>INDEX(部首検索表[序数],MATCH(字音画数表[[#This Row],[部首]],部首検索表[部首],0))</f>
        <v>16</v>
      </c>
      <c r="G871" s="21" t="s">
        <v>1185</v>
      </c>
      <c r="H871" s="12"/>
    </row>
    <row r="872" spans="2:8">
      <c r="B872" s="15" t="s">
        <v>1216</v>
      </c>
      <c r="C872" s="11" t="s">
        <v>1214</v>
      </c>
      <c r="D872" s="3">
        <v>5</v>
      </c>
      <c r="E872" s="21" t="s">
        <v>178</v>
      </c>
      <c r="F872" s="21">
        <f>INDEX(部首検索表[序数],MATCH(字音画数表[[#This Row],[部首]],部首検索表[部首],0))</f>
        <v>94</v>
      </c>
      <c r="G872" s="21" t="s">
        <v>1185</v>
      </c>
      <c r="H872" s="12" t="s">
        <v>132</v>
      </c>
    </row>
    <row r="873" spans="2:8">
      <c r="B873" s="15" t="s">
        <v>1217</v>
      </c>
      <c r="C873" s="11" t="s">
        <v>1214</v>
      </c>
      <c r="D873" s="3">
        <v>10</v>
      </c>
      <c r="E873" s="21" t="s">
        <v>970</v>
      </c>
      <c r="F873" s="21">
        <f>INDEX(部首検索表[序数],MATCH(字音画数表[[#This Row],[部首]],部首検索表[部首],0))</f>
        <v>137</v>
      </c>
      <c r="G873" s="21" t="s">
        <v>1185</v>
      </c>
      <c r="H873" s="12" t="s">
        <v>132</v>
      </c>
    </row>
    <row r="874" spans="2:8">
      <c r="B874" s="15" t="s">
        <v>1218</v>
      </c>
      <c r="C874" s="11" t="s">
        <v>1214</v>
      </c>
      <c r="D874" s="3">
        <v>11</v>
      </c>
      <c r="E874" s="21" t="s">
        <v>199</v>
      </c>
      <c r="F874" s="21">
        <f>INDEX(部首検索表[序数],MATCH(字音画数表[[#This Row],[部首]],部首検索表[部首],0))</f>
        <v>154</v>
      </c>
      <c r="G874" s="21" t="s">
        <v>1185</v>
      </c>
      <c r="H874" s="12"/>
    </row>
    <row r="875" spans="2:8">
      <c r="B875" s="15" t="s">
        <v>1900</v>
      </c>
      <c r="C875" s="11" t="s">
        <v>1214</v>
      </c>
      <c r="D875" s="3">
        <v>13</v>
      </c>
      <c r="E875" s="21" t="s">
        <v>1691</v>
      </c>
      <c r="F875" s="21">
        <f>INDEX(部首検索表[序数],MATCH(字音画数表[[#This Row],[部首]],部首検索表[部首],0))</f>
        <v>86</v>
      </c>
      <c r="G875" s="21" t="s">
        <v>1185</v>
      </c>
      <c r="H875" s="12" t="s">
        <v>132</v>
      </c>
    </row>
    <row r="876" spans="2:8">
      <c r="B876" s="15" t="s">
        <v>1825</v>
      </c>
      <c r="C876" s="23" t="s">
        <v>1214</v>
      </c>
      <c r="D876" s="3">
        <v>17</v>
      </c>
      <c r="E876" s="21" t="s">
        <v>676</v>
      </c>
      <c r="F876" s="21">
        <f>INDEX(部首検索表[序数],MATCH(字音画数表[[#This Row],[部首]],部首検索表[部首],0))</f>
        <v>120</v>
      </c>
      <c r="G876" s="21" t="s">
        <v>1185</v>
      </c>
      <c r="H876" s="73" t="s">
        <v>132</v>
      </c>
    </row>
    <row r="877" spans="2:8">
      <c r="B877" s="15" t="s">
        <v>1220</v>
      </c>
      <c r="C877" s="11" t="s">
        <v>1214</v>
      </c>
      <c r="D877" s="3">
        <v>19</v>
      </c>
      <c r="E877" s="21" t="s">
        <v>217</v>
      </c>
      <c r="F877" s="21">
        <f>INDEX(部首検索表[序数],MATCH(字音画数表[[#This Row],[部首]],部首検索表[部首],0))</f>
        <v>64</v>
      </c>
      <c r="G877" s="21" t="s">
        <v>1185</v>
      </c>
      <c r="H877" s="12" t="s">
        <v>132</v>
      </c>
    </row>
    <row r="878" spans="2:8">
      <c r="B878" s="15" t="s">
        <v>1221</v>
      </c>
      <c r="C878" s="11" t="s">
        <v>1214</v>
      </c>
      <c r="D878" s="3">
        <v>20</v>
      </c>
      <c r="E878" s="21" t="s">
        <v>158</v>
      </c>
      <c r="F878" s="21">
        <f>INDEX(部首検索表[序数],MATCH(字音画数表[[#This Row],[部首]],部首検索表[部首],0))</f>
        <v>140</v>
      </c>
      <c r="G878" s="21" t="s">
        <v>1185</v>
      </c>
      <c r="H878" s="12"/>
    </row>
    <row r="879" spans="2:8">
      <c r="B879" s="29" t="s">
        <v>4202</v>
      </c>
      <c r="C879" s="11" t="s">
        <v>3970</v>
      </c>
      <c r="D879" s="3">
        <v>10</v>
      </c>
      <c r="E879" s="10" t="s">
        <v>314</v>
      </c>
      <c r="F879" s="55">
        <f>INDEX(部首検索表[序数],MATCH(字音画数表[[#This Row],[部首]],部首検索表[部首],0))</f>
        <v>64</v>
      </c>
      <c r="G879" s="10" t="s">
        <v>1185</v>
      </c>
      <c r="H879" s="12" t="s">
        <v>132</v>
      </c>
    </row>
    <row r="880" spans="2:8">
      <c r="B880" s="15" t="s">
        <v>1222</v>
      </c>
      <c r="C880" s="11" t="s">
        <v>1223</v>
      </c>
      <c r="D880" s="3">
        <v>11</v>
      </c>
      <c r="E880" s="15" t="s">
        <v>580</v>
      </c>
      <c r="F880" s="21">
        <f>INDEX(部首検索表[序数],MATCH(字音画数表[[#This Row],[部首]],部首検索表[部首],0))</f>
        <v>73</v>
      </c>
      <c r="G880" s="21" t="s">
        <v>1185</v>
      </c>
      <c r="H880" s="12" t="s">
        <v>132</v>
      </c>
    </row>
    <row r="881" spans="2:8">
      <c r="B881" s="15" t="s">
        <v>4035</v>
      </c>
      <c r="C881" s="11" t="s">
        <v>1223</v>
      </c>
      <c r="D881" s="3">
        <v>12</v>
      </c>
      <c r="E881" s="21" t="s">
        <v>336</v>
      </c>
      <c r="F881" s="21">
        <f>INDEX(部首検索表[序数],MATCH(字音画数表[[#This Row],[部首]],部首検索表[部首],0))</f>
        <v>140</v>
      </c>
      <c r="G881" s="21" t="s">
        <v>1185</v>
      </c>
      <c r="H881" s="12" t="s">
        <v>132</v>
      </c>
    </row>
    <row r="882" spans="2:8">
      <c r="B882" s="15" t="s">
        <v>1225</v>
      </c>
      <c r="C882" s="11" t="s">
        <v>1223</v>
      </c>
      <c r="D882" s="3">
        <v>14</v>
      </c>
      <c r="E882" s="21" t="s">
        <v>158</v>
      </c>
      <c r="F882" s="21">
        <f>INDEX(部首検索表[序数],MATCH(字音画数表[[#This Row],[部首]],部首検索表[部首],0))</f>
        <v>140</v>
      </c>
      <c r="G882" s="21" t="s">
        <v>1185</v>
      </c>
      <c r="H882" s="12" t="s">
        <v>132</v>
      </c>
    </row>
    <row r="883" spans="2:8">
      <c r="B883" s="15" t="s">
        <v>1226</v>
      </c>
      <c r="C883" s="11" t="s">
        <v>1227</v>
      </c>
      <c r="D883" s="3">
        <v>6</v>
      </c>
      <c r="E883" s="21" t="s">
        <v>819</v>
      </c>
      <c r="F883" s="21">
        <f>INDEX(部首検索表[序数],MATCH(字音画数表[[#This Row],[部首]],部首検索表[部首],0))</f>
        <v>38</v>
      </c>
      <c r="G883" s="21" t="s">
        <v>1227</v>
      </c>
      <c r="H883" s="12" t="s">
        <v>1228</v>
      </c>
    </row>
    <row r="884" spans="2:8">
      <c r="B884" s="15" t="s">
        <v>1800</v>
      </c>
      <c r="C884" s="11" t="s">
        <v>1227</v>
      </c>
      <c r="D884" s="3">
        <v>8</v>
      </c>
      <c r="E884" s="21" t="s">
        <v>756</v>
      </c>
      <c r="F884" s="21">
        <f>INDEX(部首検索表[序数],MATCH(字音画数表[[#This Row],[部首]],部首検索表[部首],0))</f>
        <v>24</v>
      </c>
      <c r="G884" s="21" t="s">
        <v>1227</v>
      </c>
      <c r="H884" s="12"/>
    </row>
    <row r="885" spans="2:8">
      <c r="B885" s="15" t="s">
        <v>1230</v>
      </c>
      <c r="C885" s="11" t="s">
        <v>1227</v>
      </c>
      <c r="D885" s="3">
        <v>8</v>
      </c>
      <c r="E885" s="31" t="s">
        <v>231</v>
      </c>
      <c r="F885" s="21">
        <f>INDEX(部首検索表[序数],MATCH(字音画数表[[#This Row],[部首]],部首検索表[部首],0))</f>
        <v>60</v>
      </c>
      <c r="G885" s="21" t="s">
        <v>1227</v>
      </c>
      <c r="H885" s="12" t="s">
        <v>132</v>
      </c>
    </row>
    <row r="886" spans="2:8">
      <c r="B886" s="15" t="s">
        <v>1231</v>
      </c>
      <c r="C886" s="11" t="s">
        <v>1227</v>
      </c>
      <c r="D886" s="3">
        <v>8</v>
      </c>
      <c r="E886" s="21" t="s">
        <v>1079</v>
      </c>
      <c r="F886" s="21">
        <f>INDEX(部首検索表[序数],MATCH(字音画数表[[#This Row],[部首]],部首検索表[部首],0))</f>
        <v>102</v>
      </c>
      <c r="G886" s="21" t="s">
        <v>1227</v>
      </c>
      <c r="H886" s="12"/>
    </row>
    <row r="887" spans="2:8">
      <c r="B887" s="15" t="s">
        <v>1232</v>
      </c>
      <c r="C887" s="11" t="s">
        <v>1227</v>
      </c>
      <c r="D887" s="3">
        <v>8</v>
      </c>
      <c r="E887" s="21" t="s">
        <v>440</v>
      </c>
      <c r="F887" s="21">
        <f>INDEX(部首検索表[序数],MATCH(字音画数表[[#This Row],[部首]],部首検索表[部首],0))</f>
        <v>130</v>
      </c>
      <c r="G887" s="21" t="s">
        <v>1227</v>
      </c>
      <c r="H887" s="12"/>
    </row>
    <row r="888" spans="2:8">
      <c r="B888" s="15" t="s">
        <v>1233</v>
      </c>
      <c r="C888" s="11" t="s">
        <v>1227</v>
      </c>
      <c r="D888" s="3">
        <v>8</v>
      </c>
      <c r="E888" s="21" t="s">
        <v>1233</v>
      </c>
      <c r="F888" s="21">
        <f>INDEX(部首検索表[序数],MATCH(字音画数表[[#This Row],[部首]],部首検索表[部首],0))</f>
        <v>175</v>
      </c>
      <c r="G888" s="21" t="s">
        <v>1227</v>
      </c>
      <c r="H888" s="12"/>
    </row>
    <row r="889" spans="2:8">
      <c r="B889" s="15" t="s">
        <v>1234</v>
      </c>
      <c r="C889" s="11" t="s">
        <v>1227</v>
      </c>
      <c r="D889" s="3">
        <v>11</v>
      </c>
      <c r="E889" s="21" t="s">
        <v>114</v>
      </c>
      <c r="F889" s="21">
        <f>INDEX(部首検索表[序数],MATCH(字音画数表[[#This Row],[部首]],部首検索表[部首],0))</f>
        <v>38</v>
      </c>
      <c r="G889" s="21" t="s">
        <v>1227</v>
      </c>
      <c r="H889" s="12"/>
    </row>
    <row r="890" spans="2:8">
      <c r="B890" s="15" t="s">
        <v>1227</v>
      </c>
      <c r="C890" s="11" t="s">
        <v>1227</v>
      </c>
      <c r="D890" s="3">
        <v>11</v>
      </c>
      <c r="E890" s="21" t="s">
        <v>181</v>
      </c>
      <c r="F890" s="21">
        <f>INDEX(部首検索表[序数],MATCH(字音画数表[[#This Row],[部首]],部首検索表[部首],0))</f>
        <v>140</v>
      </c>
      <c r="G890" s="21" t="s">
        <v>1227</v>
      </c>
      <c r="H890" s="10" t="s">
        <v>4818</v>
      </c>
    </row>
    <row r="891" spans="2:8">
      <c r="B891" s="15" t="s">
        <v>69</v>
      </c>
      <c r="C891" s="11" t="s">
        <v>1227</v>
      </c>
      <c r="D891" s="3">
        <v>11</v>
      </c>
      <c r="E891" s="31" t="s">
        <v>163</v>
      </c>
      <c r="F891" s="21">
        <f>INDEX(部首検索表[序数],MATCH(字音画数表[[#This Row],[部首]],部首検索表[部首],0))</f>
        <v>163</v>
      </c>
      <c r="G891" s="21" t="s">
        <v>1227</v>
      </c>
      <c r="H891" s="12"/>
    </row>
    <row r="892" spans="2:8">
      <c r="B892" s="15" t="s">
        <v>1235</v>
      </c>
      <c r="C892" s="11" t="s">
        <v>1227</v>
      </c>
      <c r="D892" s="3">
        <v>12</v>
      </c>
      <c r="E892" s="21" t="s">
        <v>135</v>
      </c>
      <c r="F892" s="21">
        <f>INDEX(部首検索表[序数],MATCH(字音画数表[[#This Row],[部首]],部首検索表[部首],0))</f>
        <v>9</v>
      </c>
      <c r="G892" s="21" t="s">
        <v>1227</v>
      </c>
      <c r="H892" s="40" t="s">
        <v>132</v>
      </c>
    </row>
    <row r="893" spans="2:8">
      <c r="B893" s="15" t="s">
        <v>1236</v>
      </c>
      <c r="C893" s="11" t="s">
        <v>1227</v>
      </c>
      <c r="D893" s="3">
        <v>17</v>
      </c>
      <c r="E893" s="21" t="s">
        <v>430</v>
      </c>
      <c r="F893" s="21">
        <f>INDEX(部首検索表[序数],MATCH(字音画数表[[#This Row],[部首]],部首検索表[部首],0))</f>
        <v>130</v>
      </c>
      <c r="G893" s="21" t="s">
        <v>1227</v>
      </c>
      <c r="H893" s="12"/>
    </row>
    <row r="894" spans="2:8">
      <c r="B894" s="15" t="s">
        <v>1237</v>
      </c>
      <c r="C894" s="11" t="s">
        <v>1238</v>
      </c>
      <c r="D894" s="3">
        <v>5</v>
      </c>
      <c r="E894" s="21" t="s">
        <v>193</v>
      </c>
      <c r="F894" s="21">
        <f>INDEX(部首検索表[序数],MATCH(字音画数表[[#This Row],[部首]],部首検索表[部首],0))</f>
        <v>75</v>
      </c>
      <c r="G894" s="21" t="s">
        <v>1227</v>
      </c>
      <c r="H894" s="12"/>
    </row>
    <row r="895" spans="2:8">
      <c r="B895" s="37" t="s">
        <v>1239</v>
      </c>
      <c r="C895" s="20" t="s">
        <v>1240</v>
      </c>
      <c r="D895" s="3">
        <v>11</v>
      </c>
      <c r="E895" s="21" t="s">
        <v>655</v>
      </c>
      <c r="F895" s="21">
        <f>INDEX(部首検索表[序数],MATCH(字音画数表[[#This Row],[部首]],部首検索表[部首],0))</f>
        <v>46</v>
      </c>
      <c r="G895" s="21" t="s">
        <v>1227</v>
      </c>
      <c r="H895" s="12" t="s">
        <v>4680</v>
      </c>
    </row>
    <row r="896" spans="2:8">
      <c r="B896" s="15" t="s">
        <v>3952</v>
      </c>
      <c r="C896" s="11" t="s">
        <v>3953</v>
      </c>
      <c r="D896" s="3">
        <v>11</v>
      </c>
      <c r="E896" s="31" t="s">
        <v>1320</v>
      </c>
      <c r="F896" s="55">
        <f>INDEX(部首検索表[序数],MATCH(字音画数表[[#This Row],[部首]],部首検索表[部首],0))</f>
        <v>59</v>
      </c>
      <c r="G896" s="21" t="s">
        <v>1227</v>
      </c>
      <c r="H896" s="12" t="s">
        <v>132</v>
      </c>
    </row>
    <row r="897" spans="2:8">
      <c r="B897" s="15" t="s">
        <v>1241</v>
      </c>
      <c r="C897" s="11" t="s">
        <v>1242</v>
      </c>
      <c r="D897" s="3">
        <v>6</v>
      </c>
      <c r="E897" s="21" t="s">
        <v>1243</v>
      </c>
      <c r="F897" s="21">
        <f>INDEX(部首検索表[序数],MATCH(字音画数表[[#This Row],[部首]],部首検索表[部首],0))</f>
        <v>15</v>
      </c>
      <c r="G897" s="21" t="s">
        <v>1227</v>
      </c>
      <c r="H897" s="12"/>
    </row>
    <row r="898" spans="2:8">
      <c r="B898" s="15" t="s">
        <v>3961</v>
      </c>
      <c r="C898" s="11" t="s">
        <v>3962</v>
      </c>
      <c r="D898" s="3">
        <v>21</v>
      </c>
      <c r="E898" s="21" t="s">
        <v>3963</v>
      </c>
      <c r="F898" s="55">
        <f>INDEX(部首検索表[序数],MATCH(字音画数表[[#This Row],[部首]],部首検索表[部首],0))</f>
        <v>187</v>
      </c>
      <c r="G898" s="21" t="s">
        <v>1227</v>
      </c>
      <c r="H898" s="12" t="s">
        <v>132</v>
      </c>
    </row>
    <row r="899" spans="2:8">
      <c r="B899" s="15" t="s">
        <v>1244</v>
      </c>
      <c r="C899" s="11" t="s">
        <v>1245</v>
      </c>
      <c r="D899" s="3">
        <v>8</v>
      </c>
      <c r="E899" s="21" t="s">
        <v>181</v>
      </c>
      <c r="F899" s="21">
        <f>INDEX(部首検索表[序数],MATCH(字音画数表[[#This Row],[部首]],部首検索表[部首],0))</f>
        <v>140</v>
      </c>
      <c r="G899" s="21" t="s">
        <v>1227</v>
      </c>
      <c r="H899" s="12"/>
    </row>
    <row r="900" spans="2:8">
      <c r="B900" s="15" t="s">
        <v>1246</v>
      </c>
      <c r="C900" s="11" t="s">
        <v>1245</v>
      </c>
      <c r="D900" s="3">
        <v>15</v>
      </c>
      <c r="E900" s="21" t="s">
        <v>287</v>
      </c>
      <c r="F900" s="21">
        <f>INDEX(部首検索表[序数],MATCH(字音画数表[[#This Row],[部首]],部首検索表[部首],0))</f>
        <v>53</v>
      </c>
      <c r="G900" s="21" t="s">
        <v>1227</v>
      </c>
      <c r="H900" s="12"/>
    </row>
    <row r="901" spans="2:8">
      <c r="B901" s="15" t="s">
        <v>1247</v>
      </c>
      <c r="C901" s="11" t="s">
        <v>1248</v>
      </c>
      <c r="D901" s="3">
        <v>13</v>
      </c>
      <c r="E901" s="21" t="s">
        <v>986</v>
      </c>
      <c r="F901" s="21">
        <f>INDEX(部首検索表[序数],MATCH(字音画数表[[#This Row],[部首]],部首検索表[部首],0))</f>
        <v>115</v>
      </c>
      <c r="G901" s="21" t="s">
        <v>1227</v>
      </c>
      <c r="H901" s="12"/>
    </row>
    <row r="902" spans="2:8">
      <c r="B902" s="15" t="s">
        <v>1249</v>
      </c>
      <c r="C902" s="11" t="s">
        <v>1248</v>
      </c>
      <c r="D902" s="3">
        <v>14</v>
      </c>
      <c r="E902" s="21" t="s">
        <v>256</v>
      </c>
      <c r="F902" s="21">
        <f>INDEX(部首検索表[序数],MATCH(字音画数表[[#This Row],[部首]],部首検索表[部首],0))</f>
        <v>154</v>
      </c>
      <c r="G902" s="21" t="s">
        <v>1227</v>
      </c>
      <c r="H902" s="12" t="s">
        <v>4681</v>
      </c>
    </row>
    <row r="903" spans="2:8">
      <c r="B903" s="15" t="s">
        <v>1250</v>
      </c>
      <c r="C903" s="11" t="s">
        <v>1251</v>
      </c>
      <c r="D903" s="3">
        <v>4</v>
      </c>
      <c r="E903" s="21" t="s">
        <v>166</v>
      </c>
      <c r="F903" s="21">
        <f>INDEX(部首検索表[序数],MATCH(字音画数表[[#This Row],[部首]],部首検索表[部首],0))</f>
        <v>1</v>
      </c>
      <c r="G903" s="21" t="s">
        <v>1251</v>
      </c>
      <c r="H903" s="12"/>
    </row>
    <row r="904" spans="2:8">
      <c r="B904" s="37" t="s">
        <v>1252</v>
      </c>
      <c r="C904" s="20" t="s">
        <v>1251</v>
      </c>
      <c r="D904" s="3">
        <v>4</v>
      </c>
      <c r="E904" s="21" t="s">
        <v>138</v>
      </c>
      <c r="F904" s="10">
        <f>INDEX(部首検索表[序数],MATCH(字音画数表[[#This Row],[部首]],部首検索表[部首],0))</f>
        <v>37</v>
      </c>
      <c r="G904" s="21" t="s">
        <v>1251</v>
      </c>
      <c r="H904" s="12" t="s">
        <v>132</v>
      </c>
    </row>
    <row r="905" spans="2:8">
      <c r="B905" s="37" t="s">
        <v>1304</v>
      </c>
      <c r="C905" s="20" t="s">
        <v>1902</v>
      </c>
      <c r="D905" s="3">
        <v>4</v>
      </c>
      <c r="E905" s="21" t="s">
        <v>1306</v>
      </c>
      <c r="F905" s="21">
        <f>INDEX(部首検索表[序数],MATCH(字音画数表[[#This Row],[部首]],部首検索表[部首],0))</f>
        <v>88</v>
      </c>
      <c r="G905" s="21" t="s">
        <v>1251</v>
      </c>
      <c r="H905" s="40" t="s">
        <v>132</v>
      </c>
    </row>
    <row r="906" spans="2:8">
      <c r="B906" s="15" t="s">
        <v>4172</v>
      </c>
      <c r="C906" s="11" t="s">
        <v>1251</v>
      </c>
      <c r="D906" s="3">
        <v>5</v>
      </c>
      <c r="E906" s="21" t="s">
        <v>135</v>
      </c>
      <c r="F906" s="21">
        <f>INDEX(部首検索表[序数],MATCH(字音画数表[[#This Row],[部首]],部首検索表[部首],0))</f>
        <v>9</v>
      </c>
      <c r="G906" s="21" t="s">
        <v>1251</v>
      </c>
      <c r="H906" s="12"/>
    </row>
    <row r="907" spans="2:8">
      <c r="B907" s="15" t="s">
        <v>321</v>
      </c>
      <c r="C907" s="11" t="s">
        <v>1902</v>
      </c>
      <c r="D907" s="3">
        <v>6</v>
      </c>
      <c r="E907" s="21" t="s">
        <v>322</v>
      </c>
      <c r="F907" s="21">
        <f>INDEX(部首検索表[序数],MATCH(字音画数表[[#This Row],[部首]],部首検索表[部首],0))</f>
        <v>121</v>
      </c>
      <c r="G907" s="21" t="s">
        <v>1251</v>
      </c>
      <c r="H907" s="40" t="s">
        <v>132</v>
      </c>
    </row>
    <row r="908" spans="2:8">
      <c r="B908" s="15" t="s">
        <v>1253</v>
      </c>
      <c r="C908" s="11" t="s">
        <v>1251</v>
      </c>
      <c r="D908" s="3">
        <v>7</v>
      </c>
      <c r="E908" s="21" t="s">
        <v>217</v>
      </c>
      <c r="F908" s="21">
        <f>INDEX(部首検索表[序数],MATCH(字音画数表[[#This Row],[部首]],部首検索表[部首],0))</f>
        <v>64</v>
      </c>
      <c r="G908" s="21" t="s">
        <v>1251</v>
      </c>
      <c r="H908" s="12" t="s">
        <v>1254</v>
      </c>
    </row>
    <row r="909" spans="2:8">
      <c r="B909" s="15" t="s">
        <v>1255</v>
      </c>
      <c r="C909" s="11" t="s">
        <v>1251</v>
      </c>
      <c r="D909" s="3">
        <v>8</v>
      </c>
      <c r="E909" s="31" t="s">
        <v>287</v>
      </c>
      <c r="F909" s="21">
        <f>INDEX(部首検索表[序数],MATCH(字音画数表[[#This Row],[部首]],部首検索表[部首],0))</f>
        <v>53</v>
      </c>
      <c r="G909" s="21" t="s">
        <v>1251</v>
      </c>
      <c r="H909" s="12" t="s">
        <v>132</v>
      </c>
    </row>
    <row r="910" spans="2:8">
      <c r="B910" s="15" t="s">
        <v>1256</v>
      </c>
      <c r="C910" s="11" t="s">
        <v>1251</v>
      </c>
      <c r="D910" s="3">
        <v>9</v>
      </c>
      <c r="E910" s="21" t="s">
        <v>715</v>
      </c>
      <c r="F910" s="21">
        <f>INDEX(部首検索表[序数],MATCH(字音画数表[[#This Row],[部首]],部首検索表[部首],0))</f>
        <v>154</v>
      </c>
      <c r="G910" s="21" t="s">
        <v>1251</v>
      </c>
      <c r="H910" s="12"/>
    </row>
    <row r="911" spans="2:8">
      <c r="B911" s="15" t="s">
        <v>1903</v>
      </c>
      <c r="C911" s="11" t="s">
        <v>1251</v>
      </c>
      <c r="D911" s="3">
        <v>10</v>
      </c>
      <c r="E911" s="21" t="s">
        <v>156</v>
      </c>
      <c r="F911" s="21">
        <f>INDEX(部首検索表[序数],MATCH(字音画数表[[#This Row],[部首]],部首検索表[部首],0))</f>
        <v>85</v>
      </c>
      <c r="G911" s="21" t="s">
        <v>1251</v>
      </c>
      <c r="H911" s="78" t="s">
        <v>1937</v>
      </c>
    </row>
    <row r="912" spans="2:8">
      <c r="B912" s="15" t="s">
        <v>1258</v>
      </c>
      <c r="C912" s="11" t="s">
        <v>1251</v>
      </c>
      <c r="D912" s="3">
        <v>11</v>
      </c>
      <c r="E912" s="21" t="s">
        <v>602</v>
      </c>
      <c r="F912" s="21">
        <f>INDEX(部首検索表[序数],MATCH(字音画数表[[#This Row],[部首]],部首検索表[部首],0))</f>
        <v>118</v>
      </c>
      <c r="G912" s="21" t="s">
        <v>1251</v>
      </c>
      <c r="H912" s="12" t="s">
        <v>132</v>
      </c>
    </row>
    <row r="913" spans="2:8">
      <c r="B913" s="15" t="s">
        <v>1259</v>
      </c>
      <c r="C913" s="11" t="s">
        <v>1251</v>
      </c>
      <c r="D913" s="3">
        <v>12</v>
      </c>
      <c r="E913" s="31" t="s">
        <v>127</v>
      </c>
      <c r="F913" s="21">
        <f>INDEX(部首検索表[序数],MATCH(字音画数表[[#This Row],[部首]],部首検索表[部首],0))</f>
        <v>40</v>
      </c>
      <c r="G913" s="21" t="s">
        <v>1251</v>
      </c>
      <c r="H913" s="12" t="s">
        <v>132</v>
      </c>
    </row>
    <row r="914" spans="2:8">
      <c r="B914" s="29" t="s">
        <v>1260</v>
      </c>
      <c r="C914" s="11" t="s">
        <v>1251</v>
      </c>
      <c r="D914" s="3">
        <v>15</v>
      </c>
      <c r="E914" s="21" t="s">
        <v>199</v>
      </c>
      <c r="F914" s="21">
        <f>INDEX(部首検索表[序数],MATCH(字音画数表[[#This Row],[部首]],部首検索表[部首],0))</f>
        <v>154</v>
      </c>
      <c r="G914" s="21" t="s">
        <v>1251</v>
      </c>
      <c r="H914" s="12"/>
    </row>
    <row r="915" spans="2:8">
      <c r="B915" s="15" t="s">
        <v>1251</v>
      </c>
      <c r="C915" s="11" t="s">
        <v>1251</v>
      </c>
      <c r="D915" s="3">
        <v>17</v>
      </c>
      <c r="E915" s="21" t="s">
        <v>1261</v>
      </c>
      <c r="F915" s="21">
        <f>INDEX(部首検索表[序数],MATCH(字音画数表[[#This Row],[部首]],部首検索表[部首],0))</f>
        <v>184</v>
      </c>
      <c r="G915" s="21" t="s">
        <v>1251</v>
      </c>
      <c r="H915" s="39" t="s">
        <v>1262</v>
      </c>
    </row>
    <row r="916" spans="2:8">
      <c r="B916" s="15" t="s">
        <v>1904</v>
      </c>
      <c r="C916" s="11" t="s">
        <v>1251</v>
      </c>
      <c r="D916" s="3">
        <v>18</v>
      </c>
      <c r="E916" s="21" t="s">
        <v>870</v>
      </c>
      <c r="F916" s="21">
        <f>INDEX(部首検索表[序数],MATCH(字音画数表[[#This Row],[部首]],部首検索表[部首],0))</f>
        <v>184</v>
      </c>
      <c r="G916" s="21" t="s">
        <v>1251</v>
      </c>
      <c r="H916" s="12" t="s">
        <v>4778</v>
      </c>
    </row>
    <row r="917" spans="2:8">
      <c r="B917" s="15" t="s">
        <v>1263</v>
      </c>
      <c r="C917" s="11" t="s">
        <v>1264</v>
      </c>
      <c r="D917" s="3">
        <v>4</v>
      </c>
      <c r="E917" s="21" t="s">
        <v>1263</v>
      </c>
      <c r="F917" s="21">
        <f>INDEX(部首検索表[序数],MATCH(字音画数表[[#This Row],[部首]],部首検索表[部首],0))</f>
        <v>80</v>
      </c>
      <c r="G917" s="21" t="s">
        <v>1251</v>
      </c>
      <c r="H917" s="12"/>
    </row>
    <row r="918" spans="2:8">
      <c r="B918" s="15" t="s">
        <v>70</v>
      </c>
      <c r="C918" s="11" t="s">
        <v>1264</v>
      </c>
      <c r="D918" s="3">
        <v>7</v>
      </c>
      <c r="E918" s="15" t="s">
        <v>627</v>
      </c>
      <c r="F918" s="10">
        <f>INDEX(部首検索表[序数],MATCH(字音画数表[[#This Row],[部首]],部首検索表[部首],0))</f>
        <v>48</v>
      </c>
      <c r="G918" s="21" t="s">
        <v>1251</v>
      </c>
      <c r="H918" s="12" t="s">
        <v>4682</v>
      </c>
    </row>
    <row r="919" spans="2:8">
      <c r="B919" s="15" t="s">
        <v>1265</v>
      </c>
      <c r="C919" s="11" t="s">
        <v>1264</v>
      </c>
      <c r="D919" s="3">
        <v>8</v>
      </c>
      <c r="E919" s="21" t="s">
        <v>390</v>
      </c>
      <c r="F919" s="21">
        <f>INDEX(部首検索表[序数],MATCH(字音画数表[[#This Row],[部首]],部首検索表[部首],0))</f>
        <v>77</v>
      </c>
      <c r="G919" s="21" t="s">
        <v>1251</v>
      </c>
      <c r="H919" s="12" t="s">
        <v>132</v>
      </c>
    </row>
    <row r="920" spans="2:8">
      <c r="B920" s="15" t="s">
        <v>1266</v>
      </c>
      <c r="C920" s="11" t="s">
        <v>1264</v>
      </c>
      <c r="D920" s="3">
        <v>11</v>
      </c>
      <c r="E920" s="21" t="s">
        <v>845</v>
      </c>
      <c r="F920" s="21">
        <f>INDEX(部首検索表[序数],MATCH(字音画数表[[#This Row],[部首]],部首検索表[部首],0))</f>
        <v>19</v>
      </c>
      <c r="G920" s="21" t="s">
        <v>1251</v>
      </c>
      <c r="H920" s="12" t="s">
        <v>132</v>
      </c>
    </row>
    <row r="921" spans="2:8">
      <c r="B921" s="11" t="s">
        <v>1267</v>
      </c>
      <c r="C921" s="11" t="s">
        <v>1264</v>
      </c>
      <c r="D921" s="3">
        <v>12</v>
      </c>
      <c r="E921" s="3" t="s">
        <v>225</v>
      </c>
      <c r="F921" s="21">
        <f>INDEX(部首検索表[序数],MATCH(字音画数表[[#This Row],[部首]],部首検索表[部首],0))</f>
        <v>86</v>
      </c>
      <c r="G921" s="21" t="s">
        <v>1251</v>
      </c>
      <c r="H921" s="12" t="s">
        <v>132</v>
      </c>
    </row>
    <row r="922" spans="2:8">
      <c r="B922" s="15" t="s">
        <v>1268</v>
      </c>
      <c r="C922" s="11" t="s">
        <v>1264</v>
      </c>
      <c r="D922" s="3">
        <v>15</v>
      </c>
      <c r="E922" s="21" t="s">
        <v>287</v>
      </c>
      <c r="F922" s="21">
        <f>INDEX(部首検索表[序数],MATCH(字音画数表[[#This Row],[部首]],部首検索表[部首],0))</f>
        <v>53</v>
      </c>
      <c r="G922" s="21" t="s">
        <v>1251</v>
      </c>
      <c r="H922" s="12"/>
    </row>
    <row r="923" spans="2:8">
      <c r="B923" s="37" t="s">
        <v>1269</v>
      </c>
      <c r="C923" s="20" t="s">
        <v>1270</v>
      </c>
      <c r="D923" s="3">
        <v>5</v>
      </c>
      <c r="E923" s="21" t="s">
        <v>674</v>
      </c>
      <c r="F923" s="21">
        <f>INDEX(部首検索表[序数],MATCH(字音画数表[[#This Row],[部首]],部首検索表[部首],0))</f>
        <v>50</v>
      </c>
      <c r="G923" s="21" t="s">
        <v>1251</v>
      </c>
      <c r="H923" s="12"/>
    </row>
    <row r="924" spans="2:8">
      <c r="B924" s="15" t="s">
        <v>1257</v>
      </c>
      <c r="C924" s="11" t="s">
        <v>1829</v>
      </c>
      <c r="D924" s="3">
        <v>11</v>
      </c>
      <c r="E924" s="21" t="s">
        <v>239</v>
      </c>
      <c r="F924" s="21">
        <f>INDEX(部首検索表[序数],MATCH(字音画数表[[#This Row],[部首]],部首検索表[部首],0))</f>
        <v>85</v>
      </c>
      <c r="G924" s="21" t="s">
        <v>1251</v>
      </c>
      <c r="H924" s="12" t="s">
        <v>4683</v>
      </c>
    </row>
    <row r="925" spans="2:8">
      <c r="B925" s="15" t="s">
        <v>1271</v>
      </c>
      <c r="C925" s="11" t="s">
        <v>1272</v>
      </c>
      <c r="D925" s="3">
        <v>12</v>
      </c>
      <c r="E925" s="21" t="s">
        <v>231</v>
      </c>
      <c r="F925" s="21">
        <f>INDEX(部首検索表[序数],MATCH(字音画数表[[#This Row],[部首]],部首検索表[部首],0))</f>
        <v>60</v>
      </c>
      <c r="G925" s="21" t="s">
        <v>1251</v>
      </c>
      <c r="H925" s="12"/>
    </row>
    <row r="926" spans="2:8">
      <c r="B926" s="15" t="s">
        <v>4173</v>
      </c>
      <c r="C926" s="11" t="s">
        <v>1272</v>
      </c>
      <c r="D926" s="3">
        <v>14</v>
      </c>
      <c r="E926" s="21" t="s">
        <v>1274</v>
      </c>
      <c r="F926" s="21">
        <f>INDEX(部首検索表[序数],MATCH(字音画数表[[#This Row],[部首]],部首検索表[部首],0))</f>
        <v>113</v>
      </c>
      <c r="G926" s="21" t="s">
        <v>1251</v>
      </c>
      <c r="H926" s="12" t="s">
        <v>132</v>
      </c>
    </row>
    <row r="927" spans="2:8">
      <c r="B927" s="15" t="s">
        <v>1275</v>
      </c>
      <c r="C927" s="11" t="s">
        <v>1272</v>
      </c>
      <c r="D927" s="3">
        <v>18</v>
      </c>
      <c r="E927" s="31" t="s">
        <v>929</v>
      </c>
      <c r="F927" s="21">
        <f>INDEX(部首検索表[序数],MATCH(字音画数表[[#This Row],[部首]],部首検索表[部首],0))</f>
        <v>146</v>
      </c>
      <c r="G927" s="21" t="s">
        <v>1251</v>
      </c>
      <c r="H927" s="12" t="s">
        <v>4684</v>
      </c>
    </row>
    <row r="928" spans="2:8">
      <c r="B928" s="15" t="s">
        <v>1276</v>
      </c>
      <c r="C928" s="11" t="s">
        <v>1277</v>
      </c>
      <c r="D928" s="3">
        <v>8</v>
      </c>
      <c r="E928" s="21" t="s">
        <v>421</v>
      </c>
      <c r="F928" s="21">
        <f>INDEX(部首検索表[序数],MATCH(字音画数表[[#This Row],[部首]],部首検索表[部首],0))</f>
        <v>93</v>
      </c>
      <c r="G928" s="21" t="s">
        <v>1251</v>
      </c>
      <c r="H928" s="12"/>
    </row>
    <row r="929" spans="2:8">
      <c r="B929" s="11" t="s">
        <v>1280</v>
      </c>
      <c r="C929" s="11" t="s">
        <v>1279</v>
      </c>
      <c r="D929" s="3">
        <v>4</v>
      </c>
      <c r="E929" s="3" t="s">
        <v>479</v>
      </c>
      <c r="F929" s="55">
        <f>INDEX(部首検索表[序数],MATCH(字音画数表[[#This Row],[部首]],部首検索表[部首],0))</f>
        <v>18</v>
      </c>
      <c r="G929" s="21" t="s">
        <v>1251</v>
      </c>
      <c r="H929" s="12" t="s">
        <v>132</v>
      </c>
    </row>
    <row r="930" spans="2:8">
      <c r="B930" s="11" t="s">
        <v>1278</v>
      </c>
      <c r="C930" s="11" t="s">
        <v>1279</v>
      </c>
      <c r="D930" s="3">
        <v>8</v>
      </c>
      <c r="E930" s="3" t="s">
        <v>160</v>
      </c>
      <c r="F930" s="21">
        <f>INDEX(部首検索表[序数],MATCH(字音画数表[[#This Row],[部首]],部首検索表[部首],0))</f>
        <v>61</v>
      </c>
      <c r="G930" s="21" t="s">
        <v>1251</v>
      </c>
      <c r="H930" s="74" t="s">
        <v>132</v>
      </c>
    </row>
    <row r="931" spans="2:8">
      <c r="B931" s="11" t="s">
        <v>1282</v>
      </c>
      <c r="C931" s="11" t="s">
        <v>1281</v>
      </c>
      <c r="D931" s="3">
        <v>4</v>
      </c>
      <c r="E931" s="3" t="s">
        <v>1282</v>
      </c>
      <c r="F931" s="21">
        <f>INDEX(部首検索表[序数],MATCH(字音画数表[[#This Row],[部首]],部首検索表[部首],0))</f>
        <v>67</v>
      </c>
      <c r="G931" s="21" t="s">
        <v>1251</v>
      </c>
      <c r="H931" s="12" t="s">
        <v>132</v>
      </c>
    </row>
    <row r="932" spans="2:8">
      <c r="B932" s="15" t="s">
        <v>1283</v>
      </c>
      <c r="C932" s="11" t="s">
        <v>1281</v>
      </c>
      <c r="D932" s="3">
        <v>11</v>
      </c>
      <c r="E932" s="21" t="s">
        <v>110</v>
      </c>
      <c r="F932" s="21">
        <f>INDEX(部首検索表[序数],MATCH(字音画数表[[#This Row],[部首]],部首検索表[部首],0))</f>
        <v>30</v>
      </c>
      <c r="G932" s="21" t="s">
        <v>1251</v>
      </c>
      <c r="H932" s="12" t="s">
        <v>132</v>
      </c>
    </row>
    <row r="933" spans="2:8">
      <c r="B933" s="15" t="s">
        <v>1284</v>
      </c>
      <c r="C933" s="11" t="s">
        <v>1285</v>
      </c>
      <c r="D933" s="3">
        <v>5</v>
      </c>
      <c r="E933" s="21" t="s">
        <v>242</v>
      </c>
      <c r="F933" s="21">
        <f>INDEX(部首検索表[序数],MATCH(字音画数表[[#This Row],[部首]],部首検索表[部首],0))</f>
        <v>1</v>
      </c>
      <c r="G933" s="21" t="s">
        <v>1286</v>
      </c>
      <c r="H933" s="12" t="s">
        <v>132</v>
      </c>
    </row>
    <row r="934" spans="2:8">
      <c r="B934" s="15" t="s">
        <v>1287</v>
      </c>
      <c r="C934" s="11" t="s">
        <v>1285</v>
      </c>
      <c r="D934" s="3">
        <v>5</v>
      </c>
      <c r="E934" s="21" t="s">
        <v>1288</v>
      </c>
      <c r="F934" s="21">
        <f>INDEX(部首検索表[序数],MATCH(字音画数表[[#This Row],[部首]],部首検索表[部首],0))</f>
        <v>51</v>
      </c>
      <c r="G934" s="21" t="s">
        <v>1286</v>
      </c>
      <c r="H934" s="12" t="s">
        <v>132</v>
      </c>
    </row>
    <row r="935" spans="2:8">
      <c r="B935" s="11" t="s">
        <v>1289</v>
      </c>
      <c r="C935" s="11" t="s">
        <v>1285</v>
      </c>
      <c r="D935" s="3">
        <v>7</v>
      </c>
      <c r="E935" s="3" t="s">
        <v>1206</v>
      </c>
      <c r="F935" s="21">
        <f>INDEX(部首検索表[序数],MATCH(字音画数表[[#This Row],[部首]],部首検索表[部首],0))</f>
        <v>12</v>
      </c>
      <c r="G935" s="21" t="s">
        <v>1286</v>
      </c>
      <c r="H935" s="12"/>
    </row>
    <row r="936" spans="2:8">
      <c r="B936" s="15" t="s">
        <v>4036</v>
      </c>
      <c r="C936" s="11" t="s">
        <v>1285</v>
      </c>
      <c r="D936" s="3">
        <v>8</v>
      </c>
      <c r="E936" s="21" t="s">
        <v>1183</v>
      </c>
      <c r="F936" s="21">
        <f>INDEX(部首検索表[序数],MATCH(字音画数表[[#This Row],[部首]],部首検索表[部首],0))</f>
        <v>51</v>
      </c>
      <c r="G936" s="21" t="s">
        <v>1286</v>
      </c>
      <c r="H936" s="12"/>
    </row>
    <row r="937" spans="2:8">
      <c r="B937" s="15" t="s">
        <v>1291</v>
      </c>
      <c r="C937" s="11" t="s">
        <v>1285</v>
      </c>
      <c r="D937" s="3">
        <v>10</v>
      </c>
      <c r="E937" s="21" t="s">
        <v>630</v>
      </c>
      <c r="F937" s="21">
        <f>INDEX(部首検索表[序数],MATCH(字音画数表[[#This Row],[部首]],部首検索表[部首],0))</f>
        <v>104</v>
      </c>
      <c r="G937" s="21" t="s">
        <v>1286</v>
      </c>
      <c r="H937" s="12"/>
    </row>
    <row r="938" spans="2:8">
      <c r="B938" s="15" t="s">
        <v>1943</v>
      </c>
      <c r="C938" s="11" t="s">
        <v>1285</v>
      </c>
      <c r="D938" s="3">
        <v>10</v>
      </c>
      <c r="E938" s="21" t="s">
        <v>595</v>
      </c>
      <c r="F938" s="10">
        <f>INDEX(部首検索表[序数],MATCH(字音画数表[[#This Row],[部首]],部首検索表[部首],0))</f>
        <v>117</v>
      </c>
      <c r="G938" s="21" t="s">
        <v>1286</v>
      </c>
      <c r="H938" s="12"/>
    </row>
    <row r="939" spans="2:8">
      <c r="B939" s="15" t="s">
        <v>1293</v>
      </c>
      <c r="C939" s="11" t="s">
        <v>1285</v>
      </c>
      <c r="D939" s="3">
        <v>12</v>
      </c>
      <c r="E939" s="21" t="s">
        <v>193</v>
      </c>
      <c r="F939" s="21">
        <f>INDEX(部首検索表[序数],MATCH(字音画数表[[#This Row],[部首]],部首検索表[部首],0))</f>
        <v>75</v>
      </c>
      <c r="G939" s="21" t="s">
        <v>1286</v>
      </c>
      <c r="H939" s="12"/>
    </row>
    <row r="940" spans="2:8">
      <c r="B940" s="15" t="s">
        <v>1294</v>
      </c>
      <c r="C940" s="11" t="s">
        <v>1295</v>
      </c>
      <c r="D940" s="3">
        <v>13</v>
      </c>
      <c r="E940" s="21" t="s">
        <v>886</v>
      </c>
      <c r="F940" s="21">
        <f>INDEX(部首検索表[序数],MATCH(字音画数表[[#This Row],[部首]],部首検索表[部首],0))</f>
        <v>160</v>
      </c>
      <c r="G940" s="21" t="s">
        <v>1286</v>
      </c>
      <c r="H940" s="12"/>
    </row>
    <row r="941" spans="2:8">
      <c r="B941" s="11" t="s">
        <v>1296</v>
      </c>
      <c r="C941" s="11" t="s">
        <v>1297</v>
      </c>
      <c r="D941" s="3">
        <v>9</v>
      </c>
      <c r="E941" s="118" t="s">
        <v>539</v>
      </c>
      <c r="F941" s="10">
        <f>INDEX(部首検索表[序数],MATCH(字音画数表[[#This Row],[部首]],部首検索表[部首],0))</f>
        <v>63</v>
      </c>
      <c r="G941" s="21" t="s">
        <v>1286</v>
      </c>
      <c r="H941" s="12" t="s">
        <v>132</v>
      </c>
    </row>
    <row r="942" spans="2:8">
      <c r="B942" s="15" t="s">
        <v>1299</v>
      </c>
      <c r="C942" s="11" t="s">
        <v>1297</v>
      </c>
      <c r="D942" s="3">
        <v>11</v>
      </c>
      <c r="E942" s="21" t="s">
        <v>135</v>
      </c>
      <c r="F942" s="21">
        <f>INDEX(部首検索表[序数],MATCH(字音画数表[[#This Row],[部首]],部首検索表[部首],0))</f>
        <v>9</v>
      </c>
      <c r="G942" s="21" t="s">
        <v>1286</v>
      </c>
      <c r="H942" s="12" t="s">
        <v>132</v>
      </c>
    </row>
    <row r="943" spans="2:8">
      <c r="B943" s="15" t="s">
        <v>2517</v>
      </c>
      <c r="C943" s="11" t="s">
        <v>1905</v>
      </c>
      <c r="D943" s="3">
        <v>16</v>
      </c>
      <c r="E943" s="21" t="s">
        <v>1219</v>
      </c>
      <c r="F943" s="21">
        <f>INDEX(部首検索表[序数],MATCH(字音画数表[[#This Row],[部首]],部首検索表[部首],0))</f>
        <v>160</v>
      </c>
      <c r="G943" s="21" t="s">
        <v>1185</v>
      </c>
      <c r="H943" s="12" t="s">
        <v>4685</v>
      </c>
    </row>
    <row r="944" spans="2:8">
      <c r="B944" s="11" t="s">
        <v>4037</v>
      </c>
      <c r="C944" s="11" t="s">
        <v>1297</v>
      </c>
      <c r="D944" s="3">
        <v>19</v>
      </c>
      <c r="E944" s="18" t="s">
        <v>122</v>
      </c>
      <c r="F944" s="21">
        <f>INDEX(部首検索表[序数],MATCH(字音画数表[[#This Row],[部首]],部首検索表[部首],0))</f>
        <v>162</v>
      </c>
      <c r="G944" s="3" t="s">
        <v>1286</v>
      </c>
      <c r="H944" s="16"/>
    </row>
    <row r="945" spans="2:8">
      <c r="B945" s="11" t="s">
        <v>4038</v>
      </c>
      <c r="C945" s="11" t="s">
        <v>1297</v>
      </c>
      <c r="D945" s="3">
        <v>23</v>
      </c>
      <c r="E945" s="18" t="s">
        <v>333</v>
      </c>
      <c r="F945" s="21">
        <f>INDEX(部首検索表[序数],MATCH(字音画数表[[#This Row],[部首]],部首検索表[部首],0))</f>
        <v>66</v>
      </c>
      <c r="G945" s="21" t="s">
        <v>1286</v>
      </c>
      <c r="H945" s="12" t="s">
        <v>132</v>
      </c>
    </row>
    <row r="946" spans="2:8">
      <c r="B946" s="15" t="s">
        <v>1301</v>
      </c>
      <c r="C946" s="11" t="s">
        <v>1302</v>
      </c>
      <c r="D946" s="3">
        <v>6</v>
      </c>
      <c r="E946" s="21" t="s">
        <v>158</v>
      </c>
      <c r="F946" s="21">
        <f>INDEX(部首検索表[序数],MATCH(字音画数表[[#This Row],[部首]],部首検索表[部首],0))</f>
        <v>140</v>
      </c>
      <c r="G946" s="21" t="s">
        <v>1286</v>
      </c>
      <c r="H946" s="12" t="s">
        <v>132</v>
      </c>
    </row>
    <row r="947" spans="2:8">
      <c r="B947" s="15" t="s">
        <v>1944</v>
      </c>
      <c r="C947" s="11" t="s">
        <v>1302</v>
      </c>
      <c r="D947" s="3">
        <v>7</v>
      </c>
      <c r="E947" s="21" t="s">
        <v>531</v>
      </c>
      <c r="F947" s="21">
        <f>INDEX(部首検索表[序数],MATCH(字音画数表[[#This Row],[部首]],部首検索表[部首],0))</f>
        <v>10</v>
      </c>
      <c r="G947" s="21" t="s">
        <v>1286</v>
      </c>
      <c r="H947" s="12" t="s">
        <v>4686</v>
      </c>
    </row>
    <row r="948" spans="2:8">
      <c r="B948" s="15" t="s">
        <v>1307</v>
      </c>
      <c r="C948" s="11" t="s">
        <v>1305</v>
      </c>
      <c r="D948" s="3">
        <v>10</v>
      </c>
      <c r="E948" s="21" t="s">
        <v>217</v>
      </c>
      <c r="F948" s="21">
        <f>INDEX(部首検索表[序数],MATCH(字音画数表[[#This Row],[部首]],部首検索表[部首],0))</f>
        <v>64</v>
      </c>
      <c r="G948" s="21" t="s">
        <v>1305</v>
      </c>
      <c r="H948" s="12"/>
    </row>
    <row r="949" spans="2:8">
      <c r="B949" s="29" t="s">
        <v>1906</v>
      </c>
      <c r="C949" s="11" t="s">
        <v>1305</v>
      </c>
      <c r="D949" s="3">
        <v>10</v>
      </c>
      <c r="E949" s="21" t="s">
        <v>156</v>
      </c>
      <c r="F949" s="21">
        <f>INDEX(部首検索表[序数],MATCH(字音画数表[[#This Row],[部首]],部首検索表[部首],0))</f>
        <v>85</v>
      </c>
      <c r="G949" s="21" t="s">
        <v>1305</v>
      </c>
      <c r="H949" s="12" t="s">
        <v>132</v>
      </c>
    </row>
    <row r="950" spans="2:8">
      <c r="B950" s="15" t="s">
        <v>1308</v>
      </c>
      <c r="C950" s="11" t="s">
        <v>1305</v>
      </c>
      <c r="D950" s="3">
        <v>11</v>
      </c>
      <c r="E950" s="21" t="s">
        <v>163</v>
      </c>
      <c r="F950" s="21">
        <f>INDEX(部首検索表[序数],MATCH(字音画数表[[#This Row],[部首]],部首検索表[部首],0))</f>
        <v>163</v>
      </c>
      <c r="G950" s="21" t="s">
        <v>1305</v>
      </c>
      <c r="H950" s="12" t="s">
        <v>1938</v>
      </c>
    </row>
    <row r="951" spans="2:8">
      <c r="B951" s="15" t="s">
        <v>1309</v>
      </c>
      <c r="C951" s="11" t="s">
        <v>1305</v>
      </c>
      <c r="D951" s="3">
        <v>13</v>
      </c>
      <c r="E951" s="21" t="s">
        <v>158</v>
      </c>
      <c r="F951" s="10">
        <f>INDEX(部首検索表[序数],MATCH(字音画数表[[#This Row],[部首]],部首検索表[部首],0))</f>
        <v>140</v>
      </c>
      <c r="G951" s="21" t="s">
        <v>1305</v>
      </c>
      <c r="H951" s="12" t="s">
        <v>132</v>
      </c>
    </row>
    <row r="952" spans="2:8">
      <c r="B952" s="15" t="s">
        <v>1310</v>
      </c>
      <c r="C952" s="11" t="s">
        <v>1305</v>
      </c>
      <c r="D952" s="3">
        <v>19</v>
      </c>
      <c r="E952" s="21" t="s">
        <v>602</v>
      </c>
      <c r="F952" s="21">
        <f>INDEX(部首検索表[序数],MATCH(字音画数表[[#This Row],[部首]],部首検索表[部首],0))</f>
        <v>118</v>
      </c>
      <c r="G952" s="21" t="s">
        <v>1305</v>
      </c>
      <c r="H952" s="12" t="s">
        <v>4687</v>
      </c>
    </row>
    <row r="953" spans="2:8">
      <c r="B953" s="15" t="s">
        <v>1311</v>
      </c>
      <c r="C953" s="11" t="s">
        <v>1312</v>
      </c>
      <c r="D953" s="3">
        <v>12</v>
      </c>
      <c r="E953" s="21" t="s">
        <v>845</v>
      </c>
      <c r="F953" s="21">
        <f>INDEX(部首検索表[序数],MATCH(字音画数表[[#This Row],[部首]],部首検索表[部首],0))</f>
        <v>19</v>
      </c>
      <c r="G953" s="21" t="s">
        <v>1305</v>
      </c>
      <c r="H953" s="40" t="s">
        <v>132</v>
      </c>
    </row>
    <row r="954" spans="2:8">
      <c r="B954" s="15" t="s">
        <v>1313</v>
      </c>
      <c r="C954" s="11" t="s">
        <v>1314</v>
      </c>
      <c r="D954" s="3">
        <v>4</v>
      </c>
      <c r="E954" s="31" t="s">
        <v>840</v>
      </c>
      <c r="F954" s="21">
        <f>INDEX(部首検索表[序数],MATCH(字音画数表[[#This Row],[部首]],部首検索表[部首],0))</f>
        <v>4</v>
      </c>
      <c r="G954" s="21" t="s">
        <v>1305</v>
      </c>
      <c r="H954" s="40" t="s">
        <v>132</v>
      </c>
    </row>
    <row r="955" spans="2:8">
      <c r="B955" s="11" t="s">
        <v>1315</v>
      </c>
      <c r="C955" s="11" t="s">
        <v>1314</v>
      </c>
      <c r="D955" s="3">
        <v>7</v>
      </c>
      <c r="E955" s="3" t="s">
        <v>163</v>
      </c>
      <c r="F955" s="21">
        <f>INDEX(部首検索表[序数],MATCH(字音画数表[[#This Row],[部首]],部首検索表[部首],0))</f>
        <v>163</v>
      </c>
      <c r="G955" s="21" t="s">
        <v>1305</v>
      </c>
      <c r="H955" s="12"/>
    </row>
    <row r="956" spans="2:8">
      <c r="B956" s="11" t="s">
        <v>4174</v>
      </c>
      <c r="C956" s="11" t="s">
        <v>1314</v>
      </c>
      <c r="D956" s="3">
        <v>8</v>
      </c>
      <c r="E956" s="3" t="s">
        <v>1892</v>
      </c>
      <c r="F956" s="21">
        <f>INDEX(部首検索表[序数],MATCH(字音画数表[[#This Row],[部首]],部首検索表[部首],0))</f>
        <v>85</v>
      </c>
      <c r="G956" s="21" t="s">
        <v>1305</v>
      </c>
      <c r="H956" s="40" t="s">
        <v>132</v>
      </c>
    </row>
    <row r="957" spans="2:8">
      <c r="B957" s="69" t="s">
        <v>1907</v>
      </c>
      <c r="C957" s="11" t="s">
        <v>1314</v>
      </c>
      <c r="D957" s="3">
        <v>9</v>
      </c>
      <c r="E957" s="21" t="s">
        <v>197</v>
      </c>
      <c r="F957" s="21">
        <f>INDEX(部首検索表[序数],MATCH(字音画数表[[#This Row],[部首]],部首検索表[部首],0))</f>
        <v>38</v>
      </c>
      <c r="G957" s="21" t="s">
        <v>1305</v>
      </c>
      <c r="H957" s="12" t="s">
        <v>4688</v>
      </c>
    </row>
    <row r="958" spans="2:8">
      <c r="B958" s="11" t="s">
        <v>1316</v>
      </c>
      <c r="C958" s="11" t="s">
        <v>1314</v>
      </c>
      <c r="D958" s="3">
        <v>9</v>
      </c>
      <c r="E958" s="3" t="s">
        <v>1034</v>
      </c>
      <c r="F958" s="21">
        <f>INDEX(部首検索表[序数],MATCH(字音画数表[[#This Row],[部首]],部首検索表[部首],0))</f>
        <v>41</v>
      </c>
      <c r="G958" s="21" t="s">
        <v>1305</v>
      </c>
      <c r="H958" s="12"/>
    </row>
    <row r="959" spans="2:8">
      <c r="B959" s="15" t="s">
        <v>1317</v>
      </c>
      <c r="C959" s="11" t="s">
        <v>1314</v>
      </c>
      <c r="D959" s="3">
        <v>11</v>
      </c>
      <c r="E959" s="31" t="s">
        <v>122</v>
      </c>
      <c r="F959" s="21">
        <f>INDEX(部首検索表[序数],MATCH(字音画数表[[#This Row],[部首]],部首検索表[部首],0))</f>
        <v>162</v>
      </c>
      <c r="G959" s="21" t="s">
        <v>1305</v>
      </c>
      <c r="H959" s="12" t="s">
        <v>132</v>
      </c>
    </row>
    <row r="960" spans="2:8">
      <c r="B960" s="15" t="s">
        <v>4175</v>
      </c>
      <c r="C960" s="11" t="s">
        <v>1318</v>
      </c>
      <c r="D960" s="3">
        <v>12</v>
      </c>
      <c r="E960" s="21" t="s">
        <v>769</v>
      </c>
      <c r="F960" s="21">
        <f>INDEX(部首検索表[序数],MATCH(字音画数表[[#This Row],[部首]],部首検索表[部首],0))</f>
        <v>32</v>
      </c>
      <c r="G960" s="21" t="s">
        <v>1305</v>
      </c>
      <c r="H960" s="12" t="s">
        <v>132</v>
      </c>
    </row>
    <row r="961" spans="2:8">
      <c r="B961" s="15" t="s">
        <v>1319</v>
      </c>
      <c r="C961" s="11" t="s">
        <v>1314</v>
      </c>
      <c r="D961" s="3">
        <v>12</v>
      </c>
      <c r="E961" s="31" t="s">
        <v>1320</v>
      </c>
      <c r="F961" s="21">
        <f>INDEX(部首検索表[序数],MATCH(字音画数表[[#This Row],[部首]],部首検索表[部首],0))</f>
        <v>59</v>
      </c>
      <c r="G961" s="21" t="s">
        <v>1305</v>
      </c>
      <c r="H961" s="12" t="s">
        <v>132</v>
      </c>
    </row>
    <row r="962" spans="2:8">
      <c r="B962" s="15" t="s">
        <v>1908</v>
      </c>
      <c r="C962" s="11" t="s">
        <v>1314</v>
      </c>
      <c r="D962" s="3">
        <v>12</v>
      </c>
      <c r="E962" s="21" t="s">
        <v>1342</v>
      </c>
      <c r="F962" s="21">
        <f>INDEX(部首検索表[序数],MATCH(字音画数表[[#This Row],[部首]],部首検索表[部首],0))</f>
        <v>75</v>
      </c>
      <c r="G962" s="21" t="s">
        <v>1305</v>
      </c>
      <c r="H962" s="12" t="s">
        <v>132</v>
      </c>
    </row>
    <row r="963" spans="2:8">
      <c r="B963" s="15" t="s">
        <v>1321</v>
      </c>
      <c r="C963" s="11" t="s">
        <v>1314</v>
      </c>
      <c r="D963" s="3">
        <v>12</v>
      </c>
      <c r="E963" s="21" t="s">
        <v>336</v>
      </c>
      <c r="F963" s="55">
        <f>INDEX(部首検索表[序数],MATCH(字音画数表[[#This Row],[部首]],部首検索表[部首],0))</f>
        <v>140</v>
      </c>
      <c r="G963" s="21" t="s">
        <v>1305</v>
      </c>
      <c r="H963" s="12"/>
    </row>
    <row r="964" spans="2:8">
      <c r="B964" s="15" t="s">
        <v>1322</v>
      </c>
      <c r="C964" s="11" t="s">
        <v>1314</v>
      </c>
      <c r="D964" s="3">
        <v>13</v>
      </c>
      <c r="E964" s="21" t="s">
        <v>135</v>
      </c>
      <c r="F964" s="21">
        <f>INDEX(部首検索表[序数],MATCH(字音画数表[[#This Row],[部首]],部首検索表[部首],0))</f>
        <v>9</v>
      </c>
      <c r="G964" s="21" t="s">
        <v>1305</v>
      </c>
      <c r="H964" s="12" t="s">
        <v>132</v>
      </c>
    </row>
    <row r="965" spans="2:8">
      <c r="B965" s="15" t="s">
        <v>1323</v>
      </c>
      <c r="C965" s="11" t="s">
        <v>1314</v>
      </c>
      <c r="D965" s="3">
        <v>13</v>
      </c>
      <c r="E965" s="21" t="s">
        <v>239</v>
      </c>
      <c r="F965" s="21">
        <f>INDEX(部首検索表[序数],MATCH(字音画数表[[#This Row],[部首]],部首検索表[部首],0))</f>
        <v>85</v>
      </c>
      <c r="G965" s="21" t="s">
        <v>1305</v>
      </c>
      <c r="H965" s="12" t="s">
        <v>132</v>
      </c>
    </row>
    <row r="966" spans="2:8">
      <c r="B966" s="15" t="s">
        <v>77</v>
      </c>
      <c r="C966" s="11" t="s">
        <v>1314</v>
      </c>
      <c r="D966" s="3">
        <v>13</v>
      </c>
      <c r="E966" s="21" t="s">
        <v>158</v>
      </c>
      <c r="F966" s="21">
        <f>INDEX(部首検索表[序数],MATCH(字音画数表[[#This Row],[部首]],部首検索表[部首],0))</f>
        <v>140</v>
      </c>
      <c r="G966" s="21" t="s">
        <v>1305</v>
      </c>
      <c r="H966" s="12" t="s">
        <v>132</v>
      </c>
    </row>
    <row r="967" spans="2:8">
      <c r="B967" s="15" t="s">
        <v>1324</v>
      </c>
      <c r="C967" s="11" t="s">
        <v>1314</v>
      </c>
      <c r="D967" s="3">
        <v>15</v>
      </c>
      <c r="E967" s="21" t="s">
        <v>727</v>
      </c>
      <c r="F967" s="21">
        <f>INDEX(部首検索表[序数],MATCH(字音画数表[[#This Row],[部首]],部首検索表[部首],0))</f>
        <v>72</v>
      </c>
      <c r="G967" s="21" t="s">
        <v>1305</v>
      </c>
      <c r="H967" s="12" t="s">
        <v>4689</v>
      </c>
    </row>
    <row r="968" spans="2:8">
      <c r="B968" s="69" t="s">
        <v>1909</v>
      </c>
      <c r="C968" s="11" t="s">
        <v>1314</v>
      </c>
      <c r="D968" s="3">
        <v>20</v>
      </c>
      <c r="E968" s="21" t="s">
        <v>401</v>
      </c>
      <c r="F968" s="21">
        <f>INDEX(部首検索表[序数],MATCH(字音画数表[[#This Row],[部首]],部首検索表[部首],0))</f>
        <v>211</v>
      </c>
      <c r="G968" s="21" t="s">
        <v>1305</v>
      </c>
      <c r="H968" s="12" t="s">
        <v>1939</v>
      </c>
    </row>
    <row r="969" spans="2:8">
      <c r="B969" s="11" t="s">
        <v>4176</v>
      </c>
      <c r="C969" s="11" t="s">
        <v>1314</v>
      </c>
      <c r="D969" s="3">
        <v>21</v>
      </c>
      <c r="E969" s="3" t="s">
        <v>1892</v>
      </c>
      <c r="F969" s="21">
        <f>INDEX(部首検索表[序数],MATCH(字音画数表[[#This Row],[部首]],部首検索表[部首],0))</f>
        <v>85</v>
      </c>
      <c r="G969" s="3" t="s">
        <v>1305</v>
      </c>
      <c r="H969" s="12" t="s">
        <v>132</v>
      </c>
    </row>
    <row r="970" spans="2:8">
      <c r="B970" s="15" t="s">
        <v>1325</v>
      </c>
      <c r="C970" s="11" t="s">
        <v>1326</v>
      </c>
      <c r="D970" s="3">
        <v>3</v>
      </c>
      <c r="E970" s="21" t="s">
        <v>202</v>
      </c>
      <c r="F970" s="21">
        <f>INDEX(部首検索表[序数],MATCH(字音画数表[[#This Row],[部首]],部首検索表[部首],0))</f>
        <v>8</v>
      </c>
      <c r="G970" s="21" t="s">
        <v>1305</v>
      </c>
      <c r="H970" s="12"/>
    </row>
    <row r="971" spans="2:8">
      <c r="B971" s="15" t="s">
        <v>1327</v>
      </c>
      <c r="C971" s="11" t="s">
        <v>1326</v>
      </c>
      <c r="D971" s="3">
        <v>4</v>
      </c>
      <c r="E971" s="21" t="s">
        <v>1328</v>
      </c>
      <c r="F971" s="21">
        <f>INDEX(部首検索表[序数],MATCH(字音画数表[[#This Row],[部首]],部首検索表[部首],0))</f>
        <v>82</v>
      </c>
      <c r="G971" s="21" t="s">
        <v>1305</v>
      </c>
      <c r="H971" s="12" t="s">
        <v>132</v>
      </c>
    </row>
    <row r="972" spans="2:8">
      <c r="B972" s="15" t="s">
        <v>1329</v>
      </c>
      <c r="C972" s="11" t="s">
        <v>1326</v>
      </c>
      <c r="D972" s="3">
        <v>5</v>
      </c>
      <c r="E972" s="21" t="s">
        <v>171</v>
      </c>
      <c r="F972" s="21">
        <f>INDEX(部首検索表[序数],MATCH(字音画数表[[#This Row],[部首]],部首検索表[部首],0))</f>
        <v>26</v>
      </c>
      <c r="G972" s="21" t="s">
        <v>1305</v>
      </c>
      <c r="H972" s="12"/>
    </row>
    <row r="973" spans="2:8">
      <c r="B973" s="15" t="s">
        <v>1330</v>
      </c>
      <c r="C973" s="11" t="s">
        <v>1326</v>
      </c>
      <c r="D973" s="3">
        <v>5</v>
      </c>
      <c r="E973" s="21" t="s">
        <v>1263</v>
      </c>
      <c r="F973" s="21">
        <f>INDEX(部首検索表[序数],MATCH(字音画数表[[#This Row],[部首]],部首検索表[部首],0))</f>
        <v>80</v>
      </c>
      <c r="G973" s="21" t="s">
        <v>1305</v>
      </c>
      <c r="H973" s="12" t="s">
        <v>4690</v>
      </c>
    </row>
    <row r="974" spans="2:8">
      <c r="B974" s="15" t="s">
        <v>78</v>
      </c>
      <c r="C974" s="11" t="s">
        <v>1326</v>
      </c>
      <c r="D974" s="3">
        <v>6</v>
      </c>
      <c r="E974" s="21" t="s">
        <v>158</v>
      </c>
      <c r="F974" s="10">
        <f>INDEX(部首検索表[序数],MATCH(字音画数表[[#This Row],[部首]],部首検索表[部首],0))</f>
        <v>140</v>
      </c>
      <c r="G974" s="21" t="s">
        <v>1305</v>
      </c>
      <c r="H974" s="12"/>
    </row>
    <row r="975" spans="2:8">
      <c r="B975" s="15" t="s">
        <v>1331</v>
      </c>
      <c r="C975" s="11" t="s">
        <v>1326</v>
      </c>
      <c r="D975" s="3">
        <v>7</v>
      </c>
      <c r="E975" s="21" t="s">
        <v>160</v>
      </c>
      <c r="F975" s="55">
        <f>INDEX(部首検索表[序数],MATCH(字音画数表[[#This Row],[部首]],部首検索表[部首],0))</f>
        <v>61</v>
      </c>
      <c r="G975" s="21" t="s">
        <v>1305</v>
      </c>
      <c r="H975" s="12" t="s">
        <v>132</v>
      </c>
    </row>
    <row r="976" spans="2:8">
      <c r="B976" s="15" t="s">
        <v>1332</v>
      </c>
      <c r="C976" s="11" t="s">
        <v>1326</v>
      </c>
      <c r="D976" s="3">
        <v>8</v>
      </c>
      <c r="E976" s="21" t="s">
        <v>181</v>
      </c>
      <c r="F976" s="21">
        <f>INDEX(部首検索表[序数],MATCH(字音画数表[[#This Row],[部首]],部首検索表[部首],0))</f>
        <v>140</v>
      </c>
      <c r="G976" s="21" t="s">
        <v>1305</v>
      </c>
      <c r="H976" s="12"/>
    </row>
    <row r="977" spans="2:8">
      <c r="B977" s="15" t="s">
        <v>1333</v>
      </c>
      <c r="C977" s="11" t="s">
        <v>1326</v>
      </c>
      <c r="D977" s="3">
        <v>9</v>
      </c>
      <c r="E977" s="21" t="s">
        <v>260</v>
      </c>
      <c r="F977" s="21">
        <f>INDEX(部首検索表[序数],MATCH(字音画数表[[#This Row],[部首]],部首検索表[部首],0))</f>
        <v>75</v>
      </c>
      <c r="G977" s="21" t="s">
        <v>1305</v>
      </c>
      <c r="H977" s="12" t="s">
        <v>1334</v>
      </c>
    </row>
    <row r="978" spans="2:8">
      <c r="B978" s="15" t="s">
        <v>1335</v>
      </c>
      <c r="C978" s="11" t="s">
        <v>1326</v>
      </c>
      <c r="D978" s="3">
        <v>10</v>
      </c>
      <c r="E978" s="21" t="s">
        <v>473</v>
      </c>
      <c r="F978" s="21">
        <f>INDEX(部首検索表[序数],MATCH(字音画数表[[#This Row],[部首]],部首検索表[部首],0))</f>
        <v>14</v>
      </c>
      <c r="G978" s="21" t="s">
        <v>1305</v>
      </c>
      <c r="H978" s="12"/>
    </row>
    <row r="979" spans="2:8">
      <c r="B979" s="29" t="s">
        <v>1336</v>
      </c>
      <c r="C979" s="11" t="s">
        <v>1326</v>
      </c>
      <c r="D979" s="3">
        <v>10</v>
      </c>
      <c r="E979" s="15" t="s">
        <v>936</v>
      </c>
      <c r="F979" s="21">
        <f>INDEX(部首検索表[序数],MATCH(字音画数表[[#This Row],[部首]],部首検索表[部首],0))</f>
        <v>70</v>
      </c>
      <c r="G979" s="21" t="s">
        <v>1305</v>
      </c>
      <c r="H979" s="12" t="s">
        <v>132</v>
      </c>
    </row>
    <row r="980" spans="2:8">
      <c r="B980" s="29" t="s">
        <v>1337</v>
      </c>
      <c r="C980" s="11" t="s">
        <v>1326</v>
      </c>
      <c r="D980" s="3">
        <v>13</v>
      </c>
      <c r="E980" s="10" t="s">
        <v>181</v>
      </c>
      <c r="F980" s="21">
        <f>INDEX(部首検索表[序数],MATCH(字音画数表[[#This Row],[部首]],部首検索表[部首],0))</f>
        <v>140</v>
      </c>
      <c r="G980" s="10" t="s">
        <v>1305</v>
      </c>
      <c r="H980" s="12" t="s">
        <v>132</v>
      </c>
    </row>
    <row r="981" spans="2:8">
      <c r="B981" s="15" t="s">
        <v>1910</v>
      </c>
      <c r="C981" s="11" t="s">
        <v>1326</v>
      </c>
      <c r="D981" s="3">
        <v>14</v>
      </c>
      <c r="E981" s="21" t="s">
        <v>1344</v>
      </c>
      <c r="F981" s="21">
        <f>INDEX(部首検索表[序数],MATCH(字音画数表[[#This Row],[部首]],部首検索表[部首],0))</f>
        <v>109</v>
      </c>
      <c r="G981" s="21" t="s">
        <v>1305</v>
      </c>
      <c r="H981" s="12" t="s">
        <v>132</v>
      </c>
    </row>
    <row r="982" spans="2:8">
      <c r="B982" s="15" t="s">
        <v>1911</v>
      </c>
      <c r="C982" s="11" t="s">
        <v>1326</v>
      </c>
      <c r="D982" s="3">
        <v>15</v>
      </c>
      <c r="E982" s="21" t="s">
        <v>508</v>
      </c>
      <c r="F982" s="21">
        <f>INDEX(部首検索表[序数],MATCH(字音画数表[[#This Row],[部首]],部首検索表[部首],0))</f>
        <v>74</v>
      </c>
      <c r="G982" s="21" t="s">
        <v>1312</v>
      </c>
      <c r="H982" s="12" t="s">
        <v>132</v>
      </c>
    </row>
    <row r="983" spans="2:8">
      <c r="B983" s="15" t="s">
        <v>1338</v>
      </c>
      <c r="C983" s="11" t="s">
        <v>1326</v>
      </c>
      <c r="D983" s="3">
        <v>15</v>
      </c>
      <c r="E983" s="31" t="s">
        <v>1339</v>
      </c>
      <c r="F983" s="21">
        <f>INDEX(部首検索表[序数],MATCH(字音画数表[[#This Row],[部首]],部首検索表[部首],0))</f>
        <v>190</v>
      </c>
      <c r="G983" s="21" t="s">
        <v>1305</v>
      </c>
      <c r="H983" s="12" t="s">
        <v>132</v>
      </c>
    </row>
    <row r="984" spans="2:8">
      <c r="B984" s="15" t="s">
        <v>1912</v>
      </c>
      <c r="C984" s="11" t="s">
        <v>1326</v>
      </c>
      <c r="D984" s="3">
        <v>17</v>
      </c>
      <c r="E984" s="21" t="s">
        <v>676</v>
      </c>
      <c r="F984" s="21">
        <f>INDEX(部首検索表[序数],MATCH(字音画数表[[#This Row],[部首]],部首検索表[部首],0))</f>
        <v>120</v>
      </c>
      <c r="G984" s="21" t="s">
        <v>1305</v>
      </c>
      <c r="H984" s="12" t="s">
        <v>4691</v>
      </c>
    </row>
    <row r="985" spans="2:8">
      <c r="B985" s="15" t="s">
        <v>1340</v>
      </c>
      <c r="C985" s="11" t="s">
        <v>1341</v>
      </c>
      <c r="D985" s="3">
        <v>14</v>
      </c>
      <c r="E985" s="21" t="s">
        <v>135</v>
      </c>
      <c r="F985" s="21">
        <f>INDEX(部首検索表[序数],MATCH(字音画数表[[#This Row],[部首]],部首検索表[部首],0))</f>
        <v>9</v>
      </c>
      <c r="G985" s="21" t="s">
        <v>1305</v>
      </c>
      <c r="H985" s="40" t="s">
        <v>132</v>
      </c>
    </row>
    <row r="986" spans="2:8">
      <c r="B986" s="15" t="s">
        <v>1342</v>
      </c>
      <c r="C986" s="11" t="s">
        <v>1343</v>
      </c>
      <c r="D986" s="3">
        <v>4</v>
      </c>
      <c r="E986" s="21" t="s">
        <v>260</v>
      </c>
      <c r="F986" s="21">
        <f>INDEX(部首検索表[序数],MATCH(字音画数表[[#This Row],[部首]],部首検索表[部首],0))</f>
        <v>75</v>
      </c>
      <c r="G986" s="21" t="s">
        <v>1305</v>
      </c>
      <c r="H986" s="12"/>
    </row>
    <row r="987" spans="2:8">
      <c r="B987" s="15" t="s">
        <v>1344</v>
      </c>
      <c r="C987" s="11" t="s">
        <v>1343</v>
      </c>
      <c r="D987" s="3">
        <v>5</v>
      </c>
      <c r="E987" s="21" t="s">
        <v>896</v>
      </c>
      <c r="F987" s="21">
        <f>INDEX(部首検索表[序数],MATCH(字音画数表[[#This Row],[部首]],部首検索表[部首],0))</f>
        <v>109</v>
      </c>
      <c r="G987" s="21" t="s">
        <v>1305</v>
      </c>
      <c r="H987" s="40" t="s">
        <v>132</v>
      </c>
    </row>
    <row r="988" spans="2:8">
      <c r="B988" s="11" t="s">
        <v>1345</v>
      </c>
      <c r="C988" s="11" t="s">
        <v>1343</v>
      </c>
      <c r="D988" s="3">
        <v>8</v>
      </c>
      <c r="E988" s="3" t="s">
        <v>421</v>
      </c>
      <c r="F988" s="21">
        <f>INDEX(部首検索表[序数],MATCH(字音画数表[[#This Row],[部首]],部首検索表[部首],0))</f>
        <v>93</v>
      </c>
      <c r="G988" s="21" t="s">
        <v>1305</v>
      </c>
      <c r="H988" s="12"/>
    </row>
    <row r="989" spans="2:8">
      <c r="B989" s="101" t="s">
        <v>1346</v>
      </c>
      <c r="C989" s="11" t="s">
        <v>1343</v>
      </c>
      <c r="D989" s="3">
        <v>14</v>
      </c>
      <c r="E989" s="3" t="s">
        <v>225</v>
      </c>
      <c r="F989" s="21">
        <f>INDEX(部首検索表[序数],MATCH(字音画数表[[#This Row],[部首]],部首検索表[部首],0))</f>
        <v>86</v>
      </c>
      <c r="G989" s="3" t="s">
        <v>1305</v>
      </c>
      <c r="H989" s="12"/>
    </row>
    <row r="990" spans="2:8">
      <c r="B990" s="37" t="s">
        <v>1824</v>
      </c>
      <c r="C990" s="20" t="s">
        <v>1343</v>
      </c>
      <c r="D990" s="3">
        <v>15</v>
      </c>
      <c r="E990" s="21" t="s">
        <v>331</v>
      </c>
      <c r="F990" s="21">
        <f>INDEX(部首検索表[序数],MATCH(字音画数表[[#This Row],[部首]],部首検索表[部首],0))</f>
        <v>32</v>
      </c>
      <c r="G990" s="21" t="s">
        <v>1305</v>
      </c>
      <c r="H990" s="12" t="s">
        <v>132</v>
      </c>
    </row>
    <row r="991" spans="2:8">
      <c r="B991" s="11" t="s">
        <v>1348</v>
      </c>
      <c r="C991" s="11" t="s">
        <v>1349</v>
      </c>
      <c r="D991" s="3">
        <v>9</v>
      </c>
      <c r="E991" s="3" t="s">
        <v>138</v>
      </c>
      <c r="F991" s="10">
        <f>INDEX(部首検索表[序数],MATCH(字音画数表[[#This Row],[部首]],部首検索表[部首],0))</f>
        <v>37</v>
      </c>
      <c r="G991" s="21" t="s">
        <v>1305</v>
      </c>
      <c r="H991" s="12" t="s">
        <v>132</v>
      </c>
    </row>
    <row r="992" spans="2:8">
      <c r="B992" s="37" t="s">
        <v>1350</v>
      </c>
      <c r="C992" s="20" t="s">
        <v>1349</v>
      </c>
      <c r="D992" s="3">
        <v>12</v>
      </c>
      <c r="E992" s="21" t="s">
        <v>256</v>
      </c>
      <c r="F992" s="21">
        <f>INDEX(部首検索表[序数],MATCH(字音画数表[[#This Row],[部首]],部首検索表[部首],0))</f>
        <v>154</v>
      </c>
      <c r="G992" s="21" t="s">
        <v>1305</v>
      </c>
      <c r="H992" s="12"/>
    </row>
    <row r="993" spans="2:8">
      <c r="B993" s="15" t="s">
        <v>4177</v>
      </c>
      <c r="C993" s="20" t="s">
        <v>1351</v>
      </c>
      <c r="D993" s="3">
        <v>6</v>
      </c>
      <c r="E993" s="21" t="s">
        <v>110</v>
      </c>
      <c r="F993" s="21">
        <f>INDEX(部首検索表[序数],MATCH(字音画数表[[#This Row],[部首]],部首検索表[部首],0))</f>
        <v>30</v>
      </c>
      <c r="G993" s="21" t="s">
        <v>1352</v>
      </c>
      <c r="H993" s="12" t="s">
        <v>132</v>
      </c>
    </row>
    <row r="994" spans="2:8">
      <c r="B994" s="102" t="s">
        <v>1353</v>
      </c>
      <c r="C994" s="20" t="s">
        <v>1351</v>
      </c>
      <c r="D994" s="3">
        <v>8</v>
      </c>
      <c r="E994" s="3" t="s">
        <v>135</v>
      </c>
      <c r="F994" s="21">
        <f>INDEX(部首検索表[序数],MATCH(字音画数表[[#This Row],[部首]],部首検索表[部首],0))</f>
        <v>9</v>
      </c>
      <c r="G994" s="21" t="s">
        <v>1352</v>
      </c>
      <c r="H994" s="12" t="s">
        <v>132</v>
      </c>
    </row>
    <row r="995" spans="2:8">
      <c r="B995" s="15" t="s">
        <v>1945</v>
      </c>
      <c r="C995" s="11" t="s">
        <v>1914</v>
      </c>
      <c r="D995" s="3">
        <v>15</v>
      </c>
      <c r="E995" s="21" t="s">
        <v>1770</v>
      </c>
      <c r="F995" s="21">
        <f>INDEX(部首検索表[序数],MATCH(字音画数表[[#This Row],[部首]],部首検索表[部首],0))</f>
        <v>142</v>
      </c>
      <c r="G995" s="21" t="s">
        <v>1356</v>
      </c>
      <c r="H995" s="12" t="s">
        <v>4692</v>
      </c>
    </row>
    <row r="996" spans="2:8">
      <c r="B996" s="15" t="s">
        <v>1354</v>
      </c>
      <c r="C996" s="11" t="s">
        <v>1355</v>
      </c>
      <c r="D996" s="3">
        <v>8</v>
      </c>
      <c r="E996" s="21" t="s">
        <v>354</v>
      </c>
      <c r="F996" s="21">
        <f>INDEX(部首検索表[序数],MATCH(字音画数表[[#This Row],[部首]],部首検索表[部首],0))</f>
        <v>169</v>
      </c>
      <c r="G996" s="21" t="s">
        <v>1356</v>
      </c>
      <c r="H996" s="12"/>
    </row>
    <row r="997" spans="2:8">
      <c r="B997" s="37" t="s">
        <v>1357</v>
      </c>
      <c r="C997" s="20" t="s">
        <v>1358</v>
      </c>
      <c r="D997" s="3">
        <v>7</v>
      </c>
      <c r="E997" s="21" t="s">
        <v>163</v>
      </c>
      <c r="F997" s="21">
        <f>INDEX(部首検索表[序数],MATCH(字音画数表[[#This Row],[部首]],部首検索表[部首],0))</f>
        <v>163</v>
      </c>
      <c r="G997" s="21" t="s">
        <v>1358</v>
      </c>
      <c r="H997" s="12"/>
    </row>
    <row r="998" spans="2:8">
      <c r="B998" s="15" t="s">
        <v>1359</v>
      </c>
      <c r="C998" s="11" t="s">
        <v>1358</v>
      </c>
      <c r="D998" s="3">
        <v>8</v>
      </c>
      <c r="E998" s="10" t="s">
        <v>297</v>
      </c>
      <c r="F998" s="21">
        <f>INDEX(部首検索表[序数],MATCH(字音画数表[[#This Row],[部首]],部首検索表[部首],0))</f>
        <v>36</v>
      </c>
      <c r="G998" s="10" t="s">
        <v>1358</v>
      </c>
      <c r="H998" s="12"/>
    </row>
    <row r="999" spans="2:8">
      <c r="B999" s="15" t="s">
        <v>1360</v>
      </c>
      <c r="C999" s="11" t="s">
        <v>1361</v>
      </c>
      <c r="D999" s="3">
        <v>9</v>
      </c>
      <c r="E999" s="21" t="s">
        <v>224</v>
      </c>
      <c r="F999" s="21">
        <f>INDEX(部首検索表[序数],MATCH(字音画数表[[#This Row],[部首]],部首検索表[部首],0))</f>
        <v>120</v>
      </c>
      <c r="G999" s="21" t="s">
        <v>1358</v>
      </c>
      <c r="H999" s="12"/>
    </row>
    <row r="1000" spans="2:8">
      <c r="B1000" s="15" t="s">
        <v>1372</v>
      </c>
      <c r="C1000" s="11" t="s">
        <v>1915</v>
      </c>
      <c r="D1000" s="3">
        <v>12</v>
      </c>
      <c r="E1000" s="21" t="s">
        <v>314</v>
      </c>
      <c r="F1000" s="21">
        <f>INDEX(部首検索表[序数],MATCH(字音画数表[[#This Row],[部首]],部首検索表[部首],0))</f>
        <v>64</v>
      </c>
      <c r="G1000" s="21" t="s">
        <v>1364</v>
      </c>
      <c r="H1000" s="12" t="s">
        <v>4693</v>
      </c>
    </row>
    <row r="1001" spans="2:8">
      <c r="B1001" s="15" t="s">
        <v>408</v>
      </c>
      <c r="C1001" s="11" t="s">
        <v>1362</v>
      </c>
      <c r="D1001" s="3">
        <v>2</v>
      </c>
      <c r="E1001" s="21" t="s">
        <v>1363</v>
      </c>
      <c r="F1001" s="21">
        <f>INDEX(部首検索表[序数],MATCH(字音画数表[[#This Row],[部首]],部首検索表[部首],0))</f>
        <v>29</v>
      </c>
      <c r="G1001" s="21" t="s">
        <v>1364</v>
      </c>
      <c r="H1001" s="12" t="s">
        <v>132</v>
      </c>
    </row>
    <row r="1002" spans="2:8">
      <c r="B1002" s="11" t="s">
        <v>1365</v>
      </c>
      <c r="C1002" s="11" t="s">
        <v>1362</v>
      </c>
      <c r="D1002" s="3">
        <v>4</v>
      </c>
      <c r="E1002" s="3" t="s">
        <v>1363</v>
      </c>
      <c r="F1002" s="31">
        <f>INDEX(部首検索表[序数],MATCH(字音画数表[[#This Row],[部首]],部首検索表[部首],0))</f>
        <v>29</v>
      </c>
      <c r="G1002" s="3" t="s">
        <v>1364</v>
      </c>
      <c r="H1002" s="12" t="s">
        <v>132</v>
      </c>
    </row>
    <row r="1003" spans="2:8">
      <c r="B1003" s="29" t="s">
        <v>1366</v>
      </c>
      <c r="C1003" s="11" t="s">
        <v>1362</v>
      </c>
      <c r="D1003" s="3">
        <v>5</v>
      </c>
      <c r="E1003" s="21" t="s">
        <v>249</v>
      </c>
      <c r="F1003" s="21">
        <f>INDEX(部首検索表[序数],MATCH(字音画数表[[#This Row],[部首]],部首検索表[部首],0))</f>
        <v>30</v>
      </c>
      <c r="G1003" s="21" t="s">
        <v>1364</v>
      </c>
      <c r="H1003" s="12"/>
    </row>
    <row r="1004" spans="2:8">
      <c r="B1004" s="15" t="s">
        <v>1367</v>
      </c>
      <c r="C1004" s="11" t="s">
        <v>1362</v>
      </c>
      <c r="D1004" s="3">
        <v>5</v>
      </c>
      <c r="E1004" s="21" t="s">
        <v>802</v>
      </c>
      <c r="F1004" s="21">
        <f>INDEX(部首検索表[序数],MATCH(字音画数表[[#This Row],[部首]],部首検索表[部首],0))</f>
        <v>74</v>
      </c>
      <c r="G1004" s="21" t="s">
        <v>1364</v>
      </c>
      <c r="H1004" s="12"/>
    </row>
    <row r="1005" spans="2:8">
      <c r="B1005" s="15" t="s">
        <v>1368</v>
      </c>
      <c r="C1005" s="11" t="s">
        <v>1362</v>
      </c>
      <c r="D1005" s="3">
        <v>7</v>
      </c>
      <c r="E1005" s="21" t="s">
        <v>163</v>
      </c>
      <c r="F1005" s="21">
        <f>INDEX(部首検索表[序数],MATCH(字音画数表[[#This Row],[部首]],部首検索表[部首],0))</f>
        <v>163</v>
      </c>
      <c r="G1005" s="21" t="s">
        <v>1364</v>
      </c>
      <c r="H1005" s="12"/>
    </row>
    <row r="1006" spans="2:8">
      <c r="B1006" s="15" t="s">
        <v>1369</v>
      </c>
      <c r="C1006" s="11" t="s">
        <v>1362</v>
      </c>
      <c r="D1006" s="3">
        <v>7</v>
      </c>
      <c r="E1006" s="21" t="s">
        <v>1370</v>
      </c>
      <c r="F1006" s="10">
        <f>INDEX(部首検索表[序数],MATCH(字音画数表[[#This Row],[部首]],部首検索表[部首],0))</f>
        <v>164</v>
      </c>
      <c r="G1006" s="21" t="s">
        <v>1364</v>
      </c>
      <c r="H1006" s="12"/>
    </row>
    <row r="1007" spans="2:8">
      <c r="B1007" s="11" t="s">
        <v>1364</v>
      </c>
      <c r="C1007" s="11" t="s">
        <v>1362</v>
      </c>
      <c r="D1007" s="3">
        <v>10</v>
      </c>
      <c r="E1007" s="3" t="s">
        <v>173</v>
      </c>
      <c r="F1007" s="10">
        <f>INDEX(部首検索表[序数],MATCH(字音画数表[[#This Row],[部首]],部首検索表[部首],0))</f>
        <v>170</v>
      </c>
      <c r="G1007" s="21" t="s">
        <v>1364</v>
      </c>
      <c r="H1007" s="41" t="s">
        <v>4694</v>
      </c>
    </row>
    <row r="1008" spans="2:8">
      <c r="B1008" s="3" t="s">
        <v>4548</v>
      </c>
      <c r="C1008" s="11" t="s">
        <v>1362</v>
      </c>
      <c r="D1008" s="3">
        <v>10</v>
      </c>
      <c r="E1008" s="9" t="s">
        <v>4549</v>
      </c>
      <c r="F1008" s="10">
        <f>INDEX(部首検索表[序数],MATCH(字音画数表[[#This Row],[部首]],部首検索表[部首],0))</f>
        <v>40</v>
      </c>
      <c r="G1008" s="21" t="s">
        <v>1364</v>
      </c>
      <c r="H1008" s="41" t="s">
        <v>4819</v>
      </c>
    </row>
    <row r="1009" spans="2:8">
      <c r="B1009" s="11" t="s">
        <v>1371</v>
      </c>
      <c r="C1009" s="11" t="s">
        <v>1362</v>
      </c>
      <c r="D1009" s="3">
        <v>11</v>
      </c>
      <c r="E1009" s="3" t="s">
        <v>163</v>
      </c>
      <c r="F1009" s="21">
        <f>INDEX(部首検索表[序数],MATCH(字音画数表[[#This Row],[部首]],部首検索表[部首],0))</f>
        <v>163</v>
      </c>
      <c r="G1009" s="3" t="s">
        <v>1364</v>
      </c>
      <c r="H1009" s="12"/>
    </row>
    <row r="1010" spans="2:8">
      <c r="B1010" s="15" t="s">
        <v>1373</v>
      </c>
      <c r="C1010" s="11" t="s">
        <v>1374</v>
      </c>
      <c r="D1010" s="3">
        <v>4</v>
      </c>
      <c r="E1010" s="31" t="s">
        <v>687</v>
      </c>
      <c r="F1010" s="21">
        <f>INDEX(部首検索表[序数],MATCH(字音画数表[[#This Row],[部首]],部首検索表[部首],0))</f>
        <v>6</v>
      </c>
      <c r="G1010" s="21" t="s">
        <v>1374</v>
      </c>
      <c r="H1010" s="12" t="s">
        <v>132</v>
      </c>
    </row>
    <row r="1011" spans="2:8">
      <c r="B1011" s="15" t="s">
        <v>4039</v>
      </c>
      <c r="C1011" s="11" t="s">
        <v>1374</v>
      </c>
      <c r="D1011" s="3">
        <v>13</v>
      </c>
      <c r="E1011" s="21" t="s">
        <v>446</v>
      </c>
      <c r="F1011" s="21">
        <f>INDEX(部首検索表[序数],MATCH(字音画数表[[#This Row],[部首]],部首検索表[部首],0))</f>
        <v>134</v>
      </c>
      <c r="G1011" s="21" t="s">
        <v>1374</v>
      </c>
      <c r="H1011" s="12"/>
    </row>
    <row r="1012" spans="2:8">
      <c r="B1012" s="15" t="s">
        <v>1376</v>
      </c>
      <c r="C1012" s="11" t="s">
        <v>1374</v>
      </c>
      <c r="D1012" s="3">
        <v>16</v>
      </c>
      <c r="E1012" s="21" t="s">
        <v>685</v>
      </c>
      <c r="F1012" s="21">
        <f>INDEX(部首検索表[序数],MATCH(字音画数表[[#This Row],[部首]],部首検索表[部首],0))</f>
        <v>152</v>
      </c>
      <c r="G1012" s="21" t="s">
        <v>1374</v>
      </c>
      <c r="H1012" s="12"/>
    </row>
    <row r="1013" spans="2:8">
      <c r="B1013" s="15" t="s">
        <v>1374</v>
      </c>
      <c r="C1013" s="11" t="s">
        <v>1374</v>
      </c>
      <c r="D1013" s="3">
        <v>17</v>
      </c>
      <c r="E1013" s="21" t="s">
        <v>440</v>
      </c>
      <c r="F1013" s="21">
        <f>INDEX(部首検索表[序数],MATCH(字音画数表[[#This Row],[部首]],部首検索表[部首],0))</f>
        <v>130</v>
      </c>
      <c r="G1013" s="21" t="s">
        <v>1374</v>
      </c>
      <c r="H1013" s="12" t="s">
        <v>1377</v>
      </c>
    </row>
    <row r="1014" spans="2:8">
      <c r="B1014" s="15" t="s">
        <v>1378</v>
      </c>
      <c r="C1014" s="11" t="s">
        <v>1374</v>
      </c>
      <c r="D1014" s="3">
        <v>17</v>
      </c>
      <c r="E1014" s="21" t="s">
        <v>753</v>
      </c>
      <c r="F1014" s="21">
        <f>INDEX(部首検索表[序数],MATCH(字音画数表[[#This Row],[部首]],部首検索表[部首],0))</f>
        <v>159</v>
      </c>
      <c r="G1014" s="21" t="s">
        <v>1374</v>
      </c>
      <c r="H1014" s="12"/>
    </row>
    <row r="1015" spans="2:8">
      <c r="B1015" s="15" t="s">
        <v>186</v>
      </c>
      <c r="C1015" s="11" t="s">
        <v>1916</v>
      </c>
      <c r="D1015" s="3">
        <v>5</v>
      </c>
      <c r="E1015" s="21" t="s">
        <v>188</v>
      </c>
      <c r="F1015" s="21">
        <f>INDEX(部首検索表[序数],MATCH(字音画数表[[#This Row],[部首]],部首検索表[部首],0))</f>
        <v>37</v>
      </c>
      <c r="G1015" s="21" t="s">
        <v>189</v>
      </c>
      <c r="H1015" s="12" t="s">
        <v>4695</v>
      </c>
    </row>
    <row r="1016" spans="2:8">
      <c r="B1016" s="15" t="s">
        <v>1379</v>
      </c>
      <c r="C1016" s="11" t="s">
        <v>1380</v>
      </c>
      <c r="D1016" s="3">
        <v>5</v>
      </c>
      <c r="E1016" s="21" t="s">
        <v>1381</v>
      </c>
      <c r="F1016" s="21">
        <f>INDEX(部首検索表[序数],MATCH(字音画数表[[#This Row],[部首]],部首検索表[部首],0))</f>
        <v>101</v>
      </c>
      <c r="G1016" s="21" t="s">
        <v>1374</v>
      </c>
      <c r="H1016" s="12" t="s">
        <v>132</v>
      </c>
    </row>
    <row r="1017" spans="2:8">
      <c r="B1017" s="15" t="s">
        <v>1382</v>
      </c>
      <c r="C1017" s="11" t="s">
        <v>1380</v>
      </c>
      <c r="D1017" s="3">
        <v>6</v>
      </c>
      <c r="E1017" s="21" t="s">
        <v>396</v>
      </c>
      <c r="F1017" s="21">
        <f>INDEX(部首検索表[序数],MATCH(字音画数表[[#This Row],[部首]],部首検索表[部首],0))</f>
        <v>123</v>
      </c>
      <c r="G1017" s="21" t="s">
        <v>1374</v>
      </c>
      <c r="H1017" s="12" t="s">
        <v>132</v>
      </c>
    </row>
    <row r="1018" spans="2:8">
      <c r="B1018" s="15" t="s">
        <v>1383</v>
      </c>
      <c r="C1018" s="11" t="s">
        <v>1380</v>
      </c>
      <c r="D1018" s="3">
        <v>9</v>
      </c>
      <c r="E1018" s="21" t="s">
        <v>193</v>
      </c>
      <c r="F1018" s="21">
        <f>INDEX(部首検索表[序数],MATCH(字音画数表[[#This Row],[部首]],部首検索表[部首],0))</f>
        <v>75</v>
      </c>
      <c r="G1018" s="21" t="s">
        <v>1374</v>
      </c>
      <c r="H1018" s="12"/>
    </row>
    <row r="1019" spans="2:8">
      <c r="B1019" s="15" t="s">
        <v>1917</v>
      </c>
      <c r="C1019" s="11" t="s">
        <v>1380</v>
      </c>
      <c r="D1019" s="3">
        <v>9</v>
      </c>
      <c r="E1019" s="21" t="s">
        <v>929</v>
      </c>
      <c r="F1019" s="21">
        <f>INDEX(部首検索表[序数],MATCH(字音画数表[[#This Row],[部首]],部首検索表[部首],0))</f>
        <v>146</v>
      </c>
      <c r="G1019" s="21" t="s">
        <v>1374</v>
      </c>
      <c r="H1019" s="12" t="s">
        <v>132</v>
      </c>
    </row>
    <row r="1020" spans="2:8">
      <c r="B1020" s="15" t="s">
        <v>1918</v>
      </c>
      <c r="C1020" s="11" t="s">
        <v>1380</v>
      </c>
      <c r="D1020" s="3">
        <v>10</v>
      </c>
      <c r="E1020" s="21" t="s">
        <v>566</v>
      </c>
      <c r="F1020" s="21">
        <f>INDEX(部首検索表[序数],MATCH(字音画数表[[#This Row],[部首]],部首検索表[部首],0))</f>
        <v>30</v>
      </c>
      <c r="G1020" s="21" t="s">
        <v>1374</v>
      </c>
      <c r="H1020" s="12" t="s">
        <v>4779</v>
      </c>
    </row>
    <row r="1021" spans="2:8">
      <c r="B1021" s="15" t="s">
        <v>1384</v>
      </c>
      <c r="C1021" s="11" t="s">
        <v>1380</v>
      </c>
      <c r="D1021" s="3">
        <v>10</v>
      </c>
      <c r="E1021" s="31" t="s">
        <v>127</v>
      </c>
      <c r="F1021" s="21">
        <f>INDEX(部首検索表[序数],MATCH(字音画数表[[#This Row],[部首]],部首検索表[部首],0))</f>
        <v>40</v>
      </c>
      <c r="G1021" s="21" t="s">
        <v>1374</v>
      </c>
      <c r="H1021" s="12" t="s">
        <v>132</v>
      </c>
    </row>
    <row r="1022" spans="2:8">
      <c r="B1022" s="15" t="s">
        <v>1919</v>
      </c>
      <c r="C1022" s="11" t="s">
        <v>1380</v>
      </c>
      <c r="D1022" s="3">
        <v>10</v>
      </c>
      <c r="E1022" s="21" t="s">
        <v>1734</v>
      </c>
      <c r="F1022" s="21">
        <f>INDEX(部首検索表[序数],MATCH(字音画数表[[#This Row],[部首]],部首検索表[部首],0))</f>
        <v>116</v>
      </c>
      <c r="G1022" s="21" t="s">
        <v>1374</v>
      </c>
      <c r="H1022" s="73" t="s">
        <v>132</v>
      </c>
    </row>
    <row r="1023" spans="2:8">
      <c r="B1023" s="15" t="s">
        <v>1385</v>
      </c>
      <c r="C1023" s="11" t="s">
        <v>1380</v>
      </c>
      <c r="D1023" s="3">
        <v>11</v>
      </c>
      <c r="E1023" s="21" t="s">
        <v>287</v>
      </c>
      <c r="F1023" s="21">
        <f>INDEX(部首検索表[序数],MATCH(字音画数表[[#This Row],[部首]],部首検索表[部首],0))</f>
        <v>53</v>
      </c>
      <c r="G1023" s="21" t="s">
        <v>1374</v>
      </c>
      <c r="H1023" s="12"/>
    </row>
    <row r="1024" spans="2:8">
      <c r="B1024" s="15" t="s">
        <v>4040</v>
      </c>
      <c r="C1024" s="11" t="s">
        <v>1380</v>
      </c>
      <c r="D1024" s="3">
        <v>12</v>
      </c>
      <c r="E1024" s="21" t="s">
        <v>314</v>
      </c>
      <c r="F1024" s="21">
        <f>INDEX(部首検索表[序数],MATCH(字音画数表[[#This Row],[部首]],部首検索表[部首],0))</f>
        <v>64</v>
      </c>
      <c r="G1024" s="21" t="s">
        <v>1374</v>
      </c>
      <c r="H1024" s="12"/>
    </row>
    <row r="1025" spans="2:8">
      <c r="B1025" s="105" t="s">
        <v>1389</v>
      </c>
      <c r="C1025" s="20" t="s">
        <v>1380</v>
      </c>
      <c r="D1025" s="3">
        <v>12</v>
      </c>
      <c r="E1025" s="10" t="s">
        <v>158</v>
      </c>
      <c r="F1025" s="21">
        <f>INDEX(部首検索表[序数],MATCH(字音画数表[[#This Row],[部首]],部首検索表[部首],0))</f>
        <v>140</v>
      </c>
      <c r="G1025" s="10" t="s">
        <v>1374</v>
      </c>
      <c r="H1025" s="12"/>
    </row>
    <row r="1026" spans="2:8">
      <c r="B1026" s="11" t="s">
        <v>1387</v>
      </c>
      <c r="C1026" s="11" t="s">
        <v>1380</v>
      </c>
      <c r="D1026" s="3">
        <v>12</v>
      </c>
      <c r="E1026" s="18" t="s">
        <v>173</v>
      </c>
      <c r="F1026" s="21">
        <f>INDEX(部首検索表[序数],MATCH(字音画数表[[#This Row],[部首]],部首検索表[部首],0))</f>
        <v>170</v>
      </c>
      <c r="G1026" s="3" t="s">
        <v>1374</v>
      </c>
      <c r="H1026" s="14"/>
    </row>
    <row r="1027" spans="2:8">
      <c r="B1027" s="11" t="s">
        <v>2420</v>
      </c>
      <c r="C1027" s="11" t="s">
        <v>1916</v>
      </c>
      <c r="D1027" s="3">
        <v>13</v>
      </c>
      <c r="E1027" s="15" t="s">
        <v>1899</v>
      </c>
      <c r="F1027" s="21">
        <f>INDEX(部首検索表[序数],MATCH(字音画数表[[#This Row],[部首]],部首検索表[部首],0))</f>
        <v>9</v>
      </c>
      <c r="G1027" s="3" t="s">
        <v>1374</v>
      </c>
      <c r="H1027" s="16" t="s">
        <v>132</v>
      </c>
    </row>
    <row r="1028" spans="2:8">
      <c r="B1028" s="11" t="s">
        <v>1388</v>
      </c>
      <c r="C1028" s="11" t="s">
        <v>1380</v>
      </c>
      <c r="D1028" s="3">
        <v>13</v>
      </c>
      <c r="E1028" s="9" t="s">
        <v>231</v>
      </c>
      <c r="F1028" s="21">
        <f>INDEX(部首検索表[序数],MATCH(字音画数表[[#This Row],[部首]],部首検索表[部首],0))</f>
        <v>60</v>
      </c>
      <c r="G1028" s="3" t="s">
        <v>1374</v>
      </c>
      <c r="H1028" s="16" t="s">
        <v>132</v>
      </c>
    </row>
    <row r="1029" spans="2:8">
      <c r="B1029" s="11" t="s">
        <v>1920</v>
      </c>
      <c r="C1029" s="11" t="s">
        <v>1380</v>
      </c>
      <c r="D1029" s="3">
        <v>13</v>
      </c>
      <c r="E1029" s="3" t="s">
        <v>1342</v>
      </c>
      <c r="F1029" s="21">
        <f>INDEX(部首検索表[序数],MATCH(字音画数表[[#This Row],[部首]],部首検索表[部首],0))</f>
        <v>75</v>
      </c>
      <c r="G1029" s="3" t="s">
        <v>1374</v>
      </c>
      <c r="H1029" s="16" t="s">
        <v>132</v>
      </c>
    </row>
    <row r="1030" spans="2:8">
      <c r="B1030" s="11" t="s">
        <v>2437</v>
      </c>
      <c r="C1030" s="11" t="s">
        <v>1916</v>
      </c>
      <c r="D1030" s="3">
        <v>14</v>
      </c>
      <c r="E1030" s="18" t="s">
        <v>222</v>
      </c>
      <c r="F1030" s="21">
        <f>INDEX(部首検索表[序数],MATCH(字音画数表[[#This Row],[部首]],部首検索表[部首],0))</f>
        <v>27</v>
      </c>
      <c r="G1030" s="3" t="s">
        <v>1374</v>
      </c>
      <c r="H1030" s="16" t="s">
        <v>4696</v>
      </c>
    </row>
    <row r="1031" spans="2:8">
      <c r="B1031" s="11" t="s">
        <v>1390</v>
      </c>
      <c r="C1031" s="11" t="s">
        <v>1380</v>
      </c>
      <c r="D1031" s="3">
        <v>15</v>
      </c>
      <c r="E1031" s="3" t="s">
        <v>662</v>
      </c>
      <c r="F1031" s="55">
        <f>INDEX(部首検索表[序数],MATCH(字音画数表[[#This Row],[部首]],部首検索表[部首],0))</f>
        <v>116</v>
      </c>
      <c r="G1031" s="3" t="s">
        <v>1374</v>
      </c>
      <c r="H1031" s="16"/>
    </row>
    <row r="1032" spans="2:8">
      <c r="B1032" s="11" t="s">
        <v>1391</v>
      </c>
      <c r="C1032" s="11" t="s">
        <v>1380</v>
      </c>
      <c r="D1032" s="3">
        <v>15</v>
      </c>
      <c r="E1032" s="15" t="s">
        <v>870</v>
      </c>
      <c r="F1032" s="55">
        <f>INDEX(部首検索表[序数],MATCH(字音画数表[[#This Row],[部首]],部首検索表[部首],0))</f>
        <v>184</v>
      </c>
      <c r="G1032" s="3" t="s">
        <v>1374</v>
      </c>
      <c r="H1032" s="16"/>
    </row>
    <row r="1033" spans="2:8">
      <c r="B1033" s="11" t="s">
        <v>3955</v>
      </c>
      <c r="C1033" s="11" t="s">
        <v>1916</v>
      </c>
      <c r="D1033" s="3">
        <v>16</v>
      </c>
      <c r="E1033" s="3" t="s">
        <v>3956</v>
      </c>
      <c r="F1033" s="55">
        <f>INDEX(部首検索表[序数],MATCH(字音画数表[[#This Row],[部首]],部首検索表[部首],0))</f>
        <v>72</v>
      </c>
      <c r="G1033" s="3" t="s">
        <v>1374</v>
      </c>
      <c r="H1033" s="16" t="s">
        <v>132</v>
      </c>
    </row>
    <row r="1034" spans="2:8">
      <c r="B1034" s="29" t="s">
        <v>4041</v>
      </c>
      <c r="C1034" s="11" t="s">
        <v>1380</v>
      </c>
      <c r="D1034" s="3">
        <v>17</v>
      </c>
      <c r="E1034" s="10" t="s">
        <v>160</v>
      </c>
      <c r="F1034" s="55">
        <f>INDEX(部首検索表[序数],MATCH(字音画数表[[#This Row],[部首]],部首検索表[部首],0))</f>
        <v>61</v>
      </c>
      <c r="G1034" s="3" t="s">
        <v>1374</v>
      </c>
      <c r="H1034" s="72" t="s">
        <v>132</v>
      </c>
    </row>
    <row r="1035" spans="2:8">
      <c r="B1035" s="11" t="s">
        <v>3860</v>
      </c>
      <c r="C1035" s="11" t="s">
        <v>1916</v>
      </c>
      <c r="D1035" s="3">
        <v>17</v>
      </c>
      <c r="E1035" s="18" t="s">
        <v>122</v>
      </c>
      <c r="F1035" s="55">
        <f>INDEX(部首検索表[序数],MATCH(字音画数表[[#This Row],[部首]],部首検索表[部首],0))</f>
        <v>162</v>
      </c>
      <c r="G1035" s="3" t="s">
        <v>1374</v>
      </c>
      <c r="H1035" s="16" t="s">
        <v>132</v>
      </c>
    </row>
    <row r="1036" spans="2:8">
      <c r="B1036" s="11" t="s">
        <v>1393</v>
      </c>
      <c r="C1036" s="11" t="s">
        <v>1380</v>
      </c>
      <c r="D1036" s="3">
        <v>18</v>
      </c>
      <c r="E1036" s="3" t="s">
        <v>224</v>
      </c>
      <c r="F1036" s="55">
        <f>INDEX(部首検索表[序数],MATCH(字音画数表[[#This Row],[部首]],部首検索表[部首],0))</f>
        <v>120</v>
      </c>
      <c r="G1036" s="3" t="s">
        <v>1374</v>
      </c>
      <c r="H1036" s="16"/>
    </row>
    <row r="1037" spans="2:8">
      <c r="B1037" s="11" t="s">
        <v>1394</v>
      </c>
      <c r="C1037" s="11" t="s">
        <v>1395</v>
      </c>
      <c r="D1037" s="3">
        <v>3</v>
      </c>
      <c r="E1037" s="3" t="s">
        <v>1394</v>
      </c>
      <c r="F1037" s="55">
        <f>INDEX(部首検索表[序数],MATCH(字音画数表[[#This Row],[部首]],部首検索表[部首],0))</f>
        <v>56</v>
      </c>
      <c r="G1037" s="3" t="s">
        <v>1374</v>
      </c>
      <c r="H1037" s="16"/>
    </row>
    <row r="1038" spans="2:8">
      <c r="B1038" s="11" t="s">
        <v>3208</v>
      </c>
      <c r="C1038" s="11" t="s">
        <v>1395</v>
      </c>
      <c r="D1038" s="3">
        <v>11</v>
      </c>
      <c r="E1038" s="3" t="s">
        <v>336</v>
      </c>
      <c r="F1038" s="55">
        <f>INDEX(部首検索表[序数],MATCH(字音画数表[[#This Row],[部首]],部首検索表[部首],0))</f>
        <v>140</v>
      </c>
      <c r="G1038" s="3" t="s">
        <v>1374</v>
      </c>
      <c r="H1038" s="120" t="s">
        <v>4697</v>
      </c>
    </row>
    <row r="1039" spans="2:8">
      <c r="B1039" s="11" t="s">
        <v>1396</v>
      </c>
      <c r="C1039" s="11" t="s">
        <v>1397</v>
      </c>
      <c r="D1039" s="3">
        <v>19</v>
      </c>
      <c r="E1039" s="3" t="s">
        <v>644</v>
      </c>
      <c r="F1039" s="55">
        <f>INDEX(部首検索表[序数],MATCH(字音画数表[[#This Row],[部首]],部首検索表[部首],0))</f>
        <v>122</v>
      </c>
      <c r="G1039" s="3" t="s">
        <v>1397</v>
      </c>
      <c r="H1039" s="16"/>
    </row>
    <row r="1040" spans="2:8">
      <c r="B1040" s="11" t="s">
        <v>597</v>
      </c>
      <c r="C1040" s="11" t="s">
        <v>3981</v>
      </c>
      <c r="D1040" s="3">
        <v>6</v>
      </c>
      <c r="E1040" s="15" t="s">
        <v>597</v>
      </c>
      <c r="F1040" s="55">
        <f>INDEX(部首検索表[序数],MATCH(字音画数表[[#This Row],[部首]],部首検索表[部首],0))</f>
        <v>127</v>
      </c>
      <c r="G1040" s="3" t="s">
        <v>1397</v>
      </c>
      <c r="H1040" s="42"/>
    </row>
    <row r="1041" spans="2:8">
      <c r="B1041" s="11" t="s">
        <v>4042</v>
      </c>
      <c r="C1041" s="11" t="s">
        <v>1399</v>
      </c>
      <c r="D1041" s="3">
        <v>8</v>
      </c>
      <c r="E1041" s="3" t="s">
        <v>135</v>
      </c>
      <c r="F1041" s="55">
        <f>INDEX(部首検索表[序数],MATCH(字音画数表[[#This Row],[部首]],部首検索表[部首],0))</f>
        <v>9</v>
      </c>
      <c r="G1041" s="3" t="s">
        <v>1397</v>
      </c>
      <c r="H1041" s="16" t="s">
        <v>132</v>
      </c>
    </row>
    <row r="1042" spans="2:8">
      <c r="B1042" s="11" t="s">
        <v>1400</v>
      </c>
      <c r="C1042" s="11" t="s">
        <v>1401</v>
      </c>
      <c r="D1042" s="3">
        <v>14</v>
      </c>
      <c r="E1042" s="3" t="s">
        <v>361</v>
      </c>
      <c r="F1042" s="55">
        <f>INDEX(部首検索表[序数],MATCH(字音画数表[[#This Row],[部首]],部首検索表[部首],0))</f>
        <v>172</v>
      </c>
      <c r="G1042" s="3" t="s">
        <v>1397</v>
      </c>
      <c r="H1042" s="16" t="s">
        <v>132</v>
      </c>
    </row>
    <row r="1043" spans="2:8">
      <c r="B1043" s="11" t="s">
        <v>4043</v>
      </c>
      <c r="C1043" s="11" t="s">
        <v>1921</v>
      </c>
      <c r="D1043" s="3">
        <v>15</v>
      </c>
      <c r="E1043" s="15" t="s">
        <v>193</v>
      </c>
      <c r="F1043" s="55">
        <f>INDEX(部首検索表[序数],MATCH(字音画数表[[#This Row],[部首]],部首検索表[部首],0))</f>
        <v>75</v>
      </c>
      <c r="G1043" s="3" t="s">
        <v>1397</v>
      </c>
      <c r="H1043" s="16" t="s">
        <v>4698</v>
      </c>
    </row>
    <row r="1044" spans="2:8">
      <c r="B1044" s="11" t="s">
        <v>1405</v>
      </c>
      <c r="C1044" s="11" t="s">
        <v>1404</v>
      </c>
      <c r="D1044" s="3">
        <v>17</v>
      </c>
      <c r="E1044" s="15" t="s">
        <v>181</v>
      </c>
      <c r="F1044" s="55">
        <f>INDEX(部首検索表[序数],MATCH(字音画数表[[#This Row],[部首]],部首検索表[部首],0))</f>
        <v>140</v>
      </c>
      <c r="G1044" s="3" t="s">
        <v>1397</v>
      </c>
      <c r="H1044" s="16"/>
    </row>
    <row r="1045" spans="2:8">
      <c r="B1045" s="11" t="s">
        <v>1403</v>
      </c>
      <c r="C1045" s="11" t="s">
        <v>1404</v>
      </c>
      <c r="D1045" s="3">
        <v>17</v>
      </c>
      <c r="E1045" s="3" t="s">
        <v>354</v>
      </c>
      <c r="F1045" s="55">
        <f>INDEX(部首検索表[序数],MATCH(字音画数表[[#This Row],[部首]],部首検索表[部首],0))</f>
        <v>169</v>
      </c>
      <c r="G1045" s="3" t="s">
        <v>1397</v>
      </c>
      <c r="H1045" s="16" t="s">
        <v>132</v>
      </c>
    </row>
    <row r="1046" spans="2:8">
      <c r="B1046" s="29" t="s">
        <v>1406</v>
      </c>
      <c r="C1046" s="11" t="s">
        <v>1407</v>
      </c>
      <c r="D1046" s="3">
        <v>6</v>
      </c>
      <c r="E1046" s="21" t="s">
        <v>249</v>
      </c>
      <c r="F1046" s="55">
        <f>INDEX(部首検索表[序数],MATCH(字音画数表[[#This Row],[部首]],部首検索表[部首],0))</f>
        <v>30</v>
      </c>
      <c r="G1046" s="3" t="s">
        <v>1407</v>
      </c>
      <c r="H1046" s="16" t="s">
        <v>132</v>
      </c>
    </row>
    <row r="1047" spans="2:8">
      <c r="B1047" s="11" t="s">
        <v>1408</v>
      </c>
      <c r="C1047" s="11" t="s">
        <v>1407</v>
      </c>
      <c r="D1047" s="3">
        <v>7</v>
      </c>
      <c r="E1047" s="15" t="s">
        <v>966</v>
      </c>
      <c r="F1047" s="55">
        <f>INDEX(部首検索表[序数],MATCH(字音画数表[[#This Row],[部首]],部首検索表[部首],0))</f>
        <v>18</v>
      </c>
      <c r="G1047" s="3" t="s">
        <v>1407</v>
      </c>
      <c r="H1047" s="16" t="s">
        <v>132</v>
      </c>
    </row>
    <row r="1048" spans="2:8">
      <c r="B1048" s="11" t="s">
        <v>1409</v>
      </c>
      <c r="C1048" s="11" t="s">
        <v>1407</v>
      </c>
      <c r="D1048" s="3">
        <v>7</v>
      </c>
      <c r="E1048" s="3" t="s">
        <v>193</v>
      </c>
      <c r="F1048" s="55">
        <f>INDEX(部首検索表[序数],MATCH(字音画数表[[#This Row],[部首]],部首検索表[部首],0))</f>
        <v>75</v>
      </c>
      <c r="G1048" s="3" t="s">
        <v>1407</v>
      </c>
      <c r="H1048" s="16"/>
    </row>
    <row r="1049" spans="2:8">
      <c r="B1049" s="11" t="s">
        <v>12</v>
      </c>
      <c r="C1049" s="11" t="s">
        <v>1407</v>
      </c>
      <c r="D1049" s="3">
        <v>7</v>
      </c>
      <c r="E1049" s="3" t="s">
        <v>1410</v>
      </c>
      <c r="F1049" s="55">
        <f>INDEX(部首検索表[序数],MATCH(字音画数表[[#This Row],[部首]],部首検索表[部首],0))</f>
        <v>166</v>
      </c>
      <c r="G1049" s="3" t="s">
        <v>1407</v>
      </c>
      <c r="H1049" s="16" t="s">
        <v>132</v>
      </c>
    </row>
    <row r="1050" spans="2:8">
      <c r="B1050" s="11" t="s">
        <v>3978</v>
      </c>
      <c r="C1050" s="11" t="s">
        <v>3979</v>
      </c>
      <c r="D1050" s="3">
        <v>12</v>
      </c>
      <c r="E1050" s="3" t="s">
        <v>3980</v>
      </c>
      <c r="F1050" s="55">
        <f>INDEX(部首検索表[序数],MATCH(字音画数表[[#This Row],[部首]],部首検索表[部首],0))</f>
        <v>93</v>
      </c>
      <c r="G1050" s="3" t="s">
        <v>1407</v>
      </c>
      <c r="H1050" s="42"/>
    </row>
    <row r="1051" spans="2:8">
      <c r="B1051" s="11" t="s">
        <v>1411</v>
      </c>
      <c r="C1051" s="11" t="s">
        <v>1407</v>
      </c>
      <c r="D1051" s="3">
        <v>15</v>
      </c>
      <c r="E1051" s="18" t="s">
        <v>273</v>
      </c>
      <c r="F1051" s="55">
        <f>INDEX(部首検索表[序数],MATCH(字音画数表[[#This Row],[部首]],部首検索表[部首],0))</f>
        <v>44</v>
      </c>
      <c r="G1051" s="3" t="s">
        <v>1407</v>
      </c>
      <c r="H1051" s="16" t="s">
        <v>132</v>
      </c>
    </row>
    <row r="1052" spans="2:8">
      <c r="B1052" s="29" t="s">
        <v>1412</v>
      </c>
      <c r="C1052" s="11" t="s">
        <v>1407</v>
      </c>
      <c r="D1052" s="3">
        <v>18</v>
      </c>
      <c r="E1052" s="10" t="s">
        <v>1413</v>
      </c>
      <c r="F1052" s="55">
        <f>INDEX(部首検索表[序数],MATCH(字音画数表[[#This Row],[部首]],部首検索表[部首],0))</f>
        <v>195</v>
      </c>
      <c r="G1052" s="3" t="s">
        <v>1407</v>
      </c>
      <c r="H1052" s="25"/>
    </row>
    <row r="1053" spans="2:8">
      <c r="B1053" s="11" t="s">
        <v>4178</v>
      </c>
      <c r="C1053" s="11" t="s">
        <v>1414</v>
      </c>
      <c r="D1053" s="3">
        <v>4</v>
      </c>
      <c r="E1053" s="3" t="s">
        <v>1208</v>
      </c>
      <c r="F1053" s="55">
        <f>INDEX(部首検索表[序数],MATCH(字音画数表[[#This Row],[部首]],部首検索表[部首],0))</f>
        <v>12</v>
      </c>
      <c r="G1053" s="3" t="s">
        <v>1407</v>
      </c>
      <c r="H1053" s="58" t="s">
        <v>132</v>
      </c>
    </row>
    <row r="1054" spans="2:8">
      <c r="B1054" s="11" t="s">
        <v>1415</v>
      </c>
      <c r="C1054" s="11" t="s">
        <v>1416</v>
      </c>
      <c r="D1054" s="3">
        <v>11</v>
      </c>
      <c r="E1054" s="3" t="s">
        <v>1417</v>
      </c>
      <c r="F1054" s="55">
        <f>INDEX(部首検索表[序数],MATCH(字音画数表[[#This Row],[部首]],部首検索表[部首],0))</f>
        <v>170</v>
      </c>
      <c r="G1054" s="3" t="s">
        <v>1407</v>
      </c>
      <c r="H1054" s="25"/>
    </row>
    <row r="1055" spans="2:8">
      <c r="B1055" s="11" t="s">
        <v>1418</v>
      </c>
      <c r="C1055" s="11" t="s">
        <v>1419</v>
      </c>
      <c r="D1055" s="3">
        <v>9</v>
      </c>
      <c r="E1055" s="9" t="s">
        <v>231</v>
      </c>
      <c r="F1055" s="55">
        <f>INDEX(部首検索表[序数],MATCH(字音画数表[[#This Row],[部首]],部首検索表[部首],0))</f>
        <v>60</v>
      </c>
      <c r="G1055" s="3" t="s">
        <v>1407</v>
      </c>
      <c r="H1055" s="16" t="s">
        <v>132</v>
      </c>
    </row>
    <row r="1056" spans="2:8">
      <c r="B1056" s="11" t="s">
        <v>1420</v>
      </c>
      <c r="C1056" s="11" t="s">
        <v>1419</v>
      </c>
      <c r="D1056" s="3">
        <v>10</v>
      </c>
      <c r="E1056" s="3" t="s">
        <v>1342</v>
      </c>
      <c r="F1056" s="55">
        <f>INDEX(部首検索表[序数],MATCH(字音画数表[[#This Row],[部首]],部首検索表[部首],0))</f>
        <v>75</v>
      </c>
      <c r="G1056" s="3" t="s">
        <v>1407</v>
      </c>
      <c r="H1056" s="16"/>
    </row>
    <row r="1057" spans="2:8">
      <c r="B1057" s="11" t="s">
        <v>1421</v>
      </c>
      <c r="C1057" s="11" t="s">
        <v>1419</v>
      </c>
      <c r="D1057" s="3">
        <v>11</v>
      </c>
      <c r="E1057" s="3" t="s">
        <v>1422</v>
      </c>
      <c r="F1057" s="55">
        <f>INDEX(部首検索表[序数],MATCH(字音画数表[[#This Row],[部首]],部首検索表[部首],0))</f>
        <v>95</v>
      </c>
      <c r="G1057" s="3" t="s">
        <v>1407</v>
      </c>
      <c r="H1057" s="16" t="s">
        <v>4699</v>
      </c>
    </row>
    <row r="1058" spans="2:8">
      <c r="B1058" s="11" t="s">
        <v>1423</v>
      </c>
      <c r="C1058" s="11" t="s">
        <v>1424</v>
      </c>
      <c r="D1058" s="3">
        <v>10</v>
      </c>
      <c r="E1058" s="3" t="s">
        <v>1079</v>
      </c>
      <c r="F1058" s="55">
        <f>INDEX(部首検索表[序数],MATCH(字音画数表[[#This Row],[部首]],部首検索表[部首],0))</f>
        <v>102</v>
      </c>
      <c r="G1058" s="3" t="s">
        <v>1407</v>
      </c>
      <c r="H1058" s="16"/>
    </row>
    <row r="1059" spans="2:8">
      <c r="B1059" s="103" t="s">
        <v>1425</v>
      </c>
      <c r="C1059" s="11" t="s">
        <v>1424</v>
      </c>
      <c r="D1059" s="3">
        <v>15</v>
      </c>
      <c r="E1059" s="15" t="s">
        <v>1187</v>
      </c>
      <c r="F1059" s="55">
        <f>INDEX(部首検索表[序数],MATCH(字音画数表[[#This Row],[部首]],部首検索表[部首],0))</f>
        <v>187</v>
      </c>
      <c r="G1059" s="3" t="s">
        <v>1407</v>
      </c>
      <c r="H1059" s="16" t="s">
        <v>4700</v>
      </c>
    </row>
    <row r="1060" spans="2:8">
      <c r="B1060" s="103" t="s">
        <v>2528</v>
      </c>
      <c r="C1060" s="11" t="s">
        <v>1426</v>
      </c>
      <c r="D1060" s="3">
        <v>6</v>
      </c>
      <c r="E1060" s="3" t="s">
        <v>110</v>
      </c>
      <c r="F1060" s="55">
        <f>INDEX(部首検索表[序数],MATCH(字音画数表[[#This Row],[部首]],部首検索表[部首],0))</f>
        <v>30</v>
      </c>
      <c r="G1060" s="3" t="s">
        <v>1407</v>
      </c>
      <c r="H1060" s="16" t="s">
        <v>132</v>
      </c>
    </row>
    <row r="1061" spans="2:8">
      <c r="B1061" s="11" t="s">
        <v>1427</v>
      </c>
      <c r="C1061" s="11" t="s">
        <v>1428</v>
      </c>
      <c r="D1061" s="3">
        <v>7</v>
      </c>
      <c r="E1061" s="9" t="s">
        <v>1429</v>
      </c>
      <c r="F1061" s="55">
        <f>INDEX(部首検索表[序数],MATCH(字音画数表[[#This Row],[部首]],部首検索表[部首],0))</f>
        <v>138</v>
      </c>
      <c r="G1061" s="3" t="s">
        <v>1407</v>
      </c>
      <c r="H1061" s="16" t="s">
        <v>132</v>
      </c>
    </row>
    <row r="1062" spans="2:8">
      <c r="B1062" s="37" t="s">
        <v>1430</v>
      </c>
      <c r="C1062" s="122" t="s">
        <v>1428</v>
      </c>
      <c r="D1062" s="15">
        <v>11</v>
      </c>
      <c r="E1062" s="9" t="s">
        <v>173</v>
      </c>
      <c r="F1062" s="55">
        <f>INDEX(部首検索表[序数],MATCH(字音画数表[[#This Row],[部首]],部首検索表[部首],0))</f>
        <v>170</v>
      </c>
      <c r="G1062" s="15" t="s">
        <v>1407</v>
      </c>
      <c r="H1062" s="74"/>
    </row>
    <row r="1063" spans="2:8">
      <c r="B1063" s="102" t="s">
        <v>4044</v>
      </c>
      <c r="C1063" s="20" t="s">
        <v>1428</v>
      </c>
      <c r="D1063" s="3">
        <v>16</v>
      </c>
      <c r="E1063" s="19" t="s">
        <v>1431</v>
      </c>
      <c r="F1063" s="55">
        <f>INDEX(部首検索表[序数],MATCH(字音画数表[[#This Row],[部首]],部首検索表[部首],0))</f>
        <v>212</v>
      </c>
      <c r="G1063" s="3" t="s">
        <v>1407</v>
      </c>
      <c r="H1063" s="74"/>
    </row>
    <row r="1064" spans="2:8">
      <c r="B1064" s="11" t="s">
        <v>1432</v>
      </c>
      <c r="C1064" s="11" t="s">
        <v>1428</v>
      </c>
      <c r="D1064" s="3">
        <v>18</v>
      </c>
      <c r="E1064" s="3" t="s">
        <v>224</v>
      </c>
      <c r="F1064" s="55">
        <f>INDEX(部首検索表[序数],MATCH(字音画数表[[#This Row],[部首]],部首検索表[部首],0))</f>
        <v>120</v>
      </c>
      <c r="G1064" s="3" t="s">
        <v>1407</v>
      </c>
      <c r="H1064" s="74"/>
    </row>
    <row r="1065" spans="2:8">
      <c r="B1065" s="11" t="s">
        <v>1527</v>
      </c>
      <c r="C1065" s="11" t="s">
        <v>3969</v>
      </c>
      <c r="D1065" s="3">
        <v>2</v>
      </c>
      <c r="E1065" s="3" t="s">
        <v>845</v>
      </c>
      <c r="F1065" s="55">
        <f>INDEX(部首検索表[序数],MATCH(字音画数表[[#This Row],[部首]],部首検索表[部首],0))</f>
        <v>19</v>
      </c>
      <c r="G1065" s="3" t="s">
        <v>1407</v>
      </c>
      <c r="H1065" s="74" t="s">
        <v>132</v>
      </c>
    </row>
    <row r="1066" spans="2:8">
      <c r="B1066" s="11" t="s">
        <v>1433</v>
      </c>
      <c r="C1066" s="11" t="s">
        <v>1434</v>
      </c>
      <c r="D1066" s="3">
        <v>7</v>
      </c>
      <c r="E1066" s="3" t="s">
        <v>249</v>
      </c>
      <c r="F1066" s="55">
        <f>INDEX(部首検索表[序数],MATCH(字音画数表[[#This Row],[部首]],部首検索表[部首],0))</f>
        <v>30</v>
      </c>
      <c r="G1066" s="3" t="s">
        <v>1407</v>
      </c>
      <c r="H1066" s="74" t="s">
        <v>132</v>
      </c>
    </row>
    <row r="1067" spans="2:8">
      <c r="B1067" s="15" t="s">
        <v>1435</v>
      </c>
      <c r="C1067" s="15" t="s">
        <v>1434</v>
      </c>
      <c r="D1067" s="15">
        <v>8</v>
      </c>
      <c r="E1067" s="15" t="s">
        <v>193</v>
      </c>
      <c r="F1067" s="55">
        <f>INDEX(部首検索表[序数],MATCH(字音画数表[[#This Row],[部首]],部首検索表[部首],0))</f>
        <v>75</v>
      </c>
      <c r="G1067" s="15" t="s">
        <v>1407</v>
      </c>
      <c r="H1067" s="74"/>
    </row>
    <row r="1068" spans="2:8">
      <c r="B1068" s="15" t="s">
        <v>4179</v>
      </c>
      <c r="C1068" s="15" t="s">
        <v>1434</v>
      </c>
      <c r="D1068" s="15">
        <v>10</v>
      </c>
      <c r="E1068" s="15" t="s">
        <v>1899</v>
      </c>
      <c r="F1068" s="55">
        <f>INDEX(部首検索表[序数],MATCH(字音画数表[[#This Row],[部首]],部首検索表[部首],0))</f>
        <v>9</v>
      </c>
      <c r="G1068" s="15" t="s">
        <v>1407</v>
      </c>
      <c r="H1068" s="74" t="s">
        <v>132</v>
      </c>
    </row>
    <row r="1069" spans="2:8">
      <c r="B1069" s="15" t="s">
        <v>1436</v>
      </c>
      <c r="C1069" s="15" t="s">
        <v>1434</v>
      </c>
      <c r="D1069" s="15">
        <v>14</v>
      </c>
      <c r="E1069" s="15" t="s">
        <v>659</v>
      </c>
      <c r="F1069" s="55">
        <f>INDEX(部首検索表[序数],MATCH(字音画数表[[#This Row],[部首]],部首検索表[部首],0))</f>
        <v>119</v>
      </c>
      <c r="G1069" s="15" t="s">
        <v>1407</v>
      </c>
      <c r="H1069" s="74"/>
    </row>
    <row r="1070" spans="2:8">
      <c r="B1070" s="15" t="s">
        <v>1437</v>
      </c>
      <c r="C1070" s="15" t="s">
        <v>1434</v>
      </c>
      <c r="D1070" s="15">
        <v>15</v>
      </c>
      <c r="E1070" s="15" t="s">
        <v>135</v>
      </c>
      <c r="F1070" s="55">
        <f>INDEX(部首検索表[序数],MATCH(字音画数表[[#This Row],[部首]],部首検索表[部首],0))</f>
        <v>9</v>
      </c>
      <c r="G1070" s="15" t="s">
        <v>1407</v>
      </c>
      <c r="H1070" s="74"/>
    </row>
    <row r="1071" spans="2:8">
      <c r="B1071" s="15" t="s">
        <v>1438</v>
      </c>
      <c r="C1071" s="15" t="s">
        <v>1434</v>
      </c>
      <c r="D1071" s="15">
        <v>15</v>
      </c>
      <c r="E1071" s="15" t="s">
        <v>646</v>
      </c>
      <c r="F1071" s="55">
        <f>INDEX(部首検索表[序数],MATCH(字音画数表[[#This Row],[部首]],部首検索表[部首],0))</f>
        <v>159</v>
      </c>
      <c r="G1071" s="15" t="s">
        <v>1407</v>
      </c>
      <c r="H1071" s="74"/>
    </row>
    <row r="1072" spans="2:8">
      <c r="B1072" s="15" t="s">
        <v>1439</v>
      </c>
      <c r="C1072" s="15" t="s">
        <v>1434</v>
      </c>
      <c r="D1072" s="15">
        <v>18</v>
      </c>
      <c r="E1072" s="15" t="s">
        <v>328</v>
      </c>
      <c r="F1072" s="55">
        <f>INDEX(部首検索表[序数],MATCH(字音画数表[[#This Row],[部首]],部首検索表[部首],0))</f>
        <v>131</v>
      </c>
      <c r="G1072" s="15" t="s">
        <v>1407</v>
      </c>
      <c r="H1072" s="74" t="s">
        <v>132</v>
      </c>
    </row>
    <row r="1073" spans="2:8">
      <c r="B1073" s="15" t="s">
        <v>1946</v>
      </c>
      <c r="C1073" s="15" t="s">
        <v>1923</v>
      </c>
      <c r="D1073" s="15">
        <v>19</v>
      </c>
      <c r="E1073" s="15" t="s">
        <v>1657</v>
      </c>
      <c r="F1073" s="55">
        <f>INDEX(部首検索表[序数],MATCH(字音画数表[[#This Row],[部首]],部首検索表[部首],0))</f>
        <v>181</v>
      </c>
      <c r="G1073" s="15" t="s">
        <v>4595</v>
      </c>
      <c r="H1073" s="74" t="s">
        <v>132</v>
      </c>
    </row>
    <row r="1074" spans="2:8">
      <c r="B1074" s="15" t="s">
        <v>1440</v>
      </c>
      <c r="C1074" s="15" t="s">
        <v>1441</v>
      </c>
      <c r="D1074" s="15">
        <v>5</v>
      </c>
      <c r="E1074" s="15" t="s">
        <v>135</v>
      </c>
      <c r="F1074" s="55">
        <f>INDEX(部首検索表[序数],MATCH(字音画数表[[#This Row],[部首]],部首検索表[部首],0))</f>
        <v>9</v>
      </c>
      <c r="G1074" s="15" t="s">
        <v>1442</v>
      </c>
      <c r="H1074" s="74" t="s">
        <v>132</v>
      </c>
    </row>
    <row r="1075" spans="2:8">
      <c r="B1075" s="15" t="s">
        <v>1443</v>
      </c>
      <c r="C1075" s="15" t="s">
        <v>1441</v>
      </c>
      <c r="D1075" s="15">
        <v>12</v>
      </c>
      <c r="E1075" s="15" t="s">
        <v>1444</v>
      </c>
      <c r="F1075" s="55">
        <f>INDEX(部首検索表[序数],MATCH(字音画数表[[#This Row],[部首]],部首検索表[部首],0))</f>
        <v>173</v>
      </c>
      <c r="G1075" s="15" t="s">
        <v>1442</v>
      </c>
      <c r="H1075" s="74"/>
    </row>
    <row r="1076" spans="2:8">
      <c r="B1076" s="15" t="s">
        <v>1924</v>
      </c>
      <c r="C1076" s="15" t="s">
        <v>1441</v>
      </c>
      <c r="D1076" s="15">
        <v>15</v>
      </c>
      <c r="E1076" s="15" t="s">
        <v>1543</v>
      </c>
      <c r="F1076" s="55">
        <f>INDEX(部首検索表[序数],MATCH(字音画数表[[#This Row],[部首]],部首検索表[部首],0))</f>
        <v>202</v>
      </c>
      <c r="G1076" s="15" t="s">
        <v>1442</v>
      </c>
      <c r="H1076" s="124" t="s">
        <v>4701</v>
      </c>
    </row>
    <row r="1077" spans="2:8">
      <c r="B1077" s="15" t="s">
        <v>4180</v>
      </c>
      <c r="C1077" s="15" t="s">
        <v>1441</v>
      </c>
      <c r="D1077" s="15">
        <v>17</v>
      </c>
      <c r="E1077" s="15" t="s">
        <v>1446</v>
      </c>
      <c r="F1077" s="55">
        <f>INDEX(部首検索表[序数],MATCH(字音画数表[[#This Row],[部首]],部首検索表[部首],0))</f>
        <v>171</v>
      </c>
      <c r="G1077" s="15" t="s">
        <v>1442</v>
      </c>
      <c r="H1077" s="74"/>
    </row>
    <row r="1078" spans="2:8">
      <c r="B1078" s="15" t="s">
        <v>1801</v>
      </c>
      <c r="C1078" s="15" t="s">
        <v>1441</v>
      </c>
      <c r="D1078" s="15">
        <v>18</v>
      </c>
      <c r="E1078" s="15" t="s">
        <v>1274</v>
      </c>
      <c r="F1078" s="55">
        <f>INDEX(部首検索表[序数],MATCH(字音画数表[[#This Row],[部首]],部首検索表[部首],0))</f>
        <v>113</v>
      </c>
      <c r="G1078" s="15" t="s">
        <v>1442</v>
      </c>
      <c r="H1078" s="74" t="s">
        <v>132</v>
      </c>
    </row>
    <row r="1079" spans="2:8">
      <c r="B1079" s="15" t="s">
        <v>1448</v>
      </c>
      <c r="C1079" s="15" t="s">
        <v>1441</v>
      </c>
      <c r="D1079" s="15">
        <v>20</v>
      </c>
      <c r="E1079" s="15" t="s">
        <v>1370</v>
      </c>
      <c r="F1079" s="55">
        <f>INDEX(部首検索表[序数],MATCH(字音画数表[[#This Row],[部首]],部首検索表[部首],0))</f>
        <v>164</v>
      </c>
      <c r="G1079" s="15" t="s">
        <v>1442</v>
      </c>
      <c r="H1079" s="74"/>
    </row>
    <row r="1080" spans="2:8">
      <c r="B1080" s="15" t="s">
        <v>4045</v>
      </c>
      <c r="C1080" s="15" t="s">
        <v>1441</v>
      </c>
      <c r="D1080" s="15">
        <v>20</v>
      </c>
      <c r="E1080" s="15" t="s">
        <v>401</v>
      </c>
      <c r="F1080" s="55">
        <f>INDEX(部首検索表[序数],MATCH(字音画数表[[#This Row],[部首]],部首検索表[部首],0))</f>
        <v>211</v>
      </c>
      <c r="G1080" s="15" t="s">
        <v>1442</v>
      </c>
      <c r="H1080" s="74"/>
    </row>
    <row r="1081" spans="2:8">
      <c r="B1081" s="15" t="s">
        <v>88</v>
      </c>
      <c r="C1081" s="15" t="s">
        <v>1450</v>
      </c>
      <c r="D1081" s="3">
        <v>22</v>
      </c>
      <c r="E1081" s="3" t="s">
        <v>163</v>
      </c>
      <c r="F1081" s="55">
        <f>INDEX(部首検索表[序数],MATCH(字音画数表[[#This Row],[部首]],部首検索表[部首],0))</f>
        <v>163</v>
      </c>
      <c r="G1081" s="15" t="s">
        <v>1442</v>
      </c>
      <c r="H1081" s="16"/>
    </row>
    <row r="1082" spans="2:8">
      <c r="B1082" s="15" t="s">
        <v>1451</v>
      </c>
      <c r="C1082" s="15" t="s">
        <v>1452</v>
      </c>
      <c r="D1082" s="3">
        <v>6</v>
      </c>
      <c r="E1082" s="3" t="s">
        <v>739</v>
      </c>
      <c r="F1082" s="55">
        <f>INDEX(部首検索表[序数],MATCH(字音画数表[[#This Row],[部首]],部首検索表[部首],0))</f>
        <v>18</v>
      </c>
      <c r="G1082" s="15" t="s">
        <v>1442</v>
      </c>
      <c r="H1082" s="16"/>
    </row>
    <row r="1083" spans="2:8">
      <c r="B1083" s="11" t="s">
        <v>1453</v>
      </c>
      <c r="C1083" s="11" t="s">
        <v>1454</v>
      </c>
      <c r="D1083" s="3">
        <v>11</v>
      </c>
      <c r="E1083" s="3" t="s">
        <v>122</v>
      </c>
      <c r="F1083" s="55">
        <f>INDEX(部首検索表[序数],MATCH(字音画数表[[#This Row],[部首]],部首検索表[部首],0))</f>
        <v>162</v>
      </c>
      <c r="G1083" s="3" t="s">
        <v>1442</v>
      </c>
      <c r="H1083" s="74"/>
    </row>
    <row r="1084" spans="2:8">
      <c r="B1084" s="29" t="s">
        <v>1455</v>
      </c>
      <c r="C1084" s="29" t="s">
        <v>1454</v>
      </c>
      <c r="D1084" s="10">
        <v>13</v>
      </c>
      <c r="E1084" s="15" t="s">
        <v>287</v>
      </c>
      <c r="F1084" s="55">
        <f>INDEX(部首検索表[序数],MATCH(字音画数表[[#This Row],[部首]],部首検索表[部首],0))</f>
        <v>53</v>
      </c>
      <c r="G1084" s="10" t="s">
        <v>1442</v>
      </c>
      <c r="H1084" s="74"/>
    </row>
    <row r="1085" spans="2:8">
      <c r="B1085" s="29" t="s">
        <v>1802</v>
      </c>
      <c r="C1085" s="29" t="s">
        <v>1454</v>
      </c>
      <c r="D1085" s="10">
        <v>15</v>
      </c>
      <c r="E1085" s="15" t="s">
        <v>224</v>
      </c>
      <c r="F1085" s="55">
        <f>INDEX(部首検索表[序数],MATCH(字音画数表[[#This Row],[部首]],部首検索表[部首],0))</f>
        <v>120</v>
      </c>
      <c r="G1085" s="10" t="s">
        <v>1442</v>
      </c>
      <c r="H1085" s="74"/>
    </row>
    <row r="1086" spans="2:8">
      <c r="B1086" s="29" t="s">
        <v>4181</v>
      </c>
      <c r="C1086" s="29" t="s">
        <v>1457</v>
      </c>
      <c r="D1086" s="10">
        <v>12</v>
      </c>
      <c r="E1086" s="9" t="s">
        <v>542</v>
      </c>
      <c r="F1086" s="55">
        <f>INDEX(部首検索表[序数],MATCH(字音画数表[[#This Row],[部首]],部首検索表[部首],0))</f>
        <v>141</v>
      </c>
      <c r="G1086" s="10" t="s">
        <v>1457</v>
      </c>
      <c r="H1086" s="74" t="s">
        <v>4702</v>
      </c>
    </row>
    <row r="1087" spans="2:8">
      <c r="B1087" s="29" t="s">
        <v>1458</v>
      </c>
      <c r="C1087" s="29" t="s">
        <v>1457</v>
      </c>
      <c r="D1087" s="10">
        <v>13</v>
      </c>
      <c r="E1087" s="15" t="s">
        <v>1459</v>
      </c>
      <c r="F1087" s="55">
        <f>INDEX(部首検索表[序数],MATCH(字音画数表[[#This Row],[部首]],部首検索表[部首],0))</f>
        <v>157</v>
      </c>
      <c r="G1087" s="10" t="s">
        <v>1457</v>
      </c>
      <c r="H1087" s="74"/>
    </row>
    <row r="1088" spans="2:8">
      <c r="B1088" s="29" t="s">
        <v>1460</v>
      </c>
      <c r="C1088" s="29" t="s">
        <v>1457</v>
      </c>
      <c r="D1088" s="10">
        <v>16</v>
      </c>
      <c r="E1088" s="9" t="s">
        <v>287</v>
      </c>
      <c r="F1088" s="54">
        <f>INDEX(部首検索表[序数],MATCH(字音画数表[[#This Row],[部首]],部首検索表[部首],0))</f>
        <v>53</v>
      </c>
      <c r="G1088" s="10" t="s">
        <v>1457</v>
      </c>
      <c r="H1088" s="74"/>
    </row>
    <row r="1089" spans="2:8">
      <c r="B1089" s="29" t="s">
        <v>1461</v>
      </c>
      <c r="C1089" s="29" t="s">
        <v>1462</v>
      </c>
      <c r="D1089" s="10">
        <v>7</v>
      </c>
      <c r="E1089" s="27" t="s">
        <v>127</v>
      </c>
      <c r="F1089" s="55">
        <f>INDEX(部首検索表[序数],MATCH(字音画数表[[#This Row],[部首]],部首検索表[部首],0))</f>
        <v>40</v>
      </c>
      <c r="G1089" s="10" t="s">
        <v>1457</v>
      </c>
      <c r="H1089" s="74"/>
    </row>
    <row r="1090" spans="2:8">
      <c r="B1090" s="11" t="s">
        <v>1925</v>
      </c>
      <c r="C1090" s="11" t="s">
        <v>1462</v>
      </c>
      <c r="D1090" s="3">
        <v>10</v>
      </c>
      <c r="E1090" s="3" t="s">
        <v>178</v>
      </c>
      <c r="F1090" s="55">
        <f>INDEX(部首検索表[序数],MATCH(字音画数表[[#This Row],[部首]],部首検索表[部首],0))</f>
        <v>94</v>
      </c>
      <c r="G1090" s="3" t="s">
        <v>1457</v>
      </c>
      <c r="H1090" s="16" t="s">
        <v>132</v>
      </c>
    </row>
    <row r="1091" spans="2:8">
      <c r="B1091" s="11" t="s">
        <v>1463</v>
      </c>
      <c r="C1091" s="11" t="s">
        <v>1462</v>
      </c>
      <c r="D1091" s="3">
        <v>11</v>
      </c>
      <c r="E1091" s="3" t="s">
        <v>114</v>
      </c>
      <c r="F1091" s="55">
        <f>INDEX(部首検索表[序数],MATCH(字音画数表[[#This Row],[部首]],部首検索表[部首],0))</f>
        <v>38</v>
      </c>
      <c r="G1091" s="3" t="s">
        <v>1457</v>
      </c>
      <c r="H1091" s="16"/>
    </row>
    <row r="1092" spans="2:8">
      <c r="B1092" s="11" t="s">
        <v>1464</v>
      </c>
      <c r="C1092" s="11" t="s">
        <v>1462</v>
      </c>
      <c r="D1092" s="3">
        <v>11</v>
      </c>
      <c r="E1092" s="3" t="s">
        <v>228</v>
      </c>
      <c r="F1092" s="55">
        <f>INDEX(部首検索表[序数],MATCH(字音画数表[[#This Row],[部首]],部首検索表[部首],0))</f>
        <v>96</v>
      </c>
      <c r="G1092" s="3" t="s">
        <v>1457</v>
      </c>
      <c r="H1092" s="16"/>
    </row>
    <row r="1093" spans="2:8">
      <c r="B1093" s="11" t="s">
        <v>1465</v>
      </c>
      <c r="C1093" s="11" t="s">
        <v>1462</v>
      </c>
      <c r="D1093" s="3">
        <v>15</v>
      </c>
      <c r="E1093" s="3" t="s">
        <v>354</v>
      </c>
      <c r="F1093" s="55">
        <f>INDEX(部首検索表[序数],MATCH(字音画数表[[#This Row],[部首]],部首検索表[部首],0))</f>
        <v>169</v>
      </c>
      <c r="G1093" s="3" t="s">
        <v>1457</v>
      </c>
      <c r="H1093" s="16"/>
    </row>
    <row r="1094" spans="2:8">
      <c r="B1094" s="11" t="s">
        <v>1803</v>
      </c>
      <c r="C1094" s="11" t="s">
        <v>1467</v>
      </c>
      <c r="D1094" s="3">
        <v>13</v>
      </c>
      <c r="E1094" s="3" t="s">
        <v>1274</v>
      </c>
      <c r="F1094" s="55">
        <f>INDEX(部首検索表[序数],MATCH(字音画数表[[#This Row],[部首]],部首検索表[部首],0))</f>
        <v>113</v>
      </c>
      <c r="G1094" s="3" t="s">
        <v>1457</v>
      </c>
      <c r="H1094" s="16" t="s">
        <v>132</v>
      </c>
    </row>
    <row r="1095" spans="2:8">
      <c r="B1095" s="11" t="s">
        <v>4182</v>
      </c>
      <c r="C1095" s="11" t="s">
        <v>1468</v>
      </c>
      <c r="D1095" s="3">
        <v>15</v>
      </c>
      <c r="E1095" s="3" t="s">
        <v>712</v>
      </c>
      <c r="F1095" s="55">
        <f>INDEX(部首検索表[序数],MATCH(字音画数表[[#This Row],[部首]],部首検索表[部首],0))</f>
        <v>149</v>
      </c>
      <c r="G1095" s="3" t="s">
        <v>1457</v>
      </c>
      <c r="H1095" s="16" t="s">
        <v>132</v>
      </c>
    </row>
    <row r="1096" spans="2:8">
      <c r="B1096" s="11" t="s">
        <v>1469</v>
      </c>
      <c r="C1096" s="11" t="s">
        <v>1470</v>
      </c>
      <c r="D1096" s="3">
        <v>14</v>
      </c>
      <c r="E1096" s="3" t="s">
        <v>206</v>
      </c>
      <c r="F1096" s="55">
        <f>INDEX(部首検索表[序数],MATCH(字音画数表[[#This Row],[部首]],部首検索表[部首],0))</f>
        <v>120</v>
      </c>
      <c r="G1096" s="3" t="s">
        <v>1471</v>
      </c>
      <c r="H1096" s="16" t="s">
        <v>132</v>
      </c>
    </row>
    <row r="1097" spans="2:8">
      <c r="B1097" s="11" t="s">
        <v>148</v>
      </c>
      <c r="C1097" s="11" t="s">
        <v>1472</v>
      </c>
      <c r="D1097" s="3">
        <v>0</v>
      </c>
      <c r="E1097" s="19"/>
      <c r="F1097" s="55" t="e">
        <f>INDEX(部首検索表[序数],MATCH(字音画数表[[#This Row],[部首]],部首検索表[部首],0))</f>
        <v>#N/A</v>
      </c>
      <c r="G1097" s="3" t="s">
        <v>4594</v>
      </c>
      <c r="H1097" s="16"/>
    </row>
    <row r="1098" spans="2:8">
      <c r="B1098" s="11" t="s">
        <v>151</v>
      </c>
      <c r="C1098" s="11" t="s">
        <v>1473</v>
      </c>
      <c r="D1098" s="18">
        <v>0</v>
      </c>
      <c r="E1098" s="3"/>
      <c r="F1098" s="55" t="e">
        <f>INDEX(部首検索表[序数],MATCH(字音画数表[[#This Row],[部首]],部首検索表[部首],0))</f>
        <v>#N/A</v>
      </c>
      <c r="G1098" s="3" t="s">
        <v>4594</v>
      </c>
      <c r="H1098" s="121"/>
    </row>
    <row r="1099" spans="2:8">
      <c r="B1099" s="11" t="s">
        <v>1474</v>
      </c>
      <c r="C1099" s="11" t="s">
        <v>1475</v>
      </c>
      <c r="D1099" s="3">
        <v>0</v>
      </c>
      <c r="E1099" s="3"/>
      <c r="F1099" s="55" t="e">
        <f>INDEX(部首検索表[序数],MATCH(字音画数表[[#This Row],[部首]],部首検索表[部首],0))</f>
        <v>#N/A</v>
      </c>
      <c r="G1099" s="3" t="s">
        <v>4594</v>
      </c>
      <c r="H1099" s="16"/>
    </row>
    <row r="1100" spans="2:8">
      <c r="B1100" s="11" t="s">
        <v>123</v>
      </c>
      <c r="C1100" s="11" t="s">
        <v>1476</v>
      </c>
      <c r="D1100" s="3">
        <v>0</v>
      </c>
      <c r="E1100" s="3"/>
      <c r="F1100" s="55" t="e">
        <f>INDEX(部首検索表[序数],MATCH(字音画数表[[#This Row],[部首]],部首検索表[部首],0))</f>
        <v>#N/A</v>
      </c>
      <c r="G1100" s="3" t="s">
        <v>4594</v>
      </c>
      <c r="H1100" s="16"/>
    </row>
    <row r="1101" spans="2:8">
      <c r="B1101" s="101" t="s">
        <v>1477</v>
      </c>
      <c r="C1101" s="11" t="s">
        <v>1478</v>
      </c>
      <c r="D1101" s="3">
        <v>0</v>
      </c>
      <c r="E1101" s="3"/>
      <c r="F1101" s="55" t="e">
        <f>INDEX(部首検索表[序数],MATCH(字音画数表[[#This Row],[部首]],部首検索表[部首],0))</f>
        <v>#N/A</v>
      </c>
      <c r="G1101" s="3" t="s">
        <v>4594</v>
      </c>
      <c r="H1101" s="16"/>
    </row>
    <row r="1102" spans="2:8">
      <c r="B1102" s="11" t="s">
        <v>1479</v>
      </c>
      <c r="C1102" s="11" t="s">
        <v>1480</v>
      </c>
      <c r="D1102" s="3">
        <v>0</v>
      </c>
      <c r="E1102" s="3"/>
      <c r="F1102" s="55" t="e">
        <f>INDEX(部首検索表[序数],MATCH(字音画数表[[#This Row],[部首]],部首検索表[部首],0))</f>
        <v>#N/A</v>
      </c>
      <c r="G1102" s="3" t="s">
        <v>4594</v>
      </c>
      <c r="H1102" s="16"/>
    </row>
    <row r="1103" spans="2:8">
      <c r="B1103" s="11" t="s">
        <v>1481</v>
      </c>
      <c r="C1103" s="11" t="s">
        <v>1482</v>
      </c>
      <c r="D1103" s="3"/>
      <c r="E1103" s="3"/>
      <c r="F1103" s="55" t="e">
        <f>INDEX(部首検索表[序数],MATCH(字音画数表[[#This Row],[部首]],部首検索表[部首],0))</f>
        <v>#N/A</v>
      </c>
      <c r="G1103" s="3" t="s">
        <v>4594</v>
      </c>
      <c r="H1103" s="42" t="s">
        <v>4703</v>
      </c>
    </row>
    <row r="1104" spans="2:8">
      <c r="B1104" s="101" t="s">
        <v>1483</v>
      </c>
      <c r="C1104" s="11" t="s">
        <v>1484</v>
      </c>
      <c r="D1104" s="3"/>
      <c r="E1104" s="3"/>
      <c r="F1104" s="55" t="e">
        <f>INDEX(部首検索表[序数],MATCH(字音画数表[[#This Row],[部首]],部首検索表[部首],0))</f>
        <v>#N/A</v>
      </c>
      <c r="G1104" s="3" t="s">
        <v>4594</v>
      </c>
      <c r="H1104" s="42" t="s">
        <v>4703</v>
      </c>
    </row>
    <row r="1105" spans="2:8">
      <c r="B1105" s="11" t="s">
        <v>1485</v>
      </c>
      <c r="C1105" s="11" t="s">
        <v>1486</v>
      </c>
      <c r="D1105" s="3"/>
      <c r="E1105" s="3"/>
      <c r="F1105" s="55" t="e">
        <f>INDEX(部首検索表[序数],MATCH(字音画数表[[#This Row],[部首]],部首検索表[部首],0))</f>
        <v>#N/A</v>
      </c>
      <c r="G1105" s="3" t="s">
        <v>4594</v>
      </c>
      <c r="H1105" s="42" t="s">
        <v>4703</v>
      </c>
    </row>
    <row r="1106" spans="2:8">
      <c r="B1106" s="11" t="s">
        <v>1487</v>
      </c>
      <c r="C1106" s="11" t="s">
        <v>1488</v>
      </c>
      <c r="D1106" s="3"/>
      <c r="E1106" s="3"/>
      <c r="F1106" s="55" t="e">
        <f>INDEX(部首検索表[序数],MATCH(字音画数表[[#This Row],[部首]],部首検索表[部首],0))</f>
        <v>#N/A</v>
      </c>
      <c r="G1106" s="3" t="s">
        <v>4594</v>
      </c>
      <c r="H1106" s="42" t="s">
        <v>4703</v>
      </c>
    </row>
    <row r="1107" spans="2:8">
      <c r="B1107" s="11" t="s">
        <v>1489</v>
      </c>
      <c r="C1107" s="11" t="s">
        <v>1490</v>
      </c>
      <c r="D1107" s="3"/>
      <c r="E1107" s="3"/>
      <c r="F1107" s="55" t="e">
        <f>INDEX(部首検索表[序数],MATCH(字音画数表[[#This Row],[部首]],部首検索表[部首],0))</f>
        <v>#N/A</v>
      </c>
      <c r="G1107" s="3" t="s">
        <v>4594</v>
      </c>
      <c r="H1107" s="42" t="s">
        <v>4703</v>
      </c>
    </row>
    <row r="1108" spans="2:8">
      <c r="B1108" s="11" t="s">
        <v>1491</v>
      </c>
      <c r="C1108" s="11" t="s">
        <v>1492</v>
      </c>
      <c r="D1108" s="3"/>
      <c r="E1108" s="3"/>
      <c r="F1108" s="55" t="e">
        <f>INDEX(部首検索表[序数],MATCH(字音画数表[[#This Row],[部首]],部首検索表[部首],0))</f>
        <v>#N/A</v>
      </c>
      <c r="G1108" s="3" t="s">
        <v>4594</v>
      </c>
      <c r="H1108" s="42" t="s">
        <v>4703</v>
      </c>
    </row>
    <row r="1109" spans="2:8">
      <c r="B1109" s="11" t="s">
        <v>1493</v>
      </c>
      <c r="C1109" s="11" t="s">
        <v>1494</v>
      </c>
      <c r="D1109" s="3"/>
      <c r="E1109" s="3"/>
      <c r="F1109" s="55" t="e">
        <f>INDEX(部首検索表[序数],MATCH(字音画数表[[#This Row],[部首]],部首検索表[部首],0))</f>
        <v>#N/A</v>
      </c>
      <c r="G1109" s="3" t="s">
        <v>4594</v>
      </c>
      <c r="H1109" s="42" t="s">
        <v>4703</v>
      </c>
    </row>
    <row r="1110" spans="2:8">
      <c r="B1110" s="11" t="s">
        <v>1926</v>
      </c>
      <c r="C1110" s="11" t="s">
        <v>1927</v>
      </c>
      <c r="D1110" s="3"/>
      <c r="E1110" s="3"/>
      <c r="F1110" s="55" t="e">
        <f>INDEX(部首検索表[序数],MATCH(字音画数表[[#This Row],[部首]],部首検索表[部首],0))</f>
        <v>#N/A</v>
      </c>
      <c r="G1110" s="3" t="s">
        <v>4594</v>
      </c>
      <c r="H1110" s="42"/>
    </row>
    <row r="1111" spans="2:8">
      <c r="B1111" s="64" t="s">
        <v>4765</v>
      </c>
      <c r="C1111" s="11" t="s">
        <v>4786</v>
      </c>
      <c r="D1111" s="3">
        <v>5</v>
      </c>
      <c r="E1111" s="3" t="s">
        <v>245</v>
      </c>
      <c r="F1111" s="55">
        <f>INDEX(部首検索表[序数],MATCH(字音画数表[[#This Row],[部首]],部首検索表[部首],0))</f>
        <v>115</v>
      </c>
      <c r="G1111" s="3" t="s">
        <v>4594</v>
      </c>
      <c r="H1111" s="42" t="s">
        <v>4780</v>
      </c>
    </row>
    <row r="1112" spans="2:8">
      <c r="B1112" s="11" t="s">
        <v>3866</v>
      </c>
      <c r="C1112" s="11"/>
      <c r="D1112" s="3"/>
      <c r="E1112" s="3"/>
      <c r="F1112" s="55" t="e">
        <f>INDEX(部首検索表[序数],MATCH(字音画数表[[#This Row],[部首]],部首検索表[部首],0))</f>
        <v>#N/A</v>
      </c>
      <c r="G1112" s="3"/>
      <c r="H1112" s="42"/>
    </row>
    <row r="1113" spans="2:8">
      <c r="B1113" s="11" t="s">
        <v>4046</v>
      </c>
      <c r="C1113" s="11"/>
      <c r="D1113" s="3"/>
      <c r="E1113" s="3"/>
      <c r="F1113" s="55" t="e">
        <f>INDEX(部首検索表[序数],MATCH(字音画数表[[#This Row],[部首]],部首検索表[部首],0))</f>
        <v>#N/A</v>
      </c>
      <c r="G1113" s="3"/>
      <c r="H1113" s="42"/>
    </row>
    <row r="1114" spans="2:8">
      <c r="B1114" s="11" t="s">
        <v>4185</v>
      </c>
      <c r="C1114" s="11"/>
      <c r="D1114" s="3"/>
      <c r="E1114" s="3"/>
      <c r="F1114" s="55" t="e">
        <f>INDEX(部首検索表[序数],MATCH(字音画数表[[#This Row],[部首]],部首検索表[部首],0))</f>
        <v>#N/A</v>
      </c>
      <c r="G1114" s="3"/>
      <c r="H1114" s="42"/>
    </row>
    <row r="1115" spans="2:8">
      <c r="B1115" s="11" t="s">
        <v>4047</v>
      </c>
      <c r="C1115" s="11"/>
      <c r="D1115" s="3"/>
      <c r="E1115" s="3"/>
      <c r="F1115" s="55" t="e">
        <f>INDEX(部首検索表[序数],MATCH(字音画数表[[#This Row],[部首]],部首検索表[部首],0))</f>
        <v>#N/A</v>
      </c>
      <c r="G1115" s="3"/>
      <c r="H1115" s="42"/>
    </row>
    <row r="1116" spans="2:8">
      <c r="B1116" s="11" t="s">
        <v>4186</v>
      </c>
      <c r="C1116" s="11"/>
      <c r="D1116" s="3"/>
      <c r="E1116" s="3"/>
      <c r="F1116" s="55" t="e">
        <f>INDEX(部首検索表[序数],MATCH(字音画数表[[#This Row],[部首]],部首検索表[部首],0))</f>
        <v>#N/A</v>
      </c>
      <c r="G1116" s="3"/>
      <c r="H1116" s="42"/>
    </row>
    <row r="1117" spans="2:8">
      <c r="B1117" s="11" t="s">
        <v>4187</v>
      </c>
      <c r="C1117" s="11"/>
      <c r="D1117" s="3"/>
      <c r="E1117" s="3"/>
      <c r="F1117" s="55" t="e">
        <f>INDEX(部首検索表[序数],MATCH(字音画数表[[#This Row],[部首]],部首検索表[部首],0))</f>
        <v>#N/A</v>
      </c>
      <c r="G1117" s="3"/>
      <c r="H1117" s="42"/>
    </row>
    <row r="1118" spans="2:8">
      <c r="B1118" s="11" t="s">
        <v>4048</v>
      </c>
      <c r="C1118" s="11"/>
      <c r="D1118" s="3"/>
      <c r="E1118" s="3"/>
      <c r="F1118" s="55" t="e">
        <f>INDEX(部首検索表[序数],MATCH(字音画数表[[#This Row],[部首]],部首検索表[部首],0))</f>
        <v>#N/A</v>
      </c>
      <c r="G1118" s="3"/>
      <c r="H1118" s="42"/>
    </row>
    <row r="1119" spans="2:8">
      <c r="B1119" s="11" t="s">
        <v>4188</v>
      </c>
      <c r="C1119" s="11"/>
      <c r="D1119" s="3"/>
      <c r="E1119" s="3"/>
      <c r="F1119" s="55" t="e">
        <f>INDEX(部首検索表[序数],MATCH(字音画数表[[#This Row],[部首]],部首検索表[部首],0))</f>
        <v>#N/A</v>
      </c>
      <c r="G1119" s="3"/>
      <c r="H1119" s="42"/>
    </row>
    <row r="1120" spans="2:8">
      <c r="B1120" s="11" t="s">
        <v>4189</v>
      </c>
      <c r="C1120" s="11"/>
      <c r="D1120" s="3"/>
      <c r="E1120" s="3"/>
      <c r="F1120" s="55" t="e">
        <f>INDEX(部首検索表[序数],MATCH(字音画数表[[#This Row],[部首]],部首検索表[部首],0))</f>
        <v>#N/A</v>
      </c>
      <c r="G1120" s="3"/>
      <c r="H1120" s="42"/>
    </row>
    <row r="1121" spans="2:8">
      <c r="B1121" s="11" t="s">
        <v>4190</v>
      </c>
      <c r="C1121" s="11"/>
      <c r="D1121" s="3"/>
      <c r="E1121" s="3"/>
      <c r="F1121" s="55" t="e">
        <f>INDEX(部首検索表[序数],MATCH(字音画数表[[#This Row],[部首]],部首検索表[部首],0))</f>
        <v>#N/A</v>
      </c>
      <c r="G1121" s="3"/>
      <c r="H1121" s="42"/>
    </row>
    <row r="1122" spans="2:8">
      <c r="B1122" s="11" t="s">
        <v>4049</v>
      </c>
      <c r="C1122" s="11"/>
      <c r="D1122" s="3"/>
      <c r="E1122" s="3"/>
      <c r="F1122" s="55" t="e">
        <f>INDEX(部首検索表[序数],MATCH(字音画数表[[#This Row],[部首]],部首検索表[部首],0))</f>
        <v>#N/A</v>
      </c>
      <c r="G1122" s="3"/>
      <c r="H1122" s="42"/>
    </row>
    <row r="1123" spans="2:8">
      <c r="B1123" s="11" t="s">
        <v>4191</v>
      </c>
      <c r="C1123" s="11"/>
      <c r="D1123" s="3"/>
      <c r="E1123" s="3"/>
      <c r="F1123" s="55" t="e">
        <f>INDEX(部首検索表[序数],MATCH(字音画数表[[#This Row],[部首]],部首検索表[部首],0))</f>
        <v>#N/A</v>
      </c>
      <c r="G1123" s="3"/>
      <c r="H1123" s="42"/>
    </row>
    <row r="1124" spans="2:8">
      <c r="B1124" s="11" t="s">
        <v>4192</v>
      </c>
      <c r="C1124" s="11"/>
      <c r="D1124" s="3"/>
      <c r="E1124" s="3"/>
      <c r="F1124" s="55" t="e">
        <f>INDEX(部首検索表[序数],MATCH(字音画数表[[#This Row],[部首]],部首検索表[部首],0))</f>
        <v>#N/A</v>
      </c>
      <c r="G1124" s="3"/>
      <c r="H1124" s="42"/>
    </row>
    <row r="1125" spans="2:8">
      <c r="B1125" s="11" t="s">
        <v>4193</v>
      </c>
      <c r="C1125" s="11"/>
      <c r="D1125" s="3"/>
      <c r="E1125" s="3"/>
      <c r="F1125" s="55" t="e">
        <f>INDEX(部首検索表[序数],MATCH(字音画数表[[#This Row],[部首]],部首検索表[部首],0))</f>
        <v>#N/A</v>
      </c>
      <c r="G1125" s="3"/>
      <c r="H1125" s="42"/>
    </row>
    <row r="1126" spans="2:8">
      <c r="B1126" s="11" t="s">
        <v>4194</v>
      </c>
      <c r="C1126" s="11"/>
      <c r="D1126" s="3"/>
      <c r="E1126" s="3"/>
      <c r="F1126" s="55" t="e">
        <f>INDEX(部首検索表[序数],MATCH(字音画数表[[#This Row],[部首]],部首検索表[部首],0))</f>
        <v>#N/A</v>
      </c>
      <c r="G1126" s="3"/>
      <c r="H1126" s="42"/>
    </row>
    <row r="1127" spans="2:8">
      <c r="B1127" s="11" t="s">
        <v>4195</v>
      </c>
      <c r="C1127" s="11"/>
      <c r="D1127" s="3"/>
      <c r="E1127" s="3"/>
      <c r="F1127" s="55" t="e">
        <f>INDEX(部首検索表[序数],MATCH(字音画数表[[#This Row],[部首]],部首検索表[部首],0))</f>
        <v>#N/A</v>
      </c>
      <c r="G1127" s="3"/>
      <c r="H1127" s="42"/>
    </row>
    <row r="1128" spans="2:8">
      <c r="B1128" s="11" t="s">
        <v>4050</v>
      </c>
      <c r="C1128" s="11"/>
      <c r="D1128" s="3"/>
      <c r="E1128" s="3"/>
      <c r="F1128" s="55" t="e">
        <f>INDEX(部首検索表[序数],MATCH(字音画数表[[#This Row],[部首]],部首検索表[部首],0))</f>
        <v>#N/A</v>
      </c>
      <c r="G1128" s="3"/>
      <c r="H1128" s="42"/>
    </row>
    <row r="1129" spans="2:8">
      <c r="B1129" s="11" t="s">
        <v>4051</v>
      </c>
      <c r="C1129" s="11"/>
      <c r="D1129" s="3"/>
      <c r="E1129" s="3"/>
      <c r="F1129" s="55" t="e">
        <f>INDEX(部首検索表[序数],MATCH(字音画数表[[#This Row],[部首]],部首検索表[部首],0))</f>
        <v>#N/A</v>
      </c>
      <c r="G1129" s="3"/>
      <c r="H1129" s="42"/>
    </row>
    <row r="1130" spans="2:8">
      <c r="B1130" s="11" t="s">
        <v>4196</v>
      </c>
      <c r="C1130" s="11"/>
      <c r="D1130" s="3"/>
      <c r="E1130" s="3"/>
      <c r="F1130" s="55" t="e">
        <f>INDEX(部首検索表[序数],MATCH(字音画数表[[#This Row],[部首]],部首検索表[部首],0))</f>
        <v>#N/A</v>
      </c>
      <c r="G1130" s="3"/>
      <c r="H1130" s="42"/>
    </row>
    <row r="1131" spans="2:8">
      <c r="B1131" s="11" t="s">
        <v>4052</v>
      </c>
      <c r="C1131" s="11"/>
      <c r="D1131" s="3"/>
      <c r="E1131" s="3"/>
      <c r="F1131" s="55" t="e">
        <f>INDEX(部首検索表[序数],MATCH(字音画数表[[#This Row],[部首]],部首検索表[部首],0))</f>
        <v>#N/A</v>
      </c>
      <c r="G1131" s="3"/>
      <c r="H1131" s="42"/>
    </row>
    <row r="1132" spans="2:8">
      <c r="B1132" s="11" t="s">
        <v>4053</v>
      </c>
      <c r="C1132" s="11"/>
      <c r="D1132" s="3"/>
      <c r="E1132" s="3"/>
      <c r="F1132" s="55" t="e">
        <f>INDEX(部首検索表[序数],MATCH(字音画数表[[#This Row],[部首]],部首検索表[部首],0))</f>
        <v>#N/A</v>
      </c>
      <c r="G1132" s="3"/>
      <c r="H1132" s="42"/>
    </row>
    <row r="1133" spans="2:8">
      <c r="B1133" s="11" t="s">
        <v>4054</v>
      </c>
      <c r="C1133" s="11"/>
      <c r="D1133" s="3"/>
      <c r="E1133" s="3"/>
      <c r="F1133" s="55" t="e">
        <f>INDEX(部首検索表[序数],MATCH(字音画数表[[#This Row],[部首]],部首検索表[部首],0))</f>
        <v>#N/A</v>
      </c>
      <c r="G1133" s="3"/>
      <c r="H1133" s="42"/>
    </row>
    <row r="1134" spans="2:8">
      <c r="B1134" s="11" t="s">
        <v>4055</v>
      </c>
      <c r="C1134" s="11"/>
      <c r="D1134" s="3"/>
      <c r="E1134" s="3"/>
      <c r="F1134" s="55" t="e">
        <f>INDEX(部首検索表[序数],MATCH(字音画数表[[#This Row],[部首]],部首検索表[部首],0))</f>
        <v>#N/A</v>
      </c>
      <c r="G1134" s="3"/>
      <c r="H1134" s="42"/>
    </row>
    <row r="1135" spans="2:8">
      <c r="B1135" s="11" t="s">
        <v>4056</v>
      </c>
      <c r="C1135" s="11"/>
      <c r="D1135" s="3"/>
      <c r="E1135" s="3"/>
      <c r="F1135" s="55" t="e">
        <f>INDEX(部首検索表[序数],MATCH(字音画数表[[#This Row],[部首]],部首検索表[部首],0))</f>
        <v>#N/A</v>
      </c>
      <c r="G1135" s="3"/>
      <c r="H1135" s="42"/>
    </row>
    <row r="1136" spans="2:8">
      <c r="B1136" s="11" t="s">
        <v>4057</v>
      </c>
      <c r="C1136" s="11"/>
      <c r="D1136" s="3"/>
      <c r="E1136" s="3"/>
      <c r="F1136" s="55" t="e">
        <f>INDEX(部首検索表[序数],MATCH(字音画数表[[#This Row],[部首]],部首検索表[部首],0))</f>
        <v>#N/A</v>
      </c>
      <c r="G1136" s="3"/>
      <c r="H1136" s="42"/>
    </row>
    <row r="1137" spans="2:8">
      <c r="B1137" s="11" t="s">
        <v>4058</v>
      </c>
      <c r="C1137" s="11"/>
      <c r="D1137" s="3"/>
      <c r="E1137" s="3"/>
      <c r="F1137" s="55" t="e">
        <f>INDEX(部首検索表[序数],MATCH(字音画数表[[#This Row],[部首]],部首検索表[部首],0))</f>
        <v>#N/A</v>
      </c>
      <c r="G1137" s="3"/>
      <c r="H1137" s="42"/>
    </row>
    <row r="1138" spans="2:8">
      <c r="B1138" s="11" t="s">
        <v>4059</v>
      </c>
      <c r="C1138" s="11"/>
      <c r="D1138" s="3"/>
      <c r="E1138" s="3"/>
      <c r="F1138" s="55" t="e">
        <f>INDEX(部首検索表[序数],MATCH(字音画数表[[#This Row],[部首]],部首検索表[部首],0))</f>
        <v>#N/A</v>
      </c>
      <c r="G1138" s="3"/>
      <c r="H1138" s="42"/>
    </row>
    <row r="1139" spans="2:8">
      <c r="B1139" s="11" t="s">
        <v>4060</v>
      </c>
      <c r="C1139" s="11"/>
      <c r="D1139" s="3"/>
      <c r="E1139" s="3"/>
      <c r="F1139" s="55" t="e">
        <f>INDEX(部首検索表[序数],MATCH(字音画数表[[#This Row],[部首]],部首検索表[部首],0))</f>
        <v>#N/A</v>
      </c>
      <c r="G1139" s="3"/>
      <c r="H1139" s="42"/>
    </row>
    <row r="1140" spans="2:8">
      <c r="B1140" s="11" t="s">
        <v>4061</v>
      </c>
      <c r="C1140" s="11"/>
      <c r="D1140" s="3"/>
      <c r="E1140" s="3"/>
      <c r="F1140" s="55" t="e">
        <f>INDEX(部首検索表[序数],MATCH(字音画数表[[#This Row],[部首]],部首検索表[部首],0))</f>
        <v>#N/A</v>
      </c>
      <c r="G1140" s="3"/>
      <c r="H1140" s="42"/>
    </row>
    <row r="1141" spans="2:8">
      <c r="B1141" s="11" t="s">
        <v>4062</v>
      </c>
      <c r="C1141" s="11"/>
      <c r="D1141" s="3"/>
      <c r="E1141" s="3"/>
      <c r="F1141" s="55" t="e">
        <f>INDEX(部首検索表[序数],MATCH(字音画数表[[#This Row],[部首]],部首検索表[部首],0))</f>
        <v>#N/A</v>
      </c>
      <c r="G1141" s="3"/>
      <c r="H1141" s="42"/>
    </row>
    <row r="1142" spans="2:8">
      <c r="B1142" s="11" t="s">
        <v>4063</v>
      </c>
      <c r="C1142" s="11"/>
      <c r="D1142" s="3"/>
      <c r="E1142" s="3"/>
      <c r="F1142" s="55" t="e">
        <f>INDEX(部首検索表[序数],MATCH(字音画数表[[#This Row],[部首]],部首検索表[部首],0))</f>
        <v>#N/A</v>
      </c>
      <c r="G1142" s="3"/>
      <c r="H1142" s="42"/>
    </row>
    <row r="1143" spans="2:8">
      <c r="B1143" s="11" t="s">
        <v>4064</v>
      </c>
      <c r="C1143" s="11"/>
      <c r="D1143" s="3"/>
      <c r="E1143" s="3"/>
      <c r="F1143" s="55" t="e">
        <f>INDEX(部首検索表[序数],MATCH(字音画数表[[#This Row],[部首]],部首検索表[部首],0))</f>
        <v>#N/A</v>
      </c>
      <c r="G1143" s="3"/>
      <c r="H1143" s="42"/>
    </row>
    <row r="1144" spans="2:8">
      <c r="B1144" s="11" t="s">
        <v>4065</v>
      </c>
      <c r="C1144" s="11"/>
      <c r="D1144" s="3"/>
      <c r="E1144" s="3"/>
      <c r="F1144" s="55" t="e">
        <f>INDEX(部首検索表[序数],MATCH(字音画数表[[#This Row],[部首]],部首検索表[部首],0))</f>
        <v>#N/A</v>
      </c>
      <c r="G1144" s="3"/>
      <c r="H1144" s="42"/>
    </row>
    <row r="1145" spans="2:8">
      <c r="B1145" s="11" t="s">
        <v>4066</v>
      </c>
      <c r="C1145" s="11"/>
      <c r="D1145" s="3"/>
      <c r="E1145" s="3"/>
      <c r="F1145" s="55" t="e">
        <f>INDEX(部首検索表[序数],MATCH(字音画数表[[#This Row],[部首]],部首検索表[部首],0))</f>
        <v>#N/A</v>
      </c>
      <c r="G1145" s="3"/>
      <c r="H1145" s="42"/>
    </row>
    <row r="1146" spans="2:8">
      <c r="B1146" s="11" t="s">
        <v>4067</v>
      </c>
      <c r="C1146" s="11"/>
      <c r="D1146" s="3"/>
      <c r="E1146" s="3"/>
      <c r="F1146" s="55" t="e">
        <f>INDEX(部首検索表[序数],MATCH(字音画数表[[#This Row],[部首]],部首検索表[部首],0))</f>
        <v>#N/A</v>
      </c>
      <c r="G1146" s="3"/>
      <c r="H1146" s="42"/>
    </row>
    <row r="1147" spans="2:8">
      <c r="B1147" s="11" t="s">
        <v>4068</v>
      </c>
      <c r="C1147" s="11"/>
      <c r="D1147" s="3"/>
      <c r="E1147" s="3"/>
      <c r="F1147" s="55" t="e">
        <f>INDEX(部首検索表[序数],MATCH(字音画数表[[#This Row],[部首]],部首検索表[部首],0))</f>
        <v>#N/A</v>
      </c>
      <c r="G1147" s="3"/>
      <c r="H1147" s="42"/>
    </row>
    <row r="1148" spans="2:8">
      <c r="B1148" s="11" t="s">
        <v>4069</v>
      </c>
      <c r="C1148" s="11"/>
      <c r="D1148" s="3"/>
      <c r="E1148" s="3"/>
      <c r="F1148" s="55" t="e">
        <f>INDEX(部首検索表[序数],MATCH(字音画数表[[#This Row],[部首]],部首検索表[部首],0))</f>
        <v>#N/A</v>
      </c>
      <c r="G1148" s="3"/>
      <c r="H1148" s="42"/>
    </row>
    <row r="1149" spans="2:8">
      <c r="B1149" s="11" t="s">
        <v>4070</v>
      </c>
      <c r="C1149" s="11"/>
      <c r="D1149" s="3"/>
      <c r="E1149" s="3"/>
      <c r="F1149" s="55" t="e">
        <f>INDEX(部首検索表[序数],MATCH(字音画数表[[#This Row],[部首]],部首検索表[部首],0))</f>
        <v>#N/A</v>
      </c>
      <c r="G1149" s="3"/>
      <c r="H1149" s="42"/>
    </row>
    <row r="1150" spans="2:8">
      <c r="B1150" s="11" t="s">
        <v>4071</v>
      </c>
      <c r="C1150" s="11"/>
      <c r="D1150" s="3"/>
      <c r="E1150" s="3"/>
      <c r="F1150" s="55" t="e">
        <f>INDEX(部首検索表[序数],MATCH(字音画数表[[#This Row],[部首]],部首検索表[部首],0))</f>
        <v>#N/A</v>
      </c>
      <c r="G1150" s="3"/>
      <c r="H1150" s="42"/>
    </row>
    <row r="1151" spans="2:8">
      <c r="B1151" s="11" t="s">
        <v>4072</v>
      </c>
      <c r="C1151" s="11"/>
      <c r="D1151" s="3"/>
      <c r="E1151" s="3"/>
      <c r="F1151" s="55" t="e">
        <f>INDEX(部首検索表[序数],MATCH(字音画数表[[#This Row],[部首]],部首検索表[部首],0))</f>
        <v>#N/A</v>
      </c>
      <c r="G1151" s="3"/>
      <c r="H1151" s="42"/>
    </row>
    <row r="1152" spans="2:8">
      <c r="B1152" s="11" t="s">
        <v>4073</v>
      </c>
      <c r="C1152" s="11"/>
      <c r="D1152" s="3"/>
      <c r="E1152" s="3"/>
      <c r="F1152" s="55" t="e">
        <f>INDEX(部首検索表[序数],MATCH(字音画数表[[#This Row],[部首]],部首検索表[部首],0))</f>
        <v>#N/A</v>
      </c>
      <c r="G1152" s="3"/>
      <c r="H1152" s="42"/>
    </row>
    <row r="1153" spans="2:8">
      <c r="B1153" s="11" t="s">
        <v>4074</v>
      </c>
      <c r="C1153" s="11"/>
      <c r="D1153" s="3"/>
      <c r="E1153" s="3"/>
      <c r="F1153" s="55" t="e">
        <f>INDEX(部首検索表[序数],MATCH(字音画数表[[#This Row],[部首]],部首検索表[部首],0))</f>
        <v>#N/A</v>
      </c>
      <c r="G1153" s="3"/>
      <c r="H1153" s="42"/>
    </row>
    <row r="1154" spans="2:8">
      <c r="B1154" s="11" t="s">
        <v>4075</v>
      </c>
      <c r="C1154" s="11"/>
      <c r="D1154" s="3"/>
      <c r="E1154" s="3"/>
      <c r="F1154" s="55" t="e">
        <f>INDEX(部首検索表[序数],MATCH(字音画数表[[#This Row],[部首]],部首検索表[部首],0))</f>
        <v>#N/A</v>
      </c>
      <c r="G1154" s="3"/>
      <c r="H1154" s="42"/>
    </row>
    <row r="1155" spans="2:8">
      <c r="B1155" s="11" t="s">
        <v>4076</v>
      </c>
      <c r="C1155" s="11"/>
      <c r="D1155" s="3"/>
      <c r="E1155" s="3"/>
      <c r="F1155" s="55" t="e">
        <f>INDEX(部首検索表[序数],MATCH(字音画数表[[#This Row],[部首]],部首検索表[部首],0))</f>
        <v>#N/A</v>
      </c>
      <c r="G1155" s="3"/>
      <c r="H1155" s="42"/>
    </row>
    <row r="1156" spans="2:8">
      <c r="B1156" s="11" t="s">
        <v>4077</v>
      </c>
      <c r="C1156" s="11"/>
      <c r="D1156" s="3"/>
      <c r="E1156" s="3"/>
      <c r="F1156" s="55" t="e">
        <f>INDEX(部首検索表[序数],MATCH(字音画数表[[#This Row],[部首]],部首検索表[部首],0))</f>
        <v>#N/A</v>
      </c>
      <c r="G1156" s="3"/>
      <c r="H1156" s="42"/>
    </row>
    <row r="1157" spans="2:8">
      <c r="B1157" s="11" t="s">
        <v>4078</v>
      </c>
      <c r="C1157" s="11"/>
      <c r="D1157" s="3"/>
      <c r="E1157" s="3"/>
      <c r="F1157" s="55" t="e">
        <f>INDEX(部首検索表[序数],MATCH(字音画数表[[#This Row],[部首]],部首検索表[部首],0))</f>
        <v>#N/A</v>
      </c>
      <c r="G1157" s="3"/>
      <c r="H1157" s="42"/>
    </row>
    <row r="1158" spans="2:8">
      <c r="B1158" s="11" t="s">
        <v>4079</v>
      </c>
      <c r="C1158" s="11"/>
      <c r="D1158" s="3"/>
      <c r="E1158" s="3"/>
      <c r="F1158" s="55" t="e">
        <f>INDEX(部首検索表[序数],MATCH(字音画数表[[#This Row],[部首]],部首検索表[部首],0))</f>
        <v>#N/A</v>
      </c>
      <c r="G1158" s="3"/>
      <c r="H1158" s="42"/>
    </row>
    <row r="1159" spans="2:8">
      <c r="B1159" s="11" t="s">
        <v>4080</v>
      </c>
      <c r="C1159" s="11"/>
      <c r="D1159" s="3"/>
      <c r="E1159" s="3"/>
      <c r="F1159" s="55" t="e">
        <f>INDEX(部首検索表[序数],MATCH(字音画数表[[#This Row],[部首]],部首検索表[部首],0))</f>
        <v>#N/A</v>
      </c>
      <c r="G1159" s="3"/>
      <c r="H1159" s="42"/>
    </row>
    <row r="1160" spans="2:8">
      <c r="B1160" s="11" t="s">
        <v>4081</v>
      </c>
      <c r="C1160" s="11"/>
      <c r="D1160" s="3"/>
      <c r="E1160" s="3"/>
      <c r="F1160" s="55" t="e">
        <f>INDEX(部首検索表[序数],MATCH(字音画数表[[#This Row],[部首]],部首検索表[部首],0))</f>
        <v>#N/A</v>
      </c>
      <c r="G1160" s="3"/>
      <c r="H1160" s="42"/>
    </row>
    <row r="1161" spans="2:8">
      <c r="B1161" s="11" t="s">
        <v>4082</v>
      </c>
      <c r="C1161" s="11"/>
      <c r="D1161" s="3"/>
      <c r="E1161" s="3"/>
      <c r="F1161" s="55" t="e">
        <f>INDEX(部首検索表[序数],MATCH(字音画数表[[#This Row],[部首]],部首検索表[部首],0))</f>
        <v>#N/A</v>
      </c>
      <c r="G1161" s="3"/>
      <c r="H1161" s="42"/>
    </row>
    <row r="1162" spans="2:8">
      <c r="B1162" s="11" t="s">
        <v>4083</v>
      </c>
      <c r="C1162" s="11"/>
      <c r="D1162" s="3"/>
      <c r="E1162" s="3"/>
      <c r="F1162" s="55" t="e">
        <f>INDEX(部首検索表[序数],MATCH(字音画数表[[#This Row],[部首]],部首検索表[部首],0))</f>
        <v>#N/A</v>
      </c>
      <c r="G1162" s="3"/>
      <c r="H1162" s="42"/>
    </row>
    <row r="1163" spans="2:8">
      <c r="B1163" s="11" t="s">
        <v>4084</v>
      </c>
      <c r="C1163" s="11"/>
      <c r="D1163" s="3"/>
      <c r="E1163" s="3"/>
      <c r="F1163" s="55" t="e">
        <f>INDEX(部首検索表[序数],MATCH(字音画数表[[#This Row],[部首]],部首検索表[部首],0))</f>
        <v>#N/A</v>
      </c>
      <c r="G1163" s="3"/>
      <c r="H1163" s="42"/>
    </row>
    <row r="1164" spans="2:8">
      <c r="B1164" s="11" t="s">
        <v>4085</v>
      </c>
      <c r="C1164" s="11"/>
      <c r="D1164" s="3"/>
      <c r="E1164" s="3"/>
      <c r="F1164" s="55" t="e">
        <f>INDEX(部首検索表[序数],MATCH(字音画数表[[#This Row],[部首]],部首検索表[部首],0))</f>
        <v>#N/A</v>
      </c>
      <c r="G1164" s="3"/>
      <c r="H1164" s="42"/>
    </row>
    <row r="1165" spans="2:8">
      <c r="B1165" s="11" t="s">
        <v>4086</v>
      </c>
      <c r="C1165" s="11"/>
      <c r="D1165" s="3"/>
      <c r="E1165" s="3"/>
      <c r="F1165" s="55" t="e">
        <f>INDEX(部首検索表[序数],MATCH(字音画数表[[#This Row],[部首]],部首検索表[部首],0))</f>
        <v>#N/A</v>
      </c>
      <c r="G1165" s="3"/>
      <c r="H1165" s="42"/>
    </row>
    <row r="1166" spans="2:8">
      <c r="B1166" s="11" t="s">
        <v>4087</v>
      </c>
      <c r="C1166" s="11"/>
      <c r="D1166" s="3"/>
      <c r="E1166" s="3"/>
      <c r="F1166" s="55" t="e">
        <f>INDEX(部首検索表[序数],MATCH(字音画数表[[#This Row],[部首]],部首検索表[部首],0))</f>
        <v>#N/A</v>
      </c>
      <c r="G1166" s="3"/>
      <c r="H1166" s="42"/>
    </row>
    <row r="1167" spans="2:8">
      <c r="B1167" s="11" t="s">
        <v>4088</v>
      </c>
      <c r="C1167" s="11"/>
      <c r="D1167" s="3"/>
      <c r="E1167" s="3"/>
      <c r="F1167" s="55" t="e">
        <f>INDEX(部首検索表[序数],MATCH(字音画数表[[#This Row],[部首]],部首検索表[部首],0))</f>
        <v>#N/A</v>
      </c>
      <c r="G1167" s="3"/>
      <c r="H1167" s="42"/>
    </row>
    <row r="1168" spans="2:8">
      <c r="B1168" s="11" t="s">
        <v>4089</v>
      </c>
      <c r="C1168" s="11"/>
      <c r="D1168" s="3"/>
      <c r="E1168" s="3"/>
      <c r="F1168" s="55" t="e">
        <f>INDEX(部首検索表[序数],MATCH(字音画数表[[#This Row],[部首]],部首検索表[部首],0))</f>
        <v>#N/A</v>
      </c>
      <c r="G1168" s="3"/>
      <c r="H1168" s="42"/>
    </row>
    <row r="1169" spans="2:8">
      <c r="B1169" s="11" t="s">
        <v>4090</v>
      </c>
      <c r="C1169" s="11"/>
      <c r="D1169" s="3"/>
      <c r="E1169" s="3"/>
      <c r="F1169" s="55" t="e">
        <f>INDEX(部首検索表[序数],MATCH(字音画数表[[#This Row],[部首]],部首検索表[部首],0))</f>
        <v>#N/A</v>
      </c>
      <c r="G1169" s="3"/>
      <c r="H1169" s="42"/>
    </row>
    <row r="1170" spans="2:8">
      <c r="B1170" s="11" t="s">
        <v>4091</v>
      </c>
      <c r="C1170" s="11"/>
      <c r="D1170" s="3"/>
      <c r="E1170" s="3"/>
      <c r="F1170" s="55" t="e">
        <f>INDEX(部首検索表[序数],MATCH(字音画数表[[#This Row],[部首]],部首検索表[部首],0))</f>
        <v>#N/A</v>
      </c>
      <c r="G1170" s="3"/>
      <c r="H1170" s="42"/>
    </row>
    <row r="1171" spans="2:8">
      <c r="B1171" s="11" t="s">
        <v>4092</v>
      </c>
      <c r="C1171" s="11" t="s">
        <v>3970</v>
      </c>
      <c r="D1171" s="3">
        <v>25</v>
      </c>
      <c r="E1171" s="3" t="s">
        <v>1157</v>
      </c>
      <c r="F1171" s="55">
        <f>INDEX(部首検索表[序数],MATCH(字音画数表[[#This Row],[部首]],部首検索表[部首],0))</f>
        <v>142</v>
      </c>
      <c r="G1171" s="3" t="s">
        <v>1188</v>
      </c>
      <c r="H1171" s="42" t="s">
        <v>132</v>
      </c>
    </row>
    <row r="1172" spans="2:8">
      <c r="B1172" s="11" t="s">
        <v>4093</v>
      </c>
      <c r="C1172" s="11"/>
      <c r="D1172" s="3"/>
      <c r="E1172" s="3"/>
      <c r="F1172" s="55" t="e">
        <f>INDEX(部首検索表[序数],MATCH(字音画数表[[#This Row],[部首]],部首検索表[部首],0))</f>
        <v>#N/A</v>
      </c>
      <c r="G1172" s="3"/>
      <c r="H1172" s="42"/>
    </row>
    <row r="1173" spans="2:8">
      <c r="B1173" s="11" t="s">
        <v>4094</v>
      </c>
      <c r="C1173" s="11"/>
      <c r="D1173" s="3"/>
      <c r="E1173" s="3"/>
      <c r="F1173" s="55" t="e">
        <f>INDEX(部首検索表[序数],MATCH(字音画数表[[#This Row],[部首]],部首検索表[部首],0))</f>
        <v>#N/A</v>
      </c>
      <c r="G1173" s="3"/>
      <c r="H1173" s="42"/>
    </row>
    <row r="1174" spans="2:8">
      <c r="B1174" s="11" t="s">
        <v>4095</v>
      </c>
      <c r="C1174" s="11"/>
      <c r="D1174" s="3"/>
      <c r="E1174" s="3"/>
      <c r="F1174" s="55" t="e">
        <f>INDEX(部首検索表[序数],MATCH(字音画数表[[#This Row],[部首]],部首検索表[部首],0))</f>
        <v>#N/A</v>
      </c>
      <c r="G1174" s="3"/>
      <c r="H1174" s="42"/>
    </row>
    <row r="1175" spans="2:8">
      <c r="B1175" s="11" t="s">
        <v>4096</v>
      </c>
      <c r="C1175" s="11"/>
      <c r="D1175" s="3"/>
      <c r="E1175" s="3"/>
      <c r="F1175" s="55" t="e">
        <f>INDEX(部首検索表[序数],MATCH(字音画数表[[#This Row],[部首]],部首検索表[部首],0))</f>
        <v>#N/A</v>
      </c>
      <c r="G1175" s="3"/>
      <c r="H1175" s="42"/>
    </row>
    <row r="1176" spans="2:8">
      <c r="B1176" s="29" t="s">
        <v>4097</v>
      </c>
      <c r="C1176" s="29"/>
      <c r="D1176" s="10"/>
      <c r="E1176" s="10"/>
      <c r="F1176" s="55" t="e">
        <f>INDEX(部首検索表[序数],MATCH(字音画数表[[#This Row],[部首]],部首検索表[部首],0))</f>
        <v>#N/A</v>
      </c>
      <c r="G1176" s="10"/>
      <c r="H1176" s="87"/>
    </row>
    <row r="1177" spans="2:8">
      <c r="B1177" s="29" t="s">
        <v>4098</v>
      </c>
      <c r="C1177" s="29"/>
      <c r="D1177" s="10"/>
      <c r="F1177" s="55" t="e">
        <f>INDEX(部首検索表[序数],MATCH(字音画数表[[#This Row],[部首]],部首検索表[部首],0))</f>
        <v>#N/A</v>
      </c>
      <c r="G1177" s="10"/>
      <c r="H1177" s="125"/>
    </row>
    <row r="1178" spans="2:8">
      <c r="B1178" s="29" t="s">
        <v>4099</v>
      </c>
      <c r="C1178" s="29"/>
      <c r="D1178" s="10"/>
      <c r="F1178" s="55" t="e">
        <f>INDEX(部首検索表[序数],MATCH(字音画数表[[#This Row],[部首]],部首検索表[部首],0))</f>
        <v>#N/A</v>
      </c>
      <c r="G1178" s="10"/>
      <c r="H1178" s="125"/>
    </row>
    <row r="1179" spans="2:8">
      <c r="B1179" s="29" t="s">
        <v>4100</v>
      </c>
      <c r="C1179" s="29"/>
      <c r="D1179" s="10"/>
      <c r="E1179" s="10"/>
      <c r="F1179" s="55" t="e">
        <f>INDEX(部首検索表[序数],MATCH(字音画数表[[#This Row],[部首]],部首検索表[部首],0))</f>
        <v>#N/A</v>
      </c>
      <c r="G1179" s="10"/>
      <c r="H1179" s="125"/>
    </row>
    <row r="1180" spans="2:8">
      <c r="B1180" s="29" t="s">
        <v>4101</v>
      </c>
      <c r="C1180" s="29"/>
      <c r="D1180" s="10"/>
      <c r="E1180" s="10"/>
      <c r="F1180" s="55" t="e">
        <f>INDEX(部首検索表[序数],MATCH(字音画数表[[#This Row],[部首]],部首検索表[部首],0))</f>
        <v>#N/A</v>
      </c>
      <c r="G1180" s="10"/>
      <c r="H1180" s="125"/>
    </row>
    <row r="1181" spans="2:8">
      <c r="B1181" s="29" t="s">
        <v>4102</v>
      </c>
      <c r="C1181" s="29"/>
      <c r="D1181" s="10"/>
      <c r="F1181" s="55" t="e">
        <f>INDEX(部首検索表[序数],MATCH(字音画数表[[#This Row],[部首]],部首検索表[部首],0))</f>
        <v>#N/A</v>
      </c>
      <c r="G1181" s="10"/>
      <c r="H1181" s="125"/>
    </row>
    <row r="1182" spans="2:8">
      <c r="B1182" s="29" t="s">
        <v>4103</v>
      </c>
      <c r="C1182" s="29"/>
      <c r="D1182" s="10"/>
      <c r="E1182" s="10"/>
      <c r="F1182" s="55" t="e">
        <f>INDEX(部首検索表[序数],MATCH(字音画数表[[#This Row],[部首]],部首検索表[部首],0))</f>
        <v>#N/A</v>
      </c>
      <c r="G1182" s="10"/>
      <c r="H1182" s="87"/>
    </row>
    <row r="1183" spans="2:8">
      <c r="B1183" s="29" t="s">
        <v>4104</v>
      </c>
      <c r="C1183" s="29"/>
      <c r="D1183" s="10"/>
      <c r="E1183" s="10"/>
      <c r="F1183" s="55" t="e">
        <f>INDEX(部首検索表[序数],MATCH(字音画数表[[#This Row],[部首]],部首検索表[部首],0))</f>
        <v>#N/A</v>
      </c>
      <c r="G1183" s="10"/>
      <c r="H1183" s="125"/>
    </row>
    <row r="1184" spans="2:8">
      <c r="B1184" s="29" t="s">
        <v>4105</v>
      </c>
      <c r="C1184" s="29"/>
      <c r="D1184" s="10"/>
      <c r="E1184" s="10"/>
      <c r="F1184" s="55" t="e">
        <f>INDEX(部首検索表[序数],MATCH(字音画数表[[#This Row],[部首]],部首検索表[部首],0))</f>
        <v>#N/A</v>
      </c>
      <c r="G1184" s="10"/>
      <c r="H1184" s="125"/>
    </row>
    <row r="1185" spans="2:8">
      <c r="B1185" s="29" t="s">
        <v>4106</v>
      </c>
      <c r="C1185" s="29"/>
      <c r="D1185" s="10"/>
      <c r="E1185" s="10"/>
      <c r="F1185" s="55" t="e">
        <f>INDEX(部首検索表[序数],MATCH(字音画数表[[#This Row],[部首]],部首検索表[部首],0))</f>
        <v>#N/A</v>
      </c>
      <c r="G1185" s="10"/>
      <c r="H1185" s="125"/>
    </row>
    <row r="1186" spans="2:8">
      <c r="B1186" s="29" t="s">
        <v>4107</v>
      </c>
      <c r="C1186" s="29"/>
      <c r="D1186" s="10"/>
      <c r="E1186" s="10"/>
      <c r="F1186" s="55" t="e">
        <f>INDEX(部首検索表[序数],MATCH(字音画数表[[#This Row],[部首]],部首検索表[部首],0))</f>
        <v>#N/A</v>
      </c>
      <c r="G1186" s="10"/>
      <c r="H1186" s="125"/>
    </row>
    <row r="1187" spans="2:8">
      <c r="B1187" s="29" t="s">
        <v>4108</v>
      </c>
      <c r="C1187" s="29"/>
      <c r="D1187" s="10"/>
      <c r="E1187" s="10"/>
      <c r="F1187" s="55" t="e">
        <f>INDEX(部首検索表[序数],MATCH(字音画数表[[#This Row],[部首]],部首検索表[部首],0))</f>
        <v>#N/A</v>
      </c>
      <c r="G1187" s="10"/>
      <c r="H1187" s="125"/>
    </row>
    <row r="1188" spans="2:8">
      <c r="B1188" s="29" t="s">
        <v>4109</v>
      </c>
      <c r="C1188" s="29"/>
      <c r="D1188" s="10"/>
      <c r="E1188" s="10"/>
      <c r="F1188" s="54" t="e">
        <f>INDEX(部首検索表[序数],MATCH(字音画数表[[#This Row],[部首]],部首検索表[部首],0))</f>
        <v>#N/A</v>
      </c>
      <c r="G1188" s="10"/>
      <c r="H1188" s="125"/>
    </row>
    <row r="1189" spans="2:8">
      <c r="B1189" s="29" t="s">
        <v>4110</v>
      </c>
      <c r="C1189" s="29"/>
      <c r="D1189" s="10"/>
      <c r="E1189" s="10"/>
      <c r="F1189" s="55" t="e">
        <f>INDEX(部首検索表[序数],MATCH(字音画数表[[#This Row],[部首]],部首検索表[部首],0))</f>
        <v>#N/A</v>
      </c>
      <c r="G1189" s="10"/>
      <c r="H1189" s="125"/>
    </row>
    <row r="1190" spans="2:8">
      <c r="B1190" s="29" t="s">
        <v>4111</v>
      </c>
      <c r="C1190" s="29"/>
      <c r="D1190" s="10"/>
      <c r="E1190" s="10"/>
      <c r="F1190" s="55" t="e">
        <f>INDEX(部首検索表[序数],MATCH(字音画数表[[#This Row],[部首]],部首検索表[部首],0))</f>
        <v>#N/A</v>
      </c>
      <c r="G1190" s="10"/>
      <c r="H1190" s="125"/>
    </row>
    <row r="1191" spans="2:8">
      <c r="B1191" s="29" t="s">
        <v>4112</v>
      </c>
      <c r="C1191" s="29"/>
      <c r="D1191" s="10"/>
      <c r="E1191" s="10"/>
      <c r="F1191" s="55" t="e">
        <f>INDEX(部首検索表[序数],MATCH(字音画数表[[#This Row],[部首]],部首検索表[部首],0))</f>
        <v>#N/A</v>
      </c>
      <c r="G1191" s="10"/>
      <c r="H1191" s="87"/>
    </row>
    <row r="1192" spans="2:8">
      <c r="B1192" s="29" t="s">
        <v>4113</v>
      </c>
      <c r="C1192" s="29"/>
      <c r="D1192" s="10"/>
      <c r="E1192" s="10"/>
      <c r="F1192" s="55" t="e">
        <f>INDEX(部首検索表[序数],MATCH(字音画数表[[#This Row],[部首]],部首検索表[部首],0))</f>
        <v>#N/A</v>
      </c>
      <c r="G1192" s="10"/>
      <c r="H1192" s="125"/>
    </row>
    <row r="1193" spans="2:8">
      <c r="B1193" s="29" t="s">
        <v>4114</v>
      </c>
      <c r="C1193" s="29"/>
      <c r="D1193" s="10"/>
      <c r="E1193" s="10"/>
      <c r="F1193" s="55" t="e">
        <f>INDEX(部首検索表[序数],MATCH(字音画数表[[#This Row],[部首]],部首検索表[部首],0))</f>
        <v>#N/A</v>
      </c>
      <c r="G1193" s="10"/>
      <c r="H1193" s="125"/>
    </row>
    <row r="1194" spans="2:8">
      <c r="B1194" s="29" t="s">
        <v>4115</v>
      </c>
      <c r="C1194" s="29"/>
      <c r="D1194" s="10"/>
      <c r="E1194" s="10"/>
      <c r="F1194" s="55" t="e">
        <f>INDEX(部首検索表[序数],MATCH(字音画数表[[#This Row],[部首]],部首検索表[部首],0))</f>
        <v>#N/A</v>
      </c>
      <c r="G1194" s="10"/>
      <c r="H1194" s="87"/>
    </row>
    <row r="1195" spans="2:8">
      <c r="B1195" s="29" t="s">
        <v>4116</v>
      </c>
      <c r="C1195" s="29"/>
      <c r="D1195" s="10"/>
      <c r="E1195" s="10"/>
      <c r="F1195" s="55" t="e">
        <f>INDEX(部首検索表[序数],MATCH(字音画数表[[#This Row],[部首]],部首検索表[部首],0))</f>
        <v>#N/A</v>
      </c>
      <c r="G1195" s="10"/>
      <c r="H1195" s="87"/>
    </row>
    <row r="1196" spans="2:8">
      <c r="B1196" s="29" t="s">
        <v>4117</v>
      </c>
      <c r="C1196" s="29"/>
      <c r="D1196" s="10"/>
      <c r="E1196" s="10"/>
      <c r="F1196" s="55" t="e">
        <f>INDEX(部首検索表[序数],MATCH(字音画数表[[#This Row],[部首]],部首検索表[部首],0))</f>
        <v>#N/A</v>
      </c>
      <c r="G1196" s="10"/>
      <c r="H1196" s="125"/>
    </row>
    <row r="1197" spans="2:8">
      <c r="B1197" s="29" t="s">
        <v>4118</v>
      </c>
      <c r="C1197" s="29"/>
      <c r="D1197" s="10"/>
      <c r="E1197" s="10"/>
      <c r="F1197" s="54" t="e">
        <f>INDEX(部首検索表[序数],MATCH(字音画数表[[#This Row],[部首]],部首検索表[部首],0))</f>
        <v>#N/A</v>
      </c>
      <c r="G1197" s="10"/>
      <c r="H1197" s="125"/>
    </row>
    <row r="1198" spans="2:8">
      <c r="B1198" s="29" t="s">
        <v>4119</v>
      </c>
      <c r="C1198" s="29"/>
      <c r="D1198" s="10"/>
      <c r="F1198" s="54" t="e">
        <f>INDEX(部首検索表[序数],MATCH(字音画数表[[#This Row],[部首]],部首検索表[部首],0))</f>
        <v>#N/A</v>
      </c>
      <c r="G1198" s="10"/>
      <c r="H1198" s="87"/>
    </row>
    <row r="1199" spans="2:8">
      <c r="B1199" s="29" t="s">
        <v>4593</v>
      </c>
      <c r="C1199" s="29" t="s">
        <v>4766</v>
      </c>
      <c r="D1199" s="10">
        <v>19</v>
      </c>
      <c r="E1199" s="10" t="s">
        <v>712</v>
      </c>
      <c r="F1199" s="54">
        <f>INDEX(部首検索表[序数],MATCH(字音画数表[[#This Row],[部首]],部首検索表[部首],0))</f>
        <v>149</v>
      </c>
      <c r="G1199" s="130" t="s">
        <v>1397</v>
      </c>
      <c r="H1199" s="132" t="s">
        <v>4704</v>
      </c>
    </row>
    <row r="1200" spans="2:8">
      <c r="B1200" s="134" t="s">
        <v>4767</v>
      </c>
      <c r="C1200" s="29" t="s">
        <v>1894</v>
      </c>
      <c r="D1200" s="10">
        <v>12</v>
      </c>
      <c r="E1200" s="10" t="s">
        <v>114</v>
      </c>
      <c r="F1200" s="55">
        <f>INDEX(部首検索表[序数],MATCH(字音画数表[[#This Row],[部首]],部首検索表[部首],0))</f>
        <v>38</v>
      </c>
      <c r="G1200" s="131" t="s">
        <v>1016</v>
      </c>
      <c r="H1200" s="133" t="s">
        <v>132</v>
      </c>
    </row>
    <row r="1201" spans="2:8">
      <c r="B1201" s="29" t="s">
        <v>4768</v>
      </c>
      <c r="C1201" s="29" t="s">
        <v>4769</v>
      </c>
      <c r="D1201" s="10">
        <v>12</v>
      </c>
      <c r="E1201" s="10" t="s">
        <v>114</v>
      </c>
      <c r="F1201" s="55">
        <f>INDEX(部首検索表[序数],MATCH(字音画数表[[#This Row],[部首]],部首検索表[部首],0))</f>
        <v>38</v>
      </c>
      <c r="G1201" s="131" t="s">
        <v>1264</v>
      </c>
      <c r="H1201" s="133" t="s">
        <v>132</v>
      </c>
    </row>
    <row r="1202" spans="2:8">
      <c r="B1202" s="135" t="s">
        <v>4770</v>
      </c>
      <c r="C1202" s="29" t="s">
        <v>3966</v>
      </c>
      <c r="D1202" s="10">
        <v>21</v>
      </c>
      <c r="E1202" s="10" t="s">
        <v>4771</v>
      </c>
      <c r="F1202" s="55">
        <f>INDEX(部首検索表[序数],MATCH(字音画数表[[#This Row],[部首]],部首検索表[部首],0))</f>
        <v>94</v>
      </c>
      <c r="G1202" s="131" t="s">
        <v>241</v>
      </c>
      <c r="H1202" s="133" t="s">
        <v>132</v>
      </c>
    </row>
    <row r="1203" spans="2:8">
      <c r="B1203" s="136" t="s">
        <v>4772</v>
      </c>
      <c r="C1203" s="29" t="s">
        <v>3958</v>
      </c>
      <c r="D1203" s="10">
        <v>18</v>
      </c>
      <c r="E1203" s="10" t="s">
        <v>114</v>
      </c>
      <c r="F1203" s="55">
        <f>INDEX(部首検索表[序数],MATCH(字音画数表[[#This Row],[部首]],部首検索表[部首],0))</f>
        <v>38</v>
      </c>
      <c r="G1203" s="131" t="s">
        <v>189</v>
      </c>
      <c r="H1203" s="133" t="s">
        <v>132</v>
      </c>
    </row>
    <row r="1204" spans="2:8">
      <c r="B1204" s="29" t="s">
        <v>589</v>
      </c>
      <c r="C1204" s="29" t="s">
        <v>1861</v>
      </c>
      <c r="D1204" s="10">
        <v>4</v>
      </c>
      <c r="E1204" s="10" t="s">
        <v>589</v>
      </c>
      <c r="F1204" s="54">
        <f>INDEX(部首検索表[序数],MATCH(字音画数表[[#This Row],[部首]],部首検索表[部首],0))</f>
        <v>94</v>
      </c>
      <c r="G1204" s="10" t="s">
        <v>474</v>
      </c>
      <c r="H1204" s="132"/>
    </row>
    <row r="1205" spans="2:8">
      <c r="B1205" s="29" t="s">
        <v>4756</v>
      </c>
      <c r="C1205" s="29" t="s">
        <v>1380</v>
      </c>
      <c r="D1205" s="10">
        <v>19</v>
      </c>
      <c r="E1205" s="9" t="s">
        <v>630</v>
      </c>
      <c r="F1205" s="54">
        <f>INDEX(部首検索表[序数],MATCH(字音画数表[[#This Row],[部首]],部首検索表[部首],0))</f>
        <v>104</v>
      </c>
      <c r="G1205" s="130" t="s">
        <v>1374</v>
      </c>
      <c r="H1205" s="132"/>
    </row>
    <row r="1206" spans="2:8">
      <c r="B1206" s="127" t="s">
        <v>4756</v>
      </c>
      <c r="C1206" s="128" t="s">
        <v>1380</v>
      </c>
      <c r="D1206" s="129">
        <v>19</v>
      </c>
      <c r="E1206" s="129" t="s">
        <v>630</v>
      </c>
      <c r="F1206" s="54">
        <f>INDEX(部首検索表[序数],MATCH(字音画数表[[#This Row],[部首]],部首検索表[部首],0))</f>
        <v>104</v>
      </c>
      <c r="G1206" s="130" t="s">
        <v>1928</v>
      </c>
      <c r="H1206" s="132"/>
    </row>
  </sheetData>
  <mergeCells count="1">
    <mergeCell ref="E1:F1"/>
  </mergeCells>
  <phoneticPr fontId="1"/>
  <conditionalFormatting sqref="B1206">
    <cfRule type="duplicateValues" dxfId="31" priority="5"/>
  </conditionalFormatting>
  <conditionalFormatting sqref="B3:B222 B224:B1204">
    <cfRule type="duplicateValues" dxfId="30" priority="2"/>
  </conditionalFormatting>
  <conditionalFormatting sqref="B223">
    <cfRule type="duplicateValues" dxfId="29" priority="1"/>
  </conditionalFormatting>
  <pageMargins left="0.7" right="0.7" top="0.75" bottom="0.75" header="0.3" footer="0.3"/>
  <pageSetup paperSize="9" orientation="landscape" horizontalDpi="4294967293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D3367-40B4-426F-8B2F-DD9817DA25F3}">
  <dimension ref="A1:CO216"/>
  <sheetViews>
    <sheetView workbookViewId="0">
      <selection activeCell="E3" sqref="E3"/>
    </sheetView>
  </sheetViews>
  <sheetFormatPr defaultRowHeight="17.7"/>
  <cols>
    <col min="2" max="19" width="4.140625" customWidth="1"/>
    <col min="22" max="23" width="4.140625" customWidth="1"/>
  </cols>
  <sheetData>
    <row r="1" spans="1:93">
      <c r="A1" t="s">
        <v>1495</v>
      </c>
      <c r="T1" t="s">
        <v>1496</v>
      </c>
      <c r="Y1" s="6"/>
      <c r="Z1">
        <v>1</v>
      </c>
      <c r="AA1" s="6"/>
      <c r="AB1">
        <v>2</v>
      </c>
      <c r="AC1" s="6"/>
      <c r="AD1">
        <v>3</v>
      </c>
      <c r="AE1" s="6"/>
      <c r="AF1">
        <v>4</v>
      </c>
      <c r="AG1" s="6"/>
      <c r="AH1">
        <v>5</v>
      </c>
      <c r="AI1" s="6"/>
      <c r="AJ1">
        <v>6</v>
      </c>
      <c r="AK1" s="6"/>
      <c r="AL1">
        <v>7</v>
      </c>
      <c r="AM1" s="6"/>
      <c r="AN1">
        <v>8</v>
      </c>
      <c r="AO1" s="6"/>
      <c r="AP1">
        <v>9</v>
      </c>
      <c r="AQ1" s="6"/>
      <c r="AR1">
        <v>10</v>
      </c>
      <c r="AS1" s="6"/>
      <c r="AT1">
        <v>11</v>
      </c>
      <c r="AU1" s="6"/>
      <c r="AV1">
        <v>12</v>
      </c>
      <c r="AW1" s="6"/>
      <c r="AX1">
        <v>13</v>
      </c>
      <c r="AY1" s="6"/>
      <c r="AZ1">
        <v>14</v>
      </c>
      <c r="BA1" s="6"/>
      <c r="BB1">
        <v>15</v>
      </c>
      <c r="BC1" s="6"/>
      <c r="BD1">
        <v>16</v>
      </c>
      <c r="BE1" s="6"/>
      <c r="BF1">
        <v>17</v>
      </c>
      <c r="BH1" s="6" t="s">
        <v>1497</v>
      </c>
      <c r="BI1" s="6" t="s">
        <v>1498</v>
      </c>
      <c r="BJ1" s="6" t="s">
        <v>1499</v>
      </c>
      <c r="BK1" s="6" t="s">
        <v>1500</v>
      </c>
      <c r="BL1" s="6" t="s">
        <v>1501</v>
      </c>
      <c r="BM1" s="6" t="s">
        <v>1502</v>
      </c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</row>
    <row r="2" spans="1:93">
      <c r="A2">
        <v>1</v>
      </c>
      <c r="B2" s="9" t="s">
        <v>164</v>
      </c>
      <c r="C2" s="9" t="s">
        <v>1503</v>
      </c>
      <c r="D2" s="9" t="s">
        <v>664</v>
      </c>
      <c r="E2" s="9" t="s">
        <v>840</v>
      </c>
      <c r="F2" s="9" t="s">
        <v>234</v>
      </c>
      <c r="G2" s="9" t="s">
        <v>687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T2" t="s">
        <v>1504</v>
      </c>
      <c r="U2" t="s">
        <v>1505</v>
      </c>
      <c r="Y2" s="6" t="s">
        <v>1497</v>
      </c>
      <c r="Z2" t="s">
        <v>164</v>
      </c>
      <c r="AA2" s="6" t="s">
        <v>1506</v>
      </c>
      <c r="AB2" t="s">
        <v>176</v>
      </c>
      <c r="AC2" s="6" t="s">
        <v>1507</v>
      </c>
      <c r="AD2" t="s">
        <v>566</v>
      </c>
      <c r="AE2" s="6" t="s">
        <v>1508</v>
      </c>
      <c r="AF2" t="s">
        <v>1509</v>
      </c>
      <c r="AG2" s="6" t="s">
        <v>1510</v>
      </c>
      <c r="AH2" t="s">
        <v>1511</v>
      </c>
      <c r="AI2" s="6" t="s">
        <v>1512</v>
      </c>
      <c r="AJ2" t="s">
        <v>335</v>
      </c>
      <c r="AK2" s="6" t="s">
        <v>1513</v>
      </c>
      <c r="AL2" t="s">
        <v>511</v>
      </c>
      <c r="AM2" s="6" t="s">
        <v>1514</v>
      </c>
      <c r="AN2" t="s">
        <v>290</v>
      </c>
      <c r="AO2" s="6" t="s">
        <v>1515</v>
      </c>
      <c r="AP2" t="s">
        <v>1516</v>
      </c>
      <c r="AQ2" s="6" t="s">
        <v>1517</v>
      </c>
      <c r="AR2" t="s">
        <v>1187</v>
      </c>
      <c r="AS2" s="6" t="s">
        <v>1518</v>
      </c>
      <c r="AT2" t="s">
        <v>433</v>
      </c>
      <c r="AU2" s="6" t="s">
        <v>1519</v>
      </c>
      <c r="AV2" t="s">
        <v>604</v>
      </c>
      <c r="AW2" s="6" t="s">
        <v>1520</v>
      </c>
      <c r="AX2" t="s">
        <v>1094</v>
      </c>
      <c r="AY2" s="6" t="s">
        <v>1521</v>
      </c>
      <c r="AZ2" t="s">
        <v>1522</v>
      </c>
      <c r="BA2" s="6" t="s">
        <v>1523</v>
      </c>
      <c r="BB2" t="s">
        <v>401</v>
      </c>
      <c r="BC2" s="6" t="s">
        <v>1524</v>
      </c>
      <c r="BD2" t="s">
        <v>1431</v>
      </c>
      <c r="BE2" s="6" t="s">
        <v>1525</v>
      </c>
      <c r="BF2" t="s">
        <v>1526</v>
      </c>
      <c r="BH2" t="s">
        <v>164</v>
      </c>
      <c r="BI2" t="s">
        <v>1503</v>
      </c>
      <c r="BJ2" t="s">
        <v>664</v>
      </c>
      <c r="BK2" t="s">
        <v>840</v>
      </c>
      <c r="BL2" t="s">
        <v>234</v>
      </c>
      <c r="BM2" t="s">
        <v>687</v>
      </c>
    </row>
    <row r="3" spans="1:93">
      <c r="A3">
        <v>2</v>
      </c>
      <c r="B3" s="9" t="s">
        <v>176</v>
      </c>
      <c r="C3" s="9" t="s">
        <v>202</v>
      </c>
      <c r="D3" s="9" t="s">
        <v>135</v>
      </c>
      <c r="E3" s="9" t="s">
        <v>531</v>
      </c>
      <c r="F3" s="9" t="s">
        <v>782</v>
      </c>
      <c r="G3" s="9" t="s">
        <v>1206</v>
      </c>
      <c r="H3" s="9" t="s">
        <v>634</v>
      </c>
      <c r="I3" s="9" t="s">
        <v>473</v>
      </c>
      <c r="J3" s="9" t="s">
        <v>1243</v>
      </c>
      <c r="K3" s="9" t="s">
        <v>1215</v>
      </c>
      <c r="L3" s="9" t="s">
        <v>795</v>
      </c>
      <c r="M3" s="9" t="s">
        <v>739</v>
      </c>
      <c r="N3" s="9" t="s">
        <v>1527</v>
      </c>
      <c r="O3" s="9" t="s">
        <v>270</v>
      </c>
      <c r="P3" s="9" t="s">
        <v>1164</v>
      </c>
      <c r="Q3" s="9" t="s">
        <v>384</v>
      </c>
      <c r="R3" s="9" t="s">
        <v>1528</v>
      </c>
      <c r="T3">
        <v>1</v>
      </c>
      <c r="U3" t="s">
        <v>164</v>
      </c>
      <c r="Y3" s="6" t="s">
        <v>1498</v>
      </c>
      <c r="Z3" t="s">
        <v>1503</v>
      </c>
      <c r="AA3" s="6" t="s">
        <v>1529</v>
      </c>
      <c r="AB3" t="s">
        <v>202</v>
      </c>
      <c r="AC3" s="6" t="s">
        <v>1530</v>
      </c>
      <c r="AD3" t="s">
        <v>221</v>
      </c>
      <c r="AE3" s="6" t="s">
        <v>1531</v>
      </c>
      <c r="AF3" t="s">
        <v>1532</v>
      </c>
      <c r="AG3" s="6" t="s">
        <v>1533</v>
      </c>
      <c r="AH3" t="s">
        <v>1534</v>
      </c>
      <c r="AI3" s="6" t="s">
        <v>1535</v>
      </c>
      <c r="AJ3" t="s">
        <v>1536</v>
      </c>
      <c r="AK3" s="6" t="s">
        <v>1537</v>
      </c>
      <c r="AL3" t="s">
        <v>301</v>
      </c>
      <c r="AM3" s="6" t="s">
        <v>1538</v>
      </c>
      <c r="AN3" t="s">
        <v>1086</v>
      </c>
      <c r="AO3" s="6" t="s">
        <v>1539</v>
      </c>
      <c r="AP3" t="s">
        <v>305</v>
      </c>
      <c r="AQ3" s="6" t="s">
        <v>1540</v>
      </c>
      <c r="AR3" t="s">
        <v>618</v>
      </c>
      <c r="AS3" s="6" t="s">
        <v>1541</v>
      </c>
      <c r="AT3" t="s">
        <v>363</v>
      </c>
      <c r="AU3" s="6" t="s">
        <v>1542</v>
      </c>
      <c r="AV3" t="s">
        <v>1543</v>
      </c>
      <c r="AW3" s="6" t="s">
        <v>1544</v>
      </c>
      <c r="AX3" t="s">
        <v>1545</v>
      </c>
      <c r="AY3" s="6" t="s">
        <v>1546</v>
      </c>
      <c r="AZ3" t="s">
        <v>941</v>
      </c>
      <c r="BA3" s="6"/>
      <c r="BC3" s="6" t="s">
        <v>1547</v>
      </c>
      <c r="BD3" t="s">
        <v>1548</v>
      </c>
      <c r="BE3" s="6"/>
      <c r="BH3" s="6" t="s">
        <v>1506</v>
      </c>
      <c r="BI3" s="6" t="s">
        <v>1529</v>
      </c>
      <c r="BJ3" s="6" t="s">
        <v>1549</v>
      </c>
      <c r="BK3" s="6" t="s">
        <v>1550</v>
      </c>
      <c r="BL3" s="6" t="s">
        <v>1551</v>
      </c>
      <c r="BM3" s="6" t="s">
        <v>1552</v>
      </c>
      <c r="BN3" s="6" t="s">
        <v>1553</v>
      </c>
      <c r="BO3" s="6" t="s">
        <v>1554</v>
      </c>
      <c r="BP3" s="6" t="s">
        <v>1555</v>
      </c>
      <c r="BQ3" s="6" t="s">
        <v>1556</v>
      </c>
      <c r="BR3" s="6" t="s">
        <v>1557</v>
      </c>
      <c r="BS3" s="6" t="s">
        <v>1558</v>
      </c>
      <c r="BT3" s="6" t="s">
        <v>1559</v>
      </c>
      <c r="BU3" s="6" t="s">
        <v>1560</v>
      </c>
      <c r="BV3" s="6" t="s">
        <v>1561</v>
      </c>
      <c r="BW3" s="6" t="s">
        <v>1562</v>
      </c>
      <c r="BX3" s="6" t="s">
        <v>1563</v>
      </c>
      <c r="BY3" s="6" t="s">
        <v>1564</v>
      </c>
      <c r="BZ3" s="6" t="s">
        <v>1565</v>
      </c>
      <c r="CA3" s="6" t="s">
        <v>1566</v>
      </c>
      <c r="CB3" s="6" t="s">
        <v>1567</v>
      </c>
      <c r="CC3" s="6" t="s">
        <v>1568</v>
      </c>
      <c r="CD3" s="6" t="s">
        <v>1569</v>
      </c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</row>
    <row r="4" spans="1:93">
      <c r="B4" s="9" t="s">
        <v>754</v>
      </c>
      <c r="C4" s="9" t="s">
        <v>1570</v>
      </c>
      <c r="D4" s="9" t="s">
        <v>171</v>
      </c>
      <c r="E4" s="9" t="s">
        <v>222</v>
      </c>
      <c r="F4" s="9" t="s">
        <v>426</v>
      </c>
      <c r="G4" s="9" t="s">
        <v>408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T4">
        <v>2</v>
      </c>
      <c r="U4" t="s">
        <v>1503</v>
      </c>
      <c r="Y4" s="6" t="s">
        <v>1499</v>
      </c>
      <c r="Z4" t="s">
        <v>664</v>
      </c>
      <c r="AA4" s="6" t="s">
        <v>1549</v>
      </c>
      <c r="AB4" t="s">
        <v>135</v>
      </c>
      <c r="AC4" s="6" t="s">
        <v>1571</v>
      </c>
      <c r="AD4" t="s">
        <v>292</v>
      </c>
      <c r="AE4" s="6" t="s">
        <v>1572</v>
      </c>
      <c r="AF4" s="2" t="s">
        <v>539</v>
      </c>
      <c r="AG4" s="6" t="s">
        <v>1573</v>
      </c>
      <c r="AH4" t="s">
        <v>1574</v>
      </c>
      <c r="AI4" s="6" t="s">
        <v>1575</v>
      </c>
      <c r="AJ4" t="s">
        <v>676</v>
      </c>
      <c r="AK4" s="6" t="s">
        <v>1576</v>
      </c>
      <c r="AL4" t="s">
        <v>533</v>
      </c>
      <c r="AM4" s="6" t="s">
        <v>1577</v>
      </c>
      <c r="AN4" t="s">
        <v>1354</v>
      </c>
      <c r="AO4" s="6" t="s">
        <v>1578</v>
      </c>
      <c r="AP4" t="s">
        <v>144</v>
      </c>
      <c r="AQ4" s="6" t="s">
        <v>1579</v>
      </c>
      <c r="AR4" t="s">
        <v>599</v>
      </c>
      <c r="AS4" s="6" t="s">
        <v>1580</v>
      </c>
      <c r="AT4" t="s">
        <v>1581</v>
      </c>
      <c r="AU4" s="6" t="s">
        <v>1582</v>
      </c>
      <c r="AV4" t="s">
        <v>494</v>
      </c>
      <c r="AW4" s="6" t="s">
        <v>1583</v>
      </c>
      <c r="AX4" t="s">
        <v>1584</v>
      </c>
      <c r="AY4" s="6"/>
      <c r="BA4" s="6"/>
      <c r="BC4" s="6"/>
      <c r="BE4" s="6"/>
      <c r="BH4" t="s">
        <v>176</v>
      </c>
      <c r="BI4" t="s">
        <v>202</v>
      </c>
      <c r="BJ4" t="s">
        <v>135</v>
      </c>
      <c r="BK4" t="s">
        <v>531</v>
      </c>
      <c r="BL4" t="s">
        <v>782</v>
      </c>
      <c r="BM4" t="s">
        <v>1206</v>
      </c>
      <c r="BN4" t="s">
        <v>634</v>
      </c>
      <c r="BO4" t="s">
        <v>473</v>
      </c>
      <c r="BP4" t="s">
        <v>1243</v>
      </c>
      <c r="BQ4" t="s">
        <v>1215</v>
      </c>
      <c r="BR4" t="s">
        <v>795</v>
      </c>
      <c r="BS4" t="s">
        <v>739</v>
      </c>
      <c r="BT4" t="s">
        <v>1527</v>
      </c>
      <c r="BU4" t="s">
        <v>270</v>
      </c>
      <c r="BV4" t="s">
        <v>1164</v>
      </c>
      <c r="BW4" t="s">
        <v>384</v>
      </c>
      <c r="BX4" t="s">
        <v>1528</v>
      </c>
      <c r="BY4" t="s">
        <v>754</v>
      </c>
      <c r="BZ4" t="s">
        <v>1570</v>
      </c>
      <c r="CA4" t="s">
        <v>171</v>
      </c>
      <c r="CB4" t="s">
        <v>222</v>
      </c>
      <c r="CC4" t="s">
        <v>426</v>
      </c>
      <c r="CD4" t="s">
        <v>408</v>
      </c>
    </row>
    <row r="5" spans="1:93">
      <c r="A5">
        <v>3</v>
      </c>
      <c r="B5" s="9" t="s">
        <v>566</v>
      </c>
      <c r="C5" s="9" t="s">
        <v>221</v>
      </c>
      <c r="D5" s="9" t="s">
        <v>292</v>
      </c>
      <c r="E5" s="9" t="s">
        <v>168</v>
      </c>
      <c r="F5" s="9" t="s">
        <v>1585</v>
      </c>
      <c r="G5" s="9" t="s">
        <v>1586</v>
      </c>
      <c r="H5" s="9" t="s">
        <v>945</v>
      </c>
      <c r="I5" s="9" t="s">
        <v>1019</v>
      </c>
      <c r="J5" s="9" t="s">
        <v>197</v>
      </c>
      <c r="K5" s="9" t="s">
        <v>665</v>
      </c>
      <c r="L5" s="9" t="s">
        <v>127</v>
      </c>
      <c r="M5" s="9" t="s">
        <v>1587</v>
      </c>
      <c r="N5" s="9" t="s">
        <v>821</v>
      </c>
      <c r="O5" s="9" t="s">
        <v>183</v>
      </c>
      <c r="P5" s="9" t="s">
        <v>273</v>
      </c>
      <c r="Q5" s="9" t="s">
        <v>1176</v>
      </c>
      <c r="R5" s="9" t="s">
        <v>31</v>
      </c>
      <c r="T5">
        <v>3</v>
      </c>
      <c r="U5" t="s">
        <v>664</v>
      </c>
      <c r="Y5" s="6" t="s">
        <v>1500</v>
      </c>
      <c r="Z5" t="s">
        <v>840</v>
      </c>
      <c r="AA5" s="6" t="s">
        <v>1550</v>
      </c>
      <c r="AB5" t="s">
        <v>531</v>
      </c>
      <c r="AC5" s="6" t="s">
        <v>1588</v>
      </c>
      <c r="AD5" t="s">
        <v>168</v>
      </c>
      <c r="AE5" s="6" t="s">
        <v>1589</v>
      </c>
      <c r="AF5" t="s">
        <v>1590</v>
      </c>
      <c r="AG5" s="6" t="s">
        <v>1591</v>
      </c>
      <c r="AH5" t="s">
        <v>266</v>
      </c>
      <c r="AI5" s="6" t="s">
        <v>1592</v>
      </c>
      <c r="AJ5" t="s">
        <v>321</v>
      </c>
      <c r="AK5" s="6" t="s">
        <v>1593</v>
      </c>
      <c r="AL5" t="s">
        <v>1594</v>
      </c>
      <c r="AM5" s="6" t="s">
        <v>1595</v>
      </c>
      <c r="AN5" t="s">
        <v>173</v>
      </c>
      <c r="AO5" s="6" t="s">
        <v>1596</v>
      </c>
      <c r="AP5" t="s">
        <v>979</v>
      </c>
      <c r="AQ5" s="6" t="s">
        <v>1597</v>
      </c>
      <c r="AR5" t="s">
        <v>1339</v>
      </c>
      <c r="AS5" s="6" t="s">
        <v>1598</v>
      </c>
      <c r="AT5" t="s">
        <v>1599</v>
      </c>
      <c r="AU5" s="6" t="s">
        <v>1600</v>
      </c>
      <c r="AV5" t="s">
        <v>1601</v>
      </c>
      <c r="AW5" s="6" t="s">
        <v>1602</v>
      </c>
      <c r="AX5" t="s">
        <v>813</v>
      </c>
      <c r="AY5" s="6"/>
      <c r="BA5" s="6"/>
      <c r="BC5" s="6"/>
      <c r="BE5" s="6"/>
      <c r="BH5" s="6" t="s">
        <v>1507</v>
      </c>
      <c r="BI5" s="6" t="s">
        <v>1530</v>
      </c>
      <c r="BJ5" s="6" t="s">
        <v>1571</v>
      </c>
      <c r="BK5" s="6" t="s">
        <v>1588</v>
      </c>
      <c r="BL5" s="6" t="s">
        <v>1603</v>
      </c>
      <c r="BM5" s="6" t="s">
        <v>1604</v>
      </c>
      <c r="BN5" s="6" t="s">
        <v>1605</v>
      </c>
      <c r="BO5" s="6" t="s">
        <v>1606</v>
      </c>
      <c r="BP5" s="6" t="s">
        <v>1607</v>
      </c>
      <c r="BQ5" s="6" t="s">
        <v>1608</v>
      </c>
      <c r="BR5" s="6" t="s">
        <v>1609</v>
      </c>
      <c r="BS5" s="6" t="s">
        <v>1610</v>
      </c>
      <c r="BT5" s="6" t="s">
        <v>1611</v>
      </c>
      <c r="BU5" s="6" t="s">
        <v>1612</v>
      </c>
      <c r="BV5" s="6" t="s">
        <v>1613</v>
      </c>
      <c r="BW5" s="6" t="s">
        <v>1614</v>
      </c>
      <c r="BX5" s="6" t="s">
        <v>1615</v>
      </c>
      <c r="BY5" s="6" t="s">
        <v>1616</v>
      </c>
      <c r="BZ5" s="6" t="s">
        <v>1617</v>
      </c>
      <c r="CA5" s="6" t="s">
        <v>1618</v>
      </c>
      <c r="CB5" s="6" t="s">
        <v>1619</v>
      </c>
      <c r="CC5" s="6" t="s">
        <v>1620</v>
      </c>
      <c r="CD5" s="6" t="s">
        <v>1621</v>
      </c>
      <c r="CE5" s="6" t="s">
        <v>1622</v>
      </c>
      <c r="CF5" s="6" t="s">
        <v>1623</v>
      </c>
      <c r="CG5" s="6" t="s">
        <v>1624</v>
      </c>
      <c r="CH5" s="6" t="s">
        <v>1625</v>
      </c>
      <c r="CI5" s="6" t="s">
        <v>1626</v>
      </c>
      <c r="CJ5" s="6" t="s">
        <v>1627</v>
      </c>
      <c r="CK5" s="6" t="s">
        <v>1628</v>
      </c>
      <c r="CL5" s="6" t="s">
        <v>1629</v>
      </c>
      <c r="CM5" s="6"/>
      <c r="CN5" s="6"/>
      <c r="CO5" s="6"/>
    </row>
    <row r="6" spans="1:93">
      <c r="B6" s="9" t="s">
        <v>761</v>
      </c>
      <c r="C6" s="9" t="s">
        <v>568</v>
      </c>
      <c r="D6" s="9" t="s">
        <v>131</v>
      </c>
      <c r="E6" s="9" t="s">
        <v>1630</v>
      </c>
      <c r="F6" s="9" t="s">
        <v>1631</v>
      </c>
      <c r="G6" s="9" t="s">
        <v>1632</v>
      </c>
      <c r="H6" s="9" t="s">
        <v>287</v>
      </c>
      <c r="I6" s="9" t="s">
        <v>515</v>
      </c>
      <c r="J6" s="9" t="s">
        <v>204</v>
      </c>
      <c r="K6" s="9" t="s">
        <v>1394</v>
      </c>
      <c r="L6" s="9" t="s">
        <v>409</v>
      </c>
      <c r="M6" s="9" t="s">
        <v>1633</v>
      </c>
      <c r="N6" s="9" t="s">
        <v>1320</v>
      </c>
      <c r="O6" s="9" t="s">
        <v>231</v>
      </c>
      <c r="P6" s="9"/>
      <c r="Q6" s="9"/>
      <c r="R6" s="9"/>
      <c r="T6">
        <v>4</v>
      </c>
      <c r="U6" t="s">
        <v>840</v>
      </c>
      <c r="Y6" s="6" t="s">
        <v>1501</v>
      </c>
      <c r="Z6" t="s">
        <v>234</v>
      </c>
      <c r="AA6" s="6" t="s">
        <v>1551</v>
      </c>
      <c r="AB6" t="s">
        <v>782</v>
      </c>
      <c r="AC6" s="6" t="s">
        <v>1603</v>
      </c>
      <c r="AD6" t="s">
        <v>1585</v>
      </c>
      <c r="AE6" s="6" t="s">
        <v>1634</v>
      </c>
      <c r="AF6" t="s">
        <v>1635</v>
      </c>
      <c r="AG6" s="6" t="s">
        <v>1636</v>
      </c>
      <c r="AH6" t="s">
        <v>318</v>
      </c>
      <c r="AI6" s="6" t="s">
        <v>1637</v>
      </c>
      <c r="AJ6" t="s">
        <v>644</v>
      </c>
      <c r="AK6" s="6" t="s">
        <v>1638</v>
      </c>
      <c r="AL6" t="s">
        <v>1639</v>
      </c>
      <c r="AM6" s="6" t="s">
        <v>1640</v>
      </c>
      <c r="AN6" t="s">
        <v>1446</v>
      </c>
      <c r="AO6" s="6" t="s">
        <v>1641</v>
      </c>
      <c r="AP6" t="s">
        <v>1642</v>
      </c>
      <c r="AQ6" s="6" t="s">
        <v>1643</v>
      </c>
      <c r="AR6" t="s">
        <v>1644</v>
      </c>
      <c r="AS6" s="6" t="s">
        <v>1645</v>
      </c>
      <c r="AT6" t="s">
        <v>1646</v>
      </c>
      <c r="AU6" s="6"/>
      <c r="AW6" s="6"/>
      <c r="AY6" s="6"/>
      <c r="BA6" s="6"/>
      <c r="BC6" s="6"/>
      <c r="BE6" s="6"/>
      <c r="BH6" t="s">
        <v>566</v>
      </c>
      <c r="BI6" t="s">
        <v>221</v>
      </c>
      <c r="BJ6" t="s">
        <v>292</v>
      </c>
      <c r="BK6" t="s">
        <v>168</v>
      </c>
      <c r="BL6" t="s">
        <v>1585</v>
      </c>
      <c r="BM6" t="s">
        <v>1586</v>
      </c>
      <c r="BN6" t="s">
        <v>945</v>
      </c>
      <c r="BO6" t="s">
        <v>1019</v>
      </c>
      <c r="BP6" t="s">
        <v>197</v>
      </c>
      <c r="BQ6" t="s">
        <v>665</v>
      </c>
      <c r="BR6" t="s">
        <v>127</v>
      </c>
      <c r="BS6" t="s">
        <v>1587</v>
      </c>
      <c r="BT6" t="s">
        <v>821</v>
      </c>
      <c r="BU6" t="s">
        <v>183</v>
      </c>
      <c r="BV6" t="s">
        <v>273</v>
      </c>
      <c r="BW6" t="s">
        <v>1176</v>
      </c>
      <c r="BX6" t="s">
        <v>31</v>
      </c>
      <c r="BY6" t="s">
        <v>761</v>
      </c>
      <c r="BZ6" t="s">
        <v>568</v>
      </c>
      <c r="CA6" t="s">
        <v>131</v>
      </c>
      <c r="CB6" t="s">
        <v>1630</v>
      </c>
      <c r="CC6" t="s">
        <v>1631</v>
      </c>
      <c r="CD6" t="s">
        <v>1632</v>
      </c>
      <c r="CE6" t="s">
        <v>287</v>
      </c>
      <c r="CF6" t="s">
        <v>515</v>
      </c>
      <c r="CG6" t="s">
        <v>204</v>
      </c>
      <c r="CH6" t="s">
        <v>1394</v>
      </c>
      <c r="CI6" t="s">
        <v>409</v>
      </c>
      <c r="CJ6" t="s">
        <v>1633</v>
      </c>
      <c r="CK6" t="s">
        <v>1320</v>
      </c>
      <c r="CL6" t="s">
        <v>231</v>
      </c>
    </row>
    <row r="7" spans="1:93">
      <c r="A7">
        <v>4</v>
      </c>
      <c r="B7" s="9" t="s">
        <v>1509</v>
      </c>
      <c r="C7" s="9" t="s">
        <v>1532</v>
      </c>
      <c r="D7" s="30" t="s">
        <v>539</v>
      </c>
      <c r="E7" s="9" t="s">
        <v>1590</v>
      </c>
      <c r="F7" s="9" t="s">
        <v>1635</v>
      </c>
      <c r="G7" s="9" t="s">
        <v>333</v>
      </c>
      <c r="H7" s="9" t="s">
        <v>1282</v>
      </c>
      <c r="I7" s="9" t="s">
        <v>1140</v>
      </c>
      <c r="J7" s="9" t="s">
        <v>13</v>
      </c>
      <c r="K7" s="9" t="s">
        <v>1647</v>
      </c>
      <c r="L7" s="9" t="s">
        <v>1648</v>
      </c>
      <c r="M7" s="9" t="s">
        <v>727</v>
      </c>
      <c r="N7" s="9" t="s">
        <v>207</v>
      </c>
      <c r="O7" s="9" t="s">
        <v>508</v>
      </c>
      <c r="P7" s="9" t="s">
        <v>1342</v>
      </c>
      <c r="Q7" s="9" t="s">
        <v>1649</v>
      </c>
      <c r="R7" s="9" t="s">
        <v>1650</v>
      </c>
      <c r="T7">
        <v>5</v>
      </c>
      <c r="U7" t="s">
        <v>234</v>
      </c>
      <c r="Y7" s="6" t="s">
        <v>1502</v>
      </c>
      <c r="Z7" t="s">
        <v>687</v>
      </c>
      <c r="AA7" s="6" t="s">
        <v>1552</v>
      </c>
      <c r="AB7" t="s">
        <v>1206</v>
      </c>
      <c r="AC7" s="6" t="s">
        <v>1604</v>
      </c>
      <c r="AD7" t="s">
        <v>1586</v>
      </c>
      <c r="AE7" s="6" t="s">
        <v>1651</v>
      </c>
      <c r="AF7" t="s">
        <v>333</v>
      </c>
      <c r="AG7" s="6" t="s">
        <v>1652</v>
      </c>
      <c r="AH7" t="s">
        <v>657</v>
      </c>
      <c r="AI7" s="6" t="s">
        <v>1653</v>
      </c>
      <c r="AJ7" t="s">
        <v>1382</v>
      </c>
      <c r="AK7" s="6" t="s">
        <v>1654</v>
      </c>
      <c r="AL7" t="s">
        <v>685</v>
      </c>
      <c r="AM7" s="6" t="s">
        <v>1655</v>
      </c>
      <c r="AN7" t="s">
        <v>1055</v>
      </c>
      <c r="AO7" s="6" t="s">
        <v>1656</v>
      </c>
      <c r="AP7" t="s">
        <v>1657</v>
      </c>
      <c r="AQ7" s="6" t="s">
        <v>1658</v>
      </c>
      <c r="AR7" t="s">
        <v>1659</v>
      </c>
      <c r="AS7" s="6" t="s">
        <v>1660</v>
      </c>
      <c r="AT7" t="s">
        <v>1661</v>
      </c>
      <c r="AU7" s="6"/>
      <c r="AW7" s="6"/>
      <c r="AY7" s="6"/>
      <c r="BA7" s="6"/>
      <c r="BC7" s="6"/>
      <c r="BE7" s="6"/>
      <c r="BH7" s="6" t="s">
        <v>1508</v>
      </c>
      <c r="BI7" s="6" t="s">
        <v>1531</v>
      </c>
      <c r="BJ7" s="6" t="s">
        <v>1572</v>
      </c>
      <c r="BK7" s="6" t="s">
        <v>1589</v>
      </c>
      <c r="BL7" s="6" t="s">
        <v>1634</v>
      </c>
      <c r="BM7" s="6" t="s">
        <v>1651</v>
      </c>
      <c r="BN7" s="6" t="s">
        <v>1662</v>
      </c>
      <c r="BO7" s="6" t="s">
        <v>1663</v>
      </c>
      <c r="BP7" s="6" t="s">
        <v>1664</v>
      </c>
      <c r="BQ7" s="6" t="s">
        <v>1665</v>
      </c>
      <c r="BR7" s="6" t="s">
        <v>1666</v>
      </c>
      <c r="BS7" s="6" t="s">
        <v>1667</v>
      </c>
      <c r="BT7" s="6" t="s">
        <v>1668</v>
      </c>
      <c r="BU7" s="6" t="s">
        <v>1669</v>
      </c>
      <c r="BV7" s="6" t="s">
        <v>1670</v>
      </c>
      <c r="BW7" s="6" t="s">
        <v>1671</v>
      </c>
      <c r="BX7" s="6" t="s">
        <v>1672</v>
      </c>
      <c r="BY7" s="6" t="s">
        <v>1673</v>
      </c>
      <c r="BZ7" s="6" t="s">
        <v>1674</v>
      </c>
      <c r="CA7" s="6" t="s">
        <v>1675</v>
      </c>
      <c r="CB7" s="6" t="s">
        <v>1676</v>
      </c>
      <c r="CC7" s="6" t="s">
        <v>1677</v>
      </c>
      <c r="CD7" s="6" t="s">
        <v>1678</v>
      </c>
      <c r="CE7" s="6" t="s">
        <v>1679</v>
      </c>
      <c r="CF7" s="6" t="s">
        <v>1680</v>
      </c>
      <c r="CG7" s="6" t="s">
        <v>1681</v>
      </c>
      <c r="CH7" s="6" t="s">
        <v>1682</v>
      </c>
      <c r="CI7" s="6" t="s">
        <v>1683</v>
      </c>
      <c r="CJ7" s="6" t="s">
        <v>1684</v>
      </c>
      <c r="CK7" s="6" t="s">
        <v>1685</v>
      </c>
      <c r="CL7" s="6" t="s">
        <v>1686</v>
      </c>
      <c r="CM7" s="6" t="s">
        <v>1687</v>
      </c>
      <c r="CN7" s="6" t="s">
        <v>1688</v>
      </c>
      <c r="CO7" s="6" t="s">
        <v>1689</v>
      </c>
    </row>
    <row r="8" spans="1:93">
      <c r="B8" s="9" t="s">
        <v>675</v>
      </c>
      <c r="C8" s="9" t="s">
        <v>1053</v>
      </c>
      <c r="D8" s="9" t="s">
        <v>1263</v>
      </c>
      <c r="E8" s="9" t="s">
        <v>1690</v>
      </c>
      <c r="F8" s="9" t="s">
        <v>1327</v>
      </c>
      <c r="G8" s="9" t="s">
        <v>668</v>
      </c>
      <c r="H8" s="9" t="s">
        <v>373</v>
      </c>
      <c r="I8" s="9" t="s">
        <v>156</v>
      </c>
      <c r="J8" s="9" t="s">
        <v>1691</v>
      </c>
      <c r="K8" s="9" t="s">
        <v>1692</v>
      </c>
      <c r="L8" s="9" t="s">
        <v>1304</v>
      </c>
      <c r="M8" s="9" t="s">
        <v>997</v>
      </c>
      <c r="N8" s="9" t="s">
        <v>1693</v>
      </c>
      <c r="O8" s="9" t="s">
        <v>1090</v>
      </c>
      <c r="P8" s="9" t="s">
        <v>1694</v>
      </c>
      <c r="Q8" s="9" t="s">
        <v>421</v>
      </c>
      <c r="R8" s="9" t="s">
        <v>178</v>
      </c>
      <c r="T8">
        <v>6</v>
      </c>
      <c r="U8" t="s">
        <v>687</v>
      </c>
      <c r="Y8" s="6"/>
      <c r="AA8" s="6" t="s">
        <v>1553</v>
      </c>
      <c r="AB8" t="s">
        <v>634</v>
      </c>
      <c r="AC8" s="6" t="s">
        <v>1605</v>
      </c>
      <c r="AD8" t="s">
        <v>945</v>
      </c>
      <c r="AE8" s="6" t="s">
        <v>1662</v>
      </c>
      <c r="AF8" t="s">
        <v>1282</v>
      </c>
      <c r="AG8" s="6" t="s">
        <v>1695</v>
      </c>
      <c r="AH8" t="s">
        <v>1379</v>
      </c>
      <c r="AI8" s="6" t="s">
        <v>1696</v>
      </c>
      <c r="AJ8" t="s">
        <v>1697</v>
      </c>
      <c r="AK8" s="6" t="s">
        <v>1698</v>
      </c>
      <c r="AL8" t="s">
        <v>776</v>
      </c>
      <c r="AM8" s="6" t="s">
        <v>1699</v>
      </c>
      <c r="AN8" t="s">
        <v>1700</v>
      </c>
      <c r="AO8" s="6" t="s">
        <v>1701</v>
      </c>
      <c r="AP8" t="s">
        <v>1702</v>
      </c>
      <c r="AQ8" s="6" t="s">
        <v>1703</v>
      </c>
      <c r="AR8" t="s">
        <v>792</v>
      </c>
      <c r="AS8" s="6"/>
      <c r="AU8" s="6"/>
      <c r="AW8" s="6"/>
      <c r="AY8" s="6"/>
      <c r="BA8" s="6"/>
      <c r="BC8" s="6"/>
      <c r="BE8" s="6"/>
      <c r="BH8" t="s">
        <v>1509</v>
      </c>
      <c r="BI8" t="s">
        <v>1532</v>
      </c>
      <c r="BJ8" s="2" t="s">
        <v>539</v>
      </c>
      <c r="BK8" t="s">
        <v>1590</v>
      </c>
      <c r="BL8" t="s">
        <v>1635</v>
      </c>
      <c r="BM8" t="s">
        <v>333</v>
      </c>
      <c r="BN8" t="s">
        <v>1282</v>
      </c>
      <c r="BO8" t="s">
        <v>1140</v>
      </c>
      <c r="BP8" t="s">
        <v>13</v>
      </c>
      <c r="BQ8" t="s">
        <v>1647</v>
      </c>
      <c r="BR8" t="s">
        <v>1648</v>
      </c>
      <c r="BS8" t="s">
        <v>727</v>
      </c>
      <c r="BT8" t="s">
        <v>207</v>
      </c>
      <c r="BU8" t="s">
        <v>508</v>
      </c>
      <c r="BV8" t="s">
        <v>1342</v>
      </c>
      <c r="BW8" t="s">
        <v>1649</v>
      </c>
      <c r="BX8" t="s">
        <v>1650</v>
      </c>
      <c r="BY8" t="s">
        <v>675</v>
      </c>
      <c r="BZ8" t="s">
        <v>1053</v>
      </c>
      <c r="CA8" t="s">
        <v>1263</v>
      </c>
      <c r="CB8" t="s">
        <v>1690</v>
      </c>
      <c r="CC8" t="s">
        <v>1327</v>
      </c>
      <c r="CD8" t="s">
        <v>668</v>
      </c>
      <c r="CE8" t="s">
        <v>373</v>
      </c>
      <c r="CF8" t="s">
        <v>156</v>
      </c>
      <c r="CG8" t="s">
        <v>1691</v>
      </c>
      <c r="CH8" t="s">
        <v>1692</v>
      </c>
      <c r="CI8" t="s">
        <v>1304</v>
      </c>
      <c r="CJ8" t="s">
        <v>997</v>
      </c>
      <c r="CK8" t="s">
        <v>1693</v>
      </c>
      <c r="CL8" t="s">
        <v>1090</v>
      </c>
      <c r="CM8" t="s">
        <v>1694</v>
      </c>
      <c r="CN8" t="s">
        <v>421</v>
      </c>
      <c r="CO8" t="s">
        <v>178</v>
      </c>
    </row>
    <row r="9" spans="1:93">
      <c r="A9">
        <v>5</v>
      </c>
      <c r="B9" s="9" t="s">
        <v>1511</v>
      </c>
      <c r="C9" s="9" t="s">
        <v>1534</v>
      </c>
      <c r="D9" s="9" t="s">
        <v>1574</v>
      </c>
      <c r="E9" s="9" t="s">
        <v>266</v>
      </c>
      <c r="F9" s="9" t="s">
        <v>318</v>
      </c>
      <c r="G9" s="9" t="s">
        <v>657</v>
      </c>
      <c r="H9" s="9" t="s">
        <v>1379</v>
      </c>
      <c r="I9" s="9" t="s">
        <v>1079</v>
      </c>
      <c r="J9" s="9" t="s">
        <v>1704</v>
      </c>
      <c r="K9" s="9" t="s">
        <v>630</v>
      </c>
      <c r="L9" s="9" t="s">
        <v>1149</v>
      </c>
      <c r="M9" s="9" t="s">
        <v>1196</v>
      </c>
      <c r="N9" s="9" t="s">
        <v>1705</v>
      </c>
      <c r="O9" s="9" t="s">
        <v>1706</v>
      </c>
      <c r="P9" s="9" t="s">
        <v>1344</v>
      </c>
      <c r="Q9" s="9" t="s">
        <v>1707</v>
      </c>
      <c r="R9" s="9" t="s">
        <v>1708</v>
      </c>
      <c r="T9">
        <v>7</v>
      </c>
      <c r="U9" t="s">
        <v>176</v>
      </c>
      <c r="Y9" s="6"/>
      <c r="AA9" s="6" t="s">
        <v>1554</v>
      </c>
      <c r="AB9" t="s">
        <v>473</v>
      </c>
      <c r="AC9" s="6" t="s">
        <v>1606</v>
      </c>
      <c r="AD9" t="s">
        <v>1019</v>
      </c>
      <c r="AE9" s="6" t="s">
        <v>1663</v>
      </c>
      <c r="AF9" t="s">
        <v>1140</v>
      </c>
      <c r="AG9" s="6" t="s">
        <v>1709</v>
      </c>
      <c r="AH9" t="s">
        <v>1079</v>
      </c>
      <c r="AI9" s="6" t="s">
        <v>1710</v>
      </c>
      <c r="AJ9" t="s">
        <v>1711</v>
      </c>
      <c r="AK9" s="6" t="s">
        <v>1712</v>
      </c>
      <c r="AL9" t="s">
        <v>715</v>
      </c>
      <c r="AM9" s="6" t="s">
        <v>1713</v>
      </c>
      <c r="AN9" t="s">
        <v>932</v>
      </c>
      <c r="AO9" s="6" t="s">
        <v>1714</v>
      </c>
      <c r="AP9" t="s">
        <v>1715</v>
      </c>
      <c r="AQ9" s="6" t="s">
        <v>1716</v>
      </c>
      <c r="AR9" t="s">
        <v>378</v>
      </c>
      <c r="AS9" s="6"/>
      <c r="AU9" s="6"/>
      <c r="AW9" s="6"/>
      <c r="AY9" s="6"/>
      <c r="BA9" s="6"/>
      <c r="BC9" s="6"/>
      <c r="BE9" s="6"/>
      <c r="BH9" s="6" t="s">
        <v>1510</v>
      </c>
      <c r="BI9" s="6" t="s">
        <v>1533</v>
      </c>
      <c r="BJ9" s="6" t="s">
        <v>1573</v>
      </c>
      <c r="BK9" s="6" t="s">
        <v>1591</v>
      </c>
      <c r="BL9" s="6" t="s">
        <v>1636</v>
      </c>
      <c r="BM9" s="6" t="s">
        <v>1652</v>
      </c>
      <c r="BN9" s="6" t="s">
        <v>1695</v>
      </c>
      <c r="BO9" s="6" t="s">
        <v>1709</v>
      </c>
      <c r="BP9" s="6" t="s">
        <v>1717</v>
      </c>
      <c r="BQ9" s="6" t="s">
        <v>1718</v>
      </c>
      <c r="BR9" s="6" t="s">
        <v>1719</v>
      </c>
      <c r="BS9" s="6" t="s">
        <v>1720</v>
      </c>
      <c r="BT9" s="6" t="s">
        <v>1721</v>
      </c>
      <c r="BU9" s="6" t="s">
        <v>1722</v>
      </c>
      <c r="BV9" s="6" t="s">
        <v>1723</v>
      </c>
      <c r="BW9" s="6" t="s">
        <v>1724</v>
      </c>
      <c r="BX9" s="6" t="s">
        <v>1725</v>
      </c>
      <c r="BY9" s="6" t="s">
        <v>1726</v>
      </c>
      <c r="BZ9" s="6" t="s">
        <v>1727</v>
      </c>
      <c r="CA9" s="6" t="s">
        <v>1728</v>
      </c>
      <c r="CB9" s="6" t="s">
        <v>1729</v>
      </c>
      <c r="CC9" s="6" t="s">
        <v>1730</v>
      </c>
      <c r="CD9" s="6" t="s">
        <v>1731</v>
      </c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</row>
    <row r="10" spans="1:93">
      <c r="B10" s="9" t="s">
        <v>947</v>
      </c>
      <c r="C10" s="9" t="s">
        <v>1732</v>
      </c>
      <c r="D10" s="9" t="s">
        <v>1733</v>
      </c>
      <c r="E10" s="9" t="s">
        <v>986</v>
      </c>
      <c r="F10" s="9" t="s">
        <v>1734</v>
      </c>
      <c r="G10" s="9" t="s">
        <v>1735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T10">
        <v>8</v>
      </c>
      <c r="U10" t="s">
        <v>202</v>
      </c>
      <c r="Y10" s="6"/>
      <c r="AA10" s="6" t="s">
        <v>1555</v>
      </c>
      <c r="AB10" t="s">
        <v>1243</v>
      </c>
      <c r="AC10" s="6" t="s">
        <v>1607</v>
      </c>
      <c r="AD10" t="s">
        <v>197</v>
      </c>
      <c r="AE10" s="6" t="s">
        <v>1664</v>
      </c>
      <c r="AF10" t="s">
        <v>13</v>
      </c>
      <c r="AG10" s="6" t="s">
        <v>1717</v>
      </c>
      <c r="AH10" t="s">
        <v>1704</v>
      </c>
      <c r="AI10" s="6" t="s">
        <v>1736</v>
      </c>
      <c r="AJ10" t="s">
        <v>1737</v>
      </c>
      <c r="AK10" s="6" t="s">
        <v>1738</v>
      </c>
      <c r="AL10" t="s">
        <v>949</v>
      </c>
      <c r="AM10" s="6" t="s">
        <v>1739</v>
      </c>
      <c r="AN10" t="s">
        <v>1233</v>
      </c>
      <c r="AO10" s="6" t="s">
        <v>1740</v>
      </c>
      <c r="AP10" t="s">
        <v>870</v>
      </c>
      <c r="AQ10" s="6"/>
      <c r="AS10" s="6"/>
      <c r="AU10" s="6"/>
      <c r="AW10" s="6"/>
      <c r="AY10" s="6"/>
      <c r="BA10" s="6"/>
      <c r="BC10" s="6"/>
      <c r="BE10" s="6"/>
      <c r="BH10" t="s">
        <v>1511</v>
      </c>
      <c r="BI10" t="s">
        <v>1534</v>
      </c>
      <c r="BJ10" t="s">
        <v>1574</v>
      </c>
      <c r="BK10" t="s">
        <v>266</v>
      </c>
      <c r="BL10" t="s">
        <v>318</v>
      </c>
      <c r="BM10" t="s">
        <v>657</v>
      </c>
      <c r="BN10" t="s">
        <v>1379</v>
      </c>
      <c r="BO10" t="s">
        <v>1079</v>
      </c>
      <c r="BP10" t="s">
        <v>1704</v>
      </c>
      <c r="BQ10" t="s">
        <v>630</v>
      </c>
      <c r="BR10" t="s">
        <v>1149</v>
      </c>
      <c r="BS10" t="s">
        <v>1196</v>
      </c>
      <c r="BT10" t="s">
        <v>1705</v>
      </c>
      <c r="BU10" t="s">
        <v>1706</v>
      </c>
      <c r="BV10" t="s">
        <v>1344</v>
      </c>
      <c r="BW10" t="s">
        <v>1707</v>
      </c>
      <c r="BX10" t="s">
        <v>1708</v>
      </c>
      <c r="BY10" t="s">
        <v>947</v>
      </c>
      <c r="BZ10" t="s">
        <v>1732</v>
      </c>
      <c r="CA10" t="s">
        <v>1733</v>
      </c>
      <c r="CB10" t="s">
        <v>986</v>
      </c>
      <c r="CC10" t="s">
        <v>1734</v>
      </c>
      <c r="CD10" t="s">
        <v>1735</v>
      </c>
    </row>
    <row r="11" spans="1:93">
      <c r="A11">
        <v>6</v>
      </c>
      <c r="B11" s="9" t="s">
        <v>335</v>
      </c>
      <c r="C11" s="9" t="s">
        <v>1536</v>
      </c>
      <c r="D11" s="9" t="s">
        <v>676</v>
      </c>
      <c r="E11" s="9" t="s">
        <v>321</v>
      </c>
      <c r="F11" s="9" t="s">
        <v>644</v>
      </c>
      <c r="G11" s="9" t="s">
        <v>1382</v>
      </c>
      <c r="H11" s="3" t="s">
        <v>179</v>
      </c>
      <c r="I11" s="9" t="s">
        <v>1711</v>
      </c>
      <c r="J11" s="9" t="s">
        <v>1737</v>
      </c>
      <c r="K11" s="9" t="s">
        <v>597</v>
      </c>
      <c r="L11" s="9" t="s">
        <v>1741</v>
      </c>
      <c r="M11" s="9" t="s">
        <v>1742</v>
      </c>
      <c r="N11" s="9" t="s">
        <v>1161</v>
      </c>
      <c r="O11" s="9" t="s">
        <v>885</v>
      </c>
      <c r="P11" s="9" t="s">
        <v>677</v>
      </c>
      <c r="Q11" s="9" t="s">
        <v>1743</v>
      </c>
      <c r="R11" s="9" t="s">
        <v>1744</v>
      </c>
      <c r="T11">
        <v>9</v>
      </c>
      <c r="U11" t="s">
        <v>135</v>
      </c>
      <c r="Y11" s="6"/>
      <c r="AA11" s="6" t="s">
        <v>1556</v>
      </c>
      <c r="AB11" t="s">
        <v>1215</v>
      </c>
      <c r="AC11" s="6" t="s">
        <v>1608</v>
      </c>
      <c r="AD11" t="s">
        <v>665</v>
      </c>
      <c r="AE11" s="6" t="s">
        <v>1665</v>
      </c>
      <c r="AF11" t="s">
        <v>1647</v>
      </c>
      <c r="AG11" s="6" t="s">
        <v>1718</v>
      </c>
      <c r="AH11" t="s">
        <v>630</v>
      </c>
      <c r="AI11" s="6" t="s">
        <v>1745</v>
      </c>
      <c r="AJ11" t="s">
        <v>597</v>
      </c>
      <c r="AK11" s="6" t="s">
        <v>1746</v>
      </c>
      <c r="AL11" t="s">
        <v>988</v>
      </c>
      <c r="AM11" s="6"/>
      <c r="AO11" s="6" t="s">
        <v>1747</v>
      </c>
      <c r="AP11" t="s">
        <v>765</v>
      </c>
      <c r="AQ11" s="6"/>
      <c r="AS11" s="6"/>
      <c r="AU11" s="6"/>
      <c r="AW11" s="6"/>
      <c r="AY11" s="6"/>
      <c r="BA11" s="6"/>
      <c r="BC11" s="6"/>
      <c r="BE11" s="6"/>
      <c r="BH11" s="6" t="s">
        <v>1512</v>
      </c>
      <c r="BI11" s="6" t="s">
        <v>1535</v>
      </c>
      <c r="BJ11" s="6" t="s">
        <v>1575</v>
      </c>
      <c r="BK11" s="6" t="s">
        <v>1592</v>
      </c>
      <c r="BL11" s="6" t="s">
        <v>1637</v>
      </c>
      <c r="BM11" s="6" t="s">
        <v>1653</v>
      </c>
      <c r="BN11" s="6" t="s">
        <v>1696</v>
      </c>
      <c r="BO11" s="6" t="s">
        <v>1710</v>
      </c>
      <c r="BP11" s="6" t="s">
        <v>1736</v>
      </c>
      <c r="BQ11" s="6" t="s">
        <v>1745</v>
      </c>
      <c r="BR11" s="6" t="s">
        <v>1748</v>
      </c>
      <c r="BS11" s="6" t="s">
        <v>1749</v>
      </c>
      <c r="BT11" s="6" t="s">
        <v>1750</v>
      </c>
      <c r="BU11" s="6" t="s">
        <v>1751</v>
      </c>
      <c r="BV11" s="6" t="s">
        <v>1752</v>
      </c>
      <c r="BW11" s="6" t="s">
        <v>1753</v>
      </c>
      <c r="BX11" s="6" t="s">
        <v>1754</v>
      </c>
      <c r="BY11" s="6" t="s">
        <v>1755</v>
      </c>
      <c r="BZ11" s="6" t="s">
        <v>1756</v>
      </c>
      <c r="CA11" s="6" t="s">
        <v>1757</v>
      </c>
      <c r="CB11" s="6" t="s">
        <v>1758</v>
      </c>
      <c r="CC11" s="6" t="s">
        <v>1759</v>
      </c>
      <c r="CD11" s="6" t="s">
        <v>1760</v>
      </c>
      <c r="CE11" s="6" t="s">
        <v>1761</v>
      </c>
      <c r="CF11" s="6" t="s">
        <v>1762</v>
      </c>
      <c r="CG11" s="6" t="s">
        <v>1763</v>
      </c>
      <c r="CH11" s="6" t="s">
        <v>1764</v>
      </c>
      <c r="CI11" s="6" t="s">
        <v>1765</v>
      </c>
      <c r="CJ11" s="6" t="s">
        <v>1766</v>
      </c>
      <c r="CK11" s="6"/>
      <c r="CL11" s="6"/>
      <c r="CM11" s="6"/>
      <c r="CN11" s="6"/>
      <c r="CO11" s="6"/>
    </row>
    <row r="12" spans="1:93">
      <c r="B12" s="9" t="s">
        <v>1767</v>
      </c>
      <c r="C12" s="9" t="s">
        <v>1768</v>
      </c>
      <c r="D12" s="9" t="s">
        <v>1769</v>
      </c>
      <c r="E12" s="9" t="s">
        <v>1429</v>
      </c>
      <c r="F12" s="9" t="s">
        <v>866</v>
      </c>
      <c r="G12" s="9" t="s">
        <v>336</v>
      </c>
      <c r="H12" s="9" t="s">
        <v>542</v>
      </c>
      <c r="I12" s="9" t="s">
        <v>1770</v>
      </c>
      <c r="J12" s="9" t="s">
        <v>1771</v>
      </c>
      <c r="K12" s="9" t="s">
        <v>577</v>
      </c>
      <c r="L12" s="9" t="s">
        <v>140</v>
      </c>
      <c r="M12" s="9" t="s">
        <v>929</v>
      </c>
      <c r="N12" s="9"/>
      <c r="O12" s="9"/>
      <c r="P12" s="9"/>
      <c r="Q12" s="9"/>
      <c r="R12" s="9"/>
      <c r="T12">
        <v>10</v>
      </c>
      <c r="U12" t="s">
        <v>531</v>
      </c>
      <c r="Y12" s="6"/>
      <c r="AA12" s="6" t="s">
        <v>1557</v>
      </c>
      <c r="AB12" t="s">
        <v>795</v>
      </c>
      <c r="AC12" s="6" t="s">
        <v>1609</v>
      </c>
      <c r="AD12" t="s">
        <v>127</v>
      </c>
      <c r="AE12" s="6" t="s">
        <v>1666</v>
      </c>
      <c r="AF12" t="s">
        <v>1648</v>
      </c>
      <c r="AG12" s="6" t="s">
        <v>1719</v>
      </c>
      <c r="AH12" t="s">
        <v>1149</v>
      </c>
      <c r="AI12" s="6" t="s">
        <v>1748</v>
      </c>
      <c r="AJ12" t="s">
        <v>1741</v>
      </c>
      <c r="AK12" s="6" t="s">
        <v>1772</v>
      </c>
      <c r="AL12" t="s">
        <v>1773</v>
      </c>
      <c r="AM12" s="6"/>
      <c r="AO12" s="6" t="s">
        <v>1774</v>
      </c>
      <c r="AP12" t="s">
        <v>1775</v>
      </c>
      <c r="AQ12" s="6"/>
      <c r="AS12" s="6"/>
      <c r="AU12" s="6"/>
      <c r="AW12" s="6"/>
      <c r="AY12" s="6"/>
      <c r="BA12" s="6"/>
      <c r="BC12" s="6"/>
      <c r="BE12" s="6"/>
      <c r="BH12" t="s">
        <v>335</v>
      </c>
      <c r="BI12" t="s">
        <v>1536</v>
      </c>
      <c r="BJ12" t="s">
        <v>676</v>
      </c>
      <c r="BK12" t="s">
        <v>321</v>
      </c>
      <c r="BL12" t="s">
        <v>644</v>
      </c>
      <c r="BM12" t="s">
        <v>1382</v>
      </c>
      <c r="BN12" t="s">
        <v>1697</v>
      </c>
      <c r="BO12" t="s">
        <v>1711</v>
      </c>
      <c r="BP12" t="s">
        <v>1737</v>
      </c>
      <c r="BQ12" t="s">
        <v>597</v>
      </c>
      <c r="BR12" t="s">
        <v>1741</v>
      </c>
      <c r="BS12" t="s">
        <v>1742</v>
      </c>
      <c r="BT12" t="s">
        <v>1161</v>
      </c>
      <c r="BU12" t="s">
        <v>885</v>
      </c>
      <c r="BV12" t="s">
        <v>677</v>
      </c>
      <c r="BW12" t="s">
        <v>1743</v>
      </c>
      <c r="BX12" t="s">
        <v>1744</v>
      </c>
      <c r="BY12" t="s">
        <v>1767</v>
      </c>
      <c r="BZ12" t="s">
        <v>1768</v>
      </c>
      <c r="CA12" t="s">
        <v>1769</v>
      </c>
      <c r="CB12" t="s">
        <v>1429</v>
      </c>
      <c r="CC12" t="s">
        <v>866</v>
      </c>
      <c r="CD12" t="s">
        <v>336</v>
      </c>
      <c r="CE12" t="s">
        <v>542</v>
      </c>
      <c r="CF12" t="s">
        <v>1770</v>
      </c>
      <c r="CG12" t="s">
        <v>1771</v>
      </c>
      <c r="CH12" t="s">
        <v>577</v>
      </c>
      <c r="CI12" t="s">
        <v>140</v>
      </c>
      <c r="CJ12" t="s">
        <v>929</v>
      </c>
    </row>
    <row r="13" spans="1:93">
      <c r="A13">
        <v>7</v>
      </c>
      <c r="B13" s="9" t="s">
        <v>511</v>
      </c>
      <c r="C13" s="9" t="s">
        <v>301</v>
      </c>
      <c r="D13" s="9" t="s">
        <v>533</v>
      </c>
      <c r="E13" s="9" t="s">
        <v>1594</v>
      </c>
      <c r="F13" s="9" t="s">
        <v>1639</v>
      </c>
      <c r="G13" s="9" t="s">
        <v>685</v>
      </c>
      <c r="H13" s="9" t="s">
        <v>776</v>
      </c>
      <c r="I13" s="9" t="s">
        <v>715</v>
      </c>
      <c r="J13" s="9" t="s">
        <v>949</v>
      </c>
      <c r="K13" s="9" t="s">
        <v>988</v>
      </c>
      <c r="L13" s="9" t="s">
        <v>1773</v>
      </c>
      <c r="M13" s="9" t="s">
        <v>1776</v>
      </c>
      <c r="N13" s="9" t="s">
        <v>646</v>
      </c>
      <c r="O13" s="9" t="s">
        <v>886</v>
      </c>
      <c r="P13" s="9" t="s">
        <v>888</v>
      </c>
      <c r="Q13" s="9" t="s">
        <v>122</v>
      </c>
      <c r="R13" s="9" t="s">
        <v>1368</v>
      </c>
      <c r="T13">
        <v>11</v>
      </c>
      <c r="U13" t="s">
        <v>782</v>
      </c>
      <c r="Y13" s="6"/>
      <c r="AA13" s="6" t="s">
        <v>1558</v>
      </c>
      <c r="AB13" t="s">
        <v>739</v>
      </c>
      <c r="AC13" s="6" t="s">
        <v>1610</v>
      </c>
      <c r="AD13" t="s">
        <v>1587</v>
      </c>
      <c r="AE13" s="6" t="s">
        <v>1667</v>
      </c>
      <c r="AF13" t="s">
        <v>727</v>
      </c>
      <c r="AG13" s="6" t="s">
        <v>1720</v>
      </c>
      <c r="AH13" t="s">
        <v>1196</v>
      </c>
      <c r="AI13" s="6" t="s">
        <v>1749</v>
      </c>
      <c r="AJ13" t="s">
        <v>1742</v>
      </c>
      <c r="AK13" s="6" t="s">
        <v>1777</v>
      </c>
      <c r="AL13" t="s">
        <v>1776</v>
      </c>
      <c r="AM13" s="6"/>
      <c r="AO13" s="6"/>
      <c r="AQ13" s="6"/>
      <c r="AS13" s="6"/>
      <c r="AU13" s="6"/>
      <c r="AW13" s="6"/>
      <c r="AY13" s="6"/>
      <c r="BA13" s="6"/>
      <c r="BC13" s="6"/>
      <c r="BE13" s="6"/>
      <c r="BH13" s="6" t="s">
        <v>1513</v>
      </c>
      <c r="BI13" s="6" t="s">
        <v>1537</v>
      </c>
      <c r="BJ13" s="6" t="s">
        <v>1576</v>
      </c>
      <c r="BK13" s="6" t="s">
        <v>1593</v>
      </c>
      <c r="BL13" s="6" t="s">
        <v>1638</v>
      </c>
      <c r="BM13" s="6" t="s">
        <v>1654</v>
      </c>
      <c r="BN13" s="6" t="s">
        <v>1698</v>
      </c>
      <c r="BO13" s="6" t="s">
        <v>1712</v>
      </c>
      <c r="BP13" s="6" t="s">
        <v>1738</v>
      </c>
      <c r="BQ13" s="6" t="s">
        <v>1746</v>
      </c>
      <c r="BR13" s="6" t="s">
        <v>1772</v>
      </c>
      <c r="BS13" s="6" t="s">
        <v>1777</v>
      </c>
      <c r="BT13" s="6" t="s">
        <v>1778</v>
      </c>
      <c r="BU13" s="6" t="s">
        <v>1779</v>
      </c>
      <c r="BV13" s="6" t="s">
        <v>1780</v>
      </c>
      <c r="BW13" s="6" t="s">
        <v>1781</v>
      </c>
      <c r="BX13" s="6" t="s">
        <v>1782</v>
      </c>
      <c r="BY13" s="6" t="s">
        <v>1783</v>
      </c>
      <c r="BZ13" s="6" t="s">
        <v>1784</v>
      </c>
      <c r="CA13" s="6" t="s">
        <v>1785</v>
      </c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</row>
    <row r="14" spans="1:93">
      <c r="B14" s="9" t="s">
        <v>1369</v>
      </c>
      <c r="C14" s="9" t="s">
        <v>956</v>
      </c>
      <c r="D14" s="9" t="s">
        <v>12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T14">
        <v>12</v>
      </c>
      <c r="U14" t="s">
        <v>1206</v>
      </c>
      <c r="Y14" s="6"/>
      <c r="AA14" s="6" t="s">
        <v>1559</v>
      </c>
      <c r="AB14" t="s">
        <v>1527</v>
      </c>
      <c r="AC14" s="6" t="s">
        <v>1611</v>
      </c>
      <c r="AD14" t="s">
        <v>821</v>
      </c>
      <c r="AE14" s="6" t="s">
        <v>1668</v>
      </c>
      <c r="AF14" t="s">
        <v>207</v>
      </c>
      <c r="AG14" s="6" t="s">
        <v>1721</v>
      </c>
      <c r="AH14" t="s">
        <v>1705</v>
      </c>
      <c r="AI14" s="6" t="s">
        <v>1750</v>
      </c>
      <c r="AJ14" t="s">
        <v>1161</v>
      </c>
      <c r="AK14" s="6" t="s">
        <v>1778</v>
      </c>
      <c r="AL14" t="s">
        <v>646</v>
      </c>
      <c r="AM14" s="6"/>
      <c r="AO14" s="6"/>
      <c r="AQ14" s="6"/>
      <c r="AS14" s="6"/>
      <c r="AU14" s="6"/>
      <c r="AW14" s="6"/>
      <c r="AY14" s="6"/>
      <c r="BA14" s="6"/>
      <c r="BC14" s="6"/>
      <c r="BE14" s="6"/>
      <c r="BH14" t="s">
        <v>511</v>
      </c>
      <c r="BI14" t="s">
        <v>301</v>
      </c>
      <c r="BJ14" t="s">
        <v>533</v>
      </c>
      <c r="BK14" t="s">
        <v>1594</v>
      </c>
      <c r="BL14" t="s">
        <v>1639</v>
      </c>
      <c r="BM14" t="s">
        <v>685</v>
      </c>
      <c r="BN14" t="s">
        <v>776</v>
      </c>
      <c r="BO14" t="s">
        <v>715</v>
      </c>
      <c r="BP14" t="s">
        <v>949</v>
      </c>
      <c r="BQ14" t="s">
        <v>988</v>
      </c>
      <c r="BR14" t="s">
        <v>1773</v>
      </c>
      <c r="BS14" t="s">
        <v>1776</v>
      </c>
      <c r="BT14" t="s">
        <v>646</v>
      </c>
      <c r="BU14" t="s">
        <v>886</v>
      </c>
      <c r="BV14" t="s">
        <v>888</v>
      </c>
      <c r="BW14" t="s">
        <v>122</v>
      </c>
      <c r="BX14" t="s">
        <v>1368</v>
      </c>
      <c r="BY14" t="s">
        <v>1369</v>
      </c>
      <c r="BZ14" t="s">
        <v>956</v>
      </c>
      <c r="CA14" t="s">
        <v>12</v>
      </c>
    </row>
    <row r="15" spans="1:93">
      <c r="A15">
        <v>8</v>
      </c>
      <c r="B15" s="9" t="s">
        <v>290</v>
      </c>
      <c r="C15" s="9" t="s">
        <v>1086</v>
      </c>
      <c r="D15" s="9" t="s">
        <v>1354</v>
      </c>
      <c r="E15" s="9" t="s">
        <v>173</v>
      </c>
      <c r="F15" s="9" t="s">
        <v>1446</v>
      </c>
      <c r="G15" s="9" t="s">
        <v>1055</v>
      </c>
      <c r="H15" s="9" t="s">
        <v>1700</v>
      </c>
      <c r="I15" s="9" t="s">
        <v>932</v>
      </c>
      <c r="J15" s="9" t="s">
        <v>1233</v>
      </c>
      <c r="K15" s="9"/>
      <c r="L15" s="9"/>
      <c r="M15" s="9"/>
      <c r="N15" s="9"/>
      <c r="O15" s="9"/>
      <c r="P15" s="9"/>
      <c r="Q15" s="9"/>
      <c r="R15" s="9"/>
      <c r="T15">
        <v>13</v>
      </c>
      <c r="U15" t="s">
        <v>634</v>
      </c>
      <c r="Y15" s="6"/>
      <c r="AA15" s="6" t="s">
        <v>1560</v>
      </c>
      <c r="AB15" t="s">
        <v>270</v>
      </c>
      <c r="AC15" s="6" t="s">
        <v>1612</v>
      </c>
      <c r="AD15" t="s">
        <v>183</v>
      </c>
      <c r="AE15" s="6" t="s">
        <v>1669</v>
      </c>
      <c r="AF15" t="s">
        <v>508</v>
      </c>
      <c r="AG15" s="6" t="s">
        <v>1722</v>
      </c>
      <c r="AH15" t="s">
        <v>1706</v>
      </c>
      <c r="AI15" s="6" t="s">
        <v>1751</v>
      </c>
      <c r="AJ15" t="s">
        <v>885</v>
      </c>
      <c r="AK15" s="6" t="s">
        <v>1779</v>
      </c>
      <c r="AL15" t="s">
        <v>886</v>
      </c>
      <c r="AM15" s="6"/>
      <c r="AO15" s="6"/>
      <c r="AQ15" s="6"/>
      <c r="AS15" s="6"/>
      <c r="AU15" s="6"/>
      <c r="AW15" s="6"/>
      <c r="AY15" s="6"/>
      <c r="BA15" s="6"/>
      <c r="BC15" s="6"/>
      <c r="BE15" s="6"/>
      <c r="BH15" s="6" t="s">
        <v>1514</v>
      </c>
      <c r="BI15" s="6" t="s">
        <v>1538</v>
      </c>
      <c r="BJ15" s="6" t="s">
        <v>1577</v>
      </c>
      <c r="BK15" s="6" t="s">
        <v>1595</v>
      </c>
      <c r="BL15" s="6" t="s">
        <v>1640</v>
      </c>
      <c r="BM15" s="6" t="s">
        <v>1655</v>
      </c>
      <c r="BN15" s="6" t="s">
        <v>1699</v>
      </c>
      <c r="BO15" s="6" t="s">
        <v>1713</v>
      </c>
      <c r="BP15" s="6" t="s">
        <v>1739</v>
      </c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</row>
    <row r="16" spans="1:93">
      <c r="A16">
        <v>9</v>
      </c>
      <c r="B16" s="9" t="s">
        <v>1516</v>
      </c>
      <c r="C16" s="9" t="s">
        <v>305</v>
      </c>
      <c r="D16" s="9" t="s">
        <v>144</v>
      </c>
      <c r="E16" s="9" t="s">
        <v>979</v>
      </c>
      <c r="F16" s="9" t="s">
        <v>1642</v>
      </c>
      <c r="G16" s="9" t="s">
        <v>1657</v>
      </c>
      <c r="H16" s="9" t="s">
        <v>1702</v>
      </c>
      <c r="I16" s="9" t="s">
        <v>1715</v>
      </c>
      <c r="J16" s="9" t="s">
        <v>870</v>
      </c>
      <c r="K16" s="9" t="s">
        <v>765</v>
      </c>
      <c r="L16" s="9" t="s">
        <v>1775</v>
      </c>
      <c r="M16" s="9"/>
      <c r="N16" s="9"/>
      <c r="O16" s="9"/>
      <c r="P16" s="9"/>
      <c r="Q16" s="9"/>
      <c r="R16" s="9"/>
      <c r="T16">
        <v>14</v>
      </c>
      <c r="U16" t="s">
        <v>473</v>
      </c>
      <c r="Y16" s="6"/>
      <c r="AA16" s="6" t="s">
        <v>1561</v>
      </c>
      <c r="AB16" t="s">
        <v>1164</v>
      </c>
      <c r="AC16" s="6" t="s">
        <v>1613</v>
      </c>
      <c r="AD16" t="s">
        <v>273</v>
      </c>
      <c r="AE16" s="6" t="s">
        <v>1670</v>
      </c>
      <c r="AF16" t="s">
        <v>1342</v>
      </c>
      <c r="AG16" s="6" t="s">
        <v>1723</v>
      </c>
      <c r="AH16" t="s">
        <v>1344</v>
      </c>
      <c r="AI16" s="6" t="s">
        <v>1752</v>
      </c>
      <c r="AJ16" t="s">
        <v>677</v>
      </c>
      <c r="AK16" s="6" t="s">
        <v>1780</v>
      </c>
      <c r="AL16" t="s">
        <v>888</v>
      </c>
      <c r="AM16" s="6"/>
      <c r="AO16" s="6"/>
      <c r="AQ16" s="6"/>
      <c r="AS16" s="6"/>
      <c r="AU16" s="6"/>
      <c r="AW16" s="6"/>
      <c r="AY16" s="6"/>
      <c r="BA16" s="6"/>
      <c r="BC16" s="6"/>
      <c r="BE16" s="6"/>
      <c r="BH16" t="s">
        <v>290</v>
      </c>
      <c r="BI16" t="s">
        <v>1086</v>
      </c>
      <c r="BJ16" t="s">
        <v>1354</v>
      </c>
      <c r="BK16" t="s">
        <v>173</v>
      </c>
      <c r="BL16" t="s">
        <v>1446</v>
      </c>
      <c r="BM16" t="s">
        <v>1055</v>
      </c>
      <c r="BN16" t="s">
        <v>1700</v>
      </c>
      <c r="BO16" t="s">
        <v>932</v>
      </c>
      <c r="BP16" t="s">
        <v>1233</v>
      </c>
    </row>
    <row r="17" spans="1:93">
      <c r="A17">
        <v>10</v>
      </c>
      <c r="B17" s="9" t="s">
        <v>1187</v>
      </c>
      <c r="C17" s="9" t="s">
        <v>618</v>
      </c>
      <c r="D17" s="9" t="s">
        <v>599</v>
      </c>
      <c r="E17" s="9" t="s">
        <v>1339</v>
      </c>
      <c r="F17" s="9" t="s">
        <v>1644</v>
      </c>
      <c r="G17" s="9" t="s">
        <v>1659</v>
      </c>
      <c r="H17" s="9" t="s">
        <v>792</v>
      </c>
      <c r="I17" s="9" t="s">
        <v>378</v>
      </c>
      <c r="J17" s="9"/>
      <c r="K17" s="9"/>
      <c r="L17" s="9"/>
      <c r="M17" s="9"/>
      <c r="N17" s="9"/>
      <c r="O17" s="9"/>
      <c r="P17" s="9"/>
      <c r="Q17" s="9"/>
      <c r="R17" s="9"/>
      <c r="T17">
        <v>15</v>
      </c>
      <c r="U17" t="s">
        <v>1243</v>
      </c>
      <c r="Y17" s="6"/>
      <c r="AA17" s="6" t="s">
        <v>1562</v>
      </c>
      <c r="AB17" t="s">
        <v>384</v>
      </c>
      <c r="AC17" s="6" t="s">
        <v>1614</v>
      </c>
      <c r="AD17" t="s">
        <v>1176</v>
      </c>
      <c r="AE17" s="6" t="s">
        <v>1671</v>
      </c>
      <c r="AF17" t="s">
        <v>1649</v>
      </c>
      <c r="AG17" s="6" t="s">
        <v>1724</v>
      </c>
      <c r="AH17" t="s">
        <v>1707</v>
      </c>
      <c r="AI17" s="6" t="s">
        <v>1753</v>
      </c>
      <c r="AJ17" t="s">
        <v>1743</v>
      </c>
      <c r="AK17" s="6" t="s">
        <v>1781</v>
      </c>
      <c r="AL17" t="s">
        <v>122</v>
      </c>
      <c r="AM17" s="6"/>
      <c r="AO17" s="6"/>
      <c r="AQ17" s="6"/>
      <c r="AS17" s="6"/>
      <c r="AU17" s="6"/>
      <c r="AW17" s="6"/>
      <c r="AY17" s="6"/>
      <c r="BA17" s="6"/>
      <c r="BC17" s="6"/>
      <c r="BE17" s="6"/>
      <c r="BH17" s="6" t="s">
        <v>1515</v>
      </c>
      <c r="BI17" s="6" t="s">
        <v>1539</v>
      </c>
      <c r="BJ17" s="6" t="s">
        <v>1578</v>
      </c>
      <c r="BK17" s="6" t="s">
        <v>1596</v>
      </c>
      <c r="BL17" s="6" t="s">
        <v>1641</v>
      </c>
      <c r="BM17" s="6" t="s">
        <v>1656</v>
      </c>
      <c r="BN17" s="6" t="s">
        <v>1701</v>
      </c>
      <c r="BO17" s="6" t="s">
        <v>1714</v>
      </c>
      <c r="BP17" s="6" t="s">
        <v>1740</v>
      </c>
      <c r="BQ17" s="6" t="s">
        <v>1747</v>
      </c>
      <c r="BR17" s="6" t="s">
        <v>1774</v>
      </c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</row>
    <row r="18" spans="1:93">
      <c r="A18">
        <v>11</v>
      </c>
      <c r="B18" s="9" t="s">
        <v>433</v>
      </c>
      <c r="C18" s="9" t="s">
        <v>363</v>
      </c>
      <c r="D18" s="9" t="s">
        <v>1581</v>
      </c>
      <c r="E18" s="9" t="s">
        <v>1599</v>
      </c>
      <c r="F18" s="9" t="s">
        <v>1646</v>
      </c>
      <c r="G18" s="9" t="s">
        <v>1661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T18">
        <v>16</v>
      </c>
      <c r="U18" t="s">
        <v>1215</v>
      </c>
      <c r="Y18" s="6"/>
      <c r="AA18" s="6" t="s">
        <v>1563</v>
      </c>
      <c r="AB18" t="s">
        <v>1528</v>
      </c>
      <c r="AC18" s="6" t="s">
        <v>1615</v>
      </c>
      <c r="AD18" t="s">
        <v>31</v>
      </c>
      <c r="AE18" s="6" t="s">
        <v>1672</v>
      </c>
      <c r="AF18" t="s">
        <v>1650</v>
      </c>
      <c r="AG18" s="6" t="s">
        <v>1725</v>
      </c>
      <c r="AH18" t="s">
        <v>1708</v>
      </c>
      <c r="AI18" s="6" t="s">
        <v>1754</v>
      </c>
      <c r="AJ18" t="s">
        <v>1744</v>
      </c>
      <c r="AK18" s="6" t="s">
        <v>1782</v>
      </c>
      <c r="AL18" t="s">
        <v>1368</v>
      </c>
      <c r="AM18" s="6"/>
      <c r="AO18" s="6"/>
      <c r="AQ18" s="6"/>
      <c r="AS18" s="6"/>
      <c r="AU18" s="6"/>
      <c r="AW18" s="6"/>
      <c r="AY18" s="6"/>
      <c r="BA18" s="6"/>
      <c r="BC18" s="6"/>
      <c r="BE18" s="6"/>
      <c r="BH18" t="s">
        <v>1516</v>
      </c>
      <c r="BI18" t="s">
        <v>305</v>
      </c>
      <c r="BJ18" t="s">
        <v>144</v>
      </c>
      <c r="BK18" t="s">
        <v>979</v>
      </c>
      <c r="BL18" t="s">
        <v>1642</v>
      </c>
      <c r="BM18" t="s">
        <v>1657</v>
      </c>
      <c r="BN18" t="s">
        <v>1702</v>
      </c>
      <c r="BO18" t="s">
        <v>1715</v>
      </c>
      <c r="BP18" t="s">
        <v>870</v>
      </c>
      <c r="BQ18" t="s">
        <v>765</v>
      </c>
      <c r="BR18" t="s">
        <v>1775</v>
      </c>
    </row>
    <row r="19" spans="1:93">
      <c r="A19">
        <v>12</v>
      </c>
      <c r="B19" s="9" t="s">
        <v>604</v>
      </c>
      <c r="C19" s="9" t="s">
        <v>1543</v>
      </c>
      <c r="D19" s="9" t="s">
        <v>494</v>
      </c>
      <c r="E19" s="9" t="s">
        <v>1601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T19">
        <v>17</v>
      </c>
      <c r="U19" t="s">
        <v>795</v>
      </c>
      <c r="Y19" s="6"/>
      <c r="AA19" s="6" t="s">
        <v>1564</v>
      </c>
      <c r="AB19" t="s">
        <v>754</v>
      </c>
      <c r="AC19" s="6" t="s">
        <v>1616</v>
      </c>
      <c r="AD19" t="s">
        <v>761</v>
      </c>
      <c r="AE19" s="6" t="s">
        <v>1673</v>
      </c>
      <c r="AF19" t="s">
        <v>675</v>
      </c>
      <c r="AG19" s="6" t="s">
        <v>1726</v>
      </c>
      <c r="AH19" t="s">
        <v>947</v>
      </c>
      <c r="AI19" s="6" t="s">
        <v>1755</v>
      </c>
      <c r="AJ19" t="s">
        <v>1767</v>
      </c>
      <c r="AK19" s="6" t="s">
        <v>1783</v>
      </c>
      <c r="AL19" t="s">
        <v>1369</v>
      </c>
      <c r="AM19" s="6"/>
      <c r="AO19" s="6"/>
      <c r="AQ19" s="6"/>
      <c r="AS19" s="6"/>
      <c r="AU19" s="6"/>
      <c r="AW19" s="6"/>
      <c r="AY19" s="6"/>
      <c r="BA19" s="6"/>
      <c r="BC19" s="6"/>
      <c r="BE19" s="6"/>
      <c r="BH19" s="6" t="s">
        <v>1517</v>
      </c>
      <c r="BI19" s="6" t="s">
        <v>1540</v>
      </c>
      <c r="BJ19" s="6" t="s">
        <v>1579</v>
      </c>
      <c r="BK19" s="6" t="s">
        <v>1597</v>
      </c>
      <c r="BL19" s="6" t="s">
        <v>1643</v>
      </c>
      <c r="BM19" s="6" t="s">
        <v>1658</v>
      </c>
      <c r="BN19" s="6" t="s">
        <v>1703</v>
      </c>
      <c r="BO19" s="6" t="s">
        <v>1716</v>
      </c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</row>
    <row r="20" spans="1:93">
      <c r="A20">
        <v>13</v>
      </c>
      <c r="B20" s="9" t="s">
        <v>1094</v>
      </c>
      <c r="C20" s="9" t="s">
        <v>1545</v>
      </c>
      <c r="D20" s="9" t="s">
        <v>1584</v>
      </c>
      <c r="E20" s="9" t="s">
        <v>813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T20">
        <v>18</v>
      </c>
      <c r="U20" t="s">
        <v>739</v>
      </c>
      <c r="Y20" s="6"/>
      <c r="AA20" s="6" t="s">
        <v>1565</v>
      </c>
      <c r="AB20" t="s">
        <v>1570</v>
      </c>
      <c r="AC20" s="6" t="s">
        <v>1617</v>
      </c>
      <c r="AD20" t="s">
        <v>568</v>
      </c>
      <c r="AE20" s="6" t="s">
        <v>1674</v>
      </c>
      <c r="AF20" t="s">
        <v>1053</v>
      </c>
      <c r="AG20" s="6" t="s">
        <v>1727</v>
      </c>
      <c r="AH20" t="s">
        <v>1732</v>
      </c>
      <c r="AI20" s="6" t="s">
        <v>1756</v>
      </c>
      <c r="AJ20" t="s">
        <v>1768</v>
      </c>
      <c r="AK20" s="6" t="s">
        <v>1784</v>
      </c>
      <c r="AL20" t="s">
        <v>956</v>
      </c>
      <c r="AM20" s="6"/>
      <c r="AO20" s="6"/>
      <c r="AQ20" s="6"/>
      <c r="AS20" s="6"/>
      <c r="AU20" s="6"/>
      <c r="AW20" s="6"/>
      <c r="AY20" s="6"/>
      <c r="BA20" s="6"/>
      <c r="BC20" s="6"/>
      <c r="BE20" s="6"/>
      <c r="BH20" t="s">
        <v>1187</v>
      </c>
      <c r="BI20" t="s">
        <v>618</v>
      </c>
      <c r="BJ20" t="s">
        <v>599</v>
      </c>
      <c r="BK20" t="s">
        <v>1339</v>
      </c>
      <c r="BL20" t="s">
        <v>1644</v>
      </c>
      <c r="BM20" t="s">
        <v>1659</v>
      </c>
      <c r="BN20" t="s">
        <v>792</v>
      </c>
      <c r="BO20" t="s">
        <v>378</v>
      </c>
    </row>
    <row r="21" spans="1:93">
      <c r="A21">
        <v>14</v>
      </c>
      <c r="B21" s="9" t="s">
        <v>1522</v>
      </c>
      <c r="C21" s="9" t="s">
        <v>941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T21">
        <v>19</v>
      </c>
      <c r="U21" t="s">
        <v>1527</v>
      </c>
      <c r="Y21" s="6"/>
      <c r="AA21" s="6" t="s">
        <v>1566</v>
      </c>
      <c r="AB21" t="s">
        <v>171</v>
      </c>
      <c r="AC21" s="6" t="s">
        <v>1618</v>
      </c>
      <c r="AD21" t="s">
        <v>131</v>
      </c>
      <c r="AE21" s="6" t="s">
        <v>1675</v>
      </c>
      <c r="AF21" t="s">
        <v>1263</v>
      </c>
      <c r="AG21" s="6" t="s">
        <v>1728</v>
      </c>
      <c r="AH21" t="s">
        <v>1733</v>
      </c>
      <c r="AI21" s="6" t="s">
        <v>1757</v>
      </c>
      <c r="AJ21" t="s">
        <v>1769</v>
      </c>
      <c r="AK21" s="6" t="s">
        <v>1785</v>
      </c>
      <c r="AL21" t="s">
        <v>12</v>
      </c>
      <c r="AM21" s="6"/>
      <c r="AO21" s="6"/>
      <c r="AQ21" s="6"/>
      <c r="AS21" s="6"/>
      <c r="AU21" s="6"/>
      <c r="AW21" s="6"/>
      <c r="AY21" s="6"/>
      <c r="BA21" s="6"/>
      <c r="BC21" s="6"/>
      <c r="BE21" s="6"/>
      <c r="BH21" s="6" t="s">
        <v>1518</v>
      </c>
      <c r="BI21" s="6" t="s">
        <v>1541</v>
      </c>
      <c r="BJ21" s="6" t="s">
        <v>1580</v>
      </c>
      <c r="BK21" s="6" t="s">
        <v>1598</v>
      </c>
      <c r="BL21" s="6" t="s">
        <v>1645</v>
      </c>
      <c r="BM21" s="6" t="s">
        <v>1660</v>
      </c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</row>
    <row r="22" spans="1:93">
      <c r="A22">
        <v>15</v>
      </c>
      <c r="B22" s="9" t="s">
        <v>401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T22">
        <v>20</v>
      </c>
      <c r="U22" t="s">
        <v>270</v>
      </c>
      <c r="Y22" s="6"/>
      <c r="AA22" s="6" t="s">
        <v>1567</v>
      </c>
      <c r="AB22" t="s">
        <v>222</v>
      </c>
      <c r="AC22" s="6" t="s">
        <v>1619</v>
      </c>
      <c r="AD22" t="s">
        <v>1630</v>
      </c>
      <c r="AE22" s="6" t="s">
        <v>1676</v>
      </c>
      <c r="AF22" t="s">
        <v>1690</v>
      </c>
      <c r="AG22" s="6" t="s">
        <v>1729</v>
      </c>
      <c r="AH22" t="s">
        <v>986</v>
      </c>
      <c r="AI22" s="6" t="s">
        <v>1758</v>
      </c>
      <c r="AJ22" t="s">
        <v>1429</v>
      </c>
      <c r="AK22" s="6"/>
      <c r="AM22" s="6"/>
      <c r="AO22" s="6"/>
      <c r="AQ22" s="6"/>
      <c r="AS22" s="6"/>
      <c r="AU22" s="6"/>
      <c r="AW22" s="6"/>
      <c r="AY22" s="6"/>
      <c r="BA22" s="6"/>
      <c r="BC22" s="6"/>
      <c r="BE22" s="6"/>
      <c r="BH22" t="s">
        <v>433</v>
      </c>
      <c r="BI22" t="s">
        <v>363</v>
      </c>
      <c r="BJ22" t="s">
        <v>1581</v>
      </c>
      <c r="BK22" t="s">
        <v>1599</v>
      </c>
      <c r="BL22" t="s">
        <v>1646</v>
      </c>
      <c r="BM22" t="s">
        <v>1661</v>
      </c>
    </row>
    <row r="23" spans="1:93">
      <c r="A23">
        <v>16</v>
      </c>
      <c r="B23" s="9" t="s">
        <v>1431</v>
      </c>
      <c r="C23" s="9" t="s">
        <v>1548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T23">
        <v>21</v>
      </c>
      <c r="U23" t="s">
        <v>1164</v>
      </c>
      <c r="Y23" s="6"/>
      <c r="AA23" s="6" t="s">
        <v>1568</v>
      </c>
      <c r="AB23" t="s">
        <v>426</v>
      </c>
      <c r="AC23" s="6" t="s">
        <v>1620</v>
      </c>
      <c r="AD23" t="s">
        <v>1631</v>
      </c>
      <c r="AE23" s="6" t="s">
        <v>1677</v>
      </c>
      <c r="AF23" t="s">
        <v>1327</v>
      </c>
      <c r="AG23" s="6" t="s">
        <v>1730</v>
      </c>
      <c r="AH23" t="s">
        <v>1734</v>
      </c>
      <c r="AI23" s="6" t="s">
        <v>1759</v>
      </c>
      <c r="AJ23" t="s">
        <v>866</v>
      </c>
      <c r="AK23" s="6"/>
      <c r="AM23" s="6"/>
      <c r="AO23" s="6"/>
      <c r="AQ23" s="6"/>
      <c r="AS23" s="6"/>
      <c r="AU23" s="6"/>
      <c r="AW23" s="6"/>
      <c r="AY23" s="6"/>
      <c r="BA23" s="6"/>
      <c r="BC23" s="6"/>
      <c r="BE23" s="6"/>
      <c r="BH23" s="6" t="s">
        <v>1519</v>
      </c>
      <c r="BI23" s="6" t="s">
        <v>1542</v>
      </c>
      <c r="BJ23" s="6" t="s">
        <v>1582</v>
      </c>
      <c r="BK23" s="6" t="s">
        <v>1600</v>
      </c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</row>
    <row r="24" spans="1:93">
      <c r="A24">
        <v>17</v>
      </c>
      <c r="B24" s="9" t="s">
        <v>1526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T24">
        <v>22</v>
      </c>
      <c r="U24" t="s">
        <v>384</v>
      </c>
      <c r="Y24" s="6"/>
      <c r="AA24" s="6" t="s">
        <v>1569</v>
      </c>
      <c r="AB24" t="s">
        <v>408</v>
      </c>
      <c r="AC24" s="6" t="s">
        <v>1621</v>
      </c>
      <c r="AD24" t="s">
        <v>1632</v>
      </c>
      <c r="AE24" s="6" t="s">
        <v>1678</v>
      </c>
      <c r="AF24" t="s">
        <v>668</v>
      </c>
      <c r="AG24" s="6" t="s">
        <v>1731</v>
      </c>
      <c r="AH24" t="s">
        <v>1735</v>
      </c>
      <c r="AI24" s="6" t="s">
        <v>1760</v>
      </c>
      <c r="AJ24" t="s">
        <v>336</v>
      </c>
      <c r="AK24" s="6"/>
      <c r="AM24" s="6"/>
      <c r="AO24" s="6"/>
      <c r="AQ24" s="6"/>
      <c r="AS24" s="6"/>
      <c r="AU24" s="6"/>
      <c r="AW24" s="6"/>
      <c r="AY24" s="6"/>
      <c r="BA24" s="6"/>
      <c r="BC24" s="6"/>
      <c r="BE24" s="6"/>
      <c r="BH24" t="s">
        <v>604</v>
      </c>
      <c r="BI24" t="s">
        <v>1543</v>
      </c>
      <c r="BJ24" t="s">
        <v>494</v>
      </c>
      <c r="BK24" t="s">
        <v>1601</v>
      </c>
    </row>
    <row r="25" spans="1:93">
      <c r="T25">
        <v>23</v>
      </c>
      <c r="U25" t="s">
        <v>1528</v>
      </c>
      <c r="Y25" s="6"/>
      <c r="AA25" s="6"/>
      <c r="AC25" s="6" t="s">
        <v>1622</v>
      </c>
      <c r="AD25" t="s">
        <v>287</v>
      </c>
      <c r="AE25" s="6" t="s">
        <v>1679</v>
      </c>
      <c r="AF25" t="s">
        <v>373</v>
      </c>
      <c r="AG25" s="6"/>
      <c r="AI25" s="6" t="s">
        <v>1761</v>
      </c>
      <c r="AJ25" t="s">
        <v>542</v>
      </c>
      <c r="AK25" s="6"/>
      <c r="AM25" s="6"/>
      <c r="AO25" s="6"/>
      <c r="AQ25" s="6"/>
      <c r="AS25" s="6"/>
      <c r="AU25" s="6"/>
      <c r="AW25" s="6"/>
      <c r="AY25" s="6"/>
      <c r="BA25" s="6"/>
      <c r="BC25" s="6"/>
      <c r="BE25" s="6"/>
      <c r="BH25" s="6" t="s">
        <v>1520</v>
      </c>
      <c r="BI25" s="6" t="s">
        <v>1544</v>
      </c>
      <c r="BJ25" s="6" t="s">
        <v>1583</v>
      </c>
      <c r="BK25" s="6" t="s">
        <v>1602</v>
      </c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</row>
    <row r="26" spans="1:93">
      <c r="T26">
        <v>24</v>
      </c>
      <c r="U26" t="s">
        <v>754</v>
      </c>
      <c r="Y26" s="6"/>
      <c r="AA26" s="6"/>
      <c r="AC26" s="6" t="s">
        <v>1623</v>
      </c>
      <c r="AD26" t="s">
        <v>515</v>
      </c>
      <c r="AE26" s="6" t="s">
        <v>1680</v>
      </c>
      <c r="AF26" t="s">
        <v>156</v>
      </c>
      <c r="AG26" s="6"/>
      <c r="AI26" s="6" t="s">
        <v>1762</v>
      </c>
      <c r="AJ26" t="s">
        <v>1770</v>
      </c>
      <c r="AK26" s="6"/>
      <c r="AM26" s="6"/>
      <c r="AO26" s="6"/>
      <c r="AQ26" s="6"/>
      <c r="AS26" s="6"/>
      <c r="AU26" s="6"/>
      <c r="AW26" s="6"/>
      <c r="AY26" s="6"/>
      <c r="BA26" s="6"/>
      <c r="BC26" s="6"/>
      <c r="BE26" s="6"/>
      <c r="BH26" t="s">
        <v>1094</v>
      </c>
      <c r="BI26" t="s">
        <v>1545</v>
      </c>
      <c r="BJ26" t="s">
        <v>1584</v>
      </c>
      <c r="BK26" t="s">
        <v>813</v>
      </c>
    </row>
    <row r="27" spans="1:93">
      <c r="T27">
        <v>25</v>
      </c>
      <c r="U27" t="s">
        <v>1570</v>
      </c>
      <c r="Y27" s="6"/>
      <c r="AA27" s="6"/>
      <c r="AC27" s="6" t="s">
        <v>1624</v>
      </c>
      <c r="AD27" t="s">
        <v>204</v>
      </c>
      <c r="AE27" s="6" t="s">
        <v>1681</v>
      </c>
      <c r="AF27" t="s">
        <v>1691</v>
      </c>
      <c r="AG27" s="6"/>
      <c r="AI27" s="6" t="s">
        <v>1763</v>
      </c>
      <c r="AJ27" t="s">
        <v>1771</v>
      </c>
      <c r="AK27" s="6"/>
      <c r="AM27" s="6"/>
      <c r="AO27" s="6"/>
      <c r="AQ27" s="6"/>
      <c r="AS27" s="6"/>
      <c r="AU27" s="6"/>
      <c r="AW27" s="6"/>
      <c r="AY27" s="6"/>
      <c r="BA27" s="6"/>
      <c r="BC27" s="6"/>
      <c r="BE27" s="6"/>
      <c r="BH27" s="6" t="s">
        <v>1521</v>
      </c>
      <c r="BI27" s="6" t="s">
        <v>1546</v>
      </c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</row>
    <row r="28" spans="1:93">
      <c r="T28">
        <v>26</v>
      </c>
      <c r="U28" t="s">
        <v>171</v>
      </c>
      <c r="Y28" s="6"/>
      <c r="AA28" s="6"/>
      <c r="AC28" s="6" t="s">
        <v>1625</v>
      </c>
      <c r="AD28" t="s">
        <v>1394</v>
      </c>
      <c r="AE28" s="6" t="s">
        <v>1682</v>
      </c>
      <c r="AF28" t="s">
        <v>1692</v>
      </c>
      <c r="AG28" s="6"/>
      <c r="AI28" s="6" t="s">
        <v>1764</v>
      </c>
      <c r="AJ28" t="s">
        <v>577</v>
      </c>
      <c r="AK28" s="6"/>
      <c r="AM28" s="6"/>
      <c r="AO28" s="6"/>
      <c r="AQ28" s="6"/>
      <c r="AS28" s="6"/>
      <c r="AU28" s="6"/>
      <c r="AW28" s="6"/>
      <c r="AY28" s="6"/>
      <c r="BA28" s="6"/>
      <c r="BC28" s="6"/>
      <c r="BE28" s="6"/>
      <c r="BH28" t="s">
        <v>1522</v>
      </c>
      <c r="BI28" t="s">
        <v>941</v>
      </c>
    </row>
    <row r="29" spans="1:93">
      <c r="T29">
        <v>27</v>
      </c>
      <c r="U29" t="s">
        <v>222</v>
      </c>
      <c r="Y29" s="6"/>
      <c r="AA29" s="6"/>
      <c r="AC29" s="6" t="s">
        <v>1626</v>
      </c>
      <c r="AD29" t="s">
        <v>409</v>
      </c>
      <c r="AE29" s="6" t="s">
        <v>1683</v>
      </c>
      <c r="AF29" t="s">
        <v>1304</v>
      </c>
      <c r="AG29" s="6"/>
      <c r="AI29" s="6" t="s">
        <v>1765</v>
      </c>
      <c r="AJ29" t="s">
        <v>140</v>
      </c>
      <c r="AK29" s="6"/>
      <c r="AM29" s="6"/>
      <c r="AO29" s="6"/>
      <c r="AQ29" s="6"/>
      <c r="AS29" s="6"/>
      <c r="AU29" s="6"/>
      <c r="AW29" s="6"/>
      <c r="AY29" s="6"/>
      <c r="BA29" s="6"/>
      <c r="BC29" s="6"/>
      <c r="BE29" s="6"/>
      <c r="BH29" s="6" t="s">
        <v>1523</v>
      </c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</row>
    <row r="30" spans="1:93">
      <c r="T30">
        <v>28</v>
      </c>
      <c r="U30" t="s">
        <v>426</v>
      </c>
      <c r="Y30" s="6"/>
      <c r="AA30" s="6"/>
      <c r="AC30" s="6" t="s">
        <v>1627</v>
      </c>
      <c r="AD30" t="s">
        <v>1633</v>
      </c>
      <c r="AE30" s="6" t="s">
        <v>1684</v>
      </c>
      <c r="AF30" t="s">
        <v>997</v>
      </c>
      <c r="AG30" s="6"/>
      <c r="AI30" s="6" t="s">
        <v>1766</v>
      </c>
      <c r="AJ30" t="s">
        <v>929</v>
      </c>
      <c r="AK30" s="6"/>
      <c r="AM30" s="6"/>
      <c r="AO30" s="6"/>
      <c r="AQ30" s="6"/>
      <c r="AS30" s="6"/>
      <c r="AU30" s="6"/>
      <c r="AW30" s="6"/>
      <c r="AY30" s="6"/>
      <c r="BA30" s="6"/>
      <c r="BC30" s="6"/>
      <c r="BE30" s="6"/>
      <c r="BH30" t="s">
        <v>401</v>
      </c>
    </row>
    <row r="31" spans="1:93">
      <c r="T31">
        <v>29</v>
      </c>
      <c r="U31" t="s">
        <v>408</v>
      </c>
      <c r="Y31" s="6"/>
      <c r="AA31" s="6"/>
      <c r="AC31" s="6" t="s">
        <v>1628</v>
      </c>
      <c r="AD31" t="s">
        <v>1320</v>
      </c>
      <c r="AE31" s="6" t="s">
        <v>1685</v>
      </c>
      <c r="AF31" t="s">
        <v>1693</v>
      </c>
      <c r="AG31" s="6"/>
      <c r="AI31" s="6"/>
      <c r="AK31" s="6"/>
      <c r="AM31" s="6"/>
      <c r="AO31" s="6"/>
      <c r="AQ31" s="6"/>
      <c r="AS31" s="6"/>
      <c r="AU31" s="6"/>
      <c r="AW31" s="6"/>
      <c r="AY31" s="6"/>
      <c r="BA31" s="6"/>
      <c r="BC31" s="6"/>
      <c r="BE31" s="6"/>
      <c r="BH31" s="6" t="s">
        <v>1524</v>
      </c>
      <c r="BI31" s="6" t="s">
        <v>1547</v>
      </c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</row>
    <row r="32" spans="1:93">
      <c r="T32">
        <v>30</v>
      </c>
      <c r="U32" t="s">
        <v>566</v>
      </c>
      <c r="Y32" s="6"/>
      <c r="AA32" s="6"/>
      <c r="AC32" s="6" t="s">
        <v>1629</v>
      </c>
      <c r="AD32" t="s">
        <v>231</v>
      </c>
      <c r="AE32" s="6" t="s">
        <v>1686</v>
      </c>
      <c r="AF32" t="s">
        <v>1090</v>
      </c>
      <c r="AG32" s="6"/>
      <c r="AI32" s="6"/>
      <c r="AK32" s="6"/>
      <c r="AM32" s="6"/>
      <c r="AO32" s="6"/>
      <c r="AQ32" s="6"/>
      <c r="AS32" s="6"/>
      <c r="AU32" s="6"/>
      <c r="AW32" s="6"/>
      <c r="AY32" s="6"/>
      <c r="BA32" s="6"/>
      <c r="BC32" s="6"/>
      <c r="BE32" s="6"/>
      <c r="BH32" t="s">
        <v>1431</v>
      </c>
      <c r="BI32" t="s">
        <v>1548</v>
      </c>
    </row>
    <row r="33" spans="20:93">
      <c r="T33">
        <v>31</v>
      </c>
      <c r="U33" t="s">
        <v>221</v>
      </c>
      <c r="Y33" s="6"/>
      <c r="AA33" s="6"/>
      <c r="AC33" s="6"/>
      <c r="AE33" s="6" t="s">
        <v>1687</v>
      </c>
      <c r="AF33" t="s">
        <v>1694</v>
      </c>
      <c r="AG33" s="6"/>
      <c r="AI33" s="6"/>
      <c r="AK33" s="6"/>
      <c r="AM33" s="6"/>
      <c r="AO33" s="6"/>
      <c r="AQ33" s="6"/>
      <c r="AS33" s="6"/>
      <c r="AU33" s="6"/>
      <c r="AW33" s="6"/>
      <c r="AY33" s="6"/>
      <c r="BA33" s="6"/>
      <c r="BC33" s="6"/>
      <c r="BE33" s="6"/>
      <c r="BH33" s="6" t="s">
        <v>1525</v>
      </c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</row>
    <row r="34" spans="20:93">
      <c r="T34">
        <v>32</v>
      </c>
      <c r="U34" t="s">
        <v>292</v>
      </c>
      <c r="Y34" s="6"/>
      <c r="AA34" s="6"/>
      <c r="AC34" s="6"/>
      <c r="AE34" s="6" t="s">
        <v>1688</v>
      </c>
      <c r="AF34" t="s">
        <v>421</v>
      </c>
      <c r="AG34" s="6"/>
      <c r="AI34" s="6"/>
      <c r="AK34" s="6"/>
      <c r="AM34" s="6"/>
      <c r="AO34" s="6"/>
      <c r="AQ34" s="6"/>
      <c r="AS34" s="6"/>
      <c r="AU34" s="6"/>
      <c r="AW34" s="6"/>
      <c r="AY34" s="6"/>
      <c r="BA34" s="6"/>
      <c r="BC34" s="6"/>
      <c r="BE34" s="6"/>
      <c r="BH34" t="s">
        <v>1526</v>
      </c>
    </row>
    <row r="35" spans="20:93">
      <c r="T35">
        <v>33</v>
      </c>
      <c r="U35" t="s">
        <v>168</v>
      </c>
      <c r="Y35" s="6"/>
      <c r="AA35" s="6"/>
      <c r="AC35" s="6"/>
      <c r="AE35" s="6" t="s">
        <v>1689</v>
      </c>
      <c r="AF35" t="s">
        <v>178</v>
      </c>
      <c r="AG35" s="6"/>
      <c r="AI35" s="6"/>
      <c r="AK35" s="6"/>
      <c r="AM35" s="6"/>
      <c r="AO35" s="6"/>
      <c r="AQ35" s="6"/>
      <c r="AS35" s="6"/>
      <c r="AU35" s="6"/>
      <c r="AW35" s="6"/>
      <c r="AY35" s="6"/>
      <c r="BA35" s="6"/>
      <c r="BC35" s="6"/>
      <c r="BE35" s="6"/>
    </row>
    <row r="36" spans="20:93">
      <c r="T36">
        <v>34</v>
      </c>
      <c r="U36" t="s">
        <v>1585</v>
      </c>
    </row>
    <row r="37" spans="20:93">
      <c r="T37">
        <v>35</v>
      </c>
      <c r="U37" t="s">
        <v>1586</v>
      </c>
    </row>
    <row r="38" spans="20:93">
      <c r="T38">
        <v>36</v>
      </c>
      <c r="U38" t="s">
        <v>945</v>
      </c>
    </row>
    <row r="39" spans="20:93">
      <c r="T39">
        <v>37</v>
      </c>
      <c r="U39" t="s">
        <v>1019</v>
      </c>
    </row>
    <row r="40" spans="20:93">
      <c r="T40">
        <v>38</v>
      </c>
      <c r="U40" t="s">
        <v>197</v>
      </c>
    </row>
    <row r="41" spans="20:93">
      <c r="T41">
        <v>39</v>
      </c>
      <c r="U41" t="s">
        <v>665</v>
      </c>
    </row>
    <row r="42" spans="20:93">
      <c r="T42">
        <v>40</v>
      </c>
      <c r="U42" t="s">
        <v>127</v>
      </c>
    </row>
    <row r="43" spans="20:93">
      <c r="T43">
        <v>41</v>
      </c>
      <c r="U43" t="s">
        <v>1587</v>
      </c>
    </row>
    <row r="44" spans="20:93">
      <c r="T44">
        <v>42</v>
      </c>
      <c r="U44" t="s">
        <v>821</v>
      </c>
    </row>
    <row r="45" spans="20:93">
      <c r="T45">
        <v>43</v>
      </c>
      <c r="U45" t="s">
        <v>183</v>
      </c>
    </row>
    <row r="46" spans="20:93">
      <c r="T46">
        <v>44</v>
      </c>
      <c r="U46" t="s">
        <v>273</v>
      </c>
    </row>
    <row r="47" spans="20:93">
      <c r="T47">
        <v>45</v>
      </c>
      <c r="U47" t="s">
        <v>1176</v>
      </c>
    </row>
    <row r="48" spans="20:93">
      <c r="T48">
        <v>46</v>
      </c>
      <c r="U48" t="s">
        <v>31</v>
      </c>
    </row>
    <row r="49" spans="20:21">
      <c r="T49">
        <v>47</v>
      </c>
      <c r="U49" t="s">
        <v>761</v>
      </c>
    </row>
    <row r="50" spans="20:21">
      <c r="T50">
        <v>48</v>
      </c>
      <c r="U50" t="s">
        <v>568</v>
      </c>
    </row>
    <row r="51" spans="20:21">
      <c r="T51">
        <v>49</v>
      </c>
      <c r="U51" t="s">
        <v>131</v>
      </c>
    </row>
    <row r="52" spans="20:21">
      <c r="T52">
        <v>50</v>
      </c>
      <c r="U52" t="s">
        <v>1630</v>
      </c>
    </row>
    <row r="53" spans="20:21">
      <c r="T53">
        <v>51</v>
      </c>
      <c r="U53" t="s">
        <v>1631</v>
      </c>
    </row>
    <row r="54" spans="20:21">
      <c r="T54">
        <v>52</v>
      </c>
      <c r="U54" t="s">
        <v>1632</v>
      </c>
    </row>
    <row r="55" spans="20:21">
      <c r="T55">
        <v>53</v>
      </c>
      <c r="U55" t="s">
        <v>287</v>
      </c>
    </row>
    <row r="56" spans="20:21">
      <c r="T56">
        <v>54</v>
      </c>
      <c r="U56" t="s">
        <v>515</v>
      </c>
    </row>
    <row r="57" spans="20:21">
      <c r="T57">
        <v>55</v>
      </c>
      <c r="U57" t="s">
        <v>204</v>
      </c>
    </row>
    <row r="58" spans="20:21">
      <c r="T58">
        <v>56</v>
      </c>
      <c r="U58" t="s">
        <v>1394</v>
      </c>
    </row>
    <row r="59" spans="20:21">
      <c r="T59">
        <v>57</v>
      </c>
      <c r="U59" t="s">
        <v>409</v>
      </c>
    </row>
    <row r="60" spans="20:21">
      <c r="T60">
        <v>58</v>
      </c>
      <c r="U60" t="s">
        <v>1633</v>
      </c>
    </row>
    <row r="61" spans="20:21">
      <c r="T61">
        <v>59</v>
      </c>
      <c r="U61" t="s">
        <v>1320</v>
      </c>
    </row>
    <row r="62" spans="20:21">
      <c r="T62">
        <v>60</v>
      </c>
      <c r="U62" t="s">
        <v>231</v>
      </c>
    </row>
    <row r="63" spans="20:21">
      <c r="T63">
        <v>61</v>
      </c>
      <c r="U63" t="s">
        <v>1509</v>
      </c>
    </row>
    <row r="64" spans="20:21">
      <c r="T64">
        <v>62</v>
      </c>
      <c r="U64" t="s">
        <v>1532</v>
      </c>
    </row>
    <row r="65" spans="20:21">
      <c r="T65">
        <v>63</v>
      </c>
      <c r="U65" s="2" t="s">
        <v>539</v>
      </c>
    </row>
    <row r="66" spans="20:21">
      <c r="T66">
        <v>64</v>
      </c>
      <c r="U66" t="s">
        <v>1590</v>
      </c>
    </row>
    <row r="67" spans="20:21">
      <c r="T67">
        <v>65</v>
      </c>
      <c r="U67" t="s">
        <v>1635</v>
      </c>
    </row>
    <row r="68" spans="20:21">
      <c r="T68">
        <v>66</v>
      </c>
      <c r="U68" t="s">
        <v>333</v>
      </c>
    </row>
    <row r="69" spans="20:21">
      <c r="T69">
        <v>67</v>
      </c>
      <c r="U69" t="s">
        <v>1282</v>
      </c>
    </row>
    <row r="70" spans="20:21">
      <c r="T70">
        <v>68</v>
      </c>
      <c r="U70" t="s">
        <v>1140</v>
      </c>
    </row>
    <row r="71" spans="20:21">
      <c r="T71">
        <v>69</v>
      </c>
      <c r="U71" t="s">
        <v>13</v>
      </c>
    </row>
    <row r="72" spans="20:21">
      <c r="T72">
        <v>70</v>
      </c>
      <c r="U72" t="s">
        <v>1647</v>
      </c>
    </row>
    <row r="73" spans="20:21">
      <c r="T73">
        <v>71</v>
      </c>
      <c r="U73" t="s">
        <v>1648</v>
      </c>
    </row>
    <row r="74" spans="20:21">
      <c r="T74">
        <v>72</v>
      </c>
      <c r="U74" t="s">
        <v>727</v>
      </c>
    </row>
    <row r="75" spans="20:21">
      <c r="T75">
        <v>73</v>
      </c>
      <c r="U75" t="s">
        <v>207</v>
      </c>
    </row>
    <row r="76" spans="20:21">
      <c r="T76">
        <v>74</v>
      </c>
      <c r="U76" t="s">
        <v>508</v>
      </c>
    </row>
    <row r="77" spans="20:21">
      <c r="T77">
        <v>75</v>
      </c>
      <c r="U77" t="s">
        <v>1342</v>
      </c>
    </row>
    <row r="78" spans="20:21">
      <c r="T78">
        <v>76</v>
      </c>
      <c r="U78" t="s">
        <v>1649</v>
      </c>
    </row>
    <row r="79" spans="20:21">
      <c r="T79">
        <v>77</v>
      </c>
      <c r="U79" t="s">
        <v>1650</v>
      </c>
    </row>
    <row r="80" spans="20:21">
      <c r="T80">
        <v>78</v>
      </c>
      <c r="U80" t="s">
        <v>675</v>
      </c>
    </row>
    <row r="81" spans="20:21">
      <c r="T81">
        <v>79</v>
      </c>
      <c r="U81" t="s">
        <v>1053</v>
      </c>
    </row>
    <row r="82" spans="20:21">
      <c r="T82">
        <v>80</v>
      </c>
      <c r="U82" t="s">
        <v>1263</v>
      </c>
    </row>
    <row r="83" spans="20:21">
      <c r="T83">
        <v>81</v>
      </c>
      <c r="U83" t="s">
        <v>1690</v>
      </c>
    </row>
    <row r="84" spans="20:21">
      <c r="T84">
        <v>82</v>
      </c>
      <c r="U84" t="s">
        <v>1327</v>
      </c>
    </row>
    <row r="85" spans="20:21">
      <c r="T85">
        <v>83</v>
      </c>
      <c r="U85" t="s">
        <v>668</v>
      </c>
    </row>
    <row r="86" spans="20:21">
      <c r="T86">
        <v>84</v>
      </c>
      <c r="U86" t="s">
        <v>373</v>
      </c>
    </row>
    <row r="87" spans="20:21">
      <c r="T87">
        <v>85</v>
      </c>
      <c r="U87" t="s">
        <v>156</v>
      </c>
    </row>
    <row r="88" spans="20:21">
      <c r="T88">
        <v>86</v>
      </c>
      <c r="U88" t="s">
        <v>1691</v>
      </c>
    </row>
    <row r="89" spans="20:21">
      <c r="T89">
        <v>87</v>
      </c>
      <c r="U89" t="s">
        <v>1692</v>
      </c>
    </row>
    <row r="90" spans="20:21">
      <c r="T90">
        <v>88</v>
      </c>
      <c r="U90" t="s">
        <v>1304</v>
      </c>
    </row>
    <row r="91" spans="20:21">
      <c r="T91">
        <v>89</v>
      </c>
      <c r="U91" t="s">
        <v>997</v>
      </c>
    </row>
    <row r="92" spans="20:21">
      <c r="T92">
        <v>90</v>
      </c>
      <c r="U92" t="s">
        <v>1693</v>
      </c>
    </row>
    <row r="93" spans="20:21">
      <c r="T93">
        <v>91</v>
      </c>
      <c r="U93" t="s">
        <v>1090</v>
      </c>
    </row>
    <row r="94" spans="20:21">
      <c r="T94">
        <v>92</v>
      </c>
      <c r="U94" t="s">
        <v>1694</v>
      </c>
    </row>
    <row r="95" spans="20:21">
      <c r="T95">
        <v>93</v>
      </c>
      <c r="U95" t="s">
        <v>421</v>
      </c>
    </row>
    <row r="96" spans="20:21">
      <c r="T96">
        <v>94</v>
      </c>
      <c r="U96" t="s">
        <v>178</v>
      </c>
    </row>
    <row r="97" spans="20:21">
      <c r="T97">
        <v>95</v>
      </c>
      <c r="U97" t="s">
        <v>1786</v>
      </c>
    </row>
    <row r="98" spans="20:21">
      <c r="T98">
        <v>96</v>
      </c>
      <c r="U98" t="s">
        <v>1534</v>
      </c>
    </row>
    <row r="99" spans="20:21">
      <c r="T99">
        <v>97</v>
      </c>
      <c r="U99" t="s">
        <v>1574</v>
      </c>
    </row>
    <row r="100" spans="20:21">
      <c r="T100">
        <v>98</v>
      </c>
      <c r="U100" t="s">
        <v>266</v>
      </c>
    </row>
    <row r="101" spans="20:21">
      <c r="T101">
        <v>99</v>
      </c>
      <c r="U101" t="s">
        <v>318</v>
      </c>
    </row>
    <row r="102" spans="20:21">
      <c r="T102">
        <v>100</v>
      </c>
      <c r="U102" t="s">
        <v>657</v>
      </c>
    </row>
    <row r="103" spans="20:21">
      <c r="T103">
        <v>101</v>
      </c>
      <c r="U103" t="s">
        <v>1379</v>
      </c>
    </row>
    <row r="104" spans="20:21">
      <c r="T104">
        <v>102</v>
      </c>
      <c r="U104" t="s">
        <v>1079</v>
      </c>
    </row>
    <row r="105" spans="20:21">
      <c r="T105">
        <v>103</v>
      </c>
      <c r="U105" t="s">
        <v>1704</v>
      </c>
    </row>
    <row r="106" spans="20:21">
      <c r="T106">
        <v>104</v>
      </c>
      <c r="U106" t="s">
        <v>630</v>
      </c>
    </row>
    <row r="107" spans="20:21">
      <c r="T107">
        <v>105</v>
      </c>
      <c r="U107" t="s">
        <v>1149</v>
      </c>
    </row>
    <row r="108" spans="20:21">
      <c r="T108">
        <v>106</v>
      </c>
      <c r="U108" t="s">
        <v>1196</v>
      </c>
    </row>
    <row r="109" spans="20:21">
      <c r="T109">
        <v>107</v>
      </c>
      <c r="U109" t="s">
        <v>1705</v>
      </c>
    </row>
    <row r="110" spans="20:21">
      <c r="T110">
        <v>108</v>
      </c>
      <c r="U110" t="s">
        <v>1706</v>
      </c>
    </row>
    <row r="111" spans="20:21">
      <c r="T111">
        <v>109</v>
      </c>
      <c r="U111" t="s">
        <v>1344</v>
      </c>
    </row>
    <row r="112" spans="20:21">
      <c r="T112">
        <v>110</v>
      </c>
      <c r="U112" t="s">
        <v>1707</v>
      </c>
    </row>
    <row r="113" spans="20:21">
      <c r="T113">
        <v>111</v>
      </c>
      <c r="U113" t="s">
        <v>1708</v>
      </c>
    </row>
    <row r="114" spans="20:21">
      <c r="T114">
        <v>112</v>
      </c>
      <c r="U114" t="s">
        <v>947</v>
      </c>
    </row>
    <row r="115" spans="20:21">
      <c r="T115">
        <v>113</v>
      </c>
      <c r="U115" t="s">
        <v>1732</v>
      </c>
    </row>
    <row r="116" spans="20:21">
      <c r="T116">
        <v>114</v>
      </c>
      <c r="U116" t="s">
        <v>1733</v>
      </c>
    </row>
    <row r="117" spans="20:21">
      <c r="T117">
        <v>115</v>
      </c>
      <c r="U117" t="s">
        <v>986</v>
      </c>
    </row>
    <row r="118" spans="20:21">
      <c r="T118">
        <v>116</v>
      </c>
      <c r="U118" t="s">
        <v>1734</v>
      </c>
    </row>
    <row r="119" spans="20:21">
      <c r="T119">
        <v>117</v>
      </c>
      <c r="U119" t="s">
        <v>1735</v>
      </c>
    </row>
    <row r="120" spans="20:21">
      <c r="T120">
        <v>118</v>
      </c>
      <c r="U120" t="s">
        <v>335</v>
      </c>
    </row>
    <row r="121" spans="20:21">
      <c r="T121">
        <v>119</v>
      </c>
      <c r="U121" t="s">
        <v>1536</v>
      </c>
    </row>
    <row r="122" spans="20:21">
      <c r="T122">
        <v>120</v>
      </c>
      <c r="U122" t="s">
        <v>676</v>
      </c>
    </row>
    <row r="123" spans="20:21">
      <c r="T123">
        <v>121</v>
      </c>
      <c r="U123" t="s">
        <v>321</v>
      </c>
    </row>
    <row r="124" spans="20:21">
      <c r="T124">
        <v>122</v>
      </c>
      <c r="U124" t="s">
        <v>644</v>
      </c>
    </row>
    <row r="125" spans="20:21">
      <c r="T125">
        <v>123</v>
      </c>
      <c r="U125" t="s">
        <v>1382</v>
      </c>
    </row>
    <row r="126" spans="20:21">
      <c r="T126">
        <v>124</v>
      </c>
      <c r="U126" s="16" t="s">
        <v>179</v>
      </c>
    </row>
    <row r="127" spans="20:21">
      <c r="T127">
        <v>125</v>
      </c>
      <c r="U127" t="s">
        <v>1711</v>
      </c>
    </row>
    <row r="128" spans="20:21">
      <c r="T128">
        <v>126</v>
      </c>
      <c r="U128" t="s">
        <v>1737</v>
      </c>
    </row>
    <row r="129" spans="20:21">
      <c r="T129">
        <v>127</v>
      </c>
      <c r="U129" t="s">
        <v>597</v>
      </c>
    </row>
    <row r="130" spans="20:21">
      <c r="T130">
        <v>128</v>
      </c>
      <c r="U130" t="s">
        <v>1741</v>
      </c>
    </row>
    <row r="131" spans="20:21">
      <c r="T131">
        <v>129</v>
      </c>
      <c r="U131" t="s">
        <v>1742</v>
      </c>
    </row>
    <row r="132" spans="20:21">
      <c r="T132">
        <v>130</v>
      </c>
      <c r="U132" t="s">
        <v>1161</v>
      </c>
    </row>
    <row r="133" spans="20:21">
      <c r="T133">
        <v>131</v>
      </c>
      <c r="U133" t="s">
        <v>885</v>
      </c>
    </row>
    <row r="134" spans="20:21">
      <c r="T134">
        <v>132</v>
      </c>
      <c r="U134" t="s">
        <v>677</v>
      </c>
    </row>
    <row r="135" spans="20:21">
      <c r="T135">
        <v>133</v>
      </c>
      <c r="U135" t="s">
        <v>1743</v>
      </c>
    </row>
    <row r="136" spans="20:21">
      <c r="T136">
        <v>134</v>
      </c>
      <c r="U136" t="s">
        <v>1744</v>
      </c>
    </row>
    <row r="137" spans="20:21">
      <c r="T137">
        <v>135</v>
      </c>
      <c r="U137" t="s">
        <v>1767</v>
      </c>
    </row>
    <row r="138" spans="20:21">
      <c r="T138">
        <v>136</v>
      </c>
      <c r="U138" t="s">
        <v>1768</v>
      </c>
    </row>
    <row r="139" spans="20:21">
      <c r="T139">
        <v>137</v>
      </c>
      <c r="U139" t="s">
        <v>1769</v>
      </c>
    </row>
    <row r="140" spans="20:21">
      <c r="T140">
        <v>138</v>
      </c>
      <c r="U140" t="s">
        <v>1429</v>
      </c>
    </row>
    <row r="141" spans="20:21">
      <c r="T141">
        <v>139</v>
      </c>
      <c r="U141" t="s">
        <v>866</v>
      </c>
    </row>
    <row r="142" spans="20:21">
      <c r="T142">
        <v>140</v>
      </c>
      <c r="U142" t="s">
        <v>336</v>
      </c>
    </row>
    <row r="143" spans="20:21">
      <c r="T143">
        <v>141</v>
      </c>
      <c r="U143" t="s">
        <v>542</v>
      </c>
    </row>
    <row r="144" spans="20:21">
      <c r="T144">
        <v>142</v>
      </c>
      <c r="U144" t="s">
        <v>1770</v>
      </c>
    </row>
    <row r="145" spans="20:21">
      <c r="T145">
        <v>143</v>
      </c>
      <c r="U145" t="s">
        <v>1771</v>
      </c>
    </row>
    <row r="146" spans="20:21">
      <c r="T146">
        <v>144</v>
      </c>
      <c r="U146" t="s">
        <v>577</v>
      </c>
    </row>
    <row r="147" spans="20:21">
      <c r="T147">
        <v>145</v>
      </c>
      <c r="U147" t="s">
        <v>140</v>
      </c>
    </row>
    <row r="148" spans="20:21">
      <c r="T148">
        <v>146</v>
      </c>
      <c r="U148" t="s">
        <v>929</v>
      </c>
    </row>
    <row r="149" spans="20:21">
      <c r="T149">
        <v>147</v>
      </c>
      <c r="U149" t="s">
        <v>511</v>
      </c>
    </row>
    <row r="150" spans="20:21">
      <c r="T150">
        <v>148</v>
      </c>
      <c r="U150" t="s">
        <v>301</v>
      </c>
    </row>
    <row r="151" spans="20:21">
      <c r="T151">
        <v>149</v>
      </c>
      <c r="U151" t="s">
        <v>533</v>
      </c>
    </row>
    <row r="152" spans="20:21">
      <c r="T152">
        <v>150</v>
      </c>
      <c r="U152" t="s">
        <v>1594</v>
      </c>
    </row>
    <row r="153" spans="20:21">
      <c r="T153">
        <v>151</v>
      </c>
      <c r="U153" t="s">
        <v>1639</v>
      </c>
    </row>
    <row r="154" spans="20:21">
      <c r="T154">
        <v>152</v>
      </c>
      <c r="U154" t="s">
        <v>685</v>
      </c>
    </row>
    <row r="155" spans="20:21">
      <c r="T155">
        <v>153</v>
      </c>
      <c r="U155" t="s">
        <v>776</v>
      </c>
    </row>
    <row r="156" spans="20:21">
      <c r="T156">
        <v>154</v>
      </c>
      <c r="U156" t="s">
        <v>715</v>
      </c>
    </row>
    <row r="157" spans="20:21">
      <c r="T157">
        <v>155</v>
      </c>
      <c r="U157" t="s">
        <v>949</v>
      </c>
    </row>
    <row r="158" spans="20:21">
      <c r="T158">
        <v>156</v>
      </c>
      <c r="U158" t="s">
        <v>988</v>
      </c>
    </row>
    <row r="159" spans="20:21">
      <c r="T159">
        <v>157</v>
      </c>
      <c r="U159" t="s">
        <v>1773</v>
      </c>
    </row>
    <row r="160" spans="20:21">
      <c r="T160">
        <v>158</v>
      </c>
      <c r="U160" t="s">
        <v>1776</v>
      </c>
    </row>
    <row r="161" spans="20:21">
      <c r="T161">
        <v>159</v>
      </c>
      <c r="U161" t="s">
        <v>646</v>
      </c>
    </row>
    <row r="162" spans="20:21">
      <c r="T162">
        <v>160</v>
      </c>
      <c r="U162" t="s">
        <v>886</v>
      </c>
    </row>
    <row r="163" spans="20:21">
      <c r="T163">
        <v>161</v>
      </c>
      <c r="U163" t="s">
        <v>888</v>
      </c>
    </row>
    <row r="164" spans="20:21">
      <c r="T164">
        <v>162</v>
      </c>
      <c r="U164" t="s">
        <v>122</v>
      </c>
    </row>
    <row r="165" spans="20:21">
      <c r="T165">
        <v>163</v>
      </c>
      <c r="U165" t="s">
        <v>1368</v>
      </c>
    </row>
    <row r="166" spans="20:21">
      <c r="T166">
        <v>164</v>
      </c>
      <c r="U166" t="s">
        <v>1369</v>
      </c>
    </row>
    <row r="167" spans="20:21">
      <c r="T167">
        <v>165</v>
      </c>
      <c r="U167" t="s">
        <v>956</v>
      </c>
    </row>
    <row r="168" spans="20:21">
      <c r="T168">
        <v>166</v>
      </c>
      <c r="U168" t="s">
        <v>12</v>
      </c>
    </row>
    <row r="169" spans="20:21">
      <c r="T169">
        <v>167</v>
      </c>
      <c r="U169" t="s">
        <v>290</v>
      </c>
    </row>
    <row r="170" spans="20:21">
      <c r="T170">
        <v>168</v>
      </c>
      <c r="U170" t="s">
        <v>1086</v>
      </c>
    </row>
    <row r="171" spans="20:21">
      <c r="T171">
        <v>169</v>
      </c>
      <c r="U171" t="s">
        <v>1354</v>
      </c>
    </row>
    <row r="172" spans="20:21">
      <c r="T172">
        <v>170</v>
      </c>
      <c r="U172" t="s">
        <v>173</v>
      </c>
    </row>
    <row r="173" spans="20:21">
      <c r="T173">
        <v>171</v>
      </c>
      <c r="U173" t="s">
        <v>1446</v>
      </c>
    </row>
    <row r="174" spans="20:21">
      <c r="T174">
        <v>172</v>
      </c>
      <c r="U174" t="s">
        <v>1055</v>
      </c>
    </row>
    <row r="175" spans="20:21">
      <c r="T175">
        <v>173</v>
      </c>
      <c r="U175" t="s">
        <v>1700</v>
      </c>
    </row>
    <row r="176" spans="20:21">
      <c r="T176">
        <v>174</v>
      </c>
      <c r="U176" t="s">
        <v>932</v>
      </c>
    </row>
    <row r="177" spans="20:21">
      <c r="T177">
        <v>175</v>
      </c>
      <c r="U177" t="s">
        <v>1233</v>
      </c>
    </row>
    <row r="178" spans="20:21">
      <c r="T178">
        <v>176</v>
      </c>
      <c r="U178" t="s">
        <v>1516</v>
      </c>
    </row>
    <row r="179" spans="20:21">
      <c r="T179">
        <v>177</v>
      </c>
      <c r="U179" t="s">
        <v>305</v>
      </c>
    </row>
    <row r="180" spans="20:21">
      <c r="T180">
        <v>178</v>
      </c>
      <c r="U180" t="s">
        <v>144</v>
      </c>
    </row>
    <row r="181" spans="20:21">
      <c r="T181">
        <v>179</v>
      </c>
      <c r="U181" t="s">
        <v>979</v>
      </c>
    </row>
    <row r="182" spans="20:21">
      <c r="T182">
        <v>180</v>
      </c>
      <c r="U182" t="s">
        <v>1642</v>
      </c>
    </row>
    <row r="183" spans="20:21">
      <c r="T183">
        <v>181</v>
      </c>
      <c r="U183" t="s">
        <v>1657</v>
      </c>
    </row>
    <row r="184" spans="20:21">
      <c r="T184">
        <v>182</v>
      </c>
      <c r="U184" t="s">
        <v>1702</v>
      </c>
    </row>
    <row r="185" spans="20:21">
      <c r="T185">
        <v>183</v>
      </c>
      <c r="U185" t="s">
        <v>1715</v>
      </c>
    </row>
    <row r="186" spans="20:21">
      <c r="T186">
        <v>184</v>
      </c>
      <c r="U186" t="s">
        <v>870</v>
      </c>
    </row>
    <row r="187" spans="20:21">
      <c r="T187">
        <v>185</v>
      </c>
      <c r="U187" t="s">
        <v>765</v>
      </c>
    </row>
    <row r="188" spans="20:21">
      <c r="T188">
        <v>186</v>
      </c>
      <c r="U188" t="s">
        <v>1775</v>
      </c>
    </row>
    <row r="189" spans="20:21">
      <c r="T189">
        <v>187</v>
      </c>
      <c r="U189" t="s">
        <v>1187</v>
      </c>
    </row>
    <row r="190" spans="20:21">
      <c r="T190">
        <v>188</v>
      </c>
      <c r="U190" t="s">
        <v>618</v>
      </c>
    </row>
    <row r="191" spans="20:21">
      <c r="T191">
        <v>189</v>
      </c>
      <c r="U191" t="s">
        <v>599</v>
      </c>
    </row>
    <row r="192" spans="20:21">
      <c r="T192">
        <v>190</v>
      </c>
      <c r="U192" t="s">
        <v>1339</v>
      </c>
    </row>
    <row r="193" spans="20:21">
      <c r="T193">
        <v>191</v>
      </c>
      <c r="U193" t="s">
        <v>1644</v>
      </c>
    </row>
    <row r="194" spans="20:21">
      <c r="T194">
        <v>192</v>
      </c>
      <c r="U194" t="s">
        <v>1659</v>
      </c>
    </row>
    <row r="195" spans="20:21">
      <c r="T195">
        <v>193</v>
      </c>
      <c r="U195" t="s">
        <v>792</v>
      </c>
    </row>
    <row r="196" spans="20:21">
      <c r="T196">
        <v>194</v>
      </c>
      <c r="U196" t="s">
        <v>378</v>
      </c>
    </row>
    <row r="197" spans="20:21">
      <c r="T197">
        <v>195</v>
      </c>
      <c r="U197" t="s">
        <v>433</v>
      </c>
    </row>
    <row r="198" spans="20:21">
      <c r="T198">
        <v>196</v>
      </c>
      <c r="U198" t="s">
        <v>363</v>
      </c>
    </row>
    <row r="199" spans="20:21">
      <c r="T199">
        <v>197</v>
      </c>
      <c r="U199" t="s">
        <v>1581</v>
      </c>
    </row>
    <row r="200" spans="20:21">
      <c r="T200">
        <v>198</v>
      </c>
      <c r="U200" t="s">
        <v>1599</v>
      </c>
    </row>
    <row r="201" spans="20:21">
      <c r="T201">
        <v>199</v>
      </c>
      <c r="U201" t="s">
        <v>1646</v>
      </c>
    </row>
    <row r="202" spans="20:21">
      <c r="T202">
        <v>200</v>
      </c>
      <c r="U202" t="s">
        <v>1661</v>
      </c>
    </row>
    <row r="203" spans="20:21">
      <c r="T203">
        <v>201</v>
      </c>
      <c r="U203" t="s">
        <v>604</v>
      </c>
    </row>
    <row r="204" spans="20:21">
      <c r="T204">
        <v>202</v>
      </c>
      <c r="U204" t="s">
        <v>1543</v>
      </c>
    </row>
    <row r="205" spans="20:21">
      <c r="T205">
        <v>203</v>
      </c>
      <c r="U205" t="s">
        <v>494</v>
      </c>
    </row>
    <row r="206" spans="20:21">
      <c r="T206">
        <v>204</v>
      </c>
      <c r="U206" t="s">
        <v>1601</v>
      </c>
    </row>
    <row r="207" spans="20:21">
      <c r="T207">
        <v>205</v>
      </c>
      <c r="U207" t="s">
        <v>1094</v>
      </c>
    </row>
    <row r="208" spans="20:21">
      <c r="T208">
        <v>206</v>
      </c>
      <c r="U208" t="s">
        <v>1545</v>
      </c>
    </row>
    <row r="209" spans="20:21">
      <c r="T209">
        <v>207</v>
      </c>
      <c r="U209" t="s">
        <v>1584</v>
      </c>
    </row>
    <row r="210" spans="20:21">
      <c r="T210">
        <v>208</v>
      </c>
      <c r="U210" t="s">
        <v>813</v>
      </c>
    </row>
    <row r="211" spans="20:21">
      <c r="T211">
        <v>209</v>
      </c>
      <c r="U211" t="s">
        <v>1522</v>
      </c>
    </row>
    <row r="212" spans="20:21">
      <c r="T212">
        <v>210</v>
      </c>
      <c r="U212" t="s">
        <v>941</v>
      </c>
    </row>
    <row r="213" spans="20:21">
      <c r="T213">
        <v>211</v>
      </c>
      <c r="U213" t="s">
        <v>401</v>
      </c>
    </row>
    <row r="214" spans="20:21">
      <c r="T214">
        <v>212</v>
      </c>
      <c r="U214" t="s">
        <v>1431</v>
      </c>
    </row>
    <row r="215" spans="20:21">
      <c r="T215">
        <v>213</v>
      </c>
      <c r="U215" t="s">
        <v>1548</v>
      </c>
    </row>
    <row r="216" spans="20:21">
      <c r="T216">
        <v>214</v>
      </c>
      <c r="U216" t="s">
        <v>1526</v>
      </c>
    </row>
  </sheetData>
  <phoneticPr fontId="1"/>
  <pageMargins left="0.7" right="0.7" top="0.75" bottom="0.75" header="0.3" footer="0.3"/>
  <pageSetup paperSize="9" orientation="portrait" horizontalDpi="4294967292" verticalDpi="0" copies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D1B58-543C-41FA-B237-942FBA1DB876}">
  <dimension ref="B1:L221"/>
  <sheetViews>
    <sheetView workbookViewId="0">
      <selection activeCell="L3" sqref="L3"/>
    </sheetView>
  </sheetViews>
  <sheetFormatPr defaultRowHeight="17.7"/>
  <cols>
    <col min="7" max="7" width="13.5703125" customWidth="1"/>
  </cols>
  <sheetData>
    <row r="1" spans="2:12">
      <c r="B1" t="s">
        <v>1787</v>
      </c>
    </row>
    <row r="2" spans="2:12">
      <c r="B2" s="43" t="s">
        <v>1788</v>
      </c>
      <c r="C2" s="43" t="s">
        <v>1789</v>
      </c>
      <c r="D2" t="s">
        <v>96</v>
      </c>
      <c r="E2" t="s">
        <v>97</v>
      </c>
      <c r="F2" t="s">
        <v>1790</v>
      </c>
      <c r="G2" t="s">
        <v>4127</v>
      </c>
      <c r="H2" t="s">
        <v>4128</v>
      </c>
    </row>
    <row r="3" spans="2:12">
      <c r="B3" t="s">
        <v>3866</v>
      </c>
      <c r="C3" t="s">
        <v>4705</v>
      </c>
      <c r="D3" s="7">
        <f>INDEX(字音画数表[字音],MATCH(新旧対照表[[#This Row],[舊]],字音画数表[新字],0))</f>
        <v>0</v>
      </c>
      <c r="E3" s="7">
        <f>INDEX(字音画数表[画数],MATCH(新旧対照表[[#This Row],[舊]],字音画数表[新字],0))</f>
        <v>0</v>
      </c>
      <c r="F3" s="7" t="e">
        <f>INDEX(字音画数表[部首番号],MATCH(新旧対照表[[#This Row],[舊]],字音画数表[新字],0))</f>
        <v>#N/A</v>
      </c>
      <c r="G3" s="15">
        <f>COUNTIF(ファイル名生成[[語釈見出し]:[索引]],"*"&amp;新旧対照表[[#This Row],[舊]]&amp;"*")</f>
        <v>0</v>
      </c>
      <c r="H3" s="15">
        <f>COUNTIF(既存ファイル名[[語釈見出し]:[索引]],"*"&amp;新旧対照表[[#This Row],[舊]]&amp;"*")</f>
        <v>0</v>
      </c>
      <c r="J3" s="138" t="s">
        <v>1808</v>
      </c>
      <c r="K3" s="138"/>
      <c r="L3" t="s">
        <v>4799</v>
      </c>
    </row>
    <row r="4" spans="2:12">
      <c r="B4" t="s">
        <v>3867</v>
      </c>
      <c r="C4" t="s">
        <v>4046</v>
      </c>
      <c r="D4" s="7" t="e">
        <f>INDEX(字音画数表[字音],MATCH(新旧対照表[[#This Row],[舊]],字音画数表[新字],0))</f>
        <v>#N/A</v>
      </c>
      <c r="E4" s="15" t="e">
        <f>INDEX(字音画数表[画数],MATCH(新旧対照表[[#This Row],[舊]],字音画数表[新字],0))</f>
        <v>#N/A</v>
      </c>
      <c r="F4" s="15" t="e">
        <f>INDEX(字音画数表[部首番号],MATCH(新旧対照表[[#This Row],[舊]],字音画数表[新字],0))</f>
        <v>#N/A</v>
      </c>
      <c r="G4" s="15">
        <f>COUNTIF(ファイル名生成[[語釈見出し]:[索引]],"*"&amp;新旧対照表[[#This Row],[舊]]&amp;"*")</f>
        <v>0</v>
      </c>
      <c r="H4" s="60">
        <f>COUNTIF(既存ファイル名[[語釈見出し]:[索引]],"*"&amp;新旧対照表[[#This Row],[舊]]&amp;"*")</f>
        <v>0</v>
      </c>
    </row>
    <row r="5" spans="2:12">
      <c r="B5" t="s">
        <v>3868</v>
      </c>
      <c r="C5" t="s">
        <v>4706</v>
      </c>
      <c r="D5" s="7" t="e">
        <f>INDEX(字音画数表[字音],MATCH(新旧対照表[[#This Row],[舊]],字音画数表[新字],0))</f>
        <v>#N/A</v>
      </c>
      <c r="E5" s="15" t="e">
        <f>INDEX(字音画数表[画数],MATCH(新旧対照表[[#This Row],[舊]],字音画数表[新字],0))</f>
        <v>#N/A</v>
      </c>
      <c r="F5" s="15" t="e">
        <f>INDEX(字音画数表[部首番号],MATCH(新旧対照表[[#This Row],[舊]],字音画数表[新字],0))</f>
        <v>#N/A</v>
      </c>
      <c r="G5" s="15">
        <f>COUNTIF(ファイル名生成[[語釈見出し]:[索引]],"*"&amp;新旧対照表[[#This Row],[舊]]&amp;"*")</f>
        <v>0</v>
      </c>
      <c r="H5" s="60">
        <f>COUNTIF(既存ファイル名[[語釈見出し]:[索引]],"*"&amp;新旧対照表[[#This Row],[舊]]&amp;"*")</f>
        <v>0</v>
      </c>
    </row>
    <row r="6" spans="2:12">
      <c r="B6" t="s">
        <v>3869</v>
      </c>
      <c r="C6" t="s">
        <v>4047</v>
      </c>
      <c r="D6" s="7" t="e">
        <f>INDEX(字音画数表[字音],MATCH(新旧対照表[[#This Row],[舊]],字音画数表[新字],0))</f>
        <v>#N/A</v>
      </c>
      <c r="E6" s="15" t="e">
        <f>INDEX(字音画数表[画数],MATCH(新旧対照表[[#This Row],[舊]],字音画数表[新字],0))</f>
        <v>#N/A</v>
      </c>
      <c r="F6" s="15" t="e">
        <f>INDEX(字音画数表[部首番号],MATCH(新旧対照表[[#This Row],[舊]],字音画数表[新字],0))</f>
        <v>#N/A</v>
      </c>
      <c r="G6" s="15">
        <f>COUNTIF(ファイル名生成[[語釈見出し]:[索引]],"*"&amp;新旧対照表[[#This Row],[舊]]&amp;"*")</f>
        <v>0</v>
      </c>
      <c r="H6" s="60">
        <f>COUNTIF(既存ファイル名[[語釈見出し]:[索引]],"*"&amp;新旧対照表[[#This Row],[舊]]&amp;"*")</f>
        <v>0</v>
      </c>
    </row>
    <row r="7" spans="2:12">
      <c r="B7" s="2" t="s">
        <v>3870</v>
      </c>
      <c r="C7" t="s">
        <v>4707</v>
      </c>
      <c r="D7" s="7" t="e">
        <f>INDEX(字音画数表[字音],MATCH(新旧対照表[[#This Row],[舊]],字音画数表[新字],0))</f>
        <v>#N/A</v>
      </c>
      <c r="E7" s="15" t="e">
        <f>INDEX(字音画数表[画数],MATCH(新旧対照表[[#This Row],[舊]],字音画数表[新字],0))</f>
        <v>#N/A</v>
      </c>
      <c r="F7" s="15" t="e">
        <f>INDEX(字音画数表[部首番号],MATCH(新旧対照表[[#This Row],[舊]],字音画数表[新字],0))</f>
        <v>#N/A</v>
      </c>
      <c r="G7" s="15">
        <f>COUNTIF(ファイル名生成[[語釈見出し]:[索引]],"*"&amp;新旧対照表[[#This Row],[舊]]&amp;"*")</f>
        <v>0</v>
      </c>
      <c r="H7" s="60">
        <f>COUNTIF(既存ファイル名[[語釈見出し]:[索引]],"*"&amp;新旧対照表[[#This Row],[舊]]&amp;"*")</f>
        <v>0</v>
      </c>
    </row>
    <row r="8" spans="2:12">
      <c r="B8" t="s">
        <v>3871</v>
      </c>
      <c r="C8" t="s">
        <v>4708</v>
      </c>
      <c r="D8" s="7" t="e">
        <f>INDEX(字音画数表[字音],MATCH(新旧対照表[[#This Row],[舊]],字音画数表[新字],0))</f>
        <v>#N/A</v>
      </c>
      <c r="E8" s="15" t="e">
        <f>INDEX(字音画数表[画数],MATCH(新旧対照表[[#This Row],[舊]],字音画数表[新字],0))</f>
        <v>#N/A</v>
      </c>
      <c r="F8" s="15" t="e">
        <f>INDEX(字音画数表[部首番号],MATCH(新旧対照表[[#This Row],[舊]],字音画数表[新字],0))</f>
        <v>#N/A</v>
      </c>
      <c r="G8" s="15">
        <f>COUNTIF(ファイル名生成[[語釈見出し]:[索引]],"*"&amp;新旧対照表[[#This Row],[舊]]&amp;"*")</f>
        <v>0</v>
      </c>
      <c r="H8" s="60">
        <f>COUNTIF(既存ファイル名[[語釈見出し]:[索引]],"*"&amp;新旧対照表[[#This Row],[舊]]&amp;"*")</f>
        <v>0</v>
      </c>
      <c r="K8" s="1"/>
    </row>
    <row r="9" spans="2:12">
      <c r="B9" t="s">
        <v>3872</v>
      </c>
      <c r="C9" t="s">
        <v>4048</v>
      </c>
      <c r="D9" s="7" t="e">
        <f>INDEX(字音画数表[字音],MATCH(新旧対照表[[#This Row],[舊]],字音画数表[新字],0))</f>
        <v>#N/A</v>
      </c>
      <c r="E9" s="15" t="e">
        <f>INDEX(字音画数表[画数],MATCH(新旧対照表[[#This Row],[舊]],字音画数表[新字],0))</f>
        <v>#N/A</v>
      </c>
      <c r="F9" s="15" t="e">
        <f>INDEX(字音画数表[部首番号],MATCH(新旧対照表[[#This Row],[舊]],字音画数表[新字],0))</f>
        <v>#N/A</v>
      </c>
      <c r="G9" s="15">
        <f>COUNTIF(ファイル名生成[[語釈見出し]:[索引]],"*"&amp;新旧対照表[[#This Row],[舊]]&amp;"*")</f>
        <v>0</v>
      </c>
      <c r="H9" s="60">
        <f>COUNTIF(既存ファイル名[[語釈見出し]:[索引]],"*"&amp;新旧対照表[[#This Row],[舊]]&amp;"*")</f>
        <v>0</v>
      </c>
    </row>
    <row r="10" spans="2:12">
      <c r="B10" t="s">
        <v>3873</v>
      </c>
      <c r="C10" t="s">
        <v>4709</v>
      </c>
      <c r="D10" s="7" t="e">
        <f>INDEX(字音画数表[字音],MATCH(新旧対照表[[#This Row],[舊]],字音画数表[新字],0))</f>
        <v>#N/A</v>
      </c>
      <c r="E10" s="15" t="e">
        <f>INDEX(字音画数表[画数],MATCH(新旧対照表[[#This Row],[舊]],字音画数表[新字],0))</f>
        <v>#N/A</v>
      </c>
      <c r="F10" s="15" t="e">
        <f>INDEX(字音画数表[部首番号],MATCH(新旧対照表[[#This Row],[舊]],字音画数表[新字],0))</f>
        <v>#N/A</v>
      </c>
      <c r="G10" s="15">
        <f>COUNTIF(ファイル名生成[[語釈見出し]:[索引]],"*"&amp;新旧対照表[[#This Row],[舊]]&amp;"*")</f>
        <v>0</v>
      </c>
      <c r="H10" s="60">
        <f>COUNTIF(既存ファイル名[[語釈見出し]:[索引]],"*"&amp;新旧対照表[[#This Row],[舊]]&amp;"*")</f>
        <v>0</v>
      </c>
    </row>
    <row r="11" spans="2:12">
      <c r="B11" s="6" t="s">
        <v>3874</v>
      </c>
      <c r="C11" t="s">
        <v>4710</v>
      </c>
      <c r="D11" s="7" t="e">
        <f>INDEX(字音画数表[字音],MATCH(新旧対照表[[#This Row],[舊]],字音画数表[新字],0))</f>
        <v>#N/A</v>
      </c>
      <c r="E11" s="15" t="e">
        <f>INDEX(字音画数表[画数],MATCH(新旧対照表[[#This Row],[舊]],字音画数表[新字],0))</f>
        <v>#N/A</v>
      </c>
      <c r="F11" s="15" t="e">
        <f>INDEX(字音画数表[部首番号],MATCH(新旧対照表[[#This Row],[舊]],字音画数表[新字],0))</f>
        <v>#N/A</v>
      </c>
      <c r="G11" s="15">
        <f>COUNTIF(ファイル名生成[[語釈見出し]:[索引]],"*"&amp;新旧対照表[[#This Row],[舊]]&amp;"*")</f>
        <v>0</v>
      </c>
      <c r="H11" s="60">
        <f>COUNTIF(既存ファイル名[[語釈見出し]:[索引]],"*"&amp;新旧対照表[[#This Row],[舊]]&amp;"*")</f>
        <v>0</v>
      </c>
    </row>
    <row r="12" spans="2:12">
      <c r="B12" s="47" t="s">
        <v>3875</v>
      </c>
      <c r="C12" t="s">
        <v>4711</v>
      </c>
      <c r="D12" s="7" t="e">
        <f>INDEX(字音画数表[字音],MATCH(新旧対照表[[#This Row],[舊]],字音画数表[新字],0))</f>
        <v>#N/A</v>
      </c>
      <c r="E12" s="15" t="e">
        <f>INDEX(字音画数表[画数],MATCH(新旧対照表[[#This Row],[舊]],字音画数表[新字],0))</f>
        <v>#N/A</v>
      </c>
      <c r="F12" s="15" t="e">
        <f>INDEX(字音画数表[部首番号],MATCH(新旧対照表[[#This Row],[舊]],字音画数表[新字],0))</f>
        <v>#N/A</v>
      </c>
      <c r="G12" s="15">
        <f>COUNTIF(ファイル名生成[[語釈見出し]:[索引]],"*"&amp;新旧対照表[[#This Row],[舊]]&amp;"*")</f>
        <v>0</v>
      </c>
      <c r="H12" s="60">
        <f>COUNTIF(既存ファイル名[[語釈見出し]:[索引]],"*"&amp;新旧対照表[[#This Row],[舊]]&amp;"*")</f>
        <v>0</v>
      </c>
    </row>
    <row r="13" spans="2:12">
      <c r="B13" t="s">
        <v>3876</v>
      </c>
      <c r="C13" t="s">
        <v>4049</v>
      </c>
      <c r="D13" s="7" t="e">
        <f>INDEX(字音画数表[字音],MATCH(新旧対照表[[#This Row],[舊]],字音画数表[新字],0))</f>
        <v>#N/A</v>
      </c>
      <c r="E13" s="15" t="e">
        <f>INDEX(字音画数表[画数],MATCH(新旧対照表[[#This Row],[舊]],字音画数表[新字],0))</f>
        <v>#N/A</v>
      </c>
      <c r="F13" s="15" t="e">
        <f>INDEX(字音画数表[部首番号],MATCH(新旧対照表[[#This Row],[舊]],字音画数表[新字],0))</f>
        <v>#N/A</v>
      </c>
      <c r="G13" s="15">
        <f>COUNTIF(ファイル名生成[[語釈見出し]:[索引]],"*"&amp;新旧対照表[[#This Row],[舊]]&amp;"*")</f>
        <v>0</v>
      </c>
      <c r="H13" s="60">
        <f>COUNTIF(既存ファイル名[[語釈見出し]:[索引]],"*"&amp;新旧対照表[[#This Row],[舊]]&amp;"*")</f>
        <v>0</v>
      </c>
    </row>
    <row r="14" spans="2:12">
      <c r="B14" t="s">
        <v>3877</v>
      </c>
      <c r="C14" t="s">
        <v>4712</v>
      </c>
      <c r="D14" s="7" t="e">
        <f>INDEX(字音画数表[字音],MATCH(新旧対照表[[#This Row],[舊]],字音画数表[新字],0))</f>
        <v>#N/A</v>
      </c>
      <c r="E14" s="15" t="e">
        <f>INDEX(字音画数表[画数],MATCH(新旧対照表[[#This Row],[舊]],字音画数表[新字],0))</f>
        <v>#N/A</v>
      </c>
      <c r="F14" s="15" t="e">
        <f>INDEX(字音画数表[部首番号],MATCH(新旧対照表[[#This Row],[舊]],字音画数表[新字],0))</f>
        <v>#N/A</v>
      </c>
      <c r="G14" s="15">
        <f>COUNTIF(ファイル名生成[[語釈見出し]:[索引]],"*"&amp;新旧対照表[[#This Row],[舊]]&amp;"*")</f>
        <v>0</v>
      </c>
      <c r="H14" s="60">
        <f>COUNTIF(既存ファイル名[[語釈見出し]:[索引]],"*"&amp;新旧対照表[[#This Row],[舊]]&amp;"*")</f>
        <v>0</v>
      </c>
    </row>
    <row r="15" spans="2:12">
      <c r="B15" t="s">
        <v>3878</v>
      </c>
      <c r="C15" t="s">
        <v>4713</v>
      </c>
      <c r="D15" s="7" t="e">
        <f>INDEX(字音画数表[字音],MATCH(新旧対照表[[#This Row],[舊]],字音画数表[新字],0))</f>
        <v>#N/A</v>
      </c>
      <c r="E15" s="15" t="e">
        <f>INDEX(字音画数表[画数],MATCH(新旧対照表[[#This Row],[舊]],字音画数表[新字],0))</f>
        <v>#N/A</v>
      </c>
      <c r="F15" s="15" t="e">
        <f>INDEX(字音画数表[部首番号],MATCH(新旧対照表[[#This Row],[舊]],字音画数表[新字],0))</f>
        <v>#N/A</v>
      </c>
      <c r="G15" s="15">
        <f>COUNTIF(ファイル名生成[[語釈見出し]:[索引]],"*"&amp;新旧対照表[[#This Row],[舊]]&amp;"*")</f>
        <v>0</v>
      </c>
      <c r="H15" s="60">
        <f>COUNTIF(既存ファイル名[[語釈見出し]:[索引]],"*"&amp;新旧対照表[[#This Row],[舊]]&amp;"*")</f>
        <v>0</v>
      </c>
    </row>
    <row r="16" spans="2:12">
      <c r="B16" s="44" t="s">
        <v>3879</v>
      </c>
      <c r="C16" t="s">
        <v>4714</v>
      </c>
      <c r="D16" s="7" t="e">
        <f>INDEX(字音画数表[字音],MATCH(新旧対照表[[#This Row],[舊]],字音画数表[新字],0))</f>
        <v>#N/A</v>
      </c>
      <c r="E16" s="15" t="e">
        <f>INDEX(字音画数表[画数],MATCH(新旧対照表[[#This Row],[舊]],字音画数表[新字],0))</f>
        <v>#N/A</v>
      </c>
      <c r="F16" s="15" t="e">
        <f>INDEX(字音画数表[部首番号],MATCH(新旧対照表[[#This Row],[舊]],字音画数表[新字],0))</f>
        <v>#N/A</v>
      </c>
      <c r="G16" s="15">
        <f>COUNTIF(ファイル名生成[[語釈見出し]:[索引]],"*"&amp;新旧対照表[[#This Row],[舊]]&amp;"*")</f>
        <v>0</v>
      </c>
      <c r="H16" s="60">
        <f>COUNTIF(既存ファイル名[[語釈見出し]:[索引]],"*"&amp;新旧対照表[[#This Row],[舊]]&amp;"*")</f>
        <v>0</v>
      </c>
    </row>
    <row r="17" spans="2:8">
      <c r="B17" s="47" t="s">
        <v>3880</v>
      </c>
      <c r="C17" t="s">
        <v>4715</v>
      </c>
      <c r="D17" s="7" t="e">
        <f>INDEX(字音画数表[字音],MATCH(新旧対照表[[#This Row],[舊]],字音画数表[新字],0))</f>
        <v>#N/A</v>
      </c>
      <c r="E17" s="15" t="e">
        <f>INDEX(字音画数表[画数],MATCH(新旧対照表[[#This Row],[舊]],字音画数表[新字],0))</f>
        <v>#N/A</v>
      </c>
      <c r="F17" s="15" t="e">
        <f>INDEX(字音画数表[部首番号],MATCH(新旧対照表[[#This Row],[舊]],字音画数表[新字],0))</f>
        <v>#N/A</v>
      </c>
      <c r="G17" s="15">
        <f>COUNTIF(ファイル名生成[[語釈見出し]:[索引]],"*"&amp;新旧対照表[[#This Row],[舊]]&amp;"*")</f>
        <v>0</v>
      </c>
      <c r="H17" s="60">
        <f>COUNTIF(既存ファイル名[[語釈見出し]:[索引]],"*"&amp;新旧対照表[[#This Row],[舊]]&amp;"*")</f>
        <v>0</v>
      </c>
    </row>
    <row r="18" spans="2:8">
      <c r="B18" t="s">
        <v>3881</v>
      </c>
      <c r="C18" t="s">
        <v>4716</v>
      </c>
      <c r="D18" s="7" t="e">
        <f>INDEX(字音画数表[字音],MATCH(新旧対照表[[#This Row],[舊]],字音画数表[新字],0))</f>
        <v>#N/A</v>
      </c>
      <c r="E18" s="15" t="e">
        <f>INDEX(字音画数表[画数],MATCH(新旧対照表[[#This Row],[舊]],字音画数表[新字],0))</f>
        <v>#N/A</v>
      </c>
      <c r="F18" s="15" t="e">
        <f>INDEX(字音画数表[部首番号],MATCH(新旧対照表[[#This Row],[舊]],字音画数表[新字],0))</f>
        <v>#N/A</v>
      </c>
      <c r="G18" s="15">
        <f>COUNTIF(ファイル名生成[[語釈見出し]:[索引]],"*"&amp;新旧対照表[[#This Row],[舊]]&amp;"*")</f>
        <v>0</v>
      </c>
      <c r="H18" s="60">
        <f>COUNTIF(既存ファイル名[[語釈見出し]:[索引]],"*"&amp;新旧対照表[[#This Row],[舊]]&amp;"*")</f>
        <v>0</v>
      </c>
    </row>
    <row r="19" spans="2:8">
      <c r="B19" t="s">
        <v>3882</v>
      </c>
      <c r="C19" t="s">
        <v>4050</v>
      </c>
      <c r="D19" s="62" t="e">
        <f>INDEX(字音画数表[字音],MATCH(新旧対照表[[#This Row],[舊]],字音画数表[新字],0))</f>
        <v>#N/A</v>
      </c>
      <c r="E19" s="59" t="e">
        <f>INDEX(字音画数表[画数],MATCH(新旧対照表[[#This Row],[舊]],字音画数表[新字],0))</f>
        <v>#N/A</v>
      </c>
      <c r="F19" s="59" t="e">
        <f>INDEX(字音画数表[部首番号],MATCH(新旧対照表[[#This Row],[舊]],字音画数表[新字],0))</f>
        <v>#N/A</v>
      </c>
      <c r="G19" s="60">
        <f>COUNTIF(ファイル名生成[[語釈見出し]:[索引]],"*"&amp;新旧対照表[[#This Row],[舊]]&amp;"*")</f>
        <v>0</v>
      </c>
      <c r="H19" s="60">
        <f>COUNTIF(既存ファイル名[[語釈見出し]:[索引]],"*"&amp;新旧対照表[[#This Row],[舊]]&amp;"*")</f>
        <v>0</v>
      </c>
    </row>
    <row r="20" spans="2:8">
      <c r="B20" t="s">
        <v>3883</v>
      </c>
      <c r="C20" t="s">
        <v>4051</v>
      </c>
      <c r="D20" s="7" t="e">
        <f>INDEX(字音画数表[字音],MATCH(新旧対照表[[#This Row],[舊]],字音画数表[新字],0))</f>
        <v>#N/A</v>
      </c>
      <c r="E20" s="15" t="e">
        <f>INDEX(字音画数表[画数],MATCH(新旧対照表[[#This Row],[舊]],字音画数表[新字],0))</f>
        <v>#N/A</v>
      </c>
      <c r="F20" s="15" t="e">
        <f>INDEX(字音画数表[部首番号],MATCH(新旧対照表[[#This Row],[舊]],字音画数表[新字],0))</f>
        <v>#N/A</v>
      </c>
      <c r="G20" s="15">
        <f>COUNTIF(ファイル名生成[[語釈見出し]:[索引]],"*"&amp;新旧対照表[[#This Row],[舊]]&amp;"*")</f>
        <v>0</v>
      </c>
      <c r="H20" s="60">
        <f>COUNTIF(既存ファイル名[[語釈見出し]:[索引]],"*"&amp;新旧対照表[[#This Row],[舊]]&amp;"*")</f>
        <v>0</v>
      </c>
    </row>
    <row r="21" spans="2:8">
      <c r="B21" t="s">
        <v>3884</v>
      </c>
      <c r="C21" t="s">
        <v>4717</v>
      </c>
      <c r="D21" s="7" t="e">
        <f>INDEX(字音画数表[字音],MATCH(新旧対照表[[#This Row],[舊]],字音画数表[新字],0))</f>
        <v>#N/A</v>
      </c>
      <c r="E21" s="15" t="e">
        <f>INDEX(字音画数表[画数],MATCH(新旧対照表[[#This Row],[舊]],字音画数表[新字],0))</f>
        <v>#N/A</v>
      </c>
      <c r="F21" s="15" t="e">
        <f>INDEX(字音画数表[部首番号],MATCH(新旧対照表[[#This Row],[舊]],字音画数表[新字],0))</f>
        <v>#N/A</v>
      </c>
      <c r="G21" s="15">
        <f>COUNTIF(ファイル名生成[[語釈見出し]:[索引]],"*"&amp;新旧対照表[[#This Row],[舊]]&amp;"*")</f>
        <v>0</v>
      </c>
      <c r="H21" s="60">
        <f>COUNTIF(既存ファイル名[[語釈見出し]:[索引]],"*"&amp;新旧対照表[[#This Row],[舊]]&amp;"*")</f>
        <v>0</v>
      </c>
    </row>
    <row r="22" spans="2:8">
      <c r="B22" t="s">
        <v>3885</v>
      </c>
      <c r="C22" t="s">
        <v>4052</v>
      </c>
      <c r="D22" s="7" t="e">
        <f>INDEX(字音画数表[字音],MATCH(新旧対照表[[#This Row],[舊]],字音画数表[新字],0))</f>
        <v>#N/A</v>
      </c>
      <c r="E22" s="15" t="e">
        <f>INDEX(字音画数表[画数],MATCH(新旧対照表[[#This Row],[舊]],字音画数表[新字],0))</f>
        <v>#N/A</v>
      </c>
      <c r="F22" s="15" t="e">
        <f>INDEX(字音画数表[部首番号],MATCH(新旧対照表[[#This Row],[舊]],字音画数表[新字],0))</f>
        <v>#N/A</v>
      </c>
      <c r="G22" s="15">
        <f>COUNTIF(ファイル名生成[[語釈見出し]:[索引]],"*"&amp;新旧対照表[[#This Row],[舊]]&amp;"*")</f>
        <v>0</v>
      </c>
      <c r="H22" s="60">
        <f>COUNTIF(既存ファイル名[[語釈見出し]:[索引]],"*"&amp;新旧対照表[[#This Row],[舊]]&amp;"*")</f>
        <v>0</v>
      </c>
    </row>
    <row r="23" spans="2:8">
      <c r="B23" t="s">
        <v>3886</v>
      </c>
      <c r="C23" t="s">
        <v>4053</v>
      </c>
      <c r="D23" s="7" t="e">
        <f>INDEX(字音画数表[字音],MATCH(新旧対照表[[#This Row],[舊]],字音画数表[新字],0))</f>
        <v>#N/A</v>
      </c>
      <c r="E23" s="15" t="e">
        <f>INDEX(字音画数表[画数],MATCH(新旧対照表[[#This Row],[舊]],字音画数表[新字],0))</f>
        <v>#N/A</v>
      </c>
      <c r="F23" s="15" t="e">
        <f>INDEX(字音画数表[部首番号],MATCH(新旧対照表[[#This Row],[舊]],字音画数表[新字],0))</f>
        <v>#N/A</v>
      </c>
      <c r="G23" s="15">
        <f>COUNTIF(ファイル名生成[[語釈見出し]:[索引]],"*"&amp;新旧対照表[[#This Row],[舊]]&amp;"*")</f>
        <v>0</v>
      </c>
      <c r="H23" s="60">
        <f>COUNTIF(既存ファイル名[[語釈見出し]:[索引]],"*"&amp;新旧対照表[[#This Row],[舊]]&amp;"*")</f>
        <v>0</v>
      </c>
    </row>
    <row r="24" spans="2:8">
      <c r="B24" t="s">
        <v>3887</v>
      </c>
      <c r="C24" t="s">
        <v>4054</v>
      </c>
      <c r="D24" s="7" t="e">
        <f>INDEX(字音画数表[字音],MATCH(新旧対照表[[#This Row],[舊]],字音画数表[新字],0))</f>
        <v>#N/A</v>
      </c>
      <c r="E24" s="15" t="e">
        <f>INDEX(字音画数表[画数],MATCH(新旧対照表[[#This Row],[舊]],字音画数表[新字],0))</f>
        <v>#N/A</v>
      </c>
      <c r="F24" s="15" t="e">
        <f>INDEX(字音画数表[部首番号],MATCH(新旧対照表[[#This Row],[舊]],字音画数表[新字],0))</f>
        <v>#N/A</v>
      </c>
      <c r="G24" s="15">
        <f>COUNTIF(ファイル名生成[[語釈見出し]:[索引]],"*"&amp;新旧対照表[[#This Row],[舊]]&amp;"*")</f>
        <v>0</v>
      </c>
      <c r="H24" s="60">
        <f>COUNTIF(既存ファイル名[[語釈見出し]:[索引]],"*"&amp;新旧対照表[[#This Row],[舊]]&amp;"*")</f>
        <v>0</v>
      </c>
    </row>
    <row r="25" spans="2:8">
      <c r="B25" s="6" t="s">
        <v>3888</v>
      </c>
      <c r="C25" t="s">
        <v>4055</v>
      </c>
      <c r="D25" s="7" t="e">
        <f>INDEX(字音画数表[字音],MATCH(新旧対照表[[#This Row],[舊]],字音画数表[新字],0))</f>
        <v>#N/A</v>
      </c>
      <c r="E25" s="15" t="e">
        <f>INDEX(字音画数表[画数],MATCH(新旧対照表[[#This Row],[舊]],字音画数表[新字],0))</f>
        <v>#N/A</v>
      </c>
      <c r="F25" s="15" t="e">
        <f>INDEX(字音画数表[部首番号],MATCH(新旧対照表[[#This Row],[舊]],字音画数表[新字],0))</f>
        <v>#N/A</v>
      </c>
      <c r="G25" s="15">
        <f>COUNTIF(ファイル名生成[[語釈見出し]:[索引]],"*"&amp;新旧対照表[[#This Row],[舊]]&amp;"*")</f>
        <v>0</v>
      </c>
      <c r="H25" s="60">
        <f>COUNTIF(既存ファイル名[[語釈見出し]:[索引]],"*"&amp;新旧対照表[[#This Row],[舊]]&amp;"*")</f>
        <v>0</v>
      </c>
    </row>
    <row r="26" spans="2:8">
      <c r="B26" t="s">
        <v>3889</v>
      </c>
      <c r="C26" t="s">
        <v>4056</v>
      </c>
      <c r="D26" s="7" t="e">
        <f>INDEX(字音画数表[字音],MATCH(新旧対照表[[#This Row],[舊]],字音画数表[新字],0))</f>
        <v>#N/A</v>
      </c>
      <c r="E26" s="15" t="e">
        <f>INDEX(字音画数表[画数],MATCH(新旧対照表[[#This Row],[舊]],字音画数表[新字],0))</f>
        <v>#N/A</v>
      </c>
      <c r="F26" s="15" t="e">
        <f>INDEX(字音画数表[部首番号],MATCH(新旧対照表[[#This Row],[舊]],字音画数表[新字],0))</f>
        <v>#N/A</v>
      </c>
      <c r="G26" s="15">
        <f>COUNTIF(ファイル名生成[[語釈見出し]:[索引]],"*"&amp;新旧対照表[[#This Row],[舊]]&amp;"*")</f>
        <v>0</v>
      </c>
      <c r="H26" s="60">
        <f>COUNTIF(既存ファイル名[[語釈見出し]:[索引]],"*"&amp;新旧対照表[[#This Row],[舊]]&amp;"*")</f>
        <v>0</v>
      </c>
    </row>
    <row r="27" spans="2:8">
      <c r="B27" s="45" t="s">
        <v>3890</v>
      </c>
      <c r="C27" t="s">
        <v>4057</v>
      </c>
      <c r="D27" s="61" t="e">
        <f>INDEX(字音画数表[字音],MATCH(新旧対照表[[#This Row],[舊]],字音画数表[新字],0))</f>
        <v>#N/A</v>
      </c>
      <c r="E27" s="59" t="e">
        <f>INDEX(字音画数表[画数],MATCH(新旧対照表[[#This Row],[舊]],字音画数表[新字],0))</f>
        <v>#N/A</v>
      </c>
      <c r="F27" s="59" t="e">
        <f>INDEX(字音画数表[部首番号],MATCH(新旧対照表[[#This Row],[舊]],字音画数表[新字],0))</f>
        <v>#N/A</v>
      </c>
      <c r="G27" s="60">
        <f>COUNTIF(ファイル名生成[[語釈見出し]:[索引]],"*"&amp;新旧対照表[[#This Row],[舊]]&amp;"*")</f>
        <v>0</v>
      </c>
      <c r="H27" s="60">
        <f>COUNTIF(既存ファイル名[[語釈見出し]:[索引]],"*"&amp;新旧対照表[[#This Row],[舊]]&amp;"*")</f>
        <v>0</v>
      </c>
    </row>
    <row r="28" spans="2:8">
      <c r="B28" t="s">
        <v>3891</v>
      </c>
      <c r="C28" t="s">
        <v>4058</v>
      </c>
      <c r="D28" s="7" t="e">
        <f>INDEX(字音画数表[字音],MATCH(新旧対照表[[#This Row],[舊]],字音画数表[新字],0))</f>
        <v>#N/A</v>
      </c>
      <c r="E28" s="15" t="e">
        <f>INDEX(字音画数表[画数],MATCH(新旧対照表[[#This Row],[舊]],字音画数表[新字],0))</f>
        <v>#N/A</v>
      </c>
      <c r="F28" s="15" t="e">
        <f>INDEX(字音画数表[部首番号],MATCH(新旧対照表[[#This Row],[舊]],字音画数表[新字],0))</f>
        <v>#N/A</v>
      </c>
      <c r="G28" s="15">
        <f>COUNTIF(ファイル名生成[[語釈見出し]:[索引]],"*"&amp;新旧対照表[[#This Row],[舊]]&amp;"*")</f>
        <v>0</v>
      </c>
      <c r="H28" s="60">
        <f>COUNTIF(既存ファイル名[[語釈見出し]:[索引]],"*"&amp;新旧対照表[[#This Row],[舊]]&amp;"*")</f>
        <v>0</v>
      </c>
    </row>
    <row r="29" spans="2:8">
      <c r="B29" s="45" t="s">
        <v>3892</v>
      </c>
      <c r="C29" t="s">
        <v>4059</v>
      </c>
      <c r="D29" s="7" t="e">
        <f>INDEX(字音画数表[字音],MATCH(新旧対照表[[#This Row],[舊]],字音画数表[新字],0))</f>
        <v>#N/A</v>
      </c>
      <c r="E29" s="15" t="e">
        <f>INDEX(字音画数表[画数],MATCH(新旧対照表[[#This Row],[舊]],字音画数表[新字],0))</f>
        <v>#N/A</v>
      </c>
      <c r="F29" s="15" t="e">
        <f>INDEX(字音画数表[部首番号],MATCH(新旧対照表[[#This Row],[舊]],字音画数表[新字],0))</f>
        <v>#N/A</v>
      </c>
      <c r="G29" s="15">
        <f>COUNTIF(ファイル名生成[[語釈見出し]:[索引]],"*"&amp;新旧対照表[[#This Row],[舊]]&amp;"*")</f>
        <v>0</v>
      </c>
      <c r="H29" s="60">
        <f>COUNTIF(既存ファイル名[[語釈見出し]:[索引]],"*"&amp;新旧対照表[[#This Row],[舊]]&amp;"*")</f>
        <v>0</v>
      </c>
    </row>
    <row r="30" spans="2:8">
      <c r="B30" s="6" t="s">
        <v>3893</v>
      </c>
      <c r="C30" t="s">
        <v>4060</v>
      </c>
      <c r="D30" s="7" t="e">
        <f>INDEX(字音画数表[字音],MATCH(新旧対照表[[#This Row],[舊]],字音画数表[新字],0))</f>
        <v>#N/A</v>
      </c>
      <c r="E30" s="15" t="e">
        <f>INDEX(字音画数表[画数],MATCH(新旧対照表[[#This Row],[舊]],字音画数表[新字],0))</f>
        <v>#N/A</v>
      </c>
      <c r="F30" s="15" t="e">
        <f>INDEX(字音画数表[部首番号],MATCH(新旧対照表[[#This Row],[舊]],字音画数表[新字],0))</f>
        <v>#N/A</v>
      </c>
      <c r="G30" s="15">
        <f>COUNTIF(ファイル名生成[[語釈見出し]:[索引]],"*"&amp;新旧対照表[[#This Row],[舊]]&amp;"*")</f>
        <v>0</v>
      </c>
      <c r="H30" s="60">
        <f>COUNTIF(既存ファイル名[[語釈見出し]:[索引]],"*"&amp;新旧対照表[[#This Row],[舊]]&amp;"*")</f>
        <v>0</v>
      </c>
    </row>
    <row r="31" spans="2:8">
      <c r="B31" t="s">
        <v>3894</v>
      </c>
      <c r="C31" t="s">
        <v>4061</v>
      </c>
      <c r="D31" s="61" t="e">
        <f>INDEX(字音画数表[字音],MATCH(新旧対照表[[#This Row],[舊]],字音画数表[新字],0))</f>
        <v>#N/A</v>
      </c>
      <c r="E31" s="59" t="e">
        <f>INDEX(字音画数表[画数],MATCH(新旧対照表[[#This Row],[舊]],字音画数表[新字],0))</f>
        <v>#N/A</v>
      </c>
      <c r="F31" s="59" t="e">
        <f>INDEX(字音画数表[部首番号],MATCH(新旧対照表[[#This Row],[舊]],字音画数表[新字],0))</f>
        <v>#N/A</v>
      </c>
      <c r="G31" s="60">
        <f>COUNTIF(ファイル名生成[[語釈見出し]:[索引]],"*"&amp;新旧対照表[[#This Row],[舊]]&amp;"*")</f>
        <v>0</v>
      </c>
      <c r="H31" s="60">
        <f>COUNTIF(既存ファイル名[[語釈見出し]:[索引]],"*"&amp;新旧対照表[[#This Row],[舊]]&amp;"*")</f>
        <v>0</v>
      </c>
    </row>
    <row r="32" spans="2:8">
      <c r="B32" t="s">
        <v>3895</v>
      </c>
      <c r="C32" t="s">
        <v>4062</v>
      </c>
      <c r="D32" s="7" t="e">
        <f>INDEX(字音画数表[字音],MATCH(新旧対照表[[#This Row],[舊]],字音画数表[新字],0))</f>
        <v>#N/A</v>
      </c>
      <c r="E32" s="15" t="e">
        <f>INDEX(字音画数表[画数],MATCH(新旧対照表[[#This Row],[舊]],字音画数表[新字],0))</f>
        <v>#N/A</v>
      </c>
      <c r="F32" s="15" t="e">
        <f>INDEX(字音画数表[部首番号],MATCH(新旧対照表[[#This Row],[舊]],字音画数表[新字],0))</f>
        <v>#N/A</v>
      </c>
      <c r="G32" s="15">
        <f>COUNTIF(ファイル名生成[[語釈見出し]:[索引]],"*"&amp;新旧対照表[[#This Row],[舊]]&amp;"*")</f>
        <v>0</v>
      </c>
      <c r="H32" s="60">
        <f>COUNTIF(既存ファイル名[[語釈見出し]:[索引]],"*"&amp;新旧対照表[[#This Row],[舊]]&amp;"*")</f>
        <v>0</v>
      </c>
    </row>
    <row r="33" spans="2:8">
      <c r="B33" t="s">
        <v>3896</v>
      </c>
      <c r="C33" t="s">
        <v>4063</v>
      </c>
      <c r="D33" s="7" t="e">
        <f>INDEX(字音画数表[字音],MATCH(新旧対照表[[#This Row],[舊]],字音画数表[新字],0))</f>
        <v>#N/A</v>
      </c>
      <c r="E33" s="15" t="e">
        <f>INDEX(字音画数表[画数],MATCH(新旧対照表[[#This Row],[舊]],字音画数表[新字],0))</f>
        <v>#N/A</v>
      </c>
      <c r="F33" s="15" t="e">
        <f>INDEX(字音画数表[部首番号],MATCH(新旧対照表[[#This Row],[舊]],字音画数表[新字],0))</f>
        <v>#N/A</v>
      </c>
      <c r="G33" s="15">
        <f>COUNTIF(ファイル名生成[[語釈見出し]:[索引]],"*"&amp;新旧対照表[[#This Row],[舊]]&amp;"*")</f>
        <v>0</v>
      </c>
      <c r="H33" s="60">
        <f>COUNTIF(既存ファイル名[[語釈見出し]:[索引]],"*"&amp;新旧対照表[[#This Row],[舊]]&amp;"*")</f>
        <v>0</v>
      </c>
    </row>
    <row r="34" spans="2:8">
      <c r="B34" s="2" t="s">
        <v>3897</v>
      </c>
      <c r="C34" t="s">
        <v>4064</v>
      </c>
      <c r="D34" s="7" t="e">
        <f>INDEX(字音画数表[字音],MATCH(新旧対照表[[#This Row],[舊]],字音画数表[新字],0))</f>
        <v>#N/A</v>
      </c>
      <c r="E34" s="15" t="e">
        <f>INDEX(字音画数表[画数],MATCH(新旧対照表[[#This Row],[舊]],字音画数表[新字],0))</f>
        <v>#N/A</v>
      </c>
      <c r="F34" s="15" t="e">
        <f>INDEX(字音画数表[部首番号],MATCH(新旧対照表[[#This Row],[舊]],字音画数表[新字],0))</f>
        <v>#N/A</v>
      </c>
      <c r="G34" s="15">
        <f>COUNTIF(ファイル名生成[[語釈見出し]:[索引]],"*"&amp;新旧対照表[[#This Row],[舊]]&amp;"*")</f>
        <v>0</v>
      </c>
      <c r="H34" s="60">
        <f>COUNTIF(既存ファイル名[[語釈見出し]:[索引]],"*"&amp;新旧対照表[[#This Row],[舊]]&amp;"*")</f>
        <v>0</v>
      </c>
    </row>
    <row r="35" spans="2:8">
      <c r="B35" t="s">
        <v>3898</v>
      </c>
      <c r="C35" t="s">
        <v>4065</v>
      </c>
      <c r="D35" s="7" t="e">
        <f>INDEX(字音画数表[字音],MATCH(新旧対照表[[#This Row],[舊]],字音画数表[新字],0))</f>
        <v>#N/A</v>
      </c>
      <c r="E35" s="15" t="e">
        <f>INDEX(字音画数表[画数],MATCH(新旧対照表[[#This Row],[舊]],字音画数表[新字],0))</f>
        <v>#N/A</v>
      </c>
      <c r="F35" s="15" t="e">
        <f>INDEX(字音画数表[部首番号],MATCH(新旧対照表[[#This Row],[舊]],字音画数表[新字],0))</f>
        <v>#N/A</v>
      </c>
      <c r="G35" s="15">
        <f>COUNTIF(ファイル名生成[[語釈見出し]:[索引]],"*"&amp;新旧対照表[[#This Row],[舊]]&amp;"*")</f>
        <v>0</v>
      </c>
      <c r="H35" s="60">
        <f>COUNTIF(既存ファイル名[[語釈見出し]:[索引]],"*"&amp;新旧対照表[[#This Row],[舊]]&amp;"*")</f>
        <v>0</v>
      </c>
    </row>
    <row r="36" spans="2:8">
      <c r="B36" t="s">
        <v>3899</v>
      </c>
      <c r="C36" t="s">
        <v>4066</v>
      </c>
      <c r="D36" s="7" t="e">
        <f>INDEX(字音画数表[字音],MATCH(新旧対照表[[#This Row],[舊]],字音画数表[新字],0))</f>
        <v>#N/A</v>
      </c>
      <c r="E36" s="15" t="e">
        <f>INDEX(字音画数表[画数],MATCH(新旧対照表[[#This Row],[舊]],字音画数表[新字],0))</f>
        <v>#N/A</v>
      </c>
      <c r="F36" s="15" t="e">
        <f>INDEX(字音画数表[部首番号],MATCH(新旧対照表[[#This Row],[舊]],字音画数表[新字],0))</f>
        <v>#N/A</v>
      </c>
      <c r="G36" s="15">
        <f>COUNTIF(ファイル名生成[[語釈見出し]:[索引]],"*"&amp;新旧対照表[[#This Row],[舊]]&amp;"*")</f>
        <v>0</v>
      </c>
      <c r="H36" s="60">
        <f>COUNTIF(既存ファイル名[[語釈見出し]:[索引]],"*"&amp;新旧対照表[[#This Row],[舊]]&amp;"*")</f>
        <v>0</v>
      </c>
    </row>
    <row r="37" spans="2:8">
      <c r="B37" t="s">
        <v>3900</v>
      </c>
      <c r="C37" t="s">
        <v>4067</v>
      </c>
      <c r="D37" s="61" t="e">
        <f>INDEX(字音画数表[字音],MATCH(新旧対照表[[#This Row],[舊]],字音画数表[新字],0))</f>
        <v>#N/A</v>
      </c>
      <c r="E37" s="59" t="e">
        <f>INDEX(字音画数表[画数],MATCH(新旧対照表[[#This Row],[舊]],字音画数表[新字],0))</f>
        <v>#N/A</v>
      </c>
      <c r="F37" s="59" t="e">
        <f>INDEX(字音画数表[部首番号],MATCH(新旧対照表[[#This Row],[舊]],字音画数表[新字],0))</f>
        <v>#N/A</v>
      </c>
      <c r="G37" s="60">
        <f>COUNTIF(ファイル名生成[[語釈見出し]:[索引]],"*"&amp;新旧対照表[[#This Row],[舊]]&amp;"*")</f>
        <v>0</v>
      </c>
      <c r="H37" s="60">
        <f>COUNTIF(既存ファイル名[[語釈見出し]:[索引]],"*"&amp;新旧対照表[[#This Row],[舊]]&amp;"*")</f>
        <v>0</v>
      </c>
    </row>
    <row r="38" spans="2:8">
      <c r="B38" t="s">
        <v>3901</v>
      </c>
      <c r="C38" t="s">
        <v>4068</v>
      </c>
      <c r="D38" s="7" t="e">
        <f>INDEX(字音画数表[字音],MATCH(新旧対照表[[#This Row],[舊]],字音画数表[新字],0))</f>
        <v>#N/A</v>
      </c>
      <c r="E38" s="15" t="e">
        <f>INDEX(字音画数表[画数],MATCH(新旧対照表[[#This Row],[舊]],字音画数表[新字],0))</f>
        <v>#N/A</v>
      </c>
      <c r="F38" s="15" t="e">
        <f>INDEX(字音画数表[部首番号],MATCH(新旧対照表[[#This Row],[舊]],字音画数表[新字],0))</f>
        <v>#N/A</v>
      </c>
      <c r="G38" s="15">
        <f>COUNTIF(ファイル名生成[[語釈見出し]:[索引]],"*"&amp;新旧対照表[[#This Row],[舊]]&amp;"*")</f>
        <v>0</v>
      </c>
      <c r="H38" s="60">
        <f>COUNTIF(既存ファイル名[[語釈見出し]:[索引]],"*"&amp;新旧対照表[[#This Row],[舊]]&amp;"*")</f>
        <v>0</v>
      </c>
    </row>
    <row r="39" spans="2:8">
      <c r="B39" t="s">
        <v>3902</v>
      </c>
      <c r="C39" t="s">
        <v>4069</v>
      </c>
      <c r="D39" s="7" t="e">
        <f>INDEX(字音画数表[字音],MATCH(新旧対照表[[#This Row],[舊]],字音画数表[新字],0))</f>
        <v>#N/A</v>
      </c>
      <c r="E39" s="15" t="e">
        <f>INDEX(字音画数表[画数],MATCH(新旧対照表[[#This Row],[舊]],字音画数表[新字],0))</f>
        <v>#N/A</v>
      </c>
      <c r="F39" s="15" t="e">
        <f>INDEX(字音画数表[部首番号],MATCH(新旧対照表[[#This Row],[舊]],字音画数表[新字],0))</f>
        <v>#N/A</v>
      </c>
      <c r="G39" s="15">
        <f>COUNTIF(ファイル名生成[[語釈見出し]:[索引]],"*"&amp;新旧対照表[[#This Row],[舊]]&amp;"*")</f>
        <v>0</v>
      </c>
      <c r="H39" s="60">
        <f>COUNTIF(既存ファイル名[[語釈見出し]:[索引]],"*"&amp;新旧対照表[[#This Row],[舊]]&amp;"*")</f>
        <v>0</v>
      </c>
    </row>
    <row r="40" spans="2:8">
      <c r="B40" t="s">
        <v>3903</v>
      </c>
      <c r="C40" t="s">
        <v>4070</v>
      </c>
      <c r="D40" s="7" t="e">
        <f>INDEX(字音画数表[字音],MATCH(新旧対照表[[#This Row],[舊]],字音画数表[新字],0))</f>
        <v>#N/A</v>
      </c>
      <c r="E40" s="15" t="e">
        <f>INDEX(字音画数表[画数],MATCH(新旧対照表[[#This Row],[舊]],字音画数表[新字],0))</f>
        <v>#N/A</v>
      </c>
      <c r="F40" s="15" t="e">
        <f>INDEX(字音画数表[部首番号],MATCH(新旧対照表[[#This Row],[舊]],字音画数表[新字],0))</f>
        <v>#N/A</v>
      </c>
      <c r="G40" s="15">
        <f>COUNTIF(ファイル名生成[[語釈見出し]:[索引]],"*"&amp;新旧対照表[[#This Row],[舊]]&amp;"*")</f>
        <v>0</v>
      </c>
      <c r="H40" s="60">
        <f>COUNTIF(既存ファイル名[[語釈見出し]:[索引]],"*"&amp;新旧対照表[[#This Row],[舊]]&amp;"*")</f>
        <v>0</v>
      </c>
    </row>
    <row r="41" spans="2:8">
      <c r="B41" t="s">
        <v>3904</v>
      </c>
      <c r="C41" t="s">
        <v>4071</v>
      </c>
      <c r="D41" s="7" t="e">
        <f>INDEX(字音画数表[字音],MATCH(新旧対照表[[#This Row],[舊]],字音画数表[新字],0))</f>
        <v>#N/A</v>
      </c>
      <c r="E41" s="15" t="e">
        <f>INDEX(字音画数表[画数],MATCH(新旧対照表[[#This Row],[舊]],字音画数表[新字],0))</f>
        <v>#N/A</v>
      </c>
      <c r="F41" s="15" t="e">
        <f>INDEX(字音画数表[部首番号],MATCH(新旧対照表[[#This Row],[舊]],字音画数表[新字],0))</f>
        <v>#N/A</v>
      </c>
      <c r="G41" s="15">
        <f>COUNTIF(ファイル名生成[[語釈見出し]:[索引]],"*"&amp;新旧対照表[[#This Row],[舊]]&amp;"*")</f>
        <v>0</v>
      </c>
      <c r="H41" s="60">
        <f>COUNTIF(既存ファイル名[[語釈見出し]:[索引]],"*"&amp;新旧対照表[[#This Row],[舊]]&amp;"*")</f>
        <v>0</v>
      </c>
    </row>
    <row r="42" spans="2:8">
      <c r="B42" t="s">
        <v>3905</v>
      </c>
      <c r="C42" t="s">
        <v>4072</v>
      </c>
      <c r="D42" s="61" t="e">
        <f>INDEX(字音画数表[字音],MATCH(新旧対照表[[#This Row],[舊]],字音画数表[新字],0))</f>
        <v>#N/A</v>
      </c>
      <c r="E42" s="59" t="e">
        <f>INDEX(字音画数表[画数],MATCH(新旧対照表[[#This Row],[舊]],字音画数表[新字],0))</f>
        <v>#N/A</v>
      </c>
      <c r="F42" s="59" t="e">
        <f>INDEX(字音画数表[部首番号],MATCH(新旧対照表[[#This Row],[舊]],字音画数表[新字],0))</f>
        <v>#N/A</v>
      </c>
      <c r="G42" s="60">
        <f>COUNTIF(ファイル名生成[[語釈見出し]:[索引]],"*"&amp;新旧対照表[[#This Row],[舊]]&amp;"*")</f>
        <v>0</v>
      </c>
      <c r="H42" s="60">
        <f>COUNTIF(既存ファイル名[[語釈見出し]:[索引]],"*"&amp;新旧対照表[[#This Row],[舊]]&amp;"*")</f>
        <v>0</v>
      </c>
    </row>
    <row r="43" spans="2:8">
      <c r="B43" t="s">
        <v>3906</v>
      </c>
      <c r="C43" t="s">
        <v>4073</v>
      </c>
      <c r="D43" s="48" t="e">
        <f>INDEX(字音画数表[字音],MATCH(新旧対照表[[#This Row],[舊]],字音画数表[新字],0))</f>
        <v>#N/A</v>
      </c>
      <c r="E43" s="15" t="e">
        <f>INDEX(字音画数表[画数],MATCH(新旧対照表[[#This Row],[舊]],字音画数表[新字],0))</f>
        <v>#N/A</v>
      </c>
      <c r="F43" s="15" t="e">
        <f>INDEX(字音画数表[部首番号],MATCH(新旧対照表[[#This Row],[舊]],字音画数表[新字],0))</f>
        <v>#N/A</v>
      </c>
      <c r="G43" s="15">
        <f>COUNTIF(ファイル名生成[[語釈見出し]:[索引]],"*"&amp;新旧対照表[[#This Row],[舊]]&amp;"*")</f>
        <v>0</v>
      </c>
      <c r="H43" s="60">
        <f>COUNTIF(既存ファイル名[[語釈見出し]:[索引]],"*"&amp;新旧対照表[[#This Row],[舊]]&amp;"*")</f>
        <v>0</v>
      </c>
    </row>
    <row r="44" spans="2:8">
      <c r="B44" s="49" t="s">
        <v>3907</v>
      </c>
      <c r="C44" t="s">
        <v>4074</v>
      </c>
      <c r="D44" s="56" t="e">
        <f>INDEX(字音画数表[字音],MATCH(新旧対照表[[#This Row],[舊]],字音画数表[新字],0))</f>
        <v>#N/A</v>
      </c>
      <c r="E44" s="15" t="e">
        <f>INDEX(字音画数表[画数],MATCH(新旧対照表[[#This Row],[舊]],字音画数表[新字],0))</f>
        <v>#N/A</v>
      </c>
      <c r="F44" s="15" t="e">
        <f>INDEX(字音画数表[部首番号],MATCH(新旧対照表[[#This Row],[舊]],字音画数表[新字],0))</f>
        <v>#N/A</v>
      </c>
      <c r="G44" s="15">
        <f>COUNTIF(ファイル名生成[[語釈見出し]:[索引]],"*"&amp;新旧対照表[[#This Row],[舊]]&amp;"*")</f>
        <v>0</v>
      </c>
      <c r="H44" s="60">
        <f>COUNTIF(既存ファイル名[[語釈見出し]:[索引]],"*"&amp;新旧対照表[[#This Row],[舊]]&amp;"*")</f>
        <v>0</v>
      </c>
    </row>
    <row r="45" spans="2:8">
      <c r="B45" t="s">
        <v>3908</v>
      </c>
      <c r="C45" t="s">
        <v>4075</v>
      </c>
      <c r="D45" s="98" t="e">
        <f>INDEX(字音画数表[字音],MATCH(新旧対照表[[#This Row],[舊]],字音画数表[新字],0))</f>
        <v>#N/A</v>
      </c>
      <c r="E45" s="59" t="e">
        <f>INDEX(字音画数表[画数],MATCH(新旧対照表[[#This Row],[舊]],字音画数表[新字],0))</f>
        <v>#N/A</v>
      </c>
      <c r="F45" s="59" t="e">
        <f>INDEX(字音画数表[部首番号],MATCH(新旧対照表[[#This Row],[舊]],字音画数表[新字],0))</f>
        <v>#N/A</v>
      </c>
      <c r="G45" s="60">
        <f>COUNTIF(ファイル名生成[[語釈見出し]:[索引]],"*"&amp;新旧対照表[[#This Row],[舊]]&amp;"*")</f>
        <v>0</v>
      </c>
      <c r="H45" s="60">
        <f>COUNTIF(既存ファイル名[[語釈見出し]:[索引]],"*"&amp;新旧対照表[[#This Row],[舊]]&amp;"*")</f>
        <v>0</v>
      </c>
    </row>
    <row r="46" spans="2:8">
      <c r="B46" t="s">
        <v>3909</v>
      </c>
      <c r="C46" t="s">
        <v>4076</v>
      </c>
      <c r="D46" s="56" t="e">
        <f>INDEX(字音画数表[字音],MATCH(新旧対照表[[#This Row],[舊]],字音画数表[新字],0))</f>
        <v>#N/A</v>
      </c>
      <c r="E46" s="15" t="e">
        <f>INDEX(字音画数表[画数],MATCH(新旧対照表[[#This Row],[舊]],字音画数表[新字],0))</f>
        <v>#N/A</v>
      </c>
      <c r="F46" s="15" t="e">
        <f>INDEX(字音画数表[部首番号],MATCH(新旧対照表[[#This Row],[舊]],字音画数表[新字],0))</f>
        <v>#N/A</v>
      </c>
      <c r="G46" s="15">
        <f>COUNTIF(ファイル名生成[[語釈見出し]:[索引]],"*"&amp;新旧対照表[[#This Row],[舊]]&amp;"*")</f>
        <v>0</v>
      </c>
      <c r="H46" s="60">
        <f>COUNTIF(既存ファイル名[[語釈見出し]:[索引]],"*"&amp;新旧対照表[[#This Row],[舊]]&amp;"*")</f>
        <v>0</v>
      </c>
    </row>
    <row r="47" spans="2:8">
      <c r="B47" t="s">
        <v>3910</v>
      </c>
      <c r="C47" t="s">
        <v>4077</v>
      </c>
      <c r="D47" s="56" t="e">
        <f>INDEX(字音画数表[字音],MATCH(新旧対照表[[#This Row],[舊]],字音画数表[新字],0))</f>
        <v>#N/A</v>
      </c>
      <c r="E47" s="15" t="e">
        <f>INDEX(字音画数表[画数],MATCH(新旧対照表[[#This Row],[舊]],字音画数表[新字],0))</f>
        <v>#N/A</v>
      </c>
      <c r="F47" s="15" t="e">
        <f>INDEX(字音画数表[部首番号],MATCH(新旧対照表[[#This Row],[舊]],字音画数表[新字],0))</f>
        <v>#N/A</v>
      </c>
      <c r="G47" s="15">
        <f>COUNTIF(ファイル名生成[[語釈見出し]:[索引]],"*"&amp;新旧対照表[[#This Row],[舊]]&amp;"*")</f>
        <v>0</v>
      </c>
      <c r="H47" s="60">
        <f>COUNTIF(既存ファイル名[[語釈見出し]:[索引]],"*"&amp;新旧対照表[[#This Row],[舊]]&amp;"*")</f>
        <v>0</v>
      </c>
    </row>
    <row r="48" spans="2:8">
      <c r="B48" t="s">
        <v>3911</v>
      </c>
      <c r="C48" t="s">
        <v>4078</v>
      </c>
      <c r="D48" s="56" t="e">
        <f>INDEX(字音画数表[字音],MATCH(新旧対照表[[#This Row],[舊]],字音画数表[新字],0))</f>
        <v>#N/A</v>
      </c>
      <c r="E48" s="15" t="e">
        <f>INDEX(字音画数表[画数],MATCH(新旧対照表[[#This Row],[舊]],字音画数表[新字],0))</f>
        <v>#N/A</v>
      </c>
      <c r="F48" s="15" t="e">
        <f>INDEX(字音画数表[部首番号],MATCH(新旧対照表[[#This Row],[舊]],字音画数表[新字],0))</f>
        <v>#N/A</v>
      </c>
      <c r="G48" s="15">
        <f>COUNTIF(ファイル名生成[[語釈見出し]:[索引]],"*"&amp;新旧対照表[[#This Row],[舊]]&amp;"*")</f>
        <v>0</v>
      </c>
      <c r="H48" s="60">
        <f>COUNTIF(既存ファイル名[[語釈見出し]:[索引]],"*"&amp;新旧対照表[[#This Row],[舊]]&amp;"*")</f>
        <v>0</v>
      </c>
    </row>
    <row r="49" spans="2:8">
      <c r="B49" t="s">
        <v>3912</v>
      </c>
      <c r="C49" t="s">
        <v>4079</v>
      </c>
      <c r="D49" s="56" t="e">
        <f>INDEX(字音画数表[字音],MATCH(新旧対照表[[#This Row],[舊]],字音画数表[新字],0))</f>
        <v>#N/A</v>
      </c>
      <c r="E49" s="15" t="e">
        <f>INDEX(字音画数表[画数],MATCH(新旧対照表[[#This Row],[舊]],字音画数表[新字],0))</f>
        <v>#N/A</v>
      </c>
      <c r="F49" s="15" t="e">
        <f>INDEX(字音画数表[部首番号],MATCH(新旧対照表[[#This Row],[舊]],字音画数表[新字],0))</f>
        <v>#N/A</v>
      </c>
      <c r="G49" s="15">
        <f>COUNTIF(ファイル名生成[[語釈見出し]:[索引]],"*"&amp;新旧対照表[[#This Row],[舊]]&amp;"*")</f>
        <v>0</v>
      </c>
      <c r="H49" s="60">
        <f>COUNTIF(既存ファイル名[[語釈見出し]:[索引]],"*"&amp;新旧対照表[[#This Row],[舊]]&amp;"*")</f>
        <v>0</v>
      </c>
    </row>
    <row r="50" spans="2:8">
      <c r="B50" t="s">
        <v>3913</v>
      </c>
      <c r="C50" t="s">
        <v>4080</v>
      </c>
      <c r="D50" s="100" t="e">
        <f>INDEX(字音画数表[字音],MATCH(新旧対照表[[#This Row],[舊]],字音画数表[新字],0))</f>
        <v>#N/A</v>
      </c>
      <c r="E50" s="15" t="e">
        <f>INDEX(字音画数表[画数],MATCH(新旧対照表[[#This Row],[舊]],字音画数表[新字],0))</f>
        <v>#N/A</v>
      </c>
      <c r="F50" s="15" t="e">
        <f>INDEX(字音画数表[部首番号],MATCH(新旧対照表[[#This Row],[舊]],字音画数表[新字],0))</f>
        <v>#N/A</v>
      </c>
      <c r="G50" s="15">
        <f>COUNTIF(ファイル名生成[[語釈見出し]:[索引]],"*"&amp;新旧対照表[[#This Row],[舊]]&amp;"*")</f>
        <v>0</v>
      </c>
      <c r="H50" s="60">
        <f>COUNTIF(既存ファイル名[[語釈見出し]:[索引]],"*"&amp;新旧対照表[[#This Row],[舊]]&amp;"*")</f>
        <v>0</v>
      </c>
    </row>
    <row r="51" spans="2:8">
      <c r="B51" s="47" t="s">
        <v>3914</v>
      </c>
      <c r="C51" t="s">
        <v>4081</v>
      </c>
      <c r="D51" t="e">
        <f>INDEX(字音画数表[字音],MATCH(新旧対照表[[#This Row],[舊]],字音画数表[新字],0))</f>
        <v>#N/A</v>
      </c>
      <c r="E51" s="15" t="e">
        <f>INDEX(字音画数表[画数],MATCH(新旧対照表[[#This Row],[舊]],字音画数表[新字],0))</f>
        <v>#N/A</v>
      </c>
      <c r="F51" s="15" t="e">
        <f>INDEX(字音画数表[部首番号],MATCH(新旧対照表[[#This Row],[舊]],字音画数表[新字],0))</f>
        <v>#N/A</v>
      </c>
      <c r="G51" s="15">
        <f>COUNTIF(ファイル名生成[[語釈見出し]:[索引]],"*"&amp;新旧対照表[[#This Row],[舊]]&amp;"*")</f>
        <v>0</v>
      </c>
      <c r="H51" s="60">
        <f>COUNTIF(既存ファイル名[[語釈見出し]:[索引]],"*"&amp;新旧対照表[[#This Row],[舊]]&amp;"*")</f>
        <v>0</v>
      </c>
    </row>
    <row r="52" spans="2:8">
      <c r="B52" s="49" t="s">
        <v>3915</v>
      </c>
      <c r="C52" s="49" t="s">
        <v>4082</v>
      </c>
      <c r="D52" t="e">
        <f>INDEX(字音画数表[字音],MATCH(新旧対照表[[#This Row],[舊]],字音画数表[新字],0))</f>
        <v>#N/A</v>
      </c>
      <c r="E52" s="15" t="e">
        <f>INDEX(字音画数表[画数],MATCH(新旧対照表[[#This Row],[舊]],字音画数表[新字],0))</f>
        <v>#N/A</v>
      </c>
      <c r="F52" s="15" t="e">
        <f>INDEX(字音画数表[部首番号],MATCH(新旧対照表[[#This Row],[舊]],字音画数表[新字],0))</f>
        <v>#N/A</v>
      </c>
      <c r="G52" s="15">
        <f>COUNTIF(ファイル名生成[[語釈見出し]:[索引]],"*"&amp;新旧対照表[[#This Row],[舊]]&amp;"*")</f>
        <v>0</v>
      </c>
      <c r="H52" s="60">
        <f>COUNTIF(既存ファイル名[[語釈見出し]:[索引]],"*"&amp;新旧対照表[[#This Row],[舊]]&amp;"*")</f>
        <v>0</v>
      </c>
    </row>
    <row r="53" spans="2:8">
      <c r="B53" t="s">
        <v>3916</v>
      </c>
      <c r="C53" t="s">
        <v>4083</v>
      </c>
      <c r="D53" s="100" t="e">
        <f>INDEX(字音画数表[字音],MATCH(新旧対照表[[#This Row],[舊]],字音画数表[新字],0))</f>
        <v>#N/A</v>
      </c>
      <c r="E53" s="15" t="e">
        <f>INDEX(字音画数表[画数],MATCH(新旧対照表[[#This Row],[舊]],字音画数表[新字],0))</f>
        <v>#N/A</v>
      </c>
      <c r="F53" s="15" t="e">
        <f>INDEX(字音画数表[部首番号],MATCH(新旧対照表[[#This Row],[舊]],字音画数表[新字],0))</f>
        <v>#N/A</v>
      </c>
      <c r="G53" s="15">
        <f>COUNTIF(ファイル名生成[[語釈見出し]:[索引]],"*"&amp;新旧対照表[[#This Row],[舊]]&amp;"*")</f>
        <v>0</v>
      </c>
      <c r="H53" s="60">
        <f>COUNTIF(既存ファイル名[[語釈見出し]:[索引]],"*"&amp;新旧対照表[[#This Row],[舊]]&amp;"*")</f>
        <v>0</v>
      </c>
    </row>
    <row r="54" spans="2:8">
      <c r="B54" t="s">
        <v>3917</v>
      </c>
      <c r="C54" t="s">
        <v>4084</v>
      </c>
      <c r="D54" s="50" t="e">
        <f>INDEX(字音画数表[字音],MATCH(新旧対照表[[#This Row],[舊]],字音画数表[新字],0))</f>
        <v>#N/A</v>
      </c>
      <c r="E54" s="59" t="e">
        <f>INDEX(字音画数表[画数],MATCH(新旧対照表[[#This Row],[舊]],字音画数表[新字],0))</f>
        <v>#N/A</v>
      </c>
      <c r="F54" s="59" t="e">
        <f>INDEX(字音画数表[部首番号],MATCH(新旧対照表[[#This Row],[舊]],字音画数表[新字],0))</f>
        <v>#N/A</v>
      </c>
      <c r="G54" s="60">
        <f>COUNTIF(ファイル名生成[[語釈見出し]:[索引]],"*"&amp;新旧対照表[[#This Row],[舊]]&amp;"*")</f>
        <v>0</v>
      </c>
      <c r="H54" s="60">
        <f>COUNTIF(既存ファイル名[[語釈見出し]:[索引]],"*"&amp;新旧対照表[[#This Row],[舊]]&amp;"*")</f>
        <v>0</v>
      </c>
    </row>
    <row r="55" spans="2:8">
      <c r="B55" t="s">
        <v>3918</v>
      </c>
      <c r="C55" t="s">
        <v>4085</v>
      </c>
      <c r="D55" s="50" t="e">
        <f>INDEX(字音画数表[字音],MATCH(新旧対照表[[#This Row],[舊]],字音画数表[新字],0))</f>
        <v>#N/A</v>
      </c>
      <c r="E55" s="59" t="e">
        <f>INDEX(字音画数表[画数],MATCH(新旧対照表[[#This Row],[舊]],字音画数表[新字],0))</f>
        <v>#N/A</v>
      </c>
      <c r="F55" s="59" t="e">
        <f>INDEX(字音画数表[部首番号],MATCH(新旧対照表[[#This Row],[舊]],字音画数表[新字],0))</f>
        <v>#N/A</v>
      </c>
      <c r="G55" s="60">
        <f>COUNTIF(ファイル名生成[[語釈見出し]:[索引]],"*"&amp;新旧対照表[[#This Row],[舊]]&amp;"*")</f>
        <v>0</v>
      </c>
      <c r="H55" s="60">
        <f>COUNTIF(既存ファイル名[[語釈見出し]:[索引]],"*"&amp;新旧対照表[[#This Row],[舊]]&amp;"*")</f>
        <v>0</v>
      </c>
    </row>
    <row r="56" spans="2:8">
      <c r="B56" t="s">
        <v>3919</v>
      </c>
      <c r="C56" t="s">
        <v>4086</v>
      </c>
      <c r="D56" s="98" t="e">
        <f>INDEX(字音画数表[字音],MATCH(新旧対照表[[#This Row],[舊]],字音画数表[新字],0))</f>
        <v>#N/A</v>
      </c>
      <c r="E56" s="59" t="e">
        <f>INDEX(字音画数表[画数],MATCH(新旧対照表[[#This Row],[舊]],字音画数表[新字],0))</f>
        <v>#N/A</v>
      </c>
      <c r="F56" s="59" t="e">
        <f>INDEX(字音画数表[部首番号],MATCH(新旧対照表[[#This Row],[舊]],字音画数表[新字],0))</f>
        <v>#N/A</v>
      </c>
      <c r="G56" s="60">
        <f>COUNTIF(ファイル名生成[[語釈見出し]:[索引]],"*"&amp;新旧対照表[[#This Row],[舊]]&amp;"*")</f>
        <v>0</v>
      </c>
      <c r="H56" s="60">
        <f>COUNTIF(既存ファイル名[[語釈見出し]:[索引]],"*"&amp;新旧対照表[[#This Row],[舊]]&amp;"*")</f>
        <v>0</v>
      </c>
    </row>
    <row r="57" spans="2:8">
      <c r="B57" s="88" t="s">
        <v>3920</v>
      </c>
      <c r="C57" t="s">
        <v>4087</v>
      </c>
      <c r="D57" s="50" t="e">
        <f>INDEX(字音画数表[字音],MATCH(新旧対照表[[#This Row],[舊]],字音画数表[新字],0))</f>
        <v>#N/A</v>
      </c>
      <c r="E57" s="59" t="e">
        <f>INDEX(字音画数表[画数],MATCH(新旧対照表[[#This Row],[舊]],字音画数表[新字],0))</f>
        <v>#N/A</v>
      </c>
      <c r="F57" s="59" t="e">
        <f>INDEX(字音画数表[部首番号],MATCH(新旧対照表[[#This Row],[舊]],字音画数表[新字],0))</f>
        <v>#N/A</v>
      </c>
      <c r="G57" s="60">
        <f>COUNTIF(ファイル名生成[[語釈見出し]:[索引]],"*"&amp;新旧対照表[[#This Row],[舊]]&amp;"*")</f>
        <v>0</v>
      </c>
      <c r="H57" s="60">
        <f>COUNTIF(既存ファイル名[[語釈見出し]:[索引]],"*"&amp;新旧対照表[[#This Row],[舊]]&amp;"*")</f>
        <v>0</v>
      </c>
    </row>
    <row r="58" spans="2:8">
      <c r="B58" t="s">
        <v>3921</v>
      </c>
      <c r="C58" t="s">
        <v>4088</v>
      </c>
      <c r="D58" s="98" t="e">
        <f>INDEX(字音画数表[字音],MATCH(新旧対照表[[#This Row],[舊]],字音画数表[新字],0))</f>
        <v>#N/A</v>
      </c>
      <c r="E58" s="59" t="e">
        <f>INDEX(字音画数表[画数],MATCH(新旧対照表[[#This Row],[舊]],字音画数表[新字],0))</f>
        <v>#N/A</v>
      </c>
      <c r="F58" s="59" t="e">
        <f>INDEX(字音画数表[部首番号],MATCH(新旧対照表[[#This Row],[舊]],字音画数表[新字],0))</f>
        <v>#N/A</v>
      </c>
      <c r="G58" s="60">
        <f>COUNTIF(ファイル名生成[[語釈見出し]:[索引]],"*"&amp;新旧対照表[[#This Row],[舊]]&amp;"*")</f>
        <v>0</v>
      </c>
      <c r="H58" s="60">
        <f>COUNTIF(既存ファイル名[[語釈見出し]:[索引]],"*"&amp;新旧対照表[[#This Row],[舊]]&amp;"*")</f>
        <v>0</v>
      </c>
    </row>
    <row r="59" spans="2:8">
      <c r="B59" t="s">
        <v>3922</v>
      </c>
      <c r="C59" t="s">
        <v>4089</v>
      </c>
      <c r="D59" s="50" t="e">
        <f>INDEX(字音画数表[字音],MATCH(新旧対照表[[#This Row],[舊]],字音画数表[新字],0))</f>
        <v>#N/A</v>
      </c>
      <c r="E59" s="59" t="e">
        <f>INDEX(字音画数表[画数],MATCH(新旧対照表[[#This Row],[舊]],字音画数表[新字],0))</f>
        <v>#N/A</v>
      </c>
      <c r="F59" s="59" t="e">
        <f>INDEX(字音画数表[部首番号],MATCH(新旧対照表[[#This Row],[舊]],字音画数表[新字],0))</f>
        <v>#N/A</v>
      </c>
      <c r="G59" s="60">
        <f>COUNTIF(ファイル名生成[[語釈見出し]:[索引]],"*"&amp;新旧対照表[[#This Row],[舊]]&amp;"*")</f>
        <v>0</v>
      </c>
      <c r="H59" s="60">
        <f>COUNTIF(既存ファイル名[[語釈見出し]:[索引]],"*"&amp;新旧対照表[[#This Row],[舊]]&amp;"*")</f>
        <v>0</v>
      </c>
    </row>
    <row r="60" spans="2:8">
      <c r="B60" t="s">
        <v>3923</v>
      </c>
      <c r="C60" t="s">
        <v>4090</v>
      </c>
      <c r="D60" s="50" t="e">
        <f>INDEX(字音画数表[字音],MATCH(新旧対照表[[#This Row],[舊]],字音画数表[新字],0))</f>
        <v>#N/A</v>
      </c>
      <c r="E60" s="59" t="e">
        <f>INDEX(字音画数表[画数],MATCH(新旧対照表[[#This Row],[舊]],字音画数表[新字],0))</f>
        <v>#N/A</v>
      </c>
      <c r="F60" s="59" t="e">
        <f>INDEX(字音画数表[部首番号],MATCH(新旧対照表[[#This Row],[舊]],字音画数表[新字],0))</f>
        <v>#N/A</v>
      </c>
      <c r="G60" s="60">
        <f>COUNTIF(ファイル名生成[[語釈見出し]:[索引]],"*"&amp;新旧対照表[[#This Row],[舊]]&amp;"*")</f>
        <v>0</v>
      </c>
      <c r="H60" s="60">
        <f>COUNTIF(既存ファイル名[[語釈見出し]:[索引]],"*"&amp;新旧対照表[[#This Row],[舊]]&amp;"*")</f>
        <v>0</v>
      </c>
    </row>
    <row r="61" spans="2:8">
      <c r="B61" t="s">
        <v>3924</v>
      </c>
      <c r="C61" t="s">
        <v>4091</v>
      </c>
      <c r="D61" s="50" t="e">
        <f>INDEX(字音画数表[字音],MATCH(新旧対照表[[#This Row],[舊]],字音画数表[新字],0))</f>
        <v>#N/A</v>
      </c>
      <c r="E61" s="59" t="e">
        <f>INDEX(字音画数表[画数],MATCH(新旧対照表[[#This Row],[舊]],字音画数表[新字],0))</f>
        <v>#N/A</v>
      </c>
      <c r="F61" s="59" t="e">
        <f>INDEX(字音画数表[部首番号],MATCH(新旧対照表[[#This Row],[舊]],字音画数表[新字],0))</f>
        <v>#N/A</v>
      </c>
      <c r="G61" s="60">
        <f>COUNTIF(ファイル名生成[[語釈見出し]:[索引]],"*"&amp;新旧対照表[[#This Row],[舊]]&amp;"*")</f>
        <v>0</v>
      </c>
      <c r="H61" s="60">
        <f>COUNTIF(既存ファイル名[[語釈見出し]:[索引]],"*"&amp;新旧対照表[[#This Row],[舊]]&amp;"*")</f>
        <v>0</v>
      </c>
    </row>
    <row r="62" spans="2:8">
      <c r="B62" t="s">
        <v>3925</v>
      </c>
      <c r="C62" t="s">
        <v>4092</v>
      </c>
      <c r="D62" s="98" t="e">
        <f>INDEX(字音画数表[字音],MATCH(新旧対照表[[#This Row],[舊]],字音画数表[新字],0))</f>
        <v>#N/A</v>
      </c>
      <c r="E62" s="59" t="e">
        <f>INDEX(字音画数表[画数],MATCH(新旧対照表[[#This Row],[舊]],字音画数表[新字],0))</f>
        <v>#N/A</v>
      </c>
      <c r="F62" s="59" t="e">
        <f>INDEX(字音画数表[部首番号],MATCH(新旧対照表[[#This Row],[舊]],字音画数表[新字],0))</f>
        <v>#N/A</v>
      </c>
      <c r="G62" s="60">
        <f>COUNTIF(ファイル名生成[[語釈見出し]:[索引]],"*"&amp;新旧対照表[[#This Row],[舊]]&amp;"*")</f>
        <v>0</v>
      </c>
      <c r="H62" s="60">
        <f>COUNTIF(既存ファイル名[[語釈見出し]:[索引]],"*"&amp;新旧対照表[[#This Row],[舊]]&amp;"*")</f>
        <v>0</v>
      </c>
    </row>
    <row r="63" spans="2:8">
      <c r="B63" t="s">
        <v>3926</v>
      </c>
      <c r="C63" t="s">
        <v>4093</v>
      </c>
      <c r="D63" s="50" t="e">
        <f>INDEX(字音画数表[字音],MATCH(新旧対照表[[#This Row],[舊]],字音画数表[新字],0))</f>
        <v>#N/A</v>
      </c>
      <c r="E63" s="59" t="e">
        <f>INDEX(字音画数表[画数],MATCH(新旧対照表[[#This Row],[舊]],字音画数表[新字],0))</f>
        <v>#N/A</v>
      </c>
      <c r="F63" s="59" t="e">
        <f>INDEX(字音画数表[部首番号],MATCH(新旧対照表[[#This Row],[舊]],字音画数表[新字],0))</f>
        <v>#N/A</v>
      </c>
      <c r="G63" s="60">
        <f>COUNTIF(ファイル名生成[[語釈見出し]:[索引]],"*"&amp;新旧対照表[[#This Row],[舊]]&amp;"*")</f>
        <v>0</v>
      </c>
      <c r="H63" s="60">
        <f>COUNTIF(既存ファイル名[[語釈見出し]:[索引]],"*"&amp;新旧対照表[[#This Row],[舊]]&amp;"*")</f>
        <v>0</v>
      </c>
    </row>
    <row r="64" spans="2:8">
      <c r="B64" t="s">
        <v>3927</v>
      </c>
      <c r="C64" t="s">
        <v>4094</v>
      </c>
      <c r="D64" s="50" t="e">
        <f>INDEX(字音画数表[字音],MATCH(新旧対照表[[#This Row],[舊]],字音画数表[新字],0))</f>
        <v>#N/A</v>
      </c>
      <c r="E64" s="59" t="e">
        <f>INDEX(字音画数表[画数],MATCH(新旧対照表[[#This Row],[舊]],字音画数表[新字],0))</f>
        <v>#N/A</v>
      </c>
      <c r="F64" s="59" t="e">
        <f>INDEX(字音画数表[部首番号],MATCH(新旧対照表[[#This Row],[舊]],字音画数表[新字],0))</f>
        <v>#N/A</v>
      </c>
      <c r="G64" s="60">
        <f>COUNTIF(ファイル名生成[[語釈見出し]:[索引]],"*"&amp;新旧対照表[[#This Row],[舊]]&amp;"*")</f>
        <v>0</v>
      </c>
      <c r="H64" s="60">
        <f>COUNTIF(既存ファイル名[[語釈見出し]:[索引]],"*"&amp;新旧対照表[[#This Row],[舊]]&amp;"*")</f>
        <v>0</v>
      </c>
    </row>
    <row r="65" spans="2:8">
      <c r="B65" s="47" t="s">
        <v>3928</v>
      </c>
      <c r="C65" t="s">
        <v>4095</v>
      </c>
      <c r="D65" s="50" t="e">
        <f>INDEX(字音画数表[字音],MATCH(新旧対照表[[#This Row],[舊]],字音画数表[新字],0))</f>
        <v>#N/A</v>
      </c>
      <c r="E65" s="59" t="e">
        <f>INDEX(字音画数表[画数],MATCH(新旧対照表[[#This Row],[舊]],字音画数表[新字],0))</f>
        <v>#N/A</v>
      </c>
      <c r="F65" s="59" t="e">
        <f>INDEX(字音画数表[部首番号],MATCH(新旧対照表[[#This Row],[舊]],字音画数表[新字],0))</f>
        <v>#N/A</v>
      </c>
      <c r="G65" s="60">
        <f>COUNTIF(ファイル名生成[[語釈見出し]:[索引]],"*"&amp;新旧対照表[[#This Row],[舊]]&amp;"*")</f>
        <v>0</v>
      </c>
      <c r="H65" s="60">
        <f>COUNTIF(既存ファイル名[[語釈見出し]:[索引]],"*"&amp;新旧対照表[[#This Row],[舊]]&amp;"*")</f>
        <v>0</v>
      </c>
    </row>
    <row r="66" spans="2:8">
      <c r="B66" t="s">
        <v>3929</v>
      </c>
      <c r="C66" t="s">
        <v>4096</v>
      </c>
      <c r="D66" s="50" t="e">
        <f>INDEX(字音画数表[字音],MATCH(新旧対照表[[#This Row],[舊]],字音画数表[新字],0))</f>
        <v>#N/A</v>
      </c>
      <c r="E66" s="59" t="e">
        <f>INDEX(字音画数表[画数],MATCH(新旧対照表[[#This Row],[舊]],字音画数表[新字],0))</f>
        <v>#N/A</v>
      </c>
      <c r="F66" s="59" t="e">
        <f>INDEX(字音画数表[部首番号],MATCH(新旧対照表[[#This Row],[舊]],字音画数表[新字],0))</f>
        <v>#N/A</v>
      </c>
      <c r="G66" s="60">
        <f>COUNTIF(ファイル名生成[[語釈見出し]:[索引]],"*"&amp;新旧対照表[[#This Row],[舊]]&amp;"*")</f>
        <v>0</v>
      </c>
      <c r="H66" s="60">
        <f>COUNTIF(既存ファイル名[[語釈見出し]:[索引]],"*"&amp;新旧対照表[[#This Row],[舊]]&amp;"*")</f>
        <v>0</v>
      </c>
    </row>
    <row r="67" spans="2:8">
      <c r="B67" t="s">
        <v>3930</v>
      </c>
      <c r="C67" t="s">
        <v>4097</v>
      </c>
      <c r="D67" s="50" t="e">
        <f>INDEX(字音画数表[字音],MATCH(新旧対照表[[#This Row],[舊]],字音画数表[新字],0))</f>
        <v>#N/A</v>
      </c>
      <c r="E67" s="59" t="e">
        <f>INDEX(字音画数表[画数],MATCH(新旧対照表[[#This Row],[舊]],字音画数表[新字],0))</f>
        <v>#N/A</v>
      </c>
      <c r="F67" s="59" t="e">
        <f>INDEX(字音画数表[部首番号],MATCH(新旧対照表[[#This Row],[舊]],字音画数表[新字],0))</f>
        <v>#N/A</v>
      </c>
      <c r="G67" s="60">
        <f>COUNTIF(ファイル名生成[[語釈見出し]:[索引]],"*"&amp;新旧対照表[[#This Row],[舊]]&amp;"*")</f>
        <v>0</v>
      </c>
      <c r="H67" s="60">
        <f>COUNTIF(既存ファイル名[[語釈見出し]:[索引]],"*"&amp;新旧対照表[[#This Row],[舊]]&amp;"*")</f>
        <v>0</v>
      </c>
    </row>
    <row r="68" spans="2:8">
      <c r="B68" s="6" t="s">
        <v>3931</v>
      </c>
      <c r="C68" t="s">
        <v>4098</v>
      </c>
      <c r="D68" s="50" t="e">
        <f>INDEX(字音画数表[字音],MATCH(新旧対照表[[#This Row],[舊]],字音画数表[新字],0))</f>
        <v>#N/A</v>
      </c>
      <c r="E68" s="59" t="e">
        <f>INDEX(字音画数表[画数],MATCH(新旧対照表[[#This Row],[舊]],字音画数表[新字],0))</f>
        <v>#N/A</v>
      </c>
      <c r="F68" s="59" t="e">
        <f>INDEX(字音画数表[部首番号],MATCH(新旧対照表[[#This Row],[舊]],字音画数表[新字],0))</f>
        <v>#N/A</v>
      </c>
      <c r="G68" s="60">
        <f>COUNTIF(ファイル名生成[[語釈見出し]:[索引]],"*"&amp;新旧対照表[[#This Row],[舊]]&amp;"*")</f>
        <v>0</v>
      </c>
      <c r="H68" s="60">
        <f>COUNTIF(既存ファイル名[[語釈見出し]:[索引]],"*"&amp;新旧対照表[[#This Row],[舊]]&amp;"*")</f>
        <v>0</v>
      </c>
    </row>
    <row r="69" spans="2:8">
      <c r="B69" t="s">
        <v>3932</v>
      </c>
      <c r="C69" t="s">
        <v>4099</v>
      </c>
      <c r="D69" s="50" t="e">
        <f>INDEX(字音画数表[字音],MATCH(新旧対照表[[#This Row],[舊]],字音画数表[新字],0))</f>
        <v>#N/A</v>
      </c>
      <c r="E69" s="59" t="e">
        <f>INDEX(字音画数表[画数],MATCH(新旧対照表[[#This Row],[舊]],字音画数表[新字],0))</f>
        <v>#N/A</v>
      </c>
      <c r="F69" s="59" t="e">
        <f>INDEX(字音画数表[部首番号],MATCH(新旧対照表[[#This Row],[舊]],字音画数表[新字],0))</f>
        <v>#N/A</v>
      </c>
      <c r="G69" s="60">
        <f>COUNTIF(ファイル名生成[[語釈見出し]:[索引]],"*"&amp;新旧対照表[[#This Row],[舊]]&amp;"*")</f>
        <v>0</v>
      </c>
      <c r="H69" s="60">
        <f>COUNTIF(既存ファイル名[[語釈見出し]:[索引]],"*"&amp;新旧対照表[[#This Row],[舊]]&amp;"*")</f>
        <v>0</v>
      </c>
    </row>
    <row r="70" spans="2:8">
      <c r="B70" t="s">
        <v>3933</v>
      </c>
      <c r="C70" t="s">
        <v>4100</v>
      </c>
      <c r="D70" s="50" t="e">
        <f>INDEX(字音画数表[字音],MATCH(新旧対照表[[#This Row],[舊]],字音画数表[新字],0))</f>
        <v>#N/A</v>
      </c>
      <c r="E70" s="59" t="e">
        <f>INDEX(字音画数表[画数],MATCH(新旧対照表[[#This Row],[舊]],字音画数表[新字],0))</f>
        <v>#N/A</v>
      </c>
      <c r="F70" s="59" t="e">
        <f>INDEX(字音画数表[部首番号],MATCH(新旧対照表[[#This Row],[舊]],字音画数表[新字],0))</f>
        <v>#N/A</v>
      </c>
      <c r="G70" s="60">
        <f>COUNTIF(ファイル名生成[[語釈見出し]:[索引]],"*"&amp;新旧対照表[[#This Row],[舊]]&amp;"*")</f>
        <v>0</v>
      </c>
      <c r="H70" s="60">
        <f>COUNTIF(既存ファイル名[[語釈見出し]:[索引]],"*"&amp;新旧対照表[[#This Row],[舊]]&amp;"*")</f>
        <v>0</v>
      </c>
    </row>
    <row r="71" spans="2:8">
      <c r="B71" t="s">
        <v>3934</v>
      </c>
      <c r="C71" t="s">
        <v>4101</v>
      </c>
      <c r="D71" s="50" t="e">
        <f>INDEX(字音画数表[字音],MATCH(新旧対照表[[#This Row],[舊]],字音画数表[新字],0))</f>
        <v>#N/A</v>
      </c>
      <c r="E71" s="59" t="e">
        <f>INDEX(字音画数表[画数],MATCH(新旧対照表[[#This Row],[舊]],字音画数表[新字],0))</f>
        <v>#N/A</v>
      </c>
      <c r="F71" s="59" t="e">
        <f>INDEX(字音画数表[部首番号],MATCH(新旧対照表[[#This Row],[舊]],字音画数表[新字],0))</f>
        <v>#N/A</v>
      </c>
      <c r="G71" s="60">
        <f>COUNTIF(ファイル名生成[[語釈見出し]:[索引]],"*"&amp;新旧対照表[[#This Row],[舊]]&amp;"*")</f>
        <v>0</v>
      </c>
      <c r="H71" s="60">
        <f>COUNTIF(既存ファイル名[[語釈見出し]:[索引]],"*"&amp;新旧対照表[[#This Row],[舊]]&amp;"*")</f>
        <v>0</v>
      </c>
    </row>
    <row r="72" spans="2:8">
      <c r="B72" t="s">
        <v>1646</v>
      </c>
      <c r="C72" t="s">
        <v>4102</v>
      </c>
      <c r="D72" s="50" t="e">
        <f>INDEX(字音画数表[字音],MATCH(新旧対照表[[#This Row],[舊]],字音画数表[新字],0))</f>
        <v>#N/A</v>
      </c>
      <c r="E72" s="59" t="e">
        <f>INDEX(字音画数表[画数],MATCH(新旧対照表[[#This Row],[舊]],字音画数表[新字],0))</f>
        <v>#N/A</v>
      </c>
      <c r="F72" s="59" t="e">
        <f>INDEX(字音画数表[部首番号],MATCH(新旧対照表[[#This Row],[舊]],字音画数表[新字],0))</f>
        <v>#N/A</v>
      </c>
      <c r="G72" s="60">
        <f>COUNTIF(ファイル名生成[[語釈見出し]:[索引]],"*"&amp;新旧対照表[[#This Row],[舊]]&amp;"*")</f>
        <v>0</v>
      </c>
      <c r="H72" s="60">
        <f>COUNTIF(既存ファイル名[[語釈見出し]:[索引]],"*"&amp;新旧対照表[[#This Row],[舊]]&amp;"*")</f>
        <v>0</v>
      </c>
    </row>
    <row r="73" spans="2:8">
      <c r="B73" t="s">
        <v>3935</v>
      </c>
      <c r="C73" t="s">
        <v>4103</v>
      </c>
      <c r="D73" s="50" t="e">
        <f>INDEX(字音画数表[字音],MATCH(新旧対照表[[#This Row],[舊]],字音画数表[新字],0))</f>
        <v>#N/A</v>
      </c>
      <c r="E73" s="59" t="e">
        <f>INDEX(字音画数表[画数],MATCH(新旧対照表[[#This Row],[舊]],字音画数表[新字],0))</f>
        <v>#N/A</v>
      </c>
      <c r="F73" s="59" t="e">
        <f>INDEX(字音画数表[部首番号],MATCH(新旧対照表[[#This Row],[舊]],字音画数表[新字],0))</f>
        <v>#N/A</v>
      </c>
      <c r="G73" s="60">
        <f>COUNTIF(ファイル名生成[[語釈見出し]:[索引]],"*"&amp;新旧対照表[[#This Row],[舊]]&amp;"*")</f>
        <v>0</v>
      </c>
      <c r="H73" s="60">
        <f>COUNTIF(既存ファイル名[[語釈見出し]:[索引]],"*"&amp;新旧対照表[[#This Row],[舊]]&amp;"*")</f>
        <v>0</v>
      </c>
    </row>
    <row r="74" spans="2:8">
      <c r="B74" t="s">
        <v>3936</v>
      </c>
      <c r="C74" t="s">
        <v>4104</v>
      </c>
      <c r="D74" s="50" t="e">
        <f>INDEX(字音画数表[字音],MATCH(新旧対照表[[#This Row],[舊]],字音画数表[新字],0))</f>
        <v>#N/A</v>
      </c>
      <c r="E74" s="59" t="e">
        <f>INDEX(字音画数表[画数],MATCH(新旧対照表[[#This Row],[舊]],字音画数表[新字],0))</f>
        <v>#N/A</v>
      </c>
      <c r="F74" s="59" t="e">
        <f>INDEX(字音画数表[部首番号],MATCH(新旧対照表[[#This Row],[舊]],字音画数表[新字],0))</f>
        <v>#N/A</v>
      </c>
      <c r="G74" s="60">
        <f>COUNTIF(ファイル名生成[[語釈見出し]:[索引]],"*"&amp;新旧対照表[[#This Row],[舊]]&amp;"*")</f>
        <v>0</v>
      </c>
      <c r="H74" s="60">
        <f>COUNTIF(既存ファイル名[[語釈見出し]:[索引]],"*"&amp;新旧対照表[[#This Row],[舊]]&amp;"*")</f>
        <v>0</v>
      </c>
    </row>
    <row r="75" spans="2:8">
      <c r="B75" t="s">
        <v>3937</v>
      </c>
      <c r="C75" t="s">
        <v>4105</v>
      </c>
      <c r="D75" s="50" t="e">
        <f>INDEX(字音画数表[字音],MATCH(新旧対照表[[#This Row],[舊]],字音画数表[新字],0))</f>
        <v>#N/A</v>
      </c>
      <c r="E75" s="59" t="e">
        <f>INDEX(字音画数表[画数],MATCH(新旧対照表[[#This Row],[舊]],字音画数表[新字],0))</f>
        <v>#N/A</v>
      </c>
      <c r="F75" s="59" t="e">
        <f>INDEX(字音画数表[部首番号],MATCH(新旧対照表[[#This Row],[舊]],字音画数表[新字],0))</f>
        <v>#N/A</v>
      </c>
      <c r="G75" s="60">
        <f>COUNTIF(ファイル名生成[[語釈見出し]:[索引]],"*"&amp;新旧対照表[[#This Row],[舊]]&amp;"*")</f>
        <v>0</v>
      </c>
      <c r="H75" s="60">
        <f>COUNTIF(既存ファイル名[[語釈見出し]:[索引]],"*"&amp;新旧対照表[[#This Row],[舊]]&amp;"*")</f>
        <v>0</v>
      </c>
    </row>
    <row r="76" spans="2:8">
      <c r="B76" s="45" t="s">
        <v>3938</v>
      </c>
      <c r="C76" t="s">
        <v>4106</v>
      </c>
      <c r="D76" s="50" t="e">
        <f>INDEX(字音画数表[字音],MATCH(新旧対照表[[#This Row],[舊]],字音画数表[新字],0))</f>
        <v>#N/A</v>
      </c>
      <c r="E76" s="59" t="e">
        <f>INDEX(字音画数表[画数],MATCH(新旧対照表[[#This Row],[舊]],字音画数表[新字],0))</f>
        <v>#N/A</v>
      </c>
      <c r="F76" s="59" t="e">
        <f>INDEX(字音画数表[部首番号],MATCH(新旧対照表[[#This Row],[舊]],字音画数表[新字],0))</f>
        <v>#N/A</v>
      </c>
      <c r="G76" s="60">
        <f>COUNTIF(ファイル名生成[[語釈見出し]:[索引]],"*"&amp;新旧対照表[[#This Row],[舊]]&amp;"*")</f>
        <v>0</v>
      </c>
      <c r="H76" s="60">
        <f>COUNTIF(既存ファイル名[[語釈見出し]:[索引]],"*"&amp;新旧対照表[[#This Row],[舊]]&amp;"*")</f>
        <v>0</v>
      </c>
    </row>
    <row r="77" spans="2:8">
      <c r="B77" t="s">
        <v>3939</v>
      </c>
      <c r="C77" t="s">
        <v>4107</v>
      </c>
      <c r="D77" s="98" t="e">
        <f>INDEX(字音画数表[字音],MATCH(新旧対照表[[#This Row],[舊]],字音画数表[新字],0))</f>
        <v>#N/A</v>
      </c>
      <c r="E77" s="59" t="e">
        <f>INDEX(字音画数表[画数],MATCH(新旧対照表[[#This Row],[舊]],字音画数表[新字],0))</f>
        <v>#N/A</v>
      </c>
      <c r="F77" s="59" t="e">
        <f>INDEX(字音画数表[部首番号],MATCH(新旧対照表[[#This Row],[舊]],字音画数表[新字],0))</f>
        <v>#N/A</v>
      </c>
      <c r="G77" s="60">
        <f>COUNTIF(ファイル名生成[[語釈見出し]:[索引]],"*"&amp;新旧対照表[[#This Row],[舊]]&amp;"*")</f>
        <v>0</v>
      </c>
      <c r="H77" s="60">
        <f>COUNTIF(既存ファイル名[[語釈見出し]:[索引]],"*"&amp;新旧対照表[[#This Row],[舊]]&amp;"*")</f>
        <v>0</v>
      </c>
    </row>
    <row r="78" spans="2:8">
      <c r="B78" t="s">
        <v>3940</v>
      </c>
      <c r="C78" t="s">
        <v>4108</v>
      </c>
      <c r="D78" s="50" t="e">
        <f>INDEX(字音画数表[字音],MATCH(新旧対照表[[#This Row],[舊]],字音画数表[新字],0))</f>
        <v>#N/A</v>
      </c>
      <c r="E78" s="59" t="e">
        <f>INDEX(字音画数表[画数],MATCH(新旧対照表[[#This Row],[舊]],字音画数表[新字],0))</f>
        <v>#N/A</v>
      </c>
      <c r="F78" s="59" t="e">
        <f>INDEX(字音画数表[部首番号],MATCH(新旧対照表[[#This Row],[舊]],字音画数表[新字],0))</f>
        <v>#N/A</v>
      </c>
      <c r="G78" s="60">
        <f>COUNTIF(ファイル名生成[[語釈見出し]:[索引]],"*"&amp;新旧対照表[[#This Row],[舊]]&amp;"*")</f>
        <v>0</v>
      </c>
      <c r="H78" s="60">
        <f>COUNTIF(既存ファイル名[[語釈見出し]:[索引]],"*"&amp;新旧対照表[[#This Row],[舊]]&amp;"*")</f>
        <v>0</v>
      </c>
    </row>
    <row r="79" spans="2:8">
      <c r="B79" t="s">
        <v>3941</v>
      </c>
      <c r="C79" t="s">
        <v>4109</v>
      </c>
      <c r="D79" s="50" t="e">
        <f>INDEX(字音画数表[字音],MATCH(新旧対照表[[#This Row],[舊]],字音画数表[新字],0))</f>
        <v>#N/A</v>
      </c>
      <c r="E79" s="59" t="e">
        <f>INDEX(字音画数表[画数],MATCH(新旧対照表[[#This Row],[舊]],字音画数表[新字],0))</f>
        <v>#N/A</v>
      </c>
      <c r="F79" s="59" t="e">
        <f>INDEX(字音画数表[部首番号],MATCH(新旧対照表[[#This Row],[舊]],字音画数表[新字],0))</f>
        <v>#N/A</v>
      </c>
      <c r="G79" s="60">
        <f>COUNTIF(ファイル名生成[[語釈見出し]:[索引]],"*"&amp;新旧対照表[[#This Row],[舊]]&amp;"*")</f>
        <v>0</v>
      </c>
      <c r="H79" s="60">
        <f>COUNTIF(既存ファイル名[[語釈見出し]:[索引]],"*"&amp;新旧対照表[[#This Row],[舊]]&amp;"*")</f>
        <v>0</v>
      </c>
    </row>
    <row r="80" spans="2:8">
      <c r="B80" t="s">
        <v>3942</v>
      </c>
      <c r="C80" t="s">
        <v>4110</v>
      </c>
      <c r="D80" s="50" t="e">
        <f>INDEX(字音画数表[字音],MATCH(新旧対照表[[#This Row],[舊]],字音画数表[新字],0))</f>
        <v>#N/A</v>
      </c>
      <c r="E80" s="59" t="e">
        <f>INDEX(字音画数表[画数],MATCH(新旧対照表[[#This Row],[舊]],字音画数表[新字],0))</f>
        <v>#N/A</v>
      </c>
      <c r="F80" s="59" t="e">
        <f>INDEX(字音画数表[部首番号],MATCH(新旧対照表[[#This Row],[舊]],字音画数表[新字],0))</f>
        <v>#N/A</v>
      </c>
      <c r="G80" s="60">
        <f>COUNTIF(ファイル名生成[[語釈見出し]:[索引]],"*"&amp;新旧対照表[[#This Row],[舊]]&amp;"*")</f>
        <v>0</v>
      </c>
      <c r="H80" s="60">
        <f>COUNTIF(既存ファイル名[[語釈見出し]:[索引]],"*"&amp;新旧対照表[[#This Row],[舊]]&amp;"*")</f>
        <v>0</v>
      </c>
    </row>
    <row r="81" spans="2:8">
      <c r="B81" t="s">
        <v>3943</v>
      </c>
      <c r="C81" t="s">
        <v>4111</v>
      </c>
      <c r="D81" s="50" t="e">
        <f>INDEX(字音画数表[字音],MATCH(新旧対照表[[#This Row],[舊]],字音画数表[新字],0))</f>
        <v>#N/A</v>
      </c>
      <c r="E81" s="59" t="e">
        <f>INDEX(字音画数表[画数],MATCH(新旧対照表[[#This Row],[舊]],字音画数表[新字],0))</f>
        <v>#N/A</v>
      </c>
      <c r="F81" s="59" t="e">
        <f>INDEX(字音画数表[部首番号],MATCH(新旧対照表[[#This Row],[舊]],字音画数表[新字],0))</f>
        <v>#N/A</v>
      </c>
      <c r="G81" s="60">
        <f>COUNTIF(ファイル名生成[[語釈見出し]:[索引]],"*"&amp;新旧対照表[[#This Row],[舊]]&amp;"*")</f>
        <v>0</v>
      </c>
      <c r="H81" s="60">
        <f>COUNTIF(既存ファイル名[[語釈見出し]:[索引]],"*"&amp;新旧対照表[[#This Row],[舊]]&amp;"*")</f>
        <v>0</v>
      </c>
    </row>
    <row r="82" spans="2:8">
      <c r="B82" t="s">
        <v>3944</v>
      </c>
      <c r="C82" t="s">
        <v>4112</v>
      </c>
      <c r="D82" s="50" t="e">
        <f>INDEX(字音画数表[字音],MATCH(新旧対照表[[#This Row],[舊]],字音画数表[新字],0))</f>
        <v>#N/A</v>
      </c>
      <c r="E82" s="59" t="e">
        <f>INDEX(字音画数表[画数],MATCH(新旧対照表[[#This Row],[舊]],字音画数表[新字],0))</f>
        <v>#N/A</v>
      </c>
      <c r="F82" s="59" t="e">
        <f>INDEX(字音画数表[部首番号],MATCH(新旧対照表[[#This Row],[舊]],字音画数表[新字],0))</f>
        <v>#N/A</v>
      </c>
      <c r="G82" s="60">
        <f>COUNTIF(ファイル名生成[[語釈見出し]:[索引]],"*"&amp;新旧対照表[[#This Row],[舊]]&amp;"*")</f>
        <v>0</v>
      </c>
      <c r="H82" s="60">
        <f>COUNTIF(既存ファイル名[[語釈見出し]:[索引]],"*"&amp;新旧対照表[[#This Row],[舊]]&amp;"*")</f>
        <v>0</v>
      </c>
    </row>
    <row r="83" spans="2:8">
      <c r="B83" t="s">
        <v>3945</v>
      </c>
      <c r="C83" t="s">
        <v>4113</v>
      </c>
      <c r="D83" s="50" t="e">
        <f>INDEX(字音画数表[字音],MATCH(新旧対照表[[#This Row],[舊]],字音画数表[新字],0))</f>
        <v>#N/A</v>
      </c>
      <c r="E83" s="59" t="e">
        <f>INDEX(字音画数表[画数],MATCH(新旧対照表[[#This Row],[舊]],字音画数表[新字],0))</f>
        <v>#N/A</v>
      </c>
      <c r="F83" s="59" t="e">
        <f>INDEX(字音画数表[部首番号],MATCH(新旧対照表[[#This Row],[舊]],字音画数表[新字],0))</f>
        <v>#N/A</v>
      </c>
      <c r="G83" s="60">
        <f>COUNTIF(ファイル名生成[[語釈見出し]:[索引]],"*"&amp;新旧対照表[[#This Row],[舊]]&amp;"*")</f>
        <v>0</v>
      </c>
      <c r="H83" s="60">
        <f>COUNTIF(既存ファイル名[[語釈見出し]:[索引]],"*"&amp;新旧対照表[[#This Row],[舊]]&amp;"*")</f>
        <v>0</v>
      </c>
    </row>
    <row r="84" spans="2:8">
      <c r="B84" s="46" t="s">
        <v>3946</v>
      </c>
      <c r="C84" t="s">
        <v>4114</v>
      </c>
      <c r="D84" s="98" t="e">
        <f>INDEX(字音画数表[字音],MATCH(新旧対照表[[#This Row],[舊]],字音画数表[新字],0))</f>
        <v>#N/A</v>
      </c>
      <c r="E84" s="59" t="e">
        <f>INDEX(字音画数表[画数],MATCH(新旧対照表[[#This Row],[舊]],字音画数表[新字],0))</f>
        <v>#N/A</v>
      </c>
      <c r="F84" s="59" t="e">
        <f>INDEX(字音画数表[部首番号],MATCH(新旧対照表[[#This Row],[舊]],字音画数表[新字],0))</f>
        <v>#N/A</v>
      </c>
      <c r="G84" s="60">
        <f>COUNTIF(ファイル名生成[[語釈見出し]:[索引]],"*"&amp;新旧対照表[[#This Row],[舊]]&amp;"*")</f>
        <v>0</v>
      </c>
      <c r="H84" s="60">
        <f>COUNTIF(既存ファイル名[[語釈見出し]:[索引]],"*"&amp;新旧対照表[[#This Row],[舊]]&amp;"*")</f>
        <v>0</v>
      </c>
    </row>
    <row r="85" spans="2:8">
      <c r="B85" t="s">
        <v>3947</v>
      </c>
      <c r="C85" t="s">
        <v>4115</v>
      </c>
      <c r="D85" s="50" t="e">
        <f>INDEX(字音画数表[字音],MATCH(新旧対照表[[#This Row],[舊]],字音画数表[新字],0))</f>
        <v>#N/A</v>
      </c>
      <c r="E85" s="59" t="e">
        <f>INDEX(字音画数表[画数],MATCH(新旧対照表[[#This Row],[舊]],字音画数表[新字],0))</f>
        <v>#N/A</v>
      </c>
      <c r="F85" s="59" t="e">
        <f>INDEX(字音画数表[部首番号],MATCH(新旧対照表[[#This Row],[舊]],字音画数表[新字],0))</f>
        <v>#N/A</v>
      </c>
      <c r="G85" s="60">
        <f>COUNTIF(ファイル名生成[[語釈見出し]:[索引]],"*"&amp;新旧対照表[[#This Row],[舊]]&amp;"*")</f>
        <v>0</v>
      </c>
      <c r="H85" s="60">
        <f>COUNTIF(既存ファイル名[[語釈見出し]:[索引]],"*"&amp;新旧対照表[[#This Row],[舊]]&amp;"*")</f>
        <v>0</v>
      </c>
    </row>
    <row r="86" spans="2:8">
      <c r="B86" t="s">
        <v>3948</v>
      </c>
      <c r="C86" t="s">
        <v>4116</v>
      </c>
      <c r="D86" s="50" t="e">
        <f>INDEX(字音画数表[字音],MATCH(新旧対照表[[#This Row],[舊]],字音画数表[新字],0))</f>
        <v>#N/A</v>
      </c>
      <c r="E86" s="59" t="e">
        <f>INDEX(字音画数表[画数],MATCH(新旧対照表[[#This Row],[舊]],字音画数表[新字],0))</f>
        <v>#N/A</v>
      </c>
      <c r="F86" s="59" t="e">
        <f>INDEX(字音画数表[部首番号],MATCH(新旧対照表[[#This Row],[舊]],字音画数表[新字],0))</f>
        <v>#N/A</v>
      </c>
      <c r="G86" s="60">
        <f>COUNTIF(ファイル名生成[[語釈見出し]:[索引]],"*"&amp;新旧対照表[[#This Row],[舊]]&amp;"*")</f>
        <v>0</v>
      </c>
      <c r="H86" s="60">
        <f>COUNTIF(既存ファイル名[[語釈見出し]:[索引]],"*"&amp;新旧対照表[[#This Row],[舊]]&amp;"*")</f>
        <v>0</v>
      </c>
    </row>
    <row r="87" spans="2:8">
      <c r="B87" t="s">
        <v>3949</v>
      </c>
      <c r="C87" t="s">
        <v>4117</v>
      </c>
      <c r="D87" s="50" t="e">
        <f>INDEX(字音画数表[字音],MATCH(新旧対照表[[#This Row],[舊]],字音画数表[新字],0))</f>
        <v>#N/A</v>
      </c>
      <c r="E87" s="59" t="e">
        <f>INDEX(字音画数表[画数],MATCH(新旧対照表[[#This Row],[舊]],字音画数表[新字],0))</f>
        <v>#N/A</v>
      </c>
      <c r="F87" s="59" t="e">
        <f>INDEX(字音画数表[部首番号],MATCH(新旧対照表[[#This Row],[舊]],字音画数表[新字],0))</f>
        <v>#N/A</v>
      </c>
      <c r="G87" s="60">
        <f>COUNTIF(ファイル名生成[[語釈見出し]:[索引]],"*"&amp;新旧対照表[[#This Row],[舊]]&amp;"*")</f>
        <v>0</v>
      </c>
      <c r="H87" s="60">
        <f>COUNTIF(既存ファイル名[[語釈見出し]:[索引]],"*"&amp;新旧対照表[[#This Row],[舊]]&amp;"*")</f>
        <v>0</v>
      </c>
    </row>
    <row r="88" spans="2:8">
      <c r="B88" t="s">
        <v>3950</v>
      </c>
      <c r="C88" t="s">
        <v>4118</v>
      </c>
      <c r="D88" s="50" t="e">
        <f>INDEX(字音画数表[字音],MATCH(新旧対照表[[#This Row],[舊]],字音画数表[新字],0))</f>
        <v>#N/A</v>
      </c>
      <c r="E88" s="59" t="e">
        <f>INDEX(字音画数表[画数],MATCH(新旧対照表[[#This Row],[舊]],字音画数表[新字],0))</f>
        <v>#N/A</v>
      </c>
      <c r="F88" s="59" t="e">
        <f>INDEX(字音画数表[部首番号],MATCH(新旧対照表[[#This Row],[舊]],字音画数表[新字],0))</f>
        <v>#N/A</v>
      </c>
      <c r="G88" s="60">
        <f>COUNTIF(ファイル名生成[[語釈見出し]:[索引]],"*"&amp;新旧対照表[[#This Row],[舊]]&amp;"*")</f>
        <v>0</v>
      </c>
      <c r="H88" s="60">
        <f>COUNTIF(既存ファイル名[[語釈見出し]:[索引]],"*"&amp;新旧対照表[[#This Row],[舊]]&amp;"*")</f>
        <v>0</v>
      </c>
    </row>
    <row r="89" spans="2:8">
      <c r="B89" t="s">
        <v>3951</v>
      </c>
      <c r="C89" t="s">
        <v>4119</v>
      </c>
      <c r="D89" s="50" t="e">
        <f>INDEX(字音画数表[字音],MATCH(新旧対照表[[#This Row],[舊]],字音画数表[新字],0))</f>
        <v>#N/A</v>
      </c>
      <c r="E89" s="59" t="e">
        <f>INDEX(字音画数表[画数],MATCH(新旧対照表[[#This Row],[舊]],字音画数表[新字],0))</f>
        <v>#N/A</v>
      </c>
      <c r="F89" s="59" t="e">
        <f>INDEX(字音画数表[部首番号],MATCH(新旧対照表[[#This Row],[舊]],字音画数表[新字],0))</f>
        <v>#N/A</v>
      </c>
      <c r="G89" s="60">
        <f>COUNTIF(ファイル名生成[[語釈見出し]:[索引]],"*"&amp;新旧対照表[[#This Row],[舊]]&amp;"*")</f>
        <v>0</v>
      </c>
      <c r="H89" s="60">
        <f>COUNTIF(既存ファイル名[[語釈見出し]:[索引]],"*"&amp;新旧対照表[[#This Row],[舊]]&amp;"*")</f>
        <v>0</v>
      </c>
    </row>
    <row r="90" spans="2:8">
      <c r="B90" s="49" t="s">
        <v>116</v>
      </c>
      <c r="C90" s="49" t="s">
        <v>3984</v>
      </c>
      <c r="D90" s="50" t="e">
        <f>INDEX(字音画数表[字音],MATCH(新旧対照表[[#This Row],[舊]],字音画数表[新字],0))</f>
        <v>#N/A</v>
      </c>
      <c r="E90" s="59" t="e">
        <f>INDEX(字音画数表[画数],MATCH(新旧対照表[[#This Row],[舊]],字音画数表[新字],0))</f>
        <v>#N/A</v>
      </c>
      <c r="F90" s="59" t="e">
        <f>INDEX(字音画数表[部首番号],MATCH(新旧対照表[[#This Row],[舊]],字音画数表[新字],0))</f>
        <v>#N/A</v>
      </c>
      <c r="G90" s="60">
        <f>COUNTIF(ファイル名生成[[語釈見出し]:[索引]],"*"&amp;新旧対照表[[#This Row],[舊]]&amp;"*")</f>
        <v>0</v>
      </c>
      <c r="H90" s="60">
        <f>COUNTIF(既存ファイル名[[語釈見出し]:[索引]],"*"&amp;新旧対照表[[#This Row],[舊]]&amp;"*")</f>
        <v>0</v>
      </c>
    </row>
    <row r="91" spans="2:8">
      <c r="B91" t="s">
        <v>4585</v>
      </c>
      <c r="C91" t="s">
        <v>4718</v>
      </c>
      <c r="D91" s="50" t="e">
        <f>INDEX(字音画数表[字音],MATCH(新旧対照表[[#This Row],[舊]],字音画数表[新字],0))</f>
        <v>#N/A</v>
      </c>
      <c r="E91" s="59" t="e">
        <f>INDEX(字音画数表[画数],MATCH(新旧対照表[[#This Row],[舊]],字音画数表[新字],0))</f>
        <v>#N/A</v>
      </c>
      <c r="F91" s="59" t="e">
        <f>INDEX(字音画数表[部首番号],MATCH(新旧対照表[[#This Row],[舊]],字音画数表[新字],0))</f>
        <v>#N/A</v>
      </c>
      <c r="G91" s="60">
        <f>COUNTIF(ファイル名生成[[語釈見出し]:[索引]],"*"&amp;新旧対照表[[#This Row],[舊]]&amp;"*")</f>
        <v>0</v>
      </c>
      <c r="H91" s="60">
        <f>COUNTIF(既存ファイル名[[語釈見出し]:[索引]],"*"&amp;新旧対照表[[#This Row],[舊]]&amp;"*")</f>
        <v>0</v>
      </c>
    </row>
    <row r="92" spans="2:8">
      <c r="B92" s="47" t="s">
        <v>179</v>
      </c>
      <c r="C92" t="s">
        <v>1697</v>
      </c>
      <c r="D92" s="98" t="e">
        <f>INDEX(字音画数表[字音],MATCH(新旧対照表[[#This Row],[舊]],字音画数表[新字],0))</f>
        <v>#N/A</v>
      </c>
      <c r="E92" s="59" t="e">
        <f>INDEX(字音画数表[画数],MATCH(新旧対照表[[#This Row],[舊]],字音画数表[新字],0))</f>
        <v>#N/A</v>
      </c>
      <c r="F92" s="59" t="e">
        <f>INDEX(字音画数表[部首番号],MATCH(新旧対照表[[#This Row],[舊]],字音画数表[新字],0))</f>
        <v>#N/A</v>
      </c>
      <c r="G92" s="60">
        <f>COUNTIF(ファイル名生成[[語釈見出し]:[索引]],"*"&amp;新旧対照表[[#This Row],[舊]]&amp;"*")</f>
        <v>0</v>
      </c>
      <c r="H92" s="60">
        <f>COUNTIF(既存ファイル名[[語釈見出し]:[索引]],"*"&amp;新旧対照表[[#This Row],[舊]]&amp;"*")</f>
        <v>0</v>
      </c>
    </row>
    <row r="93" spans="2:8">
      <c r="B93" s="47" t="s">
        <v>4586</v>
      </c>
      <c r="C93" t="s">
        <v>4719</v>
      </c>
      <c r="D93" s="98" t="e">
        <f>INDEX(字音画数表[字音],MATCH(新旧対照表[[#This Row],[舊]],字音画数表[新字],0))</f>
        <v>#N/A</v>
      </c>
      <c r="E93" s="59" t="e">
        <f>INDEX(字音画数表[画数],MATCH(新旧対照表[[#This Row],[舊]],字音画数表[新字],0))</f>
        <v>#N/A</v>
      </c>
      <c r="F93" s="59" t="e">
        <f>INDEX(字音画数表[部首番号],MATCH(新旧対照表[[#This Row],[舊]],字音画数表[新字],0))</f>
        <v>#N/A</v>
      </c>
      <c r="G93" s="60">
        <f>COUNTIF(ファイル名生成[[語釈見出し]:[索引]],"*"&amp;新旧対照表[[#This Row],[舊]]&amp;"*")</f>
        <v>0</v>
      </c>
      <c r="H93" s="60">
        <f>COUNTIF(既存ファイル名[[語釈見出し]:[索引]],"*"&amp;新旧対照表[[#This Row],[舊]]&amp;"*")</f>
        <v>0</v>
      </c>
    </row>
    <row r="94" spans="2:8">
      <c r="B94" t="s">
        <v>960</v>
      </c>
      <c r="C94" t="s">
        <v>958</v>
      </c>
      <c r="D94" s="98" t="e">
        <f>INDEX(字音画数表[字音],MATCH(新旧対照表[[#This Row],[舊]],字音画数表[新字],0))</f>
        <v>#N/A</v>
      </c>
      <c r="E94" s="59" t="e">
        <f>INDEX(字音画数表[画数],MATCH(新旧対照表[[#This Row],[舊]],字音画数表[新字],0))</f>
        <v>#N/A</v>
      </c>
      <c r="F94" s="59" t="e">
        <f>INDEX(字音画数表[部首番号],MATCH(新旧対照表[[#This Row],[舊]],字音画数表[新字],0))</f>
        <v>#N/A</v>
      </c>
      <c r="G94" s="60">
        <f>COUNTIF(ファイル名生成[[語釈見出し]:[索引]],"*"&amp;新旧対照表[[#This Row],[舊]]&amp;"*")</f>
        <v>0</v>
      </c>
      <c r="H94" s="60">
        <f>COUNTIF(既存ファイル名[[語釈見出し]:[索引]],"*"&amp;新旧対照表[[#This Row],[舊]]&amp;"*")</f>
        <v>0</v>
      </c>
    </row>
    <row r="95" spans="2:8">
      <c r="B95" s="47" t="s">
        <v>3983</v>
      </c>
      <c r="C95" t="s">
        <v>4120</v>
      </c>
      <c r="D95" s="50" t="e">
        <f>INDEX(字音画数表[字音],MATCH(新旧対照表[[#This Row],[舊]],字音画数表[新字],0))</f>
        <v>#N/A</v>
      </c>
      <c r="E95" s="59" t="e">
        <f>INDEX(字音画数表[画数],MATCH(新旧対照表[[#This Row],[舊]],字音画数表[新字],0))</f>
        <v>#N/A</v>
      </c>
      <c r="F95" s="59" t="e">
        <f>INDEX(字音画数表[部首番号],MATCH(新旧対照表[[#This Row],[舊]],字音画数表[新字],0))</f>
        <v>#N/A</v>
      </c>
      <c r="G95" s="60">
        <f>COUNTIF(ファイル名生成[[語釈見出し]:[索引]],"*"&amp;新旧対照表[[#This Row],[舊]]&amp;"*")</f>
        <v>0</v>
      </c>
      <c r="H95" s="60">
        <f>COUNTIF(既存ファイル名[[語釈見出し]:[索引]],"*"&amp;新旧対照表[[#This Row],[舊]]&amp;"*")</f>
        <v>0</v>
      </c>
    </row>
    <row r="96" spans="2:8">
      <c r="B96" t="s">
        <v>223</v>
      </c>
      <c r="C96" t="s">
        <v>3985</v>
      </c>
      <c r="D96" s="50" t="e">
        <f>INDEX(字音画数表[字音],MATCH(新旧対照表[[#This Row],[舊]],字音画数表[新字],0))</f>
        <v>#N/A</v>
      </c>
      <c r="E96" s="59" t="e">
        <f>INDEX(字音画数表[画数],MATCH(新旧対照表[[#This Row],[舊]],字音画数表[新字],0))</f>
        <v>#N/A</v>
      </c>
      <c r="F96" s="59" t="e">
        <f>INDEX(字音画数表[部首番号],MATCH(新旧対照表[[#This Row],[舊]],字音画数表[新字],0))</f>
        <v>#N/A</v>
      </c>
      <c r="G96" s="60">
        <f>COUNTIF(ファイル名生成[[語釈見出し]:[索引]],"*"&amp;新旧対照表[[#This Row],[舊]]&amp;"*")</f>
        <v>0</v>
      </c>
      <c r="H96" s="60">
        <f>COUNTIF(既存ファイル名[[語釈見出し]:[索引]],"*"&amp;新旧対照表[[#This Row],[舊]]&amp;"*")</f>
        <v>0</v>
      </c>
    </row>
    <row r="97" spans="2:8">
      <c r="B97" t="s">
        <v>232</v>
      </c>
      <c r="C97" t="s">
        <v>3986</v>
      </c>
      <c r="D97" s="98" t="e">
        <f>INDEX(字音画数表[字音],MATCH(新旧対照表[[#This Row],[舊]],字音画数表[新字],0))</f>
        <v>#N/A</v>
      </c>
      <c r="E97" s="59" t="e">
        <f>INDEX(字音画数表[画数],MATCH(新旧対照表[[#This Row],[舊]],字音画数表[新字],0))</f>
        <v>#N/A</v>
      </c>
      <c r="F97" s="59" t="e">
        <f>INDEX(字音画数表[部首番号],MATCH(新旧対照表[[#This Row],[舊]],字音画数表[新字],0))</f>
        <v>#N/A</v>
      </c>
      <c r="G97" s="60">
        <f>COUNTIF(ファイル名生成[[語釈見出し]:[索引]],"*"&amp;新旧対照表[[#This Row],[舊]]&amp;"*")</f>
        <v>0</v>
      </c>
      <c r="H97" s="60">
        <f>COUNTIF(既存ファイル名[[語釈見出し]:[索引]],"*"&amp;新旧対照表[[#This Row],[舊]]&amp;"*")</f>
        <v>0</v>
      </c>
    </row>
    <row r="98" spans="2:8">
      <c r="B98" t="s">
        <v>236</v>
      </c>
      <c r="C98" t="s">
        <v>1791</v>
      </c>
      <c r="D98" s="50" t="e">
        <f>INDEX(字音画数表[字音],MATCH(新旧対照表[[#This Row],[舊]],字音画数表[新字],0))</f>
        <v>#N/A</v>
      </c>
      <c r="E98" s="59" t="e">
        <f>INDEX(字音画数表[画数],MATCH(新旧対照表[[#This Row],[舊]],字音画数表[新字],0))</f>
        <v>#N/A</v>
      </c>
      <c r="F98" s="59" t="e">
        <f>INDEX(字音画数表[部首番号],MATCH(新旧対照表[[#This Row],[舊]],字音画数表[新字],0))</f>
        <v>#N/A</v>
      </c>
      <c r="G98" s="60">
        <f>COUNTIF(ファイル名生成[[語釈見出し]:[索引]],"*"&amp;新旧対照表[[#This Row],[舊]]&amp;"*")</f>
        <v>0</v>
      </c>
      <c r="H98" s="60">
        <f>COUNTIF(既存ファイル名[[語釈見出し]:[索引]],"*"&amp;新旧対照表[[#This Row],[舊]]&amp;"*")</f>
        <v>0</v>
      </c>
    </row>
    <row r="99" spans="2:8">
      <c r="B99" t="s">
        <v>4587</v>
      </c>
      <c r="C99" t="s">
        <v>4720</v>
      </c>
      <c r="D99" s="50" t="e">
        <f>INDEX(字音画数表[字音],MATCH(新旧対照表[[#This Row],[舊]],字音画数表[新字],0))</f>
        <v>#N/A</v>
      </c>
      <c r="E99" s="59" t="e">
        <f>INDEX(字音画数表[画数],MATCH(新旧対照表[[#This Row],[舊]],字音画数表[新字],0))</f>
        <v>#N/A</v>
      </c>
      <c r="F99" s="59" t="e">
        <f>INDEX(字音画数表[部首番号],MATCH(新旧対照表[[#This Row],[舊]],字音画数表[新字],0))</f>
        <v>#N/A</v>
      </c>
      <c r="G99" s="60">
        <f>COUNTIF(ファイル名生成[[語釈見出し]:[索引]],"*"&amp;新旧対照表[[#This Row],[舊]]&amp;"*")</f>
        <v>0</v>
      </c>
      <c r="H99" s="60">
        <f>COUNTIF(既存ファイル名[[語釈見出し]:[索引]],"*"&amp;新旧対照表[[#This Row],[舊]]&amp;"*")</f>
        <v>0</v>
      </c>
    </row>
    <row r="100" spans="2:8">
      <c r="B100" t="s">
        <v>291</v>
      </c>
      <c r="C100" t="s">
        <v>4721</v>
      </c>
      <c r="D100" s="50" t="e">
        <f>INDEX(字音画数表[字音],MATCH(新旧対照表[[#This Row],[舊]],字音画数表[新字],0))</f>
        <v>#N/A</v>
      </c>
      <c r="E100" s="59" t="e">
        <f>INDEX(字音画数表[画数],MATCH(新旧対照表[[#This Row],[舊]],字音画数表[新字],0))</f>
        <v>#N/A</v>
      </c>
      <c r="F100" s="59" t="e">
        <f>INDEX(字音画数表[部首番号],MATCH(新旧対照表[[#This Row],[舊]],字音画数表[新字],0))</f>
        <v>#N/A</v>
      </c>
      <c r="G100" s="60">
        <f>COUNTIF(ファイル名生成[[語釈見出し]:[索引]],"*"&amp;新旧対照表[[#This Row],[舊]]&amp;"*")</f>
        <v>0</v>
      </c>
      <c r="H100" s="60">
        <f>COUNTIF(既存ファイル名[[語釈見出し]:[索引]],"*"&amp;新旧対照表[[#This Row],[舊]]&amp;"*")</f>
        <v>0</v>
      </c>
    </row>
    <row r="101" spans="2:8">
      <c r="B101" t="s">
        <v>293</v>
      </c>
      <c r="C101" t="s">
        <v>3987</v>
      </c>
      <c r="D101" s="50" t="e">
        <f>INDEX(字音画数表[字音],MATCH(新旧対照表[[#This Row],[舊]],字音画数表[新字],0))</f>
        <v>#N/A</v>
      </c>
      <c r="E101" s="59" t="e">
        <f>INDEX(字音画数表[画数],MATCH(新旧対照表[[#This Row],[舊]],字音画数表[新字],0))</f>
        <v>#N/A</v>
      </c>
      <c r="F101" s="59" t="e">
        <f>INDEX(字音画数表[部首番号],MATCH(新旧対照表[[#This Row],[舊]],字音画数表[新字],0))</f>
        <v>#N/A</v>
      </c>
      <c r="G101" s="60">
        <f>COUNTIF(ファイル名生成[[語釈見出し]:[索引]],"*"&amp;新旧対照表[[#This Row],[舊]]&amp;"*")</f>
        <v>0</v>
      </c>
      <c r="H101" s="60">
        <f>COUNTIF(既存ファイル名[[語釈見出し]:[索引]],"*"&amp;新旧対照表[[#This Row],[舊]]&amp;"*")</f>
        <v>0</v>
      </c>
    </row>
    <row r="102" spans="2:8">
      <c r="B102" s="49" t="s">
        <v>309</v>
      </c>
      <c r="C102" s="49" t="s">
        <v>3988</v>
      </c>
      <c r="D102" s="50" t="e">
        <f>INDEX(字音画数表[字音],MATCH(新旧対照表[[#This Row],[舊]],字音画数表[新字],0))</f>
        <v>#N/A</v>
      </c>
      <c r="E102" s="59" t="e">
        <f>INDEX(字音画数表[画数],MATCH(新旧対照表[[#This Row],[舊]],字音画数表[新字],0))</f>
        <v>#N/A</v>
      </c>
      <c r="F102" s="59" t="e">
        <f>INDEX(字音画数表[部首番号],MATCH(新旧対照表[[#This Row],[舊]],字音画数表[新字],0))</f>
        <v>#N/A</v>
      </c>
      <c r="G102" s="60">
        <f>COUNTIF(ファイル名生成[[語釈見出し]:[索引]],"*"&amp;新旧対照表[[#This Row],[舊]]&amp;"*")</f>
        <v>0</v>
      </c>
      <c r="H102" s="60">
        <f>COUNTIF(既存ファイル名[[語釈見出し]:[索引]],"*"&amp;新旧対照表[[#This Row],[舊]]&amp;"*")</f>
        <v>0</v>
      </c>
    </row>
    <row r="103" spans="2:8">
      <c r="B103" t="s">
        <v>338</v>
      </c>
      <c r="C103" t="s">
        <v>3989</v>
      </c>
      <c r="D103" s="50" t="e">
        <f>INDEX(字音画数表[字音],MATCH(新旧対照表[[#This Row],[舊]],字音画数表[新字],0))</f>
        <v>#N/A</v>
      </c>
      <c r="E103" s="59" t="e">
        <f>INDEX(字音画数表[画数],MATCH(新旧対照表[[#This Row],[舊]],字音画数表[新字],0))</f>
        <v>#N/A</v>
      </c>
      <c r="F103" s="59" t="e">
        <f>INDEX(字音画数表[部首番号],MATCH(新旧対照表[[#This Row],[舊]],字音画数表[新字],0))</f>
        <v>#N/A</v>
      </c>
      <c r="G103" s="60">
        <f>COUNTIF(ファイル名生成[[語釈見出し]:[索引]],"*"&amp;新旧対照表[[#This Row],[舊]]&amp;"*")</f>
        <v>0</v>
      </c>
      <c r="H103" s="60">
        <f>COUNTIF(既存ファイル名[[語釈見出し]:[索引]],"*"&amp;新旧対照表[[#This Row],[舊]]&amp;"*")</f>
        <v>0</v>
      </c>
    </row>
    <row r="104" spans="2:8">
      <c r="B104" t="s">
        <v>342</v>
      </c>
      <c r="C104" t="s">
        <v>4722</v>
      </c>
      <c r="D104" s="50" t="e">
        <f>INDEX(字音画数表[字音],MATCH(新旧対照表[[#This Row],[舊]],字音画数表[新字],0))</f>
        <v>#N/A</v>
      </c>
      <c r="E104" s="59" t="e">
        <f>INDEX(字音画数表[画数],MATCH(新旧対照表[[#This Row],[舊]],字音画数表[新字],0))</f>
        <v>#N/A</v>
      </c>
      <c r="F104" s="59" t="e">
        <f>INDEX(字音画数表[部首番号],MATCH(新旧対照表[[#This Row],[舊]],字音画数表[新字],0))</f>
        <v>#N/A</v>
      </c>
      <c r="G104" s="60">
        <f>COUNTIF(ファイル名生成[[語釈見出し]:[索引]],"*"&amp;新旧対照表[[#This Row],[舊]]&amp;"*")</f>
        <v>0</v>
      </c>
      <c r="H104" s="60">
        <f>COUNTIF(既存ファイル名[[語釈見出し]:[索引]],"*"&amp;新旧対照表[[#This Row],[舊]]&amp;"*")</f>
        <v>0</v>
      </c>
    </row>
    <row r="105" spans="2:8">
      <c r="B105" t="s">
        <v>345</v>
      </c>
      <c r="C105" t="s">
        <v>4723</v>
      </c>
      <c r="D105" s="50" t="e">
        <f>INDEX(字音画数表[字音],MATCH(新旧対照表[[#This Row],[舊]],字音画数表[新字],0))</f>
        <v>#N/A</v>
      </c>
      <c r="E105" s="59" t="e">
        <f>INDEX(字音画数表[画数],MATCH(新旧対照表[[#This Row],[舊]],字音画数表[新字],0))</f>
        <v>#N/A</v>
      </c>
      <c r="F105" s="59" t="e">
        <f>INDEX(字音画数表[部首番号],MATCH(新旧対照表[[#This Row],[舊]],字音画数表[新字],0))</f>
        <v>#N/A</v>
      </c>
      <c r="G105" s="60">
        <f>COUNTIF(ファイル名生成[[語釈見出し]:[索引]],"*"&amp;新旧対照表[[#This Row],[舊]]&amp;"*")</f>
        <v>0</v>
      </c>
      <c r="H105" s="60">
        <f>COUNTIF(既存ファイル名[[語釈見出し]:[索引]],"*"&amp;新旧対照表[[#This Row],[舊]]&amp;"*")</f>
        <v>0</v>
      </c>
    </row>
    <row r="106" spans="2:8">
      <c r="B106" t="s">
        <v>353</v>
      </c>
      <c r="C106" t="s">
        <v>4724</v>
      </c>
      <c r="D106" s="50" t="e">
        <f>INDEX(字音画数表[字音],MATCH(新旧対照表[[#This Row],[舊]],字音画数表[新字],0))</f>
        <v>#N/A</v>
      </c>
      <c r="E106" s="59" t="e">
        <f>INDEX(字音画数表[画数],MATCH(新旧対照表[[#This Row],[舊]],字音画数表[新字],0))</f>
        <v>#N/A</v>
      </c>
      <c r="F106" s="59" t="e">
        <f>INDEX(字音画数表[部首番号],MATCH(新旧対照表[[#This Row],[舊]],字音画数表[新字],0))</f>
        <v>#N/A</v>
      </c>
      <c r="G106" s="60">
        <f>COUNTIF(ファイル名生成[[語釈見出し]:[索引]],"*"&amp;新旧対照表[[#This Row],[舊]]&amp;"*")</f>
        <v>0</v>
      </c>
      <c r="H106" s="60">
        <f>COUNTIF(既存ファイル名[[語釈見出し]:[索引]],"*"&amp;新旧対照表[[#This Row],[舊]]&amp;"*")</f>
        <v>0</v>
      </c>
    </row>
    <row r="107" spans="2:8">
      <c r="B107" s="46" t="s">
        <v>356</v>
      </c>
      <c r="C107" t="s">
        <v>3990</v>
      </c>
      <c r="D107" s="50" t="e">
        <f>INDEX(字音画数表[字音],MATCH(新旧対照表[[#This Row],[舊]],字音画数表[新字],0))</f>
        <v>#N/A</v>
      </c>
      <c r="E107" s="59" t="e">
        <f>INDEX(字音画数表[画数],MATCH(新旧対照表[[#This Row],[舊]],字音画数表[新字],0))</f>
        <v>#N/A</v>
      </c>
      <c r="F107" s="59" t="e">
        <f>INDEX(字音画数表[部首番号],MATCH(新旧対照表[[#This Row],[舊]],字音画数表[新字],0))</f>
        <v>#N/A</v>
      </c>
      <c r="G107" s="60">
        <f>COUNTIF(ファイル名生成[[語釈見出し]:[索引]],"*"&amp;新旧対照表[[#This Row],[舊]]&amp;"*")</f>
        <v>0</v>
      </c>
      <c r="H107" s="60">
        <f>COUNTIF(既存ファイル名[[語釈見出し]:[索引]],"*"&amp;新旧対照表[[#This Row],[舊]]&amp;"*")</f>
        <v>0</v>
      </c>
    </row>
    <row r="108" spans="2:8">
      <c r="B108" t="s">
        <v>372</v>
      </c>
      <c r="C108" t="s">
        <v>3991</v>
      </c>
      <c r="D108" s="50" t="e">
        <f>INDEX(字音画数表[字音],MATCH(新旧対照表[[#This Row],[舊]],字音画数表[新字],0))</f>
        <v>#N/A</v>
      </c>
      <c r="E108" s="59" t="e">
        <f>INDEX(字音画数表[画数],MATCH(新旧対照表[[#This Row],[舊]],字音画数表[新字],0))</f>
        <v>#N/A</v>
      </c>
      <c r="F108" s="59" t="e">
        <f>INDEX(字音画数表[部首番号],MATCH(新旧対照表[[#This Row],[舊]],字音画数表[新字],0))</f>
        <v>#N/A</v>
      </c>
      <c r="G108" s="60">
        <f>COUNTIF(ファイル名生成[[語釈見出し]:[索引]],"*"&amp;新旧対照表[[#This Row],[舊]]&amp;"*")</f>
        <v>0</v>
      </c>
      <c r="H108" s="60">
        <f>COUNTIF(既存ファイル名[[語釈見出し]:[索引]],"*"&amp;新旧対照表[[#This Row],[舊]]&amp;"*")</f>
        <v>0</v>
      </c>
    </row>
    <row r="109" spans="2:8">
      <c r="B109" t="s">
        <v>387</v>
      </c>
      <c r="C109" t="s">
        <v>4725</v>
      </c>
      <c r="D109" s="50" t="e">
        <f>INDEX(字音画数表[字音],MATCH(新旧対照表[[#This Row],[舊]],字音画数表[新字],0))</f>
        <v>#N/A</v>
      </c>
      <c r="E109" s="59" t="e">
        <f>INDEX(字音画数表[画数],MATCH(新旧対照表[[#This Row],[舊]],字音画数表[新字],0))</f>
        <v>#N/A</v>
      </c>
      <c r="F109" s="59" t="e">
        <f>INDEX(字音画数表[部首番号],MATCH(新旧対照表[[#This Row],[舊]],字音画数表[新字],0))</f>
        <v>#N/A</v>
      </c>
      <c r="G109" s="60">
        <f>COUNTIF(ファイル名生成[[語釈見出し]:[索引]],"*"&amp;新旧対照表[[#This Row],[舊]]&amp;"*")</f>
        <v>0</v>
      </c>
      <c r="H109" s="60">
        <f>COUNTIF(既存ファイル名[[語釈見出し]:[索引]],"*"&amp;新旧対照表[[#This Row],[舊]]&amp;"*")</f>
        <v>0</v>
      </c>
    </row>
    <row r="110" spans="2:8">
      <c r="B110" t="s">
        <v>4588</v>
      </c>
      <c r="C110" t="s">
        <v>1792</v>
      </c>
      <c r="D110" s="50" t="e">
        <f>INDEX(字音画数表[字音],MATCH(新旧対照表[[#This Row],[舊]],字音画数表[新字],0))</f>
        <v>#N/A</v>
      </c>
      <c r="E110" s="59" t="e">
        <f>INDEX(字音画数表[画数],MATCH(新旧対照表[[#This Row],[舊]],字音画数表[新字],0))</f>
        <v>#N/A</v>
      </c>
      <c r="F110" s="59" t="e">
        <f>INDEX(字音画数表[部首番号],MATCH(新旧対照表[[#This Row],[舊]],字音画数表[新字],0))</f>
        <v>#N/A</v>
      </c>
      <c r="G110" s="60">
        <f>COUNTIF(ファイル名生成[[語釈見出し]:[索引]],"*"&amp;新旧対照表[[#This Row],[舊]]&amp;"*")</f>
        <v>0</v>
      </c>
      <c r="H110" s="60">
        <f>COUNTIF(既存ファイル名[[語釈見出し]:[索引]],"*"&amp;新旧対照表[[#This Row],[舊]]&amp;"*")</f>
        <v>0</v>
      </c>
    </row>
    <row r="111" spans="2:8">
      <c r="B111" s="49" t="s">
        <v>389</v>
      </c>
      <c r="C111" s="49" t="s">
        <v>3992</v>
      </c>
      <c r="D111" s="50" t="e">
        <f>INDEX(字音画数表[字音],MATCH(新旧対照表[[#This Row],[舊]],字音画数表[新字],0))</f>
        <v>#N/A</v>
      </c>
      <c r="E111" s="59" t="e">
        <f>INDEX(字音画数表[画数],MATCH(新旧対照表[[#This Row],[舊]],字音画数表[新字],0))</f>
        <v>#N/A</v>
      </c>
      <c r="F111" s="59" t="e">
        <f>INDEX(字音画数表[部首番号],MATCH(新旧対照表[[#This Row],[舊]],字音画数表[新字],0))</f>
        <v>#N/A</v>
      </c>
      <c r="G111" s="60">
        <f>COUNTIF(ファイル名生成[[語釈見出し]:[索引]],"*"&amp;新旧対照表[[#This Row],[舊]]&amp;"*")</f>
        <v>0</v>
      </c>
      <c r="H111" s="60">
        <f>COUNTIF(既存ファイル名[[語釈見出し]:[索引]],"*"&amp;新旧対照表[[#This Row],[舊]]&amp;"*")</f>
        <v>0</v>
      </c>
    </row>
    <row r="112" spans="2:8">
      <c r="B112" t="s">
        <v>432</v>
      </c>
      <c r="C112" t="s">
        <v>3993</v>
      </c>
      <c r="D112" s="50" t="e">
        <f>INDEX(字音画数表[字音],MATCH(新旧対照表[[#This Row],[舊]],字音画数表[新字],0))</f>
        <v>#N/A</v>
      </c>
      <c r="E112" s="59" t="e">
        <f>INDEX(字音画数表[画数],MATCH(新旧対照表[[#This Row],[舊]],字音画数表[新字],0))</f>
        <v>#N/A</v>
      </c>
      <c r="F112" s="59" t="e">
        <f>INDEX(字音画数表[部首番号],MATCH(新旧対照表[[#This Row],[舊]],字音画数表[新字],0))</f>
        <v>#N/A</v>
      </c>
      <c r="G112" s="60">
        <f>COUNTIF(ファイル名生成[[語釈見出し]:[索引]],"*"&amp;新旧対照表[[#This Row],[舊]]&amp;"*")</f>
        <v>0</v>
      </c>
      <c r="H112" s="60">
        <f>COUNTIF(既存ファイル名[[語釈見出し]:[索引]],"*"&amp;新旧対照表[[#This Row],[舊]]&amp;"*")</f>
        <v>0</v>
      </c>
    </row>
    <row r="113" spans="2:8">
      <c r="B113" t="s">
        <v>4589</v>
      </c>
      <c r="C113" t="s">
        <v>4726</v>
      </c>
      <c r="D113" s="50" t="e">
        <f>INDEX(字音画数表[字音],MATCH(新旧対照表[[#This Row],[舊]],字音画数表[新字],0))</f>
        <v>#N/A</v>
      </c>
      <c r="E113" s="59" t="e">
        <f>INDEX(字音画数表[画数],MATCH(新旧対照表[[#This Row],[舊]],字音画数表[新字],0))</f>
        <v>#N/A</v>
      </c>
      <c r="F113" s="59" t="e">
        <f>INDEX(字音画数表[部首番号],MATCH(新旧対照表[[#This Row],[舊]],字音画数表[新字],0))</f>
        <v>#N/A</v>
      </c>
      <c r="G113" s="60">
        <f>COUNTIF(ファイル名生成[[語釈見出し]:[索引]],"*"&amp;新旧対照表[[#This Row],[舊]]&amp;"*")</f>
        <v>0</v>
      </c>
      <c r="H113" s="60">
        <f>COUNTIF(既存ファイル名[[語釈見出し]:[索引]],"*"&amp;新旧対照表[[#This Row],[舊]]&amp;"*")</f>
        <v>0</v>
      </c>
    </row>
    <row r="114" spans="2:8">
      <c r="B114" t="s">
        <v>457</v>
      </c>
      <c r="C114" t="s">
        <v>3994</v>
      </c>
      <c r="D114" s="50" t="e">
        <f>INDEX(字音画数表[字音],MATCH(新旧対照表[[#This Row],[舊]],字音画数表[新字],0))</f>
        <v>#N/A</v>
      </c>
      <c r="E114" s="59" t="e">
        <f>INDEX(字音画数表[画数],MATCH(新旧対照表[[#This Row],[舊]],字音画数表[新字],0))</f>
        <v>#N/A</v>
      </c>
      <c r="F114" s="59" t="e">
        <f>INDEX(字音画数表[部首番号],MATCH(新旧対照表[[#This Row],[舊]],字音画数表[新字],0))</f>
        <v>#N/A</v>
      </c>
      <c r="G114" s="60">
        <f>COUNTIF(ファイル名生成[[語釈見出し]:[索引]],"*"&amp;新旧対照表[[#This Row],[舊]]&amp;"*")</f>
        <v>0</v>
      </c>
      <c r="H114" s="60">
        <f>COUNTIF(既存ファイル名[[語釈見出し]:[索引]],"*"&amp;新旧対照表[[#This Row],[舊]]&amp;"*")</f>
        <v>0</v>
      </c>
    </row>
    <row r="115" spans="2:8">
      <c r="B115" s="49" t="s">
        <v>481</v>
      </c>
      <c r="C115" s="49" t="s">
        <v>14</v>
      </c>
      <c r="D115" s="50" t="e">
        <f>INDEX(字音画数表[字音],MATCH(新旧対照表[[#This Row],[舊]],字音画数表[新字],0))</f>
        <v>#N/A</v>
      </c>
      <c r="E115" s="59" t="e">
        <f>INDEX(字音画数表[画数],MATCH(新旧対照表[[#This Row],[舊]],字音画数表[新字],0))</f>
        <v>#N/A</v>
      </c>
      <c r="F115" s="59" t="e">
        <f>INDEX(字音画数表[部首番号],MATCH(新旧対照表[[#This Row],[舊]],字音画数表[新字],0))</f>
        <v>#N/A</v>
      </c>
      <c r="G115" s="60">
        <f>COUNTIF(ファイル名生成[[語釈見出し]:[索引]],"*"&amp;新旧対照表[[#This Row],[舊]]&amp;"*")</f>
        <v>0</v>
      </c>
      <c r="H115" s="60">
        <f>COUNTIF(既存ファイル名[[語釈見出し]:[索引]],"*"&amp;新旧対照表[[#This Row],[舊]]&amp;"*")</f>
        <v>0</v>
      </c>
    </row>
    <row r="116" spans="2:8">
      <c r="B116" t="s">
        <v>484</v>
      </c>
      <c r="C116" t="s">
        <v>3995</v>
      </c>
      <c r="D116" s="50" t="e">
        <f>INDEX(字音画数表[字音],MATCH(新旧対照表[[#This Row],[舊]],字音画数表[新字],0))</f>
        <v>#N/A</v>
      </c>
      <c r="E116" s="59" t="e">
        <f>INDEX(字音画数表[画数],MATCH(新旧対照表[[#This Row],[舊]],字音画数表[新字],0))</f>
        <v>#N/A</v>
      </c>
      <c r="F116" s="59" t="e">
        <f>INDEX(字音画数表[部首番号],MATCH(新旧対照表[[#This Row],[舊]],字音画数表[新字],0))</f>
        <v>#N/A</v>
      </c>
      <c r="G116" s="60">
        <f>COUNTIF(ファイル名生成[[語釈見出し]:[索引]],"*"&amp;新旧対照表[[#This Row],[舊]]&amp;"*")</f>
        <v>0</v>
      </c>
      <c r="H116" s="60">
        <f>COUNTIF(既存ファイル名[[語釈見出し]:[索引]],"*"&amp;新旧対照表[[#This Row],[舊]]&amp;"*")</f>
        <v>0</v>
      </c>
    </row>
    <row r="117" spans="2:8">
      <c r="B117" t="s">
        <v>490</v>
      </c>
      <c r="C117" t="s">
        <v>489</v>
      </c>
      <c r="D117" s="50" t="e">
        <f>INDEX(字音画数表[字音],MATCH(新旧対照表[[#This Row],[舊]],字音画数表[新字],0))</f>
        <v>#N/A</v>
      </c>
      <c r="E117" s="59" t="e">
        <f>INDEX(字音画数表[画数],MATCH(新旧対照表[[#This Row],[舊]],字音画数表[新字],0))</f>
        <v>#N/A</v>
      </c>
      <c r="F117" s="59" t="e">
        <f>INDEX(字音画数表[部首番号],MATCH(新旧対照表[[#This Row],[舊]],字音画数表[新字],0))</f>
        <v>#N/A</v>
      </c>
      <c r="G117" s="60">
        <f>COUNTIF(ファイル名生成[[語釈見出し]:[索引]],"*"&amp;新旧対照表[[#This Row],[舊]]&amp;"*")</f>
        <v>0</v>
      </c>
      <c r="H117" s="60">
        <f>COUNTIF(既存ファイル名[[語釈見出し]:[索引]],"*"&amp;新旧対照表[[#This Row],[舊]]&amp;"*")</f>
        <v>0</v>
      </c>
    </row>
    <row r="118" spans="2:8">
      <c r="B118" t="s">
        <v>4590</v>
      </c>
      <c r="C118" t="s">
        <v>4727</v>
      </c>
      <c r="D118" s="50" t="e">
        <f>INDEX(字音画数表[字音],MATCH(新旧対照表[[#This Row],[舊]],字音画数表[新字],0))</f>
        <v>#N/A</v>
      </c>
      <c r="E118" s="59" t="e">
        <f>INDEX(字音画数表[画数],MATCH(新旧対照表[[#This Row],[舊]],字音画数表[新字],0))</f>
        <v>#N/A</v>
      </c>
      <c r="F118" s="59" t="e">
        <f>INDEX(字音画数表[部首番号],MATCH(新旧対照表[[#This Row],[舊]],字音画数表[新字],0))</f>
        <v>#N/A</v>
      </c>
      <c r="G118" s="60">
        <f>COUNTIF(ファイル名生成[[語釈見出し]:[索引]],"*"&amp;新旧対照表[[#This Row],[舊]]&amp;"*")</f>
        <v>0</v>
      </c>
      <c r="H118" s="60">
        <f>COUNTIF(既存ファイル名[[語釈見出し]:[索引]],"*"&amp;新旧対照表[[#This Row],[舊]]&amp;"*")</f>
        <v>0</v>
      </c>
    </row>
    <row r="119" spans="2:8">
      <c r="B119" t="s">
        <v>525</v>
      </c>
      <c r="C119" t="s">
        <v>3996</v>
      </c>
      <c r="D119" s="98" t="e">
        <f>INDEX(字音画数表[字音],MATCH(新旧対照表[[#This Row],[舊]],字音画数表[新字],0))</f>
        <v>#N/A</v>
      </c>
      <c r="E119" s="59" t="e">
        <f>INDEX(字音画数表[画数],MATCH(新旧対照表[[#This Row],[舊]],字音画数表[新字],0))</f>
        <v>#N/A</v>
      </c>
      <c r="F119" s="59" t="e">
        <f>INDEX(字音画数表[部首番号],MATCH(新旧対照表[[#This Row],[舊]],字音画数表[新字],0))</f>
        <v>#N/A</v>
      </c>
      <c r="G119" s="60">
        <f>COUNTIF(ファイル名生成[[語釈見出し]:[索引]],"*"&amp;新旧対照表[[#This Row],[舊]]&amp;"*")</f>
        <v>0</v>
      </c>
      <c r="H119" s="60">
        <f>COUNTIF(既存ファイル名[[語釈見出し]:[索引]],"*"&amp;新旧対照表[[#This Row],[舊]]&amp;"*")</f>
        <v>0</v>
      </c>
    </row>
    <row r="120" spans="2:8">
      <c r="B120" t="s">
        <v>528</v>
      </c>
      <c r="C120" t="s">
        <v>3997</v>
      </c>
      <c r="D120" s="50" t="e">
        <f>INDEX(字音画数表[字音],MATCH(新旧対照表[[#This Row],[舊]],字音画数表[新字],0))</f>
        <v>#N/A</v>
      </c>
      <c r="E120" s="59" t="e">
        <f>INDEX(字音画数表[画数],MATCH(新旧対照表[[#This Row],[舊]],字音画数表[新字],0))</f>
        <v>#N/A</v>
      </c>
      <c r="F120" s="59" t="e">
        <f>INDEX(字音画数表[部首番号],MATCH(新旧対照表[[#This Row],[舊]],字音画数表[新字],0))</f>
        <v>#N/A</v>
      </c>
      <c r="G120" s="60">
        <f>COUNTIF(ファイル名生成[[語釈見出し]:[索引]],"*"&amp;新旧対照表[[#This Row],[舊]]&amp;"*")</f>
        <v>0</v>
      </c>
      <c r="H120" s="60">
        <f>COUNTIF(既存ファイル名[[語釈見出し]:[索引]],"*"&amp;新旧対照表[[#This Row],[舊]]&amp;"*")</f>
        <v>0</v>
      </c>
    </row>
    <row r="121" spans="2:8">
      <c r="B121" t="s">
        <v>539</v>
      </c>
      <c r="C121" t="s">
        <v>4728</v>
      </c>
      <c r="D121" s="50" t="e">
        <f>INDEX(字音画数表[字音],MATCH(新旧対照表[[#This Row],[舊]],字音画数表[新字],0))</f>
        <v>#N/A</v>
      </c>
      <c r="E121" s="59" t="e">
        <f>INDEX(字音画数表[画数],MATCH(新旧対照表[[#This Row],[舊]],字音画数表[新字],0))</f>
        <v>#N/A</v>
      </c>
      <c r="F121" s="59" t="e">
        <f>INDEX(字音画数表[部首番号],MATCH(新旧対照表[[#This Row],[舊]],字音画数表[新字],0))</f>
        <v>#N/A</v>
      </c>
      <c r="G121" s="60">
        <f>COUNTIF(ファイル名生成[[語釈見出し]:[索引]],"*"&amp;新旧対照表[[#This Row],[舊]]&amp;"*")</f>
        <v>0</v>
      </c>
      <c r="H121" s="60">
        <f>COUNTIF(既存ファイル名[[語釈見出し]:[索引]],"*"&amp;新旧対照表[[#This Row],[舊]]&amp;"*")</f>
        <v>0</v>
      </c>
    </row>
    <row r="122" spans="2:8">
      <c r="B122" t="s">
        <v>563</v>
      </c>
      <c r="C122" t="s">
        <v>20</v>
      </c>
      <c r="D122" s="98" t="e">
        <f>INDEX(字音画数表[字音],MATCH(新旧対照表[[#This Row],[舊]],字音画数表[新字],0))</f>
        <v>#N/A</v>
      </c>
      <c r="E122" s="59" t="e">
        <f>INDEX(字音画数表[画数],MATCH(新旧対照表[[#This Row],[舊]],字音画数表[新字],0))</f>
        <v>#N/A</v>
      </c>
      <c r="F122" s="59" t="e">
        <f>INDEX(字音画数表[部首番号],MATCH(新旧対照表[[#This Row],[舊]],字音画数表[新字],0))</f>
        <v>#N/A</v>
      </c>
      <c r="G122" s="60">
        <f>COUNTIF(ファイル名生成[[語釈見出し]:[索引]],"*"&amp;新旧対照表[[#This Row],[舊]]&amp;"*")</f>
        <v>0</v>
      </c>
      <c r="H122" s="60">
        <f>COUNTIF(既存ファイル名[[語釈見出し]:[索引]],"*"&amp;新旧対照表[[#This Row],[舊]]&amp;"*")</f>
        <v>0</v>
      </c>
    </row>
    <row r="123" spans="2:8">
      <c r="B123" t="s">
        <v>587</v>
      </c>
      <c r="C123" t="s">
        <v>3998</v>
      </c>
      <c r="D123" s="50" t="e">
        <f>INDEX(字音画数表[字音],MATCH(新旧対照表[[#This Row],[舊]],字音画数表[新字],0))</f>
        <v>#N/A</v>
      </c>
      <c r="E123" s="59" t="e">
        <f>INDEX(字音画数表[画数],MATCH(新旧対照表[[#This Row],[舊]],字音画数表[新字],0))</f>
        <v>#N/A</v>
      </c>
      <c r="F123" s="59" t="e">
        <f>INDEX(字音画数表[部首番号],MATCH(新旧対照表[[#This Row],[舊]],字音画数表[新字],0))</f>
        <v>#N/A</v>
      </c>
      <c r="G123" s="60">
        <f>COUNTIF(ファイル名生成[[語釈見出し]:[索引]],"*"&amp;新旧対照表[[#This Row],[舊]]&amp;"*")</f>
        <v>0</v>
      </c>
      <c r="H123" s="60">
        <f>COUNTIF(既存ファイル名[[語釈見出し]:[索引]],"*"&amp;新旧対照表[[#This Row],[舊]]&amp;"*")</f>
        <v>0</v>
      </c>
    </row>
    <row r="124" spans="2:8">
      <c r="B124" t="s">
        <v>604</v>
      </c>
      <c r="C124" t="s">
        <v>3999</v>
      </c>
      <c r="D124" s="50" t="e">
        <f>INDEX(字音画数表[字音],MATCH(新旧対照表[[#This Row],[舊]],字音画数表[新字],0))</f>
        <v>#N/A</v>
      </c>
      <c r="E124" s="59" t="e">
        <f>INDEX(字音画数表[画数],MATCH(新旧対照表[[#This Row],[舊]],字音画数表[新字],0))</f>
        <v>#N/A</v>
      </c>
      <c r="F124" s="59" t="e">
        <f>INDEX(字音画数表[部首番号],MATCH(新旧対照表[[#This Row],[舊]],字音画数表[新字],0))</f>
        <v>#N/A</v>
      </c>
      <c r="G124" s="60">
        <f>COUNTIF(ファイル名生成[[語釈見出し]:[索引]],"*"&amp;新旧対照表[[#This Row],[舊]]&amp;"*")</f>
        <v>0</v>
      </c>
      <c r="H124" s="60">
        <f>COUNTIF(既存ファイル名[[語釈見出し]:[索引]],"*"&amp;新旧対照表[[#This Row],[舊]]&amp;"*")</f>
        <v>0</v>
      </c>
    </row>
    <row r="125" spans="2:8">
      <c r="B125" s="49" t="s">
        <v>606</v>
      </c>
      <c r="C125" s="49" t="s">
        <v>1827</v>
      </c>
      <c r="D125" s="50" t="e">
        <f>INDEX(字音画数表[字音],MATCH(新旧対照表[[#This Row],[舊]],字音画数表[新字],0))</f>
        <v>#N/A</v>
      </c>
      <c r="E125" s="59" t="e">
        <f>INDEX(字音画数表[画数],MATCH(新旧対照表[[#This Row],[舊]],字音画数表[新字],0))</f>
        <v>#N/A</v>
      </c>
      <c r="F125" s="59" t="e">
        <f>INDEX(字音画数表[部首番号],MATCH(新旧対照表[[#This Row],[舊]],字音画数表[新字],0))</f>
        <v>#N/A</v>
      </c>
      <c r="G125" s="60">
        <f>COUNTIF(ファイル名生成[[語釈見出し]:[索引]],"*"&amp;新旧対照表[[#This Row],[舊]]&amp;"*")</f>
        <v>0</v>
      </c>
      <c r="H125" s="60">
        <f>COUNTIF(既存ファイル名[[語釈見出し]:[索引]],"*"&amp;新旧対照表[[#This Row],[舊]]&amp;"*")</f>
        <v>0</v>
      </c>
    </row>
    <row r="126" spans="2:8">
      <c r="B126" t="s">
        <v>607</v>
      </c>
      <c r="C126" t="s">
        <v>4000</v>
      </c>
      <c r="D126" s="98" t="e">
        <f>INDEX(字音画数表[字音],MATCH(新旧対照表[[#This Row],[舊]],字音画数表[新字],0))</f>
        <v>#N/A</v>
      </c>
      <c r="E126" s="59" t="e">
        <f>INDEX(字音画数表[画数],MATCH(新旧対照表[[#This Row],[舊]],字音画数表[新字],0))</f>
        <v>#N/A</v>
      </c>
      <c r="F126" s="59" t="e">
        <f>INDEX(字音画数表[部首番号],MATCH(新旧対照表[[#This Row],[舊]],字音画数表[新字],0))</f>
        <v>#N/A</v>
      </c>
      <c r="G126" s="60">
        <f>COUNTIF(ファイル名生成[[語釈見出し]:[索引]],"*"&amp;新旧対照表[[#This Row],[舊]]&amp;"*")</f>
        <v>0</v>
      </c>
      <c r="H126" s="60">
        <f>COUNTIF(既存ファイル名[[語釈見出し]:[索引]],"*"&amp;新旧対照表[[#This Row],[舊]]&amp;"*")</f>
        <v>0</v>
      </c>
    </row>
    <row r="127" spans="2:8">
      <c r="B127" t="s">
        <v>4729</v>
      </c>
      <c r="C127" t="s">
        <v>4730</v>
      </c>
      <c r="D127" s="50" t="e">
        <f>INDEX(字音画数表[字音],MATCH(新旧対照表[[#This Row],[舊]],字音画数表[新字],0))</f>
        <v>#N/A</v>
      </c>
      <c r="E127" s="59" t="e">
        <f>INDEX(字音画数表[画数],MATCH(新旧対照表[[#This Row],[舊]],字音画数表[新字],0))</f>
        <v>#N/A</v>
      </c>
      <c r="F127" s="59" t="e">
        <f>INDEX(字音画数表[部首番号],MATCH(新旧対照表[[#This Row],[舊]],字音画数表[新字],0))</f>
        <v>#N/A</v>
      </c>
      <c r="G127" s="60">
        <f>COUNTIF(ファイル名生成[[語釈見出し]:[索引]],"*"&amp;新旧対照表[[#This Row],[舊]]&amp;"*")</f>
        <v>0</v>
      </c>
      <c r="H127" s="60">
        <f>COUNTIF(既存ファイル名[[語釈見出し]:[索引]],"*"&amp;新旧対照表[[#This Row],[舊]]&amp;"*")</f>
        <v>0</v>
      </c>
    </row>
    <row r="128" spans="2:8">
      <c r="B128" t="s">
        <v>494</v>
      </c>
      <c r="C128" t="s">
        <v>4001</v>
      </c>
      <c r="D128" s="98" t="e">
        <f>INDEX(字音画数表[字音],MATCH(新旧対照表[[#This Row],[舊]],字音画数表[新字],0))</f>
        <v>#N/A</v>
      </c>
      <c r="E128" s="99" t="e">
        <f>INDEX(字音画数表[画数],MATCH(新旧対照表[[#This Row],[舊]],字音画数表[新字],0))</f>
        <v>#N/A</v>
      </c>
      <c r="F128" s="99" t="e">
        <f>INDEX(字音画数表[部首番号],MATCH(新旧対照表[[#This Row],[舊]],字音画数表[新字],0))</f>
        <v>#N/A</v>
      </c>
      <c r="G128" s="60">
        <f>COUNTIF(ファイル名生成[[語釈見出し]:[索引]],"*"&amp;新旧対照表[[#This Row],[舊]]&amp;"*")</f>
        <v>0</v>
      </c>
      <c r="H128" s="60">
        <f>COUNTIF(既存ファイル名[[語釈見出し]:[索引]],"*"&amp;新旧対照表[[#This Row],[舊]]&amp;"*")</f>
        <v>0</v>
      </c>
    </row>
    <row r="129" spans="2:8">
      <c r="B129" t="s">
        <v>401</v>
      </c>
      <c r="C129" t="s">
        <v>4002</v>
      </c>
      <c r="D129" s="98" t="e">
        <f>INDEX(字音画数表[字音],MATCH(新旧対照表[[#This Row],[舊]],字音画数表[新字],0))</f>
        <v>#N/A</v>
      </c>
      <c r="E129" s="59" t="e">
        <f>INDEX(字音画数表[画数],MATCH(新旧対照表[[#This Row],[舊]],字音画数表[新字],0))</f>
        <v>#N/A</v>
      </c>
      <c r="F129" s="59" t="e">
        <f>INDEX(字音画数表[部首番号],MATCH(新旧対照表[[#This Row],[舊]],字音画数表[新字],0))</f>
        <v>#N/A</v>
      </c>
      <c r="G129" s="60">
        <f>COUNTIF(ファイル名生成[[語釈見出し]:[索引]],"*"&amp;新旧対照表[[#This Row],[舊]]&amp;"*")</f>
        <v>0</v>
      </c>
      <c r="H129" s="60">
        <f>COUNTIF(既存ファイル名[[語釈見出し]:[索引]],"*"&amp;新旧対照表[[#This Row],[舊]]&amp;"*")</f>
        <v>0</v>
      </c>
    </row>
    <row r="130" spans="2:8">
      <c r="B130" t="s">
        <v>720</v>
      </c>
      <c r="C130" t="s">
        <v>4003</v>
      </c>
      <c r="D130" s="50" t="e">
        <f>INDEX(字音画数表[字音],MATCH(新旧対照表[[#This Row],[舊]],字音画数表[新字],0))</f>
        <v>#N/A</v>
      </c>
      <c r="E130" s="59" t="e">
        <f>INDEX(字音画数表[画数],MATCH(新旧対照表[[#This Row],[舊]],字音画数表[新字],0))</f>
        <v>#N/A</v>
      </c>
      <c r="F130" s="59" t="e">
        <f>INDEX(字音画数表[部首番号],MATCH(新旧対照表[[#This Row],[舊]],字音画数表[新字],0))</f>
        <v>#N/A</v>
      </c>
      <c r="G130" s="60">
        <f>COUNTIF(ファイル名生成[[語釈見出し]:[索引]],"*"&amp;新旧対照表[[#This Row],[舊]]&amp;"*")</f>
        <v>0</v>
      </c>
      <c r="H130" s="60">
        <f>COUNTIF(既存ファイル名[[語釈見出し]:[索引]],"*"&amp;新旧対照表[[#This Row],[舊]]&amp;"*")</f>
        <v>0</v>
      </c>
    </row>
    <row r="131" spans="2:8">
      <c r="B131" t="s">
        <v>4591</v>
      </c>
      <c r="C131" t="s">
        <v>4149</v>
      </c>
      <c r="D131" s="50" t="e">
        <f>INDEX(字音画数表[字音],MATCH(新旧対照表[[#This Row],[舊]],字音画数表[新字],0))</f>
        <v>#N/A</v>
      </c>
      <c r="E131" s="59" t="e">
        <f>INDEX(字音画数表[画数],MATCH(新旧対照表[[#This Row],[舊]],字音画数表[新字],0))</f>
        <v>#N/A</v>
      </c>
      <c r="F131" s="59" t="e">
        <f>INDEX(字音画数表[部首番号],MATCH(新旧対照表[[#This Row],[舊]],字音画数表[新字],0))</f>
        <v>#N/A</v>
      </c>
      <c r="G131" s="60">
        <f>COUNTIF(ファイル名生成[[語釈見出し]:[索引]],"*"&amp;新旧対照表[[#This Row],[舊]]&amp;"*")</f>
        <v>0</v>
      </c>
      <c r="H131" s="60">
        <f>COUNTIF(既存ファイル名[[語釈見出し]:[索引]],"*"&amp;新旧対照表[[#This Row],[舊]]&amp;"*")</f>
        <v>0</v>
      </c>
    </row>
    <row r="132" spans="2:8">
      <c r="B132" s="47" t="s">
        <v>725</v>
      </c>
      <c r="C132" t="s">
        <v>4004</v>
      </c>
      <c r="D132" s="50" t="e">
        <f>INDEX(字音画数表[字音],MATCH(新旧対照表[[#This Row],[舊]],字音画数表[新字],0))</f>
        <v>#N/A</v>
      </c>
      <c r="E132" s="59" t="e">
        <f>INDEX(字音画数表[画数],MATCH(新旧対照表[[#This Row],[舊]],字音画数表[新字],0))</f>
        <v>#N/A</v>
      </c>
      <c r="F132" s="59" t="e">
        <f>INDEX(字音画数表[部首番号],MATCH(新旧対照表[[#This Row],[舊]],字音画数表[新字],0))</f>
        <v>#N/A</v>
      </c>
      <c r="G132" s="60">
        <f>COUNTIF(ファイル名生成[[語釈見出し]:[索引]],"*"&amp;新旧対照表[[#This Row],[舊]]&amp;"*")</f>
        <v>0</v>
      </c>
      <c r="H132" s="60">
        <f>COUNTIF(既存ファイル名[[語釈見出し]:[索引]],"*"&amp;新旧対照表[[#This Row],[舊]]&amp;"*")</f>
        <v>0</v>
      </c>
    </row>
    <row r="133" spans="2:8">
      <c r="B133" s="49" t="s">
        <v>730</v>
      </c>
      <c r="C133" s="49" t="s">
        <v>4731</v>
      </c>
      <c r="D133" s="50" t="e">
        <f>INDEX(字音画数表[字音],MATCH(新旧対照表[[#This Row],[舊]],字音画数表[新字],0))</f>
        <v>#N/A</v>
      </c>
      <c r="E133" s="59" t="e">
        <f>INDEX(字音画数表[画数],MATCH(新旧対照表[[#This Row],[舊]],字音画数表[新字],0))</f>
        <v>#N/A</v>
      </c>
      <c r="F133" s="59" t="e">
        <f>INDEX(字音画数表[部首番号],MATCH(新旧対照表[[#This Row],[舊]],字音画数表[新字],0))</f>
        <v>#N/A</v>
      </c>
      <c r="G133" s="60">
        <f>COUNTIF(ファイル名生成[[語釈見出し]:[索引]],"*"&amp;新旧対照表[[#This Row],[舊]]&amp;"*")</f>
        <v>0</v>
      </c>
      <c r="H133" s="60">
        <f>COUNTIF(既存ファイル名[[語釈見出し]:[索引]],"*"&amp;新旧対照表[[#This Row],[舊]]&amp;"*")</f>
        <v>0</v>
      </c>
    </row>
    <row r="134" spans="2:8">
      <c r="B134" s="47" t="s">
        <v>733</v>
      </c>
      <c r="C134" t="s">
        <v>1793</v>
      </c>
      <c r="D134" s="98" t="e">
        <f>INDEX(字音画数表[字音],MATCH(新旧対照表[[#This Row],[舊]],字音画数表[新字],0))</f>
        <v>#N/A</v>
      </c>
      <c r="E134" s="59" t="e">
        <f>INDEX(字音画数表[画数],MATCH(新旧対照表[[#This Row],[舊]],字音画数表[新字],0))</f>
        <v>#N/A</v>
      </c>
      <c r="F134" s="59" t="e">
        <f>INDEX(字音画数表[部首番号],MATCH(新旧対照表[[#This Row],[舊]],字音画数表[新字],0))</f>
        <v>#N/A</v>
      </c>
      <c r="G134" s="60">
        <f>COUNTIF(ファイル名生成[[語釈見出し]:[索引]],"*"&amp;新旧対照表[[#This Row],[舊]]&amp;"*")</f>
        <v>0</v>
      </c>
      <c r="H134" s="60">
        <f>COUNTIF(既存ファイル名[[語釈見出し]:[索引]],"*"&amp;新旧対照表[[#This Row],[舊]]&amp;"*")</f>
        <v>0</v>
      </c>
    </row>
    <row r="135" spans="2:8">
      <c r="B135" s="49" t="s">
        <v>773</v>
      </c>
      <c r="C135" s="49" t="s">
        <v>4732</v>
      </c>
      <c r="D135" s="50" t="e">
        <f>INDEX(字音画数表[字音],MATCH(新旧対照表[[#This Row],[舊]],字音画数表[新字],0))</f>
        <v>#N/A</v>
      </c>
      <c r="E135" s="59" t="e">
        <f>INDEX(字音画数表[画数],MATCH(新旧対照表[[#This Row],[舊]],字音画数表[新字],0))</f>
        <v>#N/A</v>
      </c>
      <c r="F135" s="59" t="e">
        <f>INDEX(字音画数表[部首番号],MATCH(新旧対照表[[#This Row],[舊]],字音画数表[新字],0))</f>
        <v>#N/A</v>
      </c>
      <c r="G135" s="60">
        <f>COUNTIF(ファイル名生成[[語釈見出し]:[索引]],"*"&amp;新旧対照表[[#This Row],[舊]]&amp;"*")</f>
        <v>0</v>
      </c>
      <c r="H135" s="60">
        <f>COUNTIF(既存ファイル名[[語釈見出し]:[索引]],"*"&amp;新旧対照表[[#This Row],[舊]]&amp;"*")</f>
        <v>0</v>
      </c>
    </row>
    <row r="136" spans="2:8">
      <c r="B136" s="47" t="s">
        <v>777</v>
      </c>
      <c r="C136" t="s">
        <v>4005</v>
      </c>
      <c r="D136" s="50" t="e">
        <f>INDEX(字音画数表[字音],MATCH(新旧対照表[[#This Row],[舊]],字音画数表[新字],0))</f>
        <v>#N/A</v>
      </c>
      <c r="E136" s="59" t="e">
        <f>INDEX(字音画数表[画数],MATCH(新旧対照表[[#This Row],[舊]],字音画数表[新字],0))</f>
        <v>#N/A</v>
      </c>
      <c r="F136" s="59" t="e">
        <f>INDEX(字音画数表[部首番号],MATCH(新旧対照表[[#This Row],[舊]],字音画数表[新字],0))</f>
        <v>#N/A</v>
      </c>
      <c r="G136" s="60">
        <f>COUNTIF(ファイル名生成[[語釈見出し]:[索引]],"*"&amp;新旧対照表[[#This Row],[舊]]&amp;"*")</f>
        <v>0</v>
      </c>
      <c r="H136" s="60">
        <f>COUNTIF(既存ファイル名[[語釈見出し]:[索引]],"*"&amp;新旧対照表[[#This Row],[舊]]&amp;"*")</f>
        <v>0</v>
      </c>
    </row>
    <row r="137" spans="2:8">
      <c r="B137" s="47" t="s">
        <v>788</v>
      </c>
      <c r="C137" t="s">
        <v>4006</v>
      </c>
      <c r="D137" s="50" t="e">
        <f>INDEX(字音画数表[字音],MATCH(新旧対照表[[#This Row],[舊]],字音画数表[新字],0))</f>
        <v>#N/A</v>
      </c>
      <c r="E137" s="59" t="e">
        <f>INDEX(字音画数表[画数],MATCH(新旧対照表[[#This Row],[舊]],字音画数表[新字],0))</f>
        <v>#N/A</v>
      </c>
      <c r="F137" s="59" t="e">
        <f>INDEX(字音画数表[部首番号],MATCH(新旧対照表[[#This Row],[舊]],字音画数表[新字],0))</f>
        <v>#N/A</v>
      </c>
      <c r="G137" s="60">
        <f>COUNTIF(ファイル名生成[[語釈見出し]:[索引]],"*"&amp;新旧対照表[[#This Row],[舊]]&amp;"*")</f>
        <v>0</v>
      </c>
      <c r="H137" s="60">
        <f>COUNTIF(既存ファイル名[[語釈見出し]:[索引]],"*"&amp;新旧対照表[[#This Row],[舊]]&amp;"*")</f>
        <v>0</v>
      </c>
    </row>
    <row r="138" spans="2:8">
      <c r="B138" s="49" t="s">
        <v>812</v>
      </c>
      <c r="C138" s="49" t="s">
        <v>4007</v>
      </c>
      <c r="D138" s="50" t="e">
        <f>INDEX(字音画数表[字音],MATCH(新旧対照表[[#This Row],[舊]],字音画数表[新字],0))</f>
        <v>#N/A</v>
      </c>
      <c r="E138" s="59" t="e">
        <f>INDEX(字音画数表[画数],MATCH(新旧対照表[[#This Row],[舊]],字音画数表[新字],0))</f>
        <v>#N/A</v>
      </c>
      <c r="F138" s="59" t="e">
        <f>INDEX(字音画数表[部首番号],MATCH(新旧対照表[[#This Row],[舊]],字音画数表[新字],0))</f>
        <v>#N/A</v>
      </c>
      <c r="G138" s="60">
        <f>COUNTIF(ファイル名生成[[語釈見出し]:[索引]],"*"&amp;新旧対照表[[#This Row],[舊]]&amp;"*")</f>
        <v>0</v>
      </c>
      <c r="H138" s="60">
        <f>COUNTIF(既存ファイル名[[語釈見出し]:[索引]],"*"&amp;新旧対照表[[#This Row],[舊]]&amp;"*")</f>
        <v>0</v>
      </c>
    </row>
    <row r="139" spans="2:8">
      <c r="B139" s="47" t="s">
        <v>815</v>
      </c>
      <c r="C139" t="s">
        <v>4733</v>
      </c>
      <c r="D139" s="50" t="e">
        <f>INDEX(字音画数表[字音],MATCH(新旧対照表[[#This Row],[舊]],字音画数表[新字],0))</f>
        <v>#N/A</v>
      </c>
      <c r="E139" s="59" t="e">
        <f>INDEX(字音画数表[画数],MATCH(新旧対照表[[#This Row],[舊]],字音画数表[新字],0))</f>
        <v>#N/A</v>
      </c>
      <c r="F139" s="59" t="e">
        <f>INDEX(字音画数表[部首番号],MATCH(新旧対照表[[#This Row],[舊]],字音画数表[新字],0))</f>
        <v>#N/A</v>
      </c>
      <c r="G139" s="60">
        <f>COUNTIF(ファイル名生成[[語釈見出し]:[索引]],"*"&amp;新旧対照表[[#This Row],[舊]]&amp;"*")</f>
        <v>0</v>
      </c>
      <c r="H139" s="60">
        <f>COUNTIF(既存ファイル名[[語釈見出し]:[索引]],"*"&amp;新旧対照表[[#This Row],[舊]]&amp;"*")</f>
        <v>0</v>
      </c>
    </row>
    <row r="140" spans="2:8">
      <c r="B140" s="47" t="s">
        <v>817</v>
      </c>
      <c r="C140" t="s">
        <v>816</v>
      </c>
      <c r="D140" s="50" t="e">
        <f>INDEX(字音画数表[字音],MATCH(新旧対照表[[#This Row],[舊]],字音画数表[新字],0))</f>
        <v>#N/A</v>
      </c>
      <c r="E140" s="59" t="e">
        <f>INDEX(字音画数表[画数],MATCH(新旧対照表[[#This Row],[舊]],字音画数表[新字],0))</f>
        <v>#N/A</v>
      </c>
      <c r="F140" s="59" t="e">
        <f>INDEX(字音画数表[部首番号],MATCH(新旧対照表[[#This Row],[舊]],字音画数表[新字],0))</f>
        <v>#N/A</v>
      </c>
      <c r="G140" s="60">
        <f>COUNTIF(ファイル名生成[[語釈見出し]:[索引]],"*"&amp;新旧対照表[[#This Row],[舊]]&amp;"*")</f>
        <v>0</v>
      </c>
      <c r="H140" s="60">
        <f>COUNTIF(既存ファイル名[[語釈見出し]:[索引]],"*"&amp;新旧対照表[[#This Row],[舊]]&amp;"*")</f>
        <v>0</v>
      </c>
    </row>
    <row r="141" spans="2:8">
      <c r="B141" s="47" t="s">
        <v>828</v>
      </c>
      <c r="C141" t="s">
        <v>4008</v>
      </c>
      <c r="D141" s="50" t="e">
        <f>INDEX(字音画数表[字音],MATCH(新旧対照表[[#This Row],[舊]],字音画数表[新字],0))</f>
        <v>#N/A</v>
      </c>
      <c r="E141" s="59" t="e">
        <f>INDEX(字音画数表[画数],MATCH(新旧対照表[[#This Row],[舊]],字音画数表[新字],0))</f>
        <v>#N/A</v>
      </c>
      <c r="F141" s="59" t="e">
        <f>INDEX(字音画数表[部首番号],MATCH(新旧対照表[[#This Row],[舊]],字音画数表[新字],0))</f>
        <v>#N/A</v>
      </c>
      <c r="G141" s="60">
        <f>COUNTIF(ファイル名生成[[語釈見出し]:[索引]],"*"&amp;新旧対照表[[#This Row],[舊]]&amp;"*")</f>
        <v>0</v>
      </c>
      <c r="H141" s="60">
        <f>COUNTIF(既存ファイル名[[語釈見出し]:[索引]],"*"&amp;新旧対照表[[#This Row],[舊]]&amp;"*")</f>
        <v>0</v>
      </c>
    </row>
    <row r="142" spans="2:8">
      <c r="B142" s="49" t="s">
        <v>836</v>
      </c>
      <c r="C142" s="49" t="s">
        <v>4009</v>
      </c>
      <c r="D142" s="50" t="e">
        <f>INDEX(字音画数表[字音],MATCH(新旧対照表[[#This Row],[舊]],字音画数表[新字],0))</f>
        <v>#N/A</v>
      </c>
      <c r="E142" s="59" t="e">
        <f>INDEX(字音画数表[画数],MATCH(新旧対照表[[#This Row],[舊]],字音画数表[新字],0))</f>
        <v>#N/A</v>
      </c>
      <c r="F142" s="59" t="e">
        <f>INDEX(字音画数表[部首番号],MATCH(新旧対照表[[#This Row],[舊]],字音画数表[新字],0))</f>
        <v>#N/A</v>
      </c>
      <c r="G142" s="60">
        <f>COUNTIF(ファイル名生成[[語釈見出し]:[索引]],"*"&amp;新旧対照表[[#This Row],[舊]]&amp;"*")</f>
        <v>0</v>
      </c>
      <c r="H142" s="60">
        <f>COUNTIF(既存ファイル名[[語釈見出し]:[索引]],"*"&amp;新旧対照表[[#This Row],[舊]]&amp;"*")</f>
        <v>0</v>
      </c>
    </row>
    <row r="143" spans="2:8">
      <c r="B143" s="47" t="s">
        <v>839</v>
      </c>
      <c r="C143" t="s">
        <v>4010</v>
      </c>
      <c r="D143" s="50" t="e">
        <f>INDEX(字音画数表[字音],MATCH(新旧対照表[[#This Row],[舊]],字音画数表[新字],0))</f>
        <v>#N/A</v>
      </c>
      <c r="E143" s="59" t="e">
        <f>INDEX(字音画数表[画数],MATCH(新旧対照表[[#This Row],[舊]],字音画数表[新字],0))</f>
        <v>#N/A</v>
      </c>
      <c r="F143" s="59" t="e">
        <f>INDEX(字音画数表[部首番号],MATCH(新旧対照表[[#This Row],[舊]],字音画数表[新字],0))</f>
        <v>#N/A</v>
      </c>
      <c r="G143" s="60">
        <f>COUNTIF(ファイル名生成[[語釈見出し]:[索引]],"*"&amp;新旧対照表[[#This Row],[舊]]&amp;"*")</f>
        <v>0</v>
      </c>
      <c r="H143" s="60">
        <f>COUNTIF(既存ファイル名[[語釈見出し]:[索引]],"*"&amp;新旧対照表[[#This Row],[舊]]&amp;"*")</f>
        <v>0</v>
      </c>
    </row>
    <row r="144" spans="2:8">
      <c r="B144" s="47" t="s">
        <v>846</v>
      </c>
      <c r="C144" t="s">
        <v>4734</v>
      </c>
      <c r="D144" s="50" t="e">
        <f>INDEX(字音画数表[字音],MATCH(新旧対照表[[#This Row],[舊]],字音画数表[新字],0))</f>
        <v>#N/A</v>
      </c>
      <c r="E144" s="59" t="e">
        <f>INDEX(字音画数表[画数],MATCH(新旧対照表[[#This Row],[舊]],字音画数表[新字],0))</f>
        <v>#N/A</v>
      </c>
      <c r="F144" s="59" t="e">
        <f>INDEX(字音画数表[部首番号],MATCH(新旧対照表[[#This Row],[舊]],字音画数表[新字],0))</f>
        <v>#N/A</v>
      </c>
      <c r="G144" s="60">
        <f>COUNTIF(ファイル名生成[[語釈見出し]:[索引]],"*"&amp;新旧対照表[[#This Row],[舊]]&amp;"*")</f>
        <v>0</v>
      </c>
      <c r="H144" s="60">
        <f>COUNTIF(既存ファイル名[[語釈見出し]:[索引]],"*"&amp;新旧対照表[[#This Row],[舊]]&amp;"*")</f>
        <v>0</v>
      </c>
    </row>
    <row r="145" spans="2:8">
      <c r="B145" s="47" t="s">
        <v>853</v>
      </c>
      <c r="C145" t="s">
        <v>4735</v>
      </c>
      <c r="D145" s="50" t="e">
        <f>INDEX(字音画数表[字音],MATCH(新旧対照表[[#This Row],[舊]],字音画数表[新字],0))</f>
        <v>#N/A</v>
      </c>
      <c r="E145" s="59" t="e">
        <f>INDEX(字音画数表[画数],MATCH(新旧対照表[[#This Row],[舊]],字音画数表[新字],0))</f>
        <v>#N/A</v>
      </c>
      <c r="F145" s="59" t="e">
        <f>INDEX(字音画数表[部首番号],MATCH(新旧対照表[[#This Row],[舊]],字音画数表[新字],0))</f>
        <v>#N/A</v>
      </c>
      <c r="G145" s="60">
        <f>COUNTIF(ファイル名生成[[語釈見出し]:[索引]],"*"&amp;新旧対照表[[#This Row],[舊]]&amp;"*")</f>
        <v>0</v>
      </c>
      <c r="H145" s="60">
        <f>COUNTIF(既存ファイル名[[語釈見出し]:[索引]],"*"&amp;新旧対照表[[#This Row],[舊]]&amp;"*")</f>
        <v>0</v>
      </c>
    </row>
    <row r="146" spans="2:8">
      <c r="B146" s="47" t="s">
        <v>857</v>
      </c>
      <c r="C146" t="s">
        <v>4736</v>
      </c>
      <c r="D146" s="50" t="e">
        <f>INDEX(字音画数表[字音],MATCH(新旧対照表[[#This Row],[舊]],字音画数表[新字],0))</f>
        <v>#N/A</v>
      </c>
      <c r="E146" s="59" t="e">
        <f>INDEX(字音画数表[画数],MATCH(新旧対照表[[#This Row],[舊]],字音画数表[新字],0))</f>
        <v>#N/A</v>
      </c>
      <c r="F146" s="59" t="e">
        <f>INDEX(字音画数表[部首番号],MATCH(新旧対照表[[#This Row],[舊]],字音画数表[新字],0))</f>
        <v>#N/A</v>
      </c>
      <c r="G146" s="60">
        <f>COUNTIF(ファイル名生成[[語釈見出し]:[索引]],"*"&amp;新旧対照表[[#This Row],[舊]]&amp;"*")</f>
        <v>0</v>
      </c>
      <c r="H146" s="60">
        <f>COUNTIF(既存ファイル名[[語釈見出し]:[索引]],"*"&amp;新旧対照表[[#This Row],[舊]]&amp;"*")</f>
        <v>0</v>
      </c>
    </row>
    <row r="147" spans="2:8">
      <c r="B147" s="47" t="s">
        <v>869</v>
      </c>
      <c r="C147" t="s">
        <v>1821</v>
      </c>
      <c r="D147" s="50" t="e">
        <f>INDEX(字音画数表[字音],MATCH(新旧対照表[[#This Row],[舊]],字音画数表[新字],0))</f>
        <v>#N/A</v>
      </c>
      <c r="E147" s="59" t="e">
        <f>INDEX(字音画数表[画数],MATCH(新旧対照表[[#This Row],[舊]],字音画数表[新字],0))</f>
        <v>#N/A</v>
      </c>
      <c r="F147" s="59" t="e">
        <f>INDEX(字音画数表[部首番号],MATCH(新旧対照表[[#This Row],[舊]],字音画数表[新字],0))</f>
        <v>#N/A</v>
      </c>
      <c r="G147" s="60">
        <f>COUNTIF(ファイル名生成[[語釈見出し]:[索引]],"*"&amp;新旧対照表[[#This Row],[舊]]&amp;"*")</f>
        <v>0</v>
      </c>
      <c r="H147" s="60">
        <f>COUNTIF(既存ファイル名[[語釈見出し]:[索引]],"*"&amp;新旧対照表[[#This Row],[舊]]&amp;"*")</f>
        <v>0</v>
      </c>
    </row>
    <row r="148" spans="2:8">
      <c r="B148" s="49" t="s">
        <v>1010</v>
      </c>
      <c r="C148" s="49" t="s">
        <v>1797</v>
      </c>
      <c r="D148" s="50" t="e">
        <f>INDEX(字音画数表[字音],MATCH(新旧対照表[[#This Row],[舊]],字音画数表[新字],0))</f>
        <v>#N/A</v>
      </c>
      <c r="E148" s="59" t="e">
        <f>INDEX(字音画数表[画数],MATCH(新旧対照表[[#This Row],[舊]],字音画数表[新字],0))</f>
        <v>#N/A</v>
      </c>
      <c r="F148" s="59" t="e">
        <f>INDEX(字音画数表[部首番号],MATCH(新旧対照表[[#This Row],[舊]],字音画数表[新字],0))</f>
        <v>#N/A</v>
      </c>
      <c r="G148" s="60">
        <f>COUNTIF(ファイル名生成[[語釈見出し]:[索引]],"*"&amp;新旧対照表[[#This Row],[舊]]&amp;"*")</f>
        <v>0</v>
      </c>
      <c r="H148" s="60">
        <f>COUNTIF(既存ファイル名[[語釈見出し]:[索引]],"*"&amp;新旧対照表[[#This Row],[舊]]&amp;"*")</f>
        <v>0</v>
      </c>
    </row>
    <row r="149" spans="2:8">
      <c r="B149" s="49" t="s">
        <v>1879</v>
      </c>
      <c r="C149" s="49" t="s">
        <v>4011</v>
      </c>
      <c r="D149" s="50" t="e">
        <f>INDEX(字音画数表[字音],MATCH(新旧対照表[[#This Row],[舊]],字音画数表[新字],0))</f>
        <v>#N/A</v>
      </c>
      <c r="E149" s="59" t="e">
        <f>INDEX(字音画数表[画数],MATCH(新旧対照表[[#This Row],[舊]],字音画数表[新字],0))</f>
        <v>#N/A</v>
      </c>
      <c r="F149" s="59" t="e">
        <f>INDEX(字音画数表[部首番号],MATCH(新旧対照表[[#This Row],[舊]],字音画数表[新字],0))</f>
        <v>#N/A</v>
      </c>
      <c r="G149" s="60">
        <f>COUNTIF(ファイル名生成[[語釈見出し]:[索引]],"*"&amp;新旧対照表[[#This Row],[舊]]&amp;"*")</f>
        <v>0</v>
      </c>
      <c r="H149" s="60">
        <f>COUNTIF(既存ファイル名[[語釈見出し]:[索引]],"*"&amp;新旧対照表[[#This Row],[舊]]&amp;"*")</f>
        <v>0</v>
      </c>
    </row>
    <row r="150" spans="2:8">
      <c r="B150" s="47" t="s">
        <v>880</v>
      </c>
      <c r="C150" t="s">
        <v>4012</v>
      </c>
      <c r="D150" s="50" t="e">
        <f>INDEX(字音画数表[字音],MATCH(新旧対照表[[#This Row],[舊]],字音画数表[新字],0))</f>
        <v>#N/A</v>
      </c>
      <c r="E150" s="59" t="e">
        <f>INDEX(字音画数表[画数],MATCH(新旧対照表[[#This Row],[舊]],字音画数表[新字],0))</f>
        <v>#N/A</v>
      </c>
      <c r="F150" s="59" t="e">
        <f>INDEX(字音画数表[部首番号],MATCH(新旧対照表[[#This Row],[舊]],字音画数表[新字],0))</f>
        <v>#N/A</v>
      </c>
      <c r="G150" s="60">
        <f>COUNTIF(ファイル名生成[[語釈見出し]:[索引]],"*"&amp;新旧対照表[[#This Row],[舊]]&amp;"*")</f>
        <v>0</v>
      </c>
      <c r="H150" s="60">
        <f>COUNTIF(既存ファイル名[[語釈見出し]:[索引]],"*"&amp;新旧対照表[[#This Row],[舊]]&amp;"*")</f>
        <v>0</v>
      </c>
    </row>
    <row r="151" spans="2:8">
      <c r="B151" t="s">
        <v>892</v>
      </c>
      <c r="C151" t="s">
        <v>4737</v>
      </c>
      <c r="D151" s="50" t="e">
        <f>INDEX(字音画数表[字音],MATCH(新旧対照表[[#This Row],[舊]],字音画数表[新字],0))</f>
        <v>#N/A</v>
      </c>
      <c r="E151" s="59" t="e">
        <f>INDEX(字音画数表[画数],MATCH(新旧対照表[[#This Row],[舊]],字音画数表[新字],0))</f>
        <v>#N/A</v>
      </c>
      <c r="F151" s="59" t="e">
        <f>INDEX(字音画数表[部首番号],MATCH(新旧対照表[[#This Row],[舊]],字音画数表[新字],0))</f>
        <v>#N/A</v>
      </c>
      <c r="G151" s="60">
        <f>COUNTIF(ファイル名生成[[語釈見出し]:[索引]],"*"&amp;新旧対照表[[#This Row],[舊]]&amp;"*")</f>
        <v>0</v>
      </c>
      <c r="H151" s="60">
        <f>COUNTIF(既存ファイル名[[語釈見出し]:[索引]],"*"&amp;新旧対照表[[#This Row],[舊]]&amp;"*")</f>
        <v>0</v>
      </c>
    </row>
    <row r="152" spans="2:8">
      <c r="B152" t="s">
        <v>894</v>
      </c>
      <c r="C152" t="s">
        <v>4738</v>
      </c>
      <c r="D152" s="50" t="e">
        <f>INDEX(字音画数表[字音],MATCH(新旧対照表[[#This Row],[舊]],字音画数表[新字],0))</f>
        <v>#N/A</v>
      </c>
      <c r="E152" s="59" t="e">
        <f>INDEX(字音画数表[画数],MATCH(新旧対照表[[#This Row],[舊]],字音画数表[新字],0))</f>
        <v>#N/A</v>
      </c>
      <c r="F152" s="59" t="e">
        <f>INDEX(字音画数表[部首番号],MATCH(新旧対照表[[#This Row],[舊]],字音画数表[新字],0))</f>
        <v>#N/A</v>
      </c>
      <c r="G152" s="60">
        <f>COUNTIF(ファイル名生成[[語釈見出し]:[索引]],"*"&amp;新旧対照表[[#This Row],[舊]]&amp;"*")</f>
        <v>0</v>
      </c>
      <c r="H152" s="60">
        <f>COUNTIF(既存ファイル名[[語釈見出し]:[索引]],"*"&amp;新旧対照表[[#This Row],[舊]]&amp;"*")</f>
        <v>0</v>
      </c>
    </row>
    <row r="153" spans="2:8">
      <c r="B153" t="s">
        <v>901</v>
      </c>
      <c r="C153" t="s">
        <v>900</v>
      </c>
      <c r="D153" s="50" t="e">
        <f>INDEX(字音画数表[字音],MATCH(新旧対照表[[#This Row],[舊]],字音画数表[新字],0))</f>
        <v>#N/A</v>
      </c>
      <c r="E153" s="59" t="e">
        <f>INDEX(字音画数表[画数],MATCH(新旧対照表[[#This Row],[舊]],字音画数表[新字],0))</f>
        <v>#N/A</v>
      </c>
      <c r="F153" s="59" t="e">
        <f>INDEX(字音画数表[部首番号],MATCH(新旧対照表[[#This Row],[舊]],字音画数表[新字],0))</f>
        <v>#N/A</v>
      </c>
      <c r="G153" s="60">
        <f>COUNTIF(ファイル名生成[[語釈見出し]:[索引]],"*"&amp;新旧対照表[[#This Row],[舊]]&amp;"*")</f>
        <v>0</v>
      </c>
      <c r="H153" s="60">
        <f>COUNTIF(既存ファイル名[[語釈見出し]:[索引]],"*"&amp;新旧対照表[[#This Row],[舊]]&amp;"*")</f>
        <v>0</v>
      </c>
    </row>
    <row r="154" spans="2:8">
      <c r="B154" t="s">
        <v>904</v>
      </c>
      <c r="C154" t="s">
        <v>4013</v>
      </c>
      <c r="D154" s="50" t="e">
        <f>INDEX(字音画数表[字音],MATCH(新旧対照表[[#This Row],[舊]],字音画数表[新字],0))</f>
        <v>#N/A</v>
      </c>
      <c r="E154" s="59" t="e">
        <f>INDEX(字音画数表[画数],MATCH(新旧対照表[[#This Row],[舊]],字音画数表[新字],0))</f>
        <v>#N/A</v>
      </c>
      <c r="F154" s="59" t="e">
        <f>INDEX(字音画数表[部首番号],MATCH(新旧対照表[[#This Row],[舊]],字音画数表[新字],0))</f>
        <v>#N/A</v>
      </c>
      <c r="G154" s="60">
        <f>COUNTIF(ファイル名生成[[語釈見出し]:[索引]],"*"&amp;新旧対照表[[#This Row],[舊]]&amp;"*")</f>
        <v>0</v>
      </c>
      <c r="H154" s="60">
        <f>COUNTIF(既存ファイル名[[語釈見出し]:[索引]],"*"&amp;新旧対照表[[#This Row],[舊]]&amp;"*")</f>
        <v>0</v>
      </c>
    </row>
    <row r="155" spans="2:8">
      <c r="B155" t="s">
        <v>922</v>
      </c>
      <c r="C155" t="s">
        <v>4014</v>
      </c>
      <c r="D155" s="50" t="e">
        <f>INDEX(字音画数表[字音],MATCH(新旧対照表[[#This Row],[舊]],字音画数表[新字],0))</f>
        <v>#N/A</v>
      </c>
      <c r="E155" s="59" t="e">
        <f>INDEX(字音画数表[画数],MATCH(新旧対照表[[#This Row],[舊]],字音画数表[新字],0))</f>
        <v>#N/A</v>
      </c>
      <c r="F155" s="59" t="e">
        <f>INDEX(字音画数表[部首番号],MATCH(新旧対照表[[#This Row],[舊]],字音画数表[新字],0))</f>
        <v>#N/A</v>
      </c>
      <c r="G155" s="60">
        <f>COUNTIF(ファイル名生成[[語釈見出し]:[索引]],"*"&amp;新旧対照表[[#This Row],[舊]]&amp;"*")</f>
        <v>0</v>
      </c>
      <c r="H155" s="60">
        <f>COUNTIF(既存ファイル名[[語釈見出し]:[索引]],"*"&amp;新旧対照表[[#This Row],[舊]]&amp;"*")</f>
        <v>0</v>
      </c>
    </row>
    <row r="156" spans="2:8">
      <c r="B156" t="s">
        <v>932</v>
      </c>
      <c r="C156" t="s">
        <v>1940</v>
      </c>
      <c r="D156" s="50" t="e">
        <f>INDEX(字音画数表[字音],MATCH(新旧対照表[[#This Row],[舊]],字音画数表[新字],0))</f>
        <v>#N/A</v>
      </c>
      <c r="E156" s="59" t="e">
        <f>INDEX(字音画数表[画数],MATCH(新旧対照表[[#This Row],[舊]],字音画数表[新字],0))</f>
        <v>#N/A</v>
      </c>
      <c r="F156" s="59" t="e">
        <f>INDEX(字音画数表[部首番号],MATCH(新旧対照表[[#This Row],[舊]],字音画数表[新字],0))</f>
        <v>#N/A</v>
      </c>
      <c r="G156" s="60">
        <f>COUNTIF(ファイル名生成[[語釈見出し]:[索引]],"*"&amp;新旧対照表[[#This Row],[舊]]&amp;"*")</f>
        <v>0</v>
      </c>
      <c r="H156" s="60">
        <f>COUNTIF(既存ファイル名[[語釈見出し]:[索引]],"*"&amp;新旧対照表[[#This Row],[舊]]&amp;"*")</f>
        <v>0</v>
      </c>
    </row>
    <row r="157" spans="2:8">
      <c r="B157" t="s">
        <v>1881</v>
      </c>
      <c r="C157" t="s">
        <v>937</v>
      </c>
      <c r="D157" s="50" t="e">
        <f>INDEX(字音画数表[字音],MATCH(新旧対照表[[#This Row],[舊]],字音画数表[新字],0))</f>
        <v>#N/A</v>
      </c>
      <c r="E157" s="59" t="e">
        <f>INDEX(字音画数表[画数],MATCH(新旧対照表[[#This Row],[舊]],字音画数表[新字],0))</f>
        <v>#N/A</v>
      </c>
      <c r="F157" s="59" t="e">
        <f>INDEX(字音画数表[部首番号],MATCH(新旧対照表[[#This Row],[舊]],字音画数表[新字],0))</f>
        <v>#N/A</v>
      </c>
      <c r="G157" s="60">
        <f>COUNTIF(ファイル名生成[[語釈見出し]:[索引]],"*"&amp;新旧対照表[[#This Row],[舊]]&amp;"*")</f>
        <v>0</v>
      </c>
      <c r="H157" s="60">
        <f>COUNTIF(既存ファイル名[[語釈見出し]:[索引]],"*"&amp;新旧対照表[[#This Row],[舊]]&amp;"*")</f>
        <v>0</v>
      </c>
    </row>
    <row r="158" spans="2:8">
      <c r="B158" t="s">
        <v>941</v>
      </c>
      <c r="C158" t="s">
        <v>4015</v>
      </c>
      <c r="D158" s="50" t="e">
        <f>INDEX(字音画数表[字音],MATCH(新旧対照表[[#This Row],[舊]],字音画数表[新字],0))</f>
        <v>#N/A</v>
      </c>
      <c r="E158" s="59" t="e">
        <f>INDEX(字音画数表[画数],MATCH(新旧対照表[[#This Row],[舊]],字音画数表[新字],0))</f>
        <v>#N/A</v>
      </c>
      <c r="F158" s="59" t="e">
        <f>INDEX(字音画数表[部首番号],MATCH(新旧対照表[[#This Row],[舊]],字音画数表[新字],0))</f>
        <v>#N/A</v>
      </c>
      <c r="G158" s="60">
        <f>COUNTIF(ファイル名生成[[語釈見出し]:[索引]],"*"&amp;新旧対照表[[#This Row],[舊]]&amp;"*")</f>
        <v>0</v>
      </c>
      <c r="H158" s="60">
        <f>COUNTIF(既存ファイル名[[語釈見出し]:[索引]],"*"&amp;新旧対照表[[#This Row],[舊]]&amp;"*")</f>
        <v>0</v>
      </c>
    </row>
    <row r="159" spans="2:8">
      <c r="B159" t="s">
        <v>944</v>
      </c>
      <c r="C159" t="s">
        <v>4016</v>
      </c>
      <c r="D159" s="50" t="e">
        <f>INDEX(字音画数表[字音],MATCH(新旧対照表[[#This Row],[舊]],字音画数表[新字],0))</f>
        <v>#N/A</v>
      </c>
      <c r="E159" s="59" t="e">
        <f>INDEX(字音画数表[画数],MATCH(新旧対照表[[#This Row],[舊]],字音画数表[新字],0))</f>
        <v>#N/A</v>
      </c>
      <c r="F159" s="59" t="e">
        <f>INDEX(字音画数表[部首番号],MATCH(新旧対照表[[#This Row],[舊]],字音画数表[新字],0))</f>
        <v>#N/A</v>
      </c>
      <c r="G159" s="60">
        <f>COUNTIF(ファイル名生成[[語釈見出し]:[索引]],"*"&amp;新旧対照表[[#This Row],[舊]]&amp;"*")</f>
        <v>0</v>
      </c>
      <c r="H159" s="60">
        <f>COUNTIF(既存ファイル名[[語釈見出し]:[索引]],"*"&amp;新旧対照表[[#This Row],[舊]]&amp;"*")</f>
        <v>0</v>
      </c>
    </row>
    <row r="160" spans="2:8">
      <c r="B160" t="s">
        <v>955</v>
      </c>
      <c r="C160" t="s">
        <v>1794</v>
      </c>
      <c r="D160" s="50" t="e">
        <f>INDEX(字音画数表[字音],MATCH(新旧対照表[[#This Row],[舊]],字音画数表[新字],0))</f>
        <v>#N/A</v>
      </c>
      <c r="E160" s="59" t="e">
        <f>INDEX(字音画数表[画数],MATCH(新旧対照表[[#This Row],[舊]],字音画数表[新字],0))</f>
        <v>#N/A</v>
      </c>
      <c r="F160" s="59" t="e">
        <f>INDEX(字音画数表[部首番号],MATCH(新旧対照表[[#This Row],[舊]],字音画数表[新字],0))</f>
        <v>#N/A</v>
      </c>
      <c r="G160" s="60">
        <f>COUNTIF(ファイル名生成[[語釈見出し]:[索引]],"*"&amp;新旧対照表[[#This Row],[舊]]&amp;"*")</f>
        <v>0</v>
      </c>
      <c r="H160" s="60">
        <f>COUNTIF(既存ファイル名[[語釈見出し]:[索引]],"*"&amp;新旧対照表[[#This Row],[舊]]&amp;"*")</f>
        <v>0</v>
      </c>
    </row>
    <row r="161" spans="2:8">
      <c r="B161" t="s">
        <v>961</v>
      </c>
      <c r="C161" t="s">
        <v>4017</v>
      </c>
      <c r="D161" s="50" t="e">
        <f>INDEX(字音画数表[字音],MATCH(新旧対照表[[#This Row],[舊]],字音画数表[新字],0))</f>
        <v>#N/A</v>
      </c>
      <c r="E161" s="59" t="e">
        <f>INDEX(字音画数表[画数],MATCH(新旧対照表[[#This Row],[舊]],字音画数表[新字],0))</f>
        <v>#N/A</v>
      </c>
      <c r="F161" s="59" t="e">
        <f>INDEX(字音画数表[部首番号],MATCH(新旧対照表[[#This Row],[舊]],字音画数表[新字],0))</f>
        <v>#N/A</v>
      </c>
      <c r="G161" s="60">
        <f>COUNTIF(ファイル名生成[[語釈見出し]:[索引]],"*"&amp;新旧対照表[[#This Row],[舊]]&amp;"*")</f>
        <v>0</v>
      </c>
      <c r="H161" s="60">
        <f>COUNTIF(既存ファイル名[[語釈見出し]:[索引]],"*"&amp;新旧対照表[[#This Row],[舊]]&amp;"*")</f>
        <v>0</v>
      </c>
    </row>
    <row r="162" spans="2:8">
      <c r="B162" t="s">
        <v>968</v>
      </c>
      <c r="C162" t="s">
        <v>4018</v>
      </c>
      <c r="D162" s="50" t="e">
        <f>INDEX(字音画数表[字音],MATCH(新旧対照表[[#This Row],[舊]],字音画数表[新字],0))</f>
        <v>#N/A</v>
      </c>
      <c r="E162" s="59" t="e">
        <f>INDEX(字音画数表[画数],MATCH(新旧対照表[[#This Row],[舊]],字音画数表[新字],0))</f>
        <v>#N/A</v>
      </c>
      <c r="F162" s="59" t="e">
        <f>INDEX(字音画数表[部首番号],MATCH(新旧対照表[[#This Row],[舊]],字音画数表[新字],0))</f>
        <v>#N/A</v>
      </c>
      <c r="G162" s="60">
        <f>COUNTIF(ファイル名生成[[語釈見出し]:[索引]],"*"&amp;新旧対照表[[#This Row],[舊]]&amp;"*")</f>
        <v>0</v>
      </c>
      <c r="H162" s="60">
        <f>COUNTIF(既存ファイル名[[語釈見出し]:[索引]],"*"&amp;新旧対照表[[#This Row],[舊]]&amp;"*")</f>
        <v>0</v>
      </c>
    </row>
    <row r="163" spans="2:8">
      <c r="B163" t="s">
        <v>1816</v>
      </c>
      <c r="C163" t="s">
        <v>1823</v>
      </c>
      <c r="D163" s="50" t="e">
        <f>INDEX(字音画数表[字音],MATCH(新旧対照表[[#This Row],[舊]],字音画数表[新字],0))</f>
        <v>#N/A</v>
      </c>
      <c r="E163" s="59" t="e">
        <f>INDEX(字音画数表[画数],MATCH(新旧対照表[[#This Row],[舊]],字音画数表[新字],0))</f>
        <v>#N/A</v>
      </c>
      <c r="F163" s="59" t="e">
        <f>INDEX(字音画数表[部首番号],MATCH(新旧対照表[[#This Row],[舊]],字音画数表[新字],0))</f>
        <v>#N/A</v>
      </c>
      <c r="G163" s="60">
        <f>COUNTIF(ファイル名生成[[語釈見出し]:[索引]],"*"&amp;新旧対照表[[#This Row],[舊]]&amp;"*")</f>
        <v>0</v>
      </c>
      <c r="H163" s="60">
        <f>COUNTIF(既存ファイル名[[語釈見出し]:[索引]],"*"&amp;新旧対照表[[#This Row],[舊]]&amp;"*")</f>
        <v>0</v>
      </c>
    </row>
    <row r="164" spans="2:8">
      <c r="B164" t="s">
        <v>1885</v>
      </c>
      <c r="C164" t="s">
        <v>1941</v>
      </c>
      <c r="D164" s="50" t="e">
        <f>INDEX(字音画数表[字音],MATCH(新旧対照表[[#This Row],[舊]],字音画数表[新字],0))</f>
        <v>#N/A</v>
      </c>
      <c r="E164" s="59" t="e">
        <f>INDEX(字音画数表[画数],MATCH(新旧対照表[[#This Row],[舊]],字音画数表[新字],0))</f>
        <v>#N/A</v>
      </c>
      <c r="F164" s="59" t="e">
        <f>INDEX(字音画数表[部首番号],MATCH(新旧対照表[[#This Row],[舊]],字音画数表[新字],0))</f>
        <v>#N/A</v>
      </c>
      <c r="G164" s="60">
        <f>COUNTIF(ファイル名生成[[語釈見出し]:[索引]],"*"&amp;新旧対照表[[#This Row],[舊]]&amp;"*")</f>
        <v>0</v>
      </c>
      <c r="H164" s="60">
        <f>COUNTIF(既存ファイル名[[語釈見出し]:[索引]],"*"&amp;新旧対照表[[#This Row],[舊]]&amp;"*")</f>
        <v>0</v>
      </c>
    </row>
    <row r="165" spans="2:8">
      <c r="B165" t="s">
        <v>977</v>
      </c>
      <c r="C165" t="s">
        <v>1795</v>
      </c>
      <c r="D165" s="50" t="e">
        <f>INDEX(字音画数表[字音],MATCH(新旧対照表[[#This Row],[舊]],字音画数表[新字],0))</f>
        <v>#N/A</v>
      </c>
      <c r="E165" s="59" t="e">
        <f>INDEX(字音画数表[画数],MATCH(新旧対照表[[#This Row],[舊]],字音画数表[新字],0))</f>
        <v>#N/A</v>
      </c>
      <c r="F165" s="59" t="e">
        <f>INDEX(字音画数表[部首番号],MATCH(新旧対照表[[#This Row],[舊]],字音画数表[新字],0))</f>
        <v>#N/A</v>
      </c>
      <c r="G165" s="60">
        <f>COUNTIF(ファイル名生成[[語釈見出し]:[索引]],"*"&amp;新旧対照表[[#This Row],[舊]]&amp;"*")</f>
        <v>0</v>
      </c>
      <c r="H165" s="60">
        <f>COUNTIF(既存ファイル名[[語釈見出し]:[索引]],"*"&amp;新旧対照表[[#This Row],[舊]]&amp;"*")</f>
        <v>0</v>
      </c>
    </row>
    <row r="166" spans="2:8">
      <c r="B166" t="s">
        <v>998</v>
      </c>
      <c r="C166" t="s">
        <v>1796</v>
      </c>
      <c r="D166" s="50" t="e">
        <f>INDEX(字音画数表[字音],MATCH(新旧対照表[[#This Row],[舊]],字音画数表[新字],0))</f>
        <v>#N/A</v>
      </c>
      <c r="E166" s="59" t="e">
        <f>INDEX(字音画数表[画数],MATCH(新旧対照表[[#This Row],[舊]],字音画数表[新字],0))</f>
        <v>#N/A</v>
      </c>
      <c r="F166" s="59" t="e">
        <f>INDEX(字音画数表[部首番号],MATCH(新旧対照表[[#This Row],[舊]],字音画数表[新字],0))</f>
        <v>#N/A</v>
      </c>
      <c r="G166" s="60">
        <f>COUNTIF(ファイル名生成[[語釈見出し]:[索引]],"*"&amp;新旧対照表[[#This Row],[舊]]&amp;"*")</f>
        <v>0</v>
      </c>
      <c r="H166" s="60">
        <f>COUNTIF(既存ファイル名[[語釈見出し]:[索引]],"*"&amp;新旧対照表[[#This Row],[舊]]&amp;"*")</f>
        <v>0</v>
      </c>
    </row>
    <row r="167" spans="2:8">
      <c r="B167" t="s">
        <v>852</v>
      </c>
      <c r="C167" t="s">
        <v>4019</v>
      </c>
      <c r="D167" s="50" t="e">
        <f>INDEX(字音画数表[字音],MATCH(新旧対照表[[#This Row],[舊]],字音画数表[新字],0))</f>
        <v>#N/A</v>
      </c>
      <c r="E167" s="59" t="e">
        <f>INDEX(字音画数表[画数],MATCH(新旧対照表[[#This Row],[舊]],字音画数表[新字],0))</f>
        <v>#N/A</v>
      </c>
      <c r="F167" s="59" t="e">
        <f>INDEX(字音画数表[部首番号],MATCH(新旧対照表[[#This Row],[舊]],字音画数表[新字],0))</f>
        <v>#N/A</v>
      </c>
      <c r="G167" s="60">
        <f>COUNTIF(ファイル名生成[[語釈見出し]:[索引]],"*"&amp;新旧対照表[[#This Row],[舊]]&amp;"*")</f>
        <v>0</v>
      </c>
      <c r="H167" s="60">
        <f>COUNTIF(既存ファイル名[[語釈見出し]:[索引]],"*"&amp;新旧対照表[[#This Row],[舊]]&amp;"*")</f>
        <v>0</v>
      </c>
    </row>
    <row r="168" spans="2:8">
      <c r="B168" t="s">
        <v>1001</v>
      </c>
      <c r="C168" t="s">
        <v>4020</v>
      </c>
      <c r="D168" s="50" t="e">
        <f>INDEX(字音画数表[字音],MATCH(新旧対照表[[#This Row],[舊]],字音画数表[新字],0))</f>
        <v>#N/A</v>
      </c>
      <c r="E168" s="59" t="e">
        <f>INDEX(字音画数表[画数],MATCH(新旧対照表[[#This Row],[舊]],字音画数表[新字],0))</f>
        <v>#N/A</v>
      </c>
      <c r="F168" s="59" t="e">
        <f>INDEX(字音画数表[部首番号],MATCH(新旧対照表[[#This Row],[舊]],字音画数表[新字],0))</f>
        <v>#N/A</v>
      </c>
      <c r="G168" s="60">
        <f>COUNTIF(ファイル名生成[[語釈見出し]:[索引]],"*"&amp;新旧対照表[[#This Row],[舊]]&amp;"*")</f>
        <v>0</v>
      </c>
      <c r="H168" s="60">
        <f>COUNTIF(既存ファイル名[[語釈見出し]:[索引]],"*"&amp;新旧対照表[[#This Row],[舊]]&amp;"*")</f>
        <v>0</v>
      </c>
    </row>
    <row r="169" spans="2:8">
      <c r="B169" t="s">
        <v>4021</v>
      </c>
      <c r="C169" t="s">
        <v>4022</v>
      </c>
      <c r="D169" s="50" t="e">
        <f>INDEX(字音画数表[字音],MATCH(新旧対照表[[#This Row],[舊]],字音画数表[新字],0))</f>
        <v>#N/A</v>
      </c>
      <c r="E169" s="59" t="e">
        <f>INDEX(字音画数表[画数],MATCH(新旧対照表[[#This Row],[舊]],字音画数表[新字],0))</f>
        <v>#N/A</v>
      </c>
      <c r="F169" s="59" t="e">
        <f>INDEX(字音画数表[部首番号],MATCH(新旧対照表[[#This Row],[舊]],字音画数表[新字],0))</f>
        <v>#N/A</v>
      </c>
      <c r="G169" s="60">
        <f>COUNTIF(ファイル名生成[[語釈見出し]:[索引]],"*"&amp;新旧対照表[[#This Row],[舊]]&amp;"*")</f>
        <v>0</v>
      </c>
      <c r="H169" s="60">
        <f>COUNTIF(既存ファイル名[[語釈見出し]:[索引]],"*"&amp;新旧対照表[[#This Row],[舊]]&amp;"*")</f>
        <v>0</v>
      </c>
    </row>
    <row r="170" spans="2:8">
      <c r="B170" t="s">
        <v>1022</v>
      </c>
      <c r="C170" t="s">
        <v>4023</v>
      </c>
      <c r="D170" s="50" t="e">
        <f>INDEX(字音画数表[字音],MATCH(新旧対照表[[#This Row],[舊]],字音画数表[新字],0))</f>
        <v>#N/A</v>
      </c>
      <c r="E170" s="59" t="e">
        <f>INDEX(字音画数表[画数],MATCH(新旧対照表[[#This Row],[舊]],字音画数表[新字],0))</f>
        <v>#N/A</v>
      </c>
      <c r="F170" s="59" t="e">
        <f>INDEX(字音画数表[部首番号],MATCH(新旧対照表[[#This Row],[舊]],字音画数表[新字],0))</f>
        <v>#N/A</v>
      </c>
      <c r="G170" s="60">
        <f>COUNTIF(ファイル名生成[[語釈見出し]:[索引]],"*"&amp;新旧対照表[[#This Row],[舊]]&amp;"*")</f>
        <v>0</v>
      </c>
      <c r="H170" s="60">
        <f>COUNTIF(既存ファイル名[[語釈見出し]:[索引]],"*"&amp;新旧対照表[[#This Row],[舊]]&amp;"*")</f>
        <v>0</v>
      </c>
    </row>
    <row r="171" spans="2:8">
      <c r="B171" t="s">
        <v>1025</v>
      </c>
      <c r="C171" t="s">
        <v>4024</v>
      </c>
      <c r="D171" s="50" t="e">
        <f>INDEX(字音画数表[字音],MATCH(新旧対照表[[#This Row],[舊]],字音画数表[新字],0))</f>
        <v>#N/A</v>
      </c>
      <c r="E171" s="59" t="e">
        <f>INDEX(字音画数表[画数],MATCH(新旧対照表[[#This Row],[舊]],字音画数表[新字],0))</f>
        <v>#N/A</v>
      </c>
      <c r="F171" s="59" t="e">
        <f>INDEX(字音画数表[部首番号],MATCH(新旧対照表[[#This Row],[舊]],字音画数表[新字],0))</f>
        <v>#N/A</v>
      </c>
      <c r="G171" s="60">
        <f>COUNTIF(ファイル名生成[[語釈見出し]:[索引]],"*"&amp;新旧対照表[[#This Row],[舊]]&amp;"*")</f>
        <v>0</v>
      </c>
      <c r="H171" s="60">
        <f>COUNTIF(既存ファイル名[[語釈見出し]:[索引]],"*"&amp;新旧対照表[[#This Row],[舊]]&amp;"*")</f>
        <v>0</v>
      </c>
    </row>
    <row r="172" spans="2:8">
      <c r="B172" t="s">
        <v>1031</v>
      </c>
      <c r="C172" t="s">
        <v>4739</v>
      </c>
      <c r="D172" s="50" t="e">
        <f>INDEX(字音画数表[字音],MATCH(新旧対照表[[#This Row],[舊]],字音画数表[新字],0))</f>
        <v>#N/A</v>
      </c>
      <c r="E172" s="59" t="e">
        <f>INDEX(字音画数表[画数],MATCH(新旧対照表[[#This Row],[舊]],字音画数表[新字],0))</f>
        <v>#N/A</v>
      </c>
      <c r="F172" s="59" t="e">
        <f>INDEX(字音画数表[部首番号],MATCH(新旧対照表[[#This Row],[舊]],字音画数表[新字],0))</f>
        <v>#N/A</v>
      </c>
      <c r="G172" s="60">
        <f>COUNTIF(ファイル名生成[[語釈見出し]:[索引]],"*"&amp;新旧対照表[[#This Row],[舊]]&amp;"*")</f>
        <v>0</v>
      </c>
      <c r="H172" s="60">
        <f>COUNTIF(既存ファイル名[[語釈見出し]:[索引]],"*"&amp;新旧対照表[[#This Row],[舊]]&amp;"*")</f>
        <v>0</v>
      </c>
    </row>
    <row r="173" spans="2:8">
      <c r="B173" t="s">
        <v>1035</v>
      </c>
      <c r="C173" t="s">
        <v>4025</v>
      </c>
      <c r="D173" s="50" t="e">
        <f>INDEX(字音画数表[字音],MATCH(新旧対照表[[#This Row],[舊]],字音画数表[新字],0))</f>
        <v>#N/A</v>
      </c>
      <c r="E173" s="59" t="e">
        <f>INDEX(字音画数表[画数],MATCH(新旧対照表[[#This Row],[舊]],字音画数表[新字],0))</f>
        <v>#N/A</v>
      </c>
      <c r="F173" s="59" t="e">
        <f>INDEX(字音画数表[部首番号],MATCH(新旧対照表[[#This Row],[舊]],字音画数表[新字],0))</f>
        <v>#N/A</v>
      </c>
      <c r="G173" s="60">
        <f>COUNTIF(ファイル名生成[[語釈見出し]:[索引]],"*"&amp;新旧対照表[[#This Row],[舊]]&amp;"*")</f>
        <v>0</v>
      </c>
      <c r="H173" s="60">
        <f>COUNTIF(既存ファイル名[[語釈見出し]:[索引]],"*"&amp;新旧対照表[[#This Row],[舊]]&amp;"*")</f>
        <v>0</v>
      </c>
    </row>
    <row r="174" spans="2:8">
      <c r="B174" t="s">
        <v>1037</v>
      </c>
      <c r="C174" t="s">
        <v>4026</v>
      </c>
      <c r="D174" s="50" t="e">
        <f>INDEX(字音画数表[字音],MATCH(新旧対照表[[#This Row],[舊]],字音画数表[新字],0))</f>
        <v>#N/A</v>
      </c>
      <c r="E174" s="59" t="e">
        <f>INDEX(字音画数表[画数],MATCH(新旧対照表[[#This Row],[舊]],字音画数表[新字],0))</f>
        <v>#N/A</v>
      </c>
      <c r="F174" s="59" t="e">
        <f>INDEX(字音画数表[部首番号],MATCH(新旧対照表[[#This Row],[舊]],字音画数表[新字],0))</f>
        <v>#N/A</v>
      </c>
      <c r="G174" s="60">
        <f>COUNTIF(ファイル名生成[[語釈見出し]:[索引]],"*"&amp;新旧対照表[[#This Row],[舊]]&amp;"*")</f>
        <v>0</v>
      </c>
      <c r="H174" s="60">
        <f>COUNTIF(既存ファイル名[[語釈見出し]:[索引]],"*"&amp;新旧対照表[[#This Row],[舊]]&amp;"*")</f>
        <v>0</v>
      </c>
    </row>
    <row r="175" spans="2:8">
      <c r="B175" t="s">
        <v>1810</v>
      </c>
      <c r="C175" t="s">
        <v>1822</v>
      </c>
      <c r="D175" s="50" t="e">
        <f>INDEX(字音画数表[字音],MATCH(新旧対照表[[#This Row],[舊]],字音画数表[新字],0))</f>
        <v>#N/A</v>
      </c>
      <c r="E175" s="59" t="e">
        <f>INDEX(字音画数表[画数],MATCH(新旧対照表[[#This Row],[舊]],字音画数表[新字],0))</f>
        <v>#N/A</v>
      </c>
      <c r="F175" s="59" t="e">
        <f>INDEX(字音画数表[部首番号],MATCH(新旧対照表[[#This Row],[舊]],字音画数表[新字],0))</f>
        <v>#N/A</v>
      </c>
      <c r="G175" s="60">
        <f>COUNTIF(ファイル名生成[[語釈見出し]:[索引]],"*"&amp;新旧対照表[[#This Row],[舊]]&amp;"*")</f>
        <v>0</v>
      </c>
      <c r="H175" s="60">
        <f>COUNTIF(既存ファイル名[[語釈見出し]:[索引]],"*"&amp;新旧対照表[[#This Row],[舊]]&amp;"*")</f>
        <v>0</v>
      </c>
    </row>
    <row r="176" spans="2:8">
      <c r="B176" t="s">
        <v>1054</v>
      </c>
      <c r="C176" t="s">
        <v>1942</v>
      </c>
      <c r="D176" s="50" t="e">
        <f>INDEX(字音画数表[字音],MATCH(新旧対照表[[#This Row],[舊]],字音画数表[新字],0))</f>
        <v>#N/A</v>
      </c>
      <c r="E176" s="59" t="e">
        <f>INDEX(字音画数表[画数],MATCH(新旧対照表[[#This Row],[舊]],字音画数表[新字],0))</f>
        <v>#N/A</v>
      </c>
      <c r="F176" s="59" t="e">
        <f>INDEX(字音画数表[部首番号],MATCH(新旧対照表[[#This Row],[舊]],字音画数表[新字],0))</f>
        <v>#N/A</v>
      </c>
      <c r="G176" s="60">
        <f>COUNTIF(ファイル名生成[[語釈見出し]:[索引]],"*"&amp;新旧対照表[[#This Row],[舊]]&amp;"*")</f>
        <v>0</v>
      </c>
      <c r="H176" s="60">
        <f>COUNTIF(既存ファイル名[[語釈見出し]:[索引]],"*"&amp;新旧対照表[[#This Row],[舊]]&amp;"*")</f>
        <v>0</v>
      </c>
    </row>
    <row r="177" spans="2:8">
      <c r="B177" t="s">
        <v>1080</v>
      </c>
      <c r="C177" t="s">
        <v>4027</v>
      </c>
      <c r="D177" s="50" t="e">
        <f>INDEX(字音画数表[字音],MATCH(新旧対照表[[#This Row],[舊]],字音画数表[新字],0))</f>
        <v>#N/A</v>
      </c>
      <c r="E177" s="59" t="e">
        <f>INDEX(字音画数表[画数],MATCH(新旧対照表[[#This Row],[舊]],字音画数表[新字],0))</f>
        <v>#N/A</v>
      </c>
      <c r="F177" s="59" t="e">
        <f>INDEX(字音画数表[部首番号],MATCH(新旧対照表[[#This Row],[舊]],字音画数表[新字],0))</f>
        <v>#N/A</v>
      </c>
      <c r="G177" s="60">
        <f>COUNTIF(ファイル名生成[[語釈見出し]:[索引]],"*"&amp;新旧対照表[[#This Row],[舊]]&amp;"*")</f>
        <v>0</v>
      </c>
      <c r="H177" s="60">
        <f>COUNTIF(既存ファイル名[[語釈見出し]:[索引]],"*"&amp;新旧対照表[[#This Row],[舊]]&amp;"*")</f>
        <v>0</v>
      </c>
    </row>
    <row r="178" spans="2:8">
      <c r="B178" t="s">
        <v>1092</v>
      </c>
      <c r="C178" t="s">
        <v>4028</v>
      </c>
      <c r="D178" s="50" t="e">
        <f>INDEX(字音画数表[字音],MATCH(新旧対照表[[#This Row],[舊]],字音画数表[新字],0))</f>
        <v>#N/A</v>
      </c>
      <c r="E178" s="59" t="e">
        <f>INDEX(字音画数表[画数],MATCH(新旧対照表[[#This Row],[舊]],字音画数表[新字],0))</f>
        <v>#N/A</v>
      </c>
      <c r="F178" s="59" t="e">
        <f>INDEX(字音画数表[部首番号],MATCH(新旧対照表[[#This Row],[舊]],字音画数表[新字],0))</f>
        <v>#N/A</v>
      </c>
      <c r="G178" s="60">
        <f>COUNTIF(ファイル名生成[[語釈見出し]:[索引]],"*"&amp;新旧対照表[[#This Row],[舊]]&amp;"*")</f>
        <v>0</v>
      </c>
      <c r="H178" s="60">
        <f>COUNTIF(既存ファイル名[[語釈見出し]:[索引]],"*"&amp;新旧対照表[[#This Row],[舊]]&amp;"*")</f>
        <v>0</v>
      </c>
    </row>
    <row r="179" spans="2:8">
      <c r="B179" t="s">
        <v>1122</v>
      </c>
      <c r="C179" t="s">
        <v>4029</v>
      </c>
      <c r="D179" s="50" t="e">
        <f>INDEX(字音画数表[字音],MATCH(新旧対照表[[#This Row],[舊]],字音画数表[新字],0))</f>
        <v>#N/A</v>
      </c>
      <c r="E179" s="59" t="e">
        <f>INDEX(字音画数表[画数],MATCH(新旧対照表[[#This Row],[舊]],字音画数表[新字],0))</f>
        <v>#N/A</v>
      </c>
      <c r="F179" s="59" t="e">
        <f>INDEX(字音画数表[部首番号],MATCH(新旧対照表[[#This Row],[舊]],字音画数表[新字],0))</f>
        <v>#N/A</v>
      </c>
      <c r="G179" s="60">
        <f>COUNTIF(ファイル名生成[[語釈見出し]:[索引]],"*"&amp;新旧対照表[[#This Row],[舊]]&amp;"*")</f>
        <v>0</v>
      </c>
      <c r="H179" s="60">
        <f>COUNTIF(既存ファイル名[[語釈見出し]:[索引]],"*"&amp;新旧対照表[[#This Row],[舊]]&amp;"*")</f>
        <v>0</v>
      </c>
    </row>
    <row r="180" spans="2:8">
      <c r="B180" t="s">
        <v>1130</v>
      </c>
      <c r="C180" t="s">
        <v>4740</v>
      </c>
      <c r="D180" s="50" t="e">
        <f>INDEX(字音画数表[字音],MATCH(新旧対照表[[#This Row],[舊]],字音画数表[新字],0))</f>
        <v>#N/A</v>
      </c>
      <c r="E180" s="59" t="e">
        <f>INDEX(字音画数表[画数],MATCH(新旧対照表[[#This Row],[舊]],字音画数表[新字],0))</f>
        <v>#N/A</v>
      </c>
      <c r="F180" s="59" t="e">
        <f>INDEX(字音画数表[部首番号],MATCH(新旧対照表[[#This Row],[舊]],字音画数表[新字],0))</f>
        <v>#N/A</v>
      </c>
      <c r="G180" s="60">
        <f>COUNTIF(ファイル名生成[[語釈見出し]:[索引]],"*"&amp;新旧対照表[[#This Row],[舊]]&amp;"*")</f>
        <v>0</v>
      </c>
      <c r="H180" s="60">
        <f>COUNTIF(既存ファイル名[[語釈見出し]:[索引]],"*"&amp;新旧対照表[[#This Row],[舊]]&amp;"*")</f>
        <v>0</v>
      </c>
    </row>
    <row r="181" spans="2:8">
      <c r="B181" t="s">
        <v>1135</v>
      </c>
      <c r="C181" t="s">
        <v>4741</v>
      </c>
      <c r="D181" s="50" t="e">
        <f>INDEX(字音画数表[字音],MATCH(新旧対照表[[#This Row],[舊]],字音画数表[新字],0))</f>
        <v>#N/A</v>
      </c>
      <c r="E181" s="59" t="e">
        <f>INDEX(字音画数表[画数],MATCH(新旧対照表[[#This Row],[舊]],字音画数表[新字],0))</f>
        <v>#N/A</v>
      </c>
      <c r="F181" s="59" t="e">
        <f>INDEX(字音画数表[部首番号],MATCH(新旧対照表[[#This Row],[舊]],字音画数表[新字],0))</f>
        <v>#N/A</v>
      </c>
      <c r="G181" s="60">
        <f>COUNTIF(ファイル名生成[[語釈見出し]:[索引]],"*"&amp;新旧対照表[[#This Row],[舊]]&amp;"*")</f>
        <v>0</v>
      </c>
      <c r="H181" s="60">
        <f>COUNTIF(既存ファイル名[[語釈見出し]:[索引]],"*"&amp;新旧対照表[[#This Row],[舊]]&amp;"*")</f>
        <v>0</v>
      </c>
    </row>
    <row r="182" spans="2:8">
      <c r="B182" t="s">
        <v>1150</v>
      </c>
      <c r="C182" t="s">
        <v>4030</v>
      </c>
      <c r="D182" s="98" t="e">
        <f>INDEX(字音画数表[字音],MATCH(新旧対照表[[#This Row],[舊]],字音画数表[新字],0))</f>
        <v>#N/A</v>
      </c>
      <c r="E182" s="59" t="e">
        <f>INDEX(字音画数表[画数],MATCH(新旧対照表[[#This Row],[舊]],字音画数表[新字],0))</f>
        <v>#N/A</v>
      </c>
      <c r="F182" s="59" t="e">
        <f>INDEX(字音画数表[部首番号],MATCH(新旧対照表[[#This Row],[舊]],字音画数表[新字],0))</f>
        <v>#N/A</v>
      </c>
      <c r="G182" s="60">
        <f>COUNTIF(ファイル名生成[[語釈見出し]:[索引]],"*"&amp;新旧対照表[[#This Row],[舊]]&amp;"*")</f>
        <v>0</v>
      </c>
      <c r="H182" s="60">
        <f>COUNTIF(既存ファイル名[[語釈見出し]:[索引]],"*"&amp;新旧対照表[[#This Row],[舊]]&amp;"*")</f>
        <v>0</v>
      </c>
    </row>
    <row r="183" spans="2:8">
      <c r="B183" t="s">
        <v>1152</v>
      </c>
      <c r="C183" t="s">
        <v>4742</v>
      </c>
      <c r="D183" s="50" t="e">
        <f>INDEX(字音画数表[字音],MATCH(新旧対照表[[#This Row],[舊]],字音画数表[新字],0))</f>
        <v>#N/A</v>
      </c>
      <c r="E183" s="59" t="e">
        <f>INDEX(字音画数表[画数],MATCH(新旧対照表[[#This Row],[舊]],字音画数表[新字],0))</f>
        <v>#N/A</v>
      </c>
      <c r="F183" s="59" t="e">
        <f>INDEX(字音画数表[部首番号],MATCH(新旧対照表[[#This Row],[舊]],字音画数表[新字],0))</f>
        <v>#N/A</v>
      </c>
      <c r="G183" s="60">
        <f>COUNTIF(ファイル名生成[[語釈見出し]:[索引]],"*"&amp;新旧対照表[[#This Row],[舊]]&amp;"*")</f>
        <v>0</v>
      </c>
      <c r="H183" s="60">
        <f>COUNTIF(既存ファイル名[[語釈見出し]:[索引]],"*"&amp;新旧対照表[[#This Row],[舊]]&amp;"*")</f>
        <v>0</v>
      </c>
    </row>
    <row r="184" spans="2:8">
      <c r="B184" t="s">
        <v>1167</v>
      </c>
      <c r="C184" t="s">
        <v>1798</v>
      </c>
      <c r="D184" s="50" t="e">
        <f>INDEX(字音画数表[字音],MATCH(新旧対照表[[#This Row],[舊]],字音画数表[新字],0))</f>
        <v>#N/A</v>
      </c>
      <c r="E184" s="59" t="e">
        <f>INDEX(字音画数表[画数],MATCH(新旧対照表[[#This Row],[舊]],字音画数表[新字],0))</f>
        <v>#N/A</v>
      </c>
      <c r="F184" s="59" t="e">
        <f>INDEX(字音画数表[部首番号],MATCH(新旧対照表[[#This Row],[舊]],字音画数表[新字],0))</f>
        <v>#N/A</v>
      </c>
      <c r="G184" s="60">
        <f>COUNTIF(ファイル名生成[[語釈見出し]:[索引]],"*"&amp;新旧対照表[[#This Row],[舊]]&amp;"*")</f>
        <v>0</v>
      </c>
      <c r="H184" s="60">
        <f>COUNTIF(既存ファイル名[[語釈見出し]:[索引]],"*"&amp;新旧対照表[[#This Row],[舊]]&amp;"*")</f>
        <v>0</v>
      </c>
    </row>
    <row r="185" spans="2:8">
      <c r="B185" t="s">
        <v>1172</v>
      </c>
      <c r="C185" t="s">
        <v>4743</v>
      </c>
      <c r="D185" s="50" t="e">
        <f>INDEX(字音画数表[字音],MATCH(新旧対照表[[#This Row],[舊]],字音画数表[新字],0))</f>
        <v>#N/A</v>
      </c>
      <c r="E185" s="59" t="e">
        <f>INDEX(字音画数表[画数],MATCH(新旧対照表[[#This Row],[舊]],字音画数表[新字],0))</f>
        <v>#N/A</v>
      </c>
      <c r="F185" s="59" t="e">
        <f>INDEX(字音画数表[部首番号],MATCH(新旧対照表[[#This Row],[舊]],字音画数表[新字],0))</f>
        <v>#N/A</v>
      </c>
      <c r="G185" s="60">
        <f>COUNTIF(ファイル名生成[[語釈見出し]:[索引]],"*"&amp;新旧対照表[[#This Row],[舊]]&amp;"*")</f>
        <v>0</v>
      </c>
      <c r="H185" s="60">
        <f>COUNTIF(既存ファイル名[[語釈見出し]:[索引]],"*"&amp;新旧対照表[[#This Row],[舊]]&amp;"*")</f>
        <v>0</v>
      </c>
    </row>
    <row r="186" spans="2:8">
      <c r="B186" t="s">
        <v>1192</v>
      </c>
      <c r="C186" t="s">
        <v>4031</v>
      </c>
      <c r="D186" s="50" t="e">
        <f>INDEX(字音画数表[字音],MATCH(新旧対照表[[#This Row],[舊]],字音画数表[新字],0))</f>
        <v>#N/A</v>
      </c>
      <c r="E186" s="59" t="e">
        <f>INDEX(字音画数表[画数],MATCH(新旧対照表[[#This Row],[舊]],字音画数表[新字],0))</f>
        <v>#N/A</v>
      </c>
      <c r="F186" s="59" t="e">
        <f>INDEX(字音画数表[部首番号],MATCH(新旧対照表[[#This Row],[舊]],字音画数表[新字],0))</f>
        <v>#N/A</v>
      </c>
      <c r="G186" s="60">
        <f>COUNTIF(ファイル名生成[[語釈見出し]:[索引]],"*"&amp;新旧対照表[[#This Row],[舊]]&amp;"*")</f>
        <v>0</v>
      </c>
      <c r="H186" s="60">
        <f>COUNTIF(既存ファイル名[[語釈見出し]:[索引]],"*"&amp;新旧対照表[[#This Row],[舊]]&amp;"*")</f>
        <v>0</v>
      </c>
    </row>
    <row r="187" spans="2:8">
      <c r="B187" t="s">
        <v>1195</v>
      </c>
      <c r="C187" t="s">
        <v>4032</v>
      </c>
      <c r="D187" s="50" t="e">
        <f>INDEX(字音画数表[字音],MATCH(新旧対照表[[#This Row],[舊]],字音画数表[新字],0))</f>
        <v>#N/A</v>
      </c>
      <c r="E187" s="59" t="e">
        <f>INDEX(字音画数表[画数],MATCH(新旧対照表[[#This Row],[舊]],字音画数表[新字],0))</f>
        <v>#N/A</v>
      </c>
      <c r="F187" s="59" t="e">
        <f>INDEX(字音画数表[部首番号],MATCH(新旧対照表[[#This Row],[舊]],字音画数表[新字],0))</f>
        <v>#N/A</v>
      </c>
      <c r="G187" s="60">
        <f>COUNTIF(ファイル名生成[[語釈見出し]:[索引]],"*"&amp;新旧対照表[[#This Row],[舊]]&amp;"*")</f>
        <v>0</v>
      </c>
      <c r="H187" s="60">
        <f>COUNTIF(既存ファイル名[[語釈見出し]:[索引]],"*"&amp;新旧対照表[[#This Row],[舊]]&amp;"*")</f>
        <v>0</v>
      </c>
    </row>
    <row r="188" spans="2:8">
      <c r="B188" t="s">
        <v>1199</v>
      </c>
      <c r="C188" t="s">
        <v>4033</v>
      </c>
      <c r="D188" s="50" t="e">
        <f>INDEX(字音画数表[字音],MATCH(新旧対照表[[#This Row],[舊]],字音画数表[新字],0))</f>
        <v>#N/A</v>
      </c>
      <c r="E188" s="59" t="e">
        <f>INDEX(字音画数表[画数],MATCH(新旧対照表[[#This Row],[舊]],字音画数表[新字],0))</f>
        <v>#N/A</v>
      </c>
      <c r="F188" s="59" t="e">
        <f>INDEX(字音画数表[部首番号],MATCH(新旧対照表[[#This Row],[舊]],字音画数表[新字],0))</f>
        <v>#N/A</v>
      </c>
      <c r="G188" s="60">
        <f>COUNTIF(ファイル名生成[[語釈見出し]:[索引]],"*"&amp;新旧対照表[[#This Row],[舊]]&amp;"*")</f>
        <v>0</v>
      </c>
      <c r="H188" s="60">
        <f>COUNTIF(既存ファイル名[[語釈見出し]:[索引]],"*"&amp;新旧対照表[[#This Row],[舊]]&amp;"*")</f>
        <v>0</v>
      </c>
    </row>
    <row r="189" spans="2:8">
      <c r="B189" t="s">
        <v>1210</v>
      </c>
      <c r="C189" t="s">
        <v>1799</v>
      </c>
      <c r="D189" s="50" t="e">
        <f>INDEX(字音画数表[字音],MATCH(新旧対照表[[#This Row],[舊]],字音画数表[新字],0))</f>
        <v>#N/A</v>
      </c>
      <c r="E189" s="59" t="e">
        <f>INDEX(字音画数表[画数],MATCH(新旧対照表[[#This Row],[舊]],字音画数表[新字],0))</f>
        <v>#N/A</v>
      </c>
      <c r="F189" s="59" t="e">
        <f>INDEX(字音画数表[部首番号],MATCH(新旧対照表[[#This Row],[舊]],字音画数表[新字],0))</f>
        <v>#N/A</v>
      </c>
      <c r="G189" s="60">
        <f>COUNTIF(ファイル名生成[[語釈見出し]:[索引]],"*"&amp;新旧対照表[[#This Row],[舊]]&amp;"*")</f>
        <v>0</v>
      </c>
      <c r="H189" s="60">
        <f>COUNTIF(既存ファイル名[[語釈見出し]:[索引]],"*"&amp;新旧対照表[[#This Row],[舊]]&amp;"*")</f>
        <v>0</v>
      </c>
    </row>
    <row r="190" spans="2:8">
      <c r="B190" t="s">
        <v>1211</v>
      </c>
      <c r="C190" t="s">
        <v>4034</v>
      </c>
      <c r="D190" s="50" t="e">
        <f>INDEX(字音画数表[字音],MATCH(新旧対照表[[#This Row],[舊]],字音画数表[新字],0))</f>
        <v>#N/A</v>
      </c>
      <c r="E190" s="59" t="e">
        <f>INDEX(字音画数表[画数],MATCH(新旧対照表[[#This Row],[舊]],字音画数表[新字],0))</f>
        <v>#N/A</v>
      </c>
      <c r="F190" s="59" t="e">
        <f>INDEX(字音画数表[部首番号],MATCH(新旧対照表[[#This Row],[舊]],字音画数表[新字],0))</f>
        <v>#N/A</v>
      </c>
      <c r="G190" s="60">
        <f>COUNTIF(ファイル名生成[[語釈見出し]:[索引]],"*"&amp;新旧対照表[[#This Row],[舊]]&amp;"*")</f>
        <v>0</v>
      </c>
      <c r="H190" s="60">
        <f>COUNTIF(既存ファイル名[[語釈見出し]:[索引]],"*"&amp;新旧対照表[[#This Row],[舊]]&amp;"*")</f>
        <v>0</v>
      </c>
    </row>
    <row r="191" spans="2:8">
      <c r="B191" t="s">
        <v>1818</v>
      </c>
      <c r="C191" t="s">
        <v>1825</v>
      </c>
      <c r="D191" s="50" t="e">
        <f>INDEX(字音画数表[字音],MATCH(新旧対照表[[#This Row],[舊]],字音画数表[新字],0))</f>
        <v>#N/A</v>
      </c>
      <c r="E191" s="59" t="e">
        <f>INDEX(字音画数表[画数],MATCH(新旧対照表[[#This Row],[舊]],字音画数表[新字],0))</f>
        <v>#N/A</v>
      </c>
      <c r="F191" s="59" t="e">
        <f>INDEX(字音画数表[部首番号],MATCH(新旧対照表[[#This Row],[舊]],字音画数表[新字],0))</f>
        <v>#N/A</v>
      </c>
      <c r="G191" s="60">
        <f>COUNTIF(ファイル名生成[[語釈見出し]:[索引]],"*"&amp;新旧対照表[[#This Row],[舊]]&amp;"*")</f>
        <v>0</v>
      </c>
      <c r="H191" s="60">
        <f>COUNTIF(既存ファイル名[[語釈見出し]:[索引]],"*"&amp;新旧対照表[[#This Row],[舊]]&amp;"*")</f>
        <v>0</v>
      </c>
    </row>
    <row r="192" spans="2:8">
      <c r="B192" t="s">
        <v>1224</v>
      </c>
      <c r="C192" t="s">
        <v>4035</v>
      </c>
      <c r="D192" s="50" t="e">
        <f>INDEX(字音画数表[字音],MATCH(新旧対照表[[#This Row],[舊]],字音画数表[新字],0))</f>
        <v>#N/A</v>
      </c>
      <c r="E192" s="59" t="e">
        <f>INDEX(字音画数表[画数],MATCH(新旧対照表[[#This Row],[舊]],字音画数表[新字],0))</f>
        <v>#N/A</v>
      </c>
      <c r="F192" s="59" t="e">
        <f>INDEX(字音画数表[部首番号],MATCH(新旧対照表[[#This Row],[舊]],字音画数表[新字],0))</f>
        <v>#N/A</v>
      </c>
      <c r="G192" s="60">
        <f>COUNTIF(ファイル名生成[[語釈見出し]:[索引]],"*"&amp;新旧対照表[[#This Row],[舊]]&amp;"*")</f>
        <v>0</v>
      </c>
      <c r="H192" s="60">
        <f>COUNTIF(既存ファイル名[[語釈見出し]:[索引]],"*"&amp;新旧対照表[[#This Row],[舊]]&amp;"*")</f>
        <v>0</v>
      </c>
    </row>
    <row r="193" spans="2:8">
      <c r="B193" t="s">
        <v>1229</v>
      </c>
      <c r="C193" t="s">
        <v>1800</v>
      </c>
      <c r="D193" s="50" t="e">
        <f>INDEX(字音画数表[字音],MATCH(新旧対照表[[#This Row],[舊]],字音画数表[新字],0))</f>
        <v>#N/A</v>
      </c>
      <c r="E193" s="59" t="e">
        <f>INDEX(字音画数表[画数],MATCH(新旧対照表[[#This Row],[舊]],字音画数表[新字],0))</f>
        <v>#N/A</v>
      </c>
      <c r="F193" s="59" t="e">
        <f>INDEX(字音画数表[部首番号],MATCH(新旧対照表[[#This Row],[舊]],字音画数表[新字],0))</f>
        <v>#N/A</v>
      </c>
      <c r="G193" s="60">
        <f>COUNTIF(ファイル名生成[[語釈見出し]:[索引]],"*"&amp;新旧対照表[[#This Row],[舊]]&amp;"*")</f>
        <v>0</v>
      </c>
      <c r="H193" s="60">
        <f>COUNTIF(既存ファイル名[[語釈見出し]:[索引]],"*"&amp;新旧対照表[[#This Row],[舊]]&amp;"*")</f>
        <v>0</v>
      </c>
    </row>
    <row r="194" spans="2:8">
      <c r="B194" t="s">
        <v>1901</v>
      </c>
      <c r="C194" t="s">
        <v>1249</v>
      </c>
      <c r="D194" s="50" t="e">
        <f>INDEX(字音画数表[字音],MATCH(新旧対照表[[#This Row],[舊]],字音画数表[新字],0))</f>
        <v>#N/A</v>
      </c>
      <c r="E194" s="59" t="e">
        <f>INDEX(字音画数表[画数],MATCH(新旧対照表[[#This Row],[舊]],字音画数表[新字],0))</f>
        <v>#N/A</v>
      </c>
      <c r="F194" s="59" t="e">
        <f>INDEX(字音画数表[部首番号],MATCH(新旧対照表[[#This Row],[舊]],字音画数表[新字],0))</f>
        <v>#N/A</v>
      </c>
      <c r="G194" s="60">
        <f>COUNTIF(ファイル名生成[[語釈見出し]:[索引]],"*"&amp;新旧対照表[[#This Row],[舊]]&amp;"*")</f>
        <v>0</v>
      </c>
      <c r="H194" s="60">
        <f>COUNTIF(既存ファイル名[[語釈見出し]:[索引]],"*"&amp;新旧対照表[[#This Row],[舊]]&amp;"*")</f>
        <v>0</v>
      </c>
    </row>
    <row r="195" spans="2:8">
      <c r="B195" t="s">
        <v>1273</v>
      </c>
      <c r="C195" t="s">
        <v>4744</v>
      </c>
      <c r="D195" s="50" t="e">
        <f>INDEX(字音画数表[字音],MATCH(新旧対照表[[#This Row],[舊]],字音画数表[新字],0))</f>
        <v>#N/A</v>
      </c>
      <c r="E195" s="59" t="e">
        <f>INDEX(字音画数表[画数],MATCH(新旧対照表[[#This Row],[舊]],字音画数表[新字],0))</f>
        <v>#N/A</v>
      </c>
      <c r="F195" s="59" t="e">
        <f>INDEX(字音画数表[部首番号],MATCH(新旧対照表[[#This Row],[舊]],字音画数表[新字],0))</f>
        <v>#N/A</v>
      </c>
      <c r="G195" s="60">
        <f>COUNTIF(ファイル名生成[[語釈見出し]:[索引]],"*"&amp;新旧対照表[[#This Row],[舊]]&amp;"*")</f>
        <v>0</v>
      </c>
      <c r="H195" s="60">
        <f>COUNTIF(既存ファイル名[[語釈見出し]:[索引]],"*"&amp;新旧対照表[[#This Row],[舊]]&amp;"*")</f>
        <v>0</v>
      </c>
    </row>
    <row r="196" spans="2:8">
      <c r="B196" t="s">
        <v>1290</v>
      </c>
      <c r="C196" t="s">
        <v>4036</v>
      </c>
      <c r="D196" s="50" t="e">
        <f>INDEX(字音画数表[字音],MATCH(新旧対照表[[#This Row],[舊]],字音画数表[新字],0))</f>
        <v>#N/A</v>
      </c>
      <c r="E196" s="59" t="e">
        <f>INDEX(字音画数表[画数],MATCH(新旧対照表[[#This Row],[舊]],字音画数表[新字],0))</f>
        <v>#N/A</v>
      </c>
      <c r="F196" s="59" t="e">
        <f>INDEX(字音画数表[部首番号],MATCH(新旧対照表[[#This Row],[舊]],字音画数表[新字],0))</f>
        <v>#N/A</v>
      </c>
      <c r="G196" s="60">
        <f>COUNTIF(ファイル名生成[[語釈見出し]:[索引]],"*"&amp;新旧対照表[[#This Row],[舊]]&amp;"*")</f>
        <v>0</v>
      </c>
      <c r="H196" s="60">
        <f>COUNTIF(既存ファイル名[[語釈見出し]:[索引]],"*"&amp;新旧対照表[[#This Row],[舊]]&amp;"*")</f>
        <v>0</v>
      </c>
    </row>
    <row r="197" spans="2:8">
      <c r="B197" t="s">
        <v>1292</v>
      </c>
      <c r="C197" t="s">
        <v>1943</v>
      </c>
      <c r="D197" s="50" t="e">
        <f>INDEX(字音画数表[字音],MATCH(新旧対照表[[#This Row],[舊]],字音画数表[新字],0))</f>
        <v>#N/A</v>
      </c>
      <c r="E197" s="59" t="e">
        <f>INDEX(字音画数表[画数],MATCH(新旧対照表[[#This Row],[舊]],字音画数表[新字],0))</f>
        <v>#N/A</v>
      </c>
      <c r="F197" s="59" t="e">
        <f>INDEX(字音画数表[部首番号],MATCH(新旧対照表[[#This Row],[舊]],字音画数表[新字],0))</f>
        <v>#N/A</v>
      </c>
      <c r="G197" s="60">
        <f>COUNTIF(ファイル名生成[[語釈見出し]:[索引]],"*"&amp;新旧対照表[[#This Row],[舊]]&amp;"*")</f>
        <v>0</v>
      </c>
      <c r="H197" s="60">
        <f>COUNTIF(既存ファイル名[[語釈見出し]:[索引]],"*"&amp;新旧対照表[[#This Row],[舊]]&amp;"*")</f>
        <v>0</v>
      </c>
    </row>
    <row r="198" spans="2:8">
      <c r="B198" t="s">
        <v>1300</v>
      </c>
      <c r="C198" t="s">
        <v>4037</v>
      </c>
      <c r="D198" s="50" t="e">
        <f>INDEX(字音画数表[字音],MATCH(新旧対照表[[#This Row],[舊]],字音画数表[新字],0))</f>
        <v>#N/A</v>
      </c>
      <c r="E198" s="59" t="e">
        <f>INDEX(字音画数表[画数],MATCH(新旧対照表[[#This Row],[舊]],字音画数表[新字],0))</f>
        <v>#N/A</v>
      </c>
      <c r="F198" s="59" t="e">
        <f>INDEX(字音画数表[部首番号],MATCH(新旧対照表[[#This Row],[舊]],字音画数表[新字],0))</f>
        <v>#N/A</v>
      </c>
      <c r="G198" s="60">
        <f>COUNTIF(ファイル名生成[[語釈見出し]:[索引]],"*"&amp;新旧対照表[[#This Row],[舊]]&amp;"*")</f>
        <v>0</v>
      </c>
      <c r="H198" s="60">
        <f>COUNTIF(既存ファイル名[[語釈見出し]:[索引]],"*"&amp;新旧対照表[[#This Row],[舊]]&amp;"*")</f>
        <v>0</v>
      </c>
    </row>
    <row r="199" spans="2:8">
      <c r="B199" t="s">
        <v>1298</v>
      </c>
      <c r="C199" t="s">
        <v>4038</v>
      </c>
      <c r="D199" s="50" t="e">
        <f>INDEX(字音画数表[字音],MATCH(新旧対照表[[#This Row],[舊]],字音画数表[新字],0))</f>
        <v>#N/A</v>
      </c>
      <c r="E199" s="59" t="e">
        <f>INDEX(字音画数表[画数],MATCH(新旧対照表[[#This Row],[舊]],字音画数表[新字],0))</f>
        <v>#N/A</v>
      </c>
      <c r="F199" s="59" t="e">
        <f>INDEX(字音画数表[部首番号],MATCH(新旧対照表[[#This Row],[舊]],字音画数表[新字],0))</f>
        <v>#N/A</v>
      </c>
      <c r="G199" s="60">
        <f>COUNTIF(ファイル名生成[[語釈見出し]:[索引]],"*"&amp;新旧対照表[[#This Row],[舊]]&amp;"*")</f>
        <v>0</v>
      </c>
      <c r="H199" s="60">
        <f>COUNTIF(既存ファイル名[[語釈見出し]:[索引]],"*"&amp;新旧対照表[[#This Row],[舊]]&amp;"*")</f>
        <v>0</v>
      </c>
    </row>
    <row r="200" spans="2:8">
      <c r="B200" t="s">
        <v>1303</v>
      </c>
      <c r="C200" t="s">
        <v>1944</v>
      </c>
      <c r="D200" s="50" t="e">
        <f>INDEX(字音画数表[字音],MATCH(新旧対照表[[#This Row],[舊]],字音画数表[新字],0))</f>
        <v>#N/A</v>
      </c>
      <c r="E200" s="59" t="e">
        <f>INDEX(字音画数表[画数],MATCH(新旧対照表[[#This Row],[舊]],字音画数表[新字],0))</f>
        <v>#N/A</v>
      </c>
      <c r="F200" s="59" t="e">
        <f>INDEX(字音画数表[部首番号],MATCH(新旧対照表[[#This Row],[舊]],字音画数表[新字],0))</f>
        <v>#N/A</v>
      </c>
      <c r="G200" s="60">
        <f>COUNTIF(ファイル名生成[[語釈見出し]:[索引]],"*"&amp;新旧対照表[[#This Row],[舊]]&amp;"*")</f>
        <v>0</v>
      </c>
      <c r="H200" s="60">
        <f>COUNTIF(既存ファイル名[[語釈見出し]:[索引]],"*"&amp;新旧対照表[[#This Row],[舊]]&amp;"*")</f>
        <v>0</v>
      </c>
    </row>
    <row r="201" spans="2:8">
      <c r="B201" t="s">
        <v>1347</v>
      </c>
      <c r="C201" t="s">
        <v>1824</v>
      </c>
      <c r="D201" s="50" t="e">
        <f>INDEX(字音画数表[字音],MATCH(新旧対照表[[#This Row],[舊]],字音画数表[新字],0))</f>
        <v>#N/A</v>
      </c>
      <c r="E201" s="59" t="e">
        <f>INDEX(字音画数表[画数],MATCH(新旧対照表[[#This Row],[舊]],字音画数表[新字],0))</f>
        <v>#N/A</v>
      </c>
      <c r="F201" s="59" t="e">
        <f>INDEX(字音画数表[部首番号],MATCH(新旧対照表[[#This Row],[舊]],字音画数表[新字],0))</f>
        <v>#N/A</v>
      </c>
      <c r="G201" s="60">
        <f>COUNTIF(ファイル名生成[[語釈見出し]:[索引]],"*"&amp;新旧対照表[[#This Row],[舊]]&amp;"*")</f>
        <v>0</v>
      </c>
      <c r="H201" s="60">
        <f>COUNTIF(既存ファイル名[[語釈見出し]:[索引]],"*"&amp;新旧対照表[[#This Row],[舊]]&amp;"*")</f>
        <v>0</v>
      </c>
    </row>
    <row r="202" spans="2:8">
      <c r="B202" t="s">
        <v>1913</v>
      </c>
      <c r="C202" t="s">
        <v>1945</v>
      </c>
      <c r="D202" s="50" t="e">
        <f>INDEX(字音画数表[字音],MATCH(新旧対照表[[#This Row],[舊]],字音画数表[新字],0))</f>
        <v>#N/A</v>
      </c>
      <c r="E202" s="59" t="e">
        <f>INDEX(字音画数表[画数],MATCH(新旧対照表[[#This Row],[舊]],字音画数表[新字],0))</f>
        <v>#N/A</v>
      </c>
      <c r="F202" s="59" t="e">
        <f>INDEX(字音画数表[部首番号],MATCH(新旧対照表[[#This Row],[舊]],字音画数表[新字],0))</f>
        <v>#N/A</v>
      </c>
      <c r="G202" s="60">
        <f>COUNTIF(ファイル名生成[[語釈見出し]:[索引]],"*"&amp;新旧対照表[[#This Row],[舊]]&amp;"*")</f>
        <v>0</v>
      </c>
      <c r="H202" s="60">
        <f>COUNTIF(既存ファイル名[[語釈見出し]:[索引]],"*"&amp;新旧対照表[[#This Row],[舊]]&amp;"*")</f>
        <v>0</v>
      </c>
    </row>
    <row r="203" spans="2:8">
      <c r="B203" t="s">
        <v>1375</v>
      </c>
      <c r="C203" t="s">
        <v>4039</v>
      </c>
      <c r="D203" s="50" t="e">
        <f>INDEX(字音画数表[字音],MATCH(新旧対照表[[#This Row],[舊]],字音画数表[新字],0))</f>
        <v>#N/A</v>
      </c>
      <c r="E203" s="59" t="e">
        <f>INDEX(字音画数表[画数],MATCH(新旧対照表[[#This Row],[舊]],字音画数表[新字],0))</f>
        <v>#N/A</v>
      </c>
      <c r="F203" s="59" t="e">
        <f>INDEX(字音画数表[部首番号],MATCH(新旧対照表[[#This Row],[舊]],字音画数表[新字],0))</f>
        <v>#N/A</v>
      </c>
      <c r="G203" s="60">
        <f>COUNTIF(ファイル名生成[[語釈見出し]:[索引]],"*"&amp;新旧対照表[[#This Row],[舊]]&amp;"*")</f>
        <v>0</v>
      </c>
      <c r="H203" s="60">
        <f>COUNTIF(既存ファイル名[[語釈見出し]:[索引]],"*"&amp;新旧対照表[[#This Row],[舊]]&amp;"*")</f>
        <v>0</v>
      </c>
    </row>
    <row r="204" spans="2:8">
      <c r="B204" t="s">
        <v>1386</v>
      </c>
      <c r="C204" t="s">
        <v>4040</v>
      </c>
      <c r="D204" s="50" t="e">
        <f>INDEX(字音画数表[字音],MATCH(新旧対照表[[#This Row],[舊]],字音画数表[新字],0))</f>
        <v>#N/A</v>
      </c>
      <c r="E204" s="59" t="e">
        <f>INDEX(字音画数表[画数],MATCH(新旧対照表[[#This Row],[舊]],字音画数表[新字],0))</f>
        <v>#N/A</v>
      </c>
      <c r="F204" s="59" t="e">
        <f>INDEX(字音画数表[部首番号],MATCH(新旧対照表[[#This Row],[舊]],字音画数表[新字],0))</f>
        <v>#N/A</v>
      </c>
      <c r="G204" s="60">
        <f>COUNTIF(ファイル名生成[[語釈見出し]:[索引]],"*"&amp;新旧対照表[[#This Row],[舊]]&amp;"*")</f>
        <v>0</v>
      </c>
      <c r="H204" s="60">
        <f>COUNTIF(既存ファイル名[[語釈見出し]:[索引]],"*"&amp;新旧対照表[[#This Row],[舊]]&amp;"*")</f>
        <v>0</v>
      </c>
    </row>
    <row r="205" spans="2:8">
      <c r="B205" t="s">
        <v>1392</v>
      </c>
      <c r="C205" t="s">
        <v>4041</v>
      </c>
      <c r="D205" s="50" t="e">
        <f>INDEX(字音画数表[字音],MATCH(新旧対照表[[#This Row],[舊]],字音画数表[新字],0))</f>
        <v>#N/A</v>
      </c>
      <c r="E205" s="59" t="e">
        <f>INDEX(字音画数表[画数],MATCH(新旧対照表[[#This Row],[舊]],字音画数表[新字],0))</f>
        <v>#N/A</v>
      </c>
      <c r="F205" s="59" t="e">
        <f>INDEX(字音画数表[部首番号],MATCH(新旧対照表[[#This Row],[舊]],字音画数表[新字],0))</f>
        <v>#N/A</v>
      </c>
      <c r="G205" s="60">
        <f>COUNTIF(ファイル名生成[[語釈見出し]:[索引]],"*"&amp;新旧対照表[[#This Row],[舊]]&amp;"*")</f>
        <v>0</v>
      </c>
      <c r="H205" s="60">
        <f>COUNTIF(既存ファイル名[[語釈見出し]:[索引]],"*"&amp;新旧対照表[[#This Row],[舊]]&amp;"*")</f>
        <v>0</v>
      </c>
    </row>
    <row r="206" spans="2:8">
      <c r="B206" t="s">
        <v>1398</v>
      </c>
      <c r="C206" t="s">
        <v>4042</v>
      </c>
      <c r="D206" s="50" t="e">
        <f>INDEX(字音画数表[字音],MATCH(新旧対照表[[#This Row],[舊]],字音画数表[新字],0))</f>
        <v>#N/A</v>
      </c>
      <c r="E206" s="59" t="e">
        <f>INDEX(字音画数表[画数],MATCH(新旧対照表[[#This Row],[舊]],字音画数表[新字],0))</f>
        <v>#N/A</v>
      </c>
      <c r="F206" s="59" t="e">
        <f>INDEX(字音画数表[部首番号],MATCH(新旧対照表[[#This Row],[舊]],字音画数表[新字],0))</f>
        <v>#N/A</v>
      </c>
      <c r="G206" s="60">
        <f>COUNTIF(ファイル名生成[[語釈見出し]:[索引]],"*"&amp;新旧対照表[[#This Row],[舊]]&amp;"*")</f>
        <v>0</v>
      </c>
      <c r="H206" s="60">
        <f>COUNTIF(既存ファイル名[[語釈見出し]:[索引]],"*"&amp;新旧対照表[[#This Row],[舊]]&amp;"*")</f>
        <v>0</v>
      </c>
    </row>
    <row r="207" spans="2:8">
      <c r="B207" t="s">
        <v>1402</v>
      </c>
      <c r="C207" t="s">
        <v>4043</v>
      </c>
      <c r="D207" s="50" t="e">
        <f>INDEX(字音画数表[字音],MATCH(新旧対照表[[#This Row],[舊]],字音画数表[新字],0))</f>
        <v>#N/A</v>
      </c>
      <c r="E207" s="59" t="e">
        <f>INDEX(字音画数表[画数],MATCH(新旧対照表[[#This Row],[舊]],字音画数表[新字],0))</f>
        <v>#N/A</v>
      </c>
      <c r="F207" s="59" t="e">
        <f>INDEX(字音画数表[部首番号],MATCH(新旧対照表[[#This Row],[舊]],字音画数表[新字],0))</f>
        <v>#N/A</v>
      </c>
      <c r="G207" s="60">
        <f>COUNTIF(ファイル名生成[[語釈見出し]:[索引]],"*"&amp;新旧対照表[[#This Row],[舊]]&amp;"*")</f>
        <v>0</v>
      </c>
      <c r="H207" s="60">
        <f>COUNTIF(既存ファイル名[[語釈見出し]:[索引]],"*"&amp;新旧対照表[[#This Row],[舊]]&amp;"*")</f>
        <v>0</v>
      </c>
    </row>
    <row r="208" spans="2:8">
      <c r="B208" t="s">
        <v>1431</v>
      </c>
      <c r="C208" t="s">
        <v>4044</v>
      </c>
      <c r="D208" s="50" t="e">
        <f>INDEX(字音画数表[字音],MATCH(新旧対照表[[#This Row],[舊]],字音画数表[新字],0))</f>
        <v>#N/A</v>
      </c>
      <c r="E208" s="59" t="e">
        <f>INDEX(字音画数表[画数],MATCH(新旧対照表[[#This Row],[舊]],字音画数表[新字],0))</f>
        <v>#N/A</v>
      </c>
      <c r="F208" s="59" t="e">
        <f>INDEX(字音画数表[部首番号],MATCH(新旧対照表[[#This Row],[舊]],字音画数表[新字],0))</f>
        <v>#N/A</v>
      </c>
      <c r="G208" s="60">
        <f>COUNTIF(ファイル名生成[[語釈見出し]:[索引]],"*"&amp;新旧対照表[[#This Row],[舊]]&amp;"*")</f>
        <v>0</v>
      </c>
      <c r="H208" s="60">
        <f>COUNTIF(既存ファイル名[[語釈見出し]:[索引]],"*"&amp;新旧対照表[[#This Row],[舊]]&amp;"*")</f>
        <v>0</v>
      </c>
    </row>
    <row r="209" spans="2:8">
      <c r="B209" t="s">
        <v>1922</v>
      </c>
      <c r="C209" t="s">
        <v>1946</v>
      </c>
      <c r="D209" s="50" t="e">
        <f>INDEX(字音画数表[字音],MATCH(新旧対照表[[#This Row],[舊]],字音画数表[新字],0))</f>
        <v>#N/A</v>
      </c>
      <c r="E209" s="59" t="e">
        <f>INDEX(字音画数表[画数],MATCH(新旧対照表[[#This Row],[舊]],字音画数表[新字],0))</f>
        <v>#N/A</v>
      </c>
      <c r="F209" s="59" t="e">
        <f>INDEX(字音画数表[部首番号],MATCH(新旧対照表[[#This Row],[舊]],字音画数表[新字],0))</f>
        <v>#N/A</v>
      </c>
      <c r="G209" s="60">
        <f>COUNTIF(ファイル名生成[[語釈見出し]:[索引]],"*"&amp;新旧対照表[[#This Row],[舊]]&amp;"*")</f>
        <v>0</v>
      </c>
      <c r="H209" s="60">
        <f>COUNTIF(既存ファイル名[[語釈見出し]:[索引]],"*"&amp;新旧対照表[[#This Row],[舊]]&amp;"*")</f>
        <v>0</v>
      </c>
    </row>
    <row r="210" spans="2:8">
      <c r="B210" t="s">
        <v>1445</v>
      </c>
      <c r="C210" t="s">
        <v>4745</v>
      </c>
      <c r="D210" s="50" t="e">
        <f>INDEX(字音画数表[字音],MATCH(新旧対照表[[#This Row],[舊]],字音画数表[新字],0))</f>
        <v>#N/A</v>
      </c>
      <c r="E210" s="59" t="e">
        <f>INDEX(字音画数表[画数],MATCH(新旧対照表[[#This Row],[舊]],字音画数表[新字],0))</f>
        <v>#N/A</v>
      </c>
      <c r="F210" s="59" t="e">
        <f>INDEX(字音画数表[部首番号],MATCH(新旧対照表[[#This Row],[舊]],字音画数表[新字],0))</f>
        <v>#N/A</v>
      </c>
      <c r="G210" s="60">
        <f>COUNTIF(ファイル名生成[[語釈見出し]:[索引]],"*"&amp;新旧対照表[[#This Row],[舊]]&amp;"*")</f>
        <v>0</v>
      </c>
      <c r="H210" s="60">
        <f>COUNTIF(既存ファイル名[[語釈見出し]:[索引]],"*"&amp;新旧対照表[[#This Row],[舊]]&amp;"*")</f>
        <v>0</v>
      </c>
    </row>
    <row r="211" spans="2:8">
      <c r="B211" t="s">
        <v>1447</v>
      </c>
      <c r="C211" t="s">
        <v>1801</v>
      </c>
      <c r="D211" s="50" t="e">
        <f>INDEX(字音画数表[字音],MATCH(新旧対照表[[#This Row],[舊]],字音画数表[新字],0))</f>
        <v>#N/A</v>
      </c>
      <c r="E211" s="59" t="e">
        <f>INDEX(字音画数表[画数],MATCH(新旧対照表[[#This Row],[舊]],字音画数表[新字],0))</f>
        <v>#N/A</v>
      </c>
      <c r="F211" s="59" t="e">
        <f>INDEX(字音画数表[部首番号],MATCH(新旧対照表[[#This Row],[舊]],字音画数表[新字],0))</f>
        <v>#N/A</v>
      </c>
      <c r="G211" s="60">
        <f>COUNTIF(ファイル名生成[[語釈見出し]:[索引]],"*"&amp;新旧対照表[[#This Row],[舊]]&amp;"*")</f>
        <v>0</v>
      </c>
      <c r="H211" s="60">
        <f>COUNTIF(既存ファイル名[[語釈見出し]:[索引]],"*"&amp;新旧対照表[[#This Row],[舊]]&amp;"*")</f>
        <v>0</v>
      </c>
    </row>
    <row r="212" spans="2:8">
      <c r="B212" t="s">
        <v>1449</v>
      </c>
      <c r="C212" t="s">
        <v>4045</v>
      </c>
      <c r="D212" s="50" t="e">
        <f>INDEX(字音画数表[字音],MATCH(新旧対照表[[#This Row],[舊]],字音画数表[新字],0))</f>
        <v>#N/A</v>
      </c>
      <c r="E212" s="59" t="e">
        <f>INDEX(字音画数表[画数],MATCH(新旧対照表[[#This Row],[舊]],字音画数表[新字],0))</f>
        <v>#N/A</v>
      </c>
      <c r="F212" s="59" t="e">
        <f>INDEX(字音画数表[部首番号],MATCH(新旧対照表[[#This Row],[舊]],字音画数表[新字],0))</f>
        <v>#N/A</v>
      </c>
      <c r="G212" s="60">
        <f>COUNTIF(ファイル名生成[[語釈見出し]:[索引]],"*"&amp;新旧対照表[[#This Row],[舊]]&amp;"*")</f>
        <v>0</v>
      </c>
      <c r="H212" s="60">
        <f>COUNTIF(既存ファイル名[[語釈見出し]:[索引]],"*"&amp;新旧対照表[[#This Row],[舊]]&amp;"*")</f>
        <v>0</v>
      </c>
    </row>
    <row r="213" spans="2:8">
      <c r="B213" t="s">
        <v>1456</v>
      </c>
      <c r="C213" t="s">
        <v>1802</v>
      </c>
      <c r="D213" s="50" t="e">
        <f>INDEX(字音画数表[字音],MATCH(新旧対照表[[#This Row],[舊]],字音画数表[新字],0))</f>
        <v>#N/A</v>
      </c>
      <c r="E213" s="59" t="e">
        <f>INDEX(字音画数表[画数],MATCH(新旧対照表[[#This Row],[舊]],字音画数表[新字],0))</f>
        <v>#N/A</v>
      </c>
      <c r="F213" s="59" t="e">
        <f>INDEX(字音画数表[部首番号],MATCH(新旧対照表[[#This Row],[舊]],字音画数表[新字],0))</f>
        <v>#N/A</v>
      </c>
      <c r="G213" s="60">
        <f>COUNTIF(ファイル名生成[[語釈見出し]:[索引]],"*"&amp;新旧対照表[[#This Row],[舊]]&amp;"*")</f>
        <v>0</v>
      </c>
      <c r="H213" s="60">
        <f>COUNTIF(既存ファイル名[[語釈見出し]:[索引]],"*"&amp;新旧対照表[[#This Row],[舊]]&amp;"*")</f>
        <v>0</v>
      </c>
    </row>
    <row r="214" spans="2:8">
      <c r="B214" t="s">
        <v>4592</v>
      </c>
      <c r="C214" t="s">
        <v>4746</v>
      </c>
      <c r="D214" s="50" t="e">
        <f>INDEX(字音画数表[字音],MATCH(新旧対照表[[#This Row],[舊]],字音画数表[新字],0))</f>
        <v>#N/A</v>
      </c>
      <c r="E214" s="59" t="e">
        <f>INDEX(字音画数表[画数],MATCH(新旧対照表[[#This Row],[舊]],字音画数表[新字],0))</f>
        <v>#N/A</v>
      </c>
      <c r="F214" s="59" t="e">
        <f>INDEX(字音画数表[部首番号],MATCH(新旧対照表[[#This Row],[舊]],字音画数表[新字],0))</f>
        <v>#N/A</v>
      </c>
      <c r="G214" s="60">
        <f>COUNTIF(ファイル名生成[[語釈見出し]:[索引]],"*"&amp;新旧対照表[[#This Row],[舊]]&amp;"*")</f>
        <v>0</v>
      </c>
      <c r="H214" s="60">
        <f>COUNTIF(既存ファイル名[[語釈見出し]:[索引]],"*"&amp;新旧対照表[[#This Row],[舊]]&amp;"*")</f>
        <v>0</v>
      </c>
    </row>
    <row r="215" spans="2:8">
      <c r="B215" t="s">
        <v>1466</v>
      </c>
      <c r="C215" t="s">
        <v>1803</v>
      </c>
      <c r="D215" s="50" t="e">
        <f>INDEX(字音画数表[字音],MATCH(新旧対照表[[#This Row],[舊]],字音画数表[新字],0))</f>
        <v>#N/A</v>
      </c>
      <c r="E215" s="59" t="e">
        <f>INDEX(字音画数表[画数],MATCH(新旧対照表[[#This Row],[舊]],字音画数表[新字],0))</f>
        <v>#N/A</v>
      </c>
      <c r="F215" s="59" t="e">
        <f>INDEX(字音画数表[部首番号],MATCH(新旧対照表[[#This Row],[舊]],字音画数表[新字],0))</f>
        <v>#N/A</v>
      </c>
      <c r="G215" s="60">
        <f>COUNTIF(ファイル名生成[[語釈見出し]:[索引]],"*"&amp;新旧対照表[[#This Row],[舊]]&amp;"*")</f>
        <v>0</v>
      </c>
      <c r="H215" s="60">
        <f>COUNTIF(既存ファイル名[[語釈見出し]:[索引]],"*"&amp;新旧対照表[[#This Row],[舊]]&amp;"*")</f>
        <v>0</v>
      </c>
    </row>
    <row r="216" spans="2:8">
      <c r="B216" t="s">
        <v>656</v>
      </c>
      <c r="C216" t="s">
        <v>4747</v>
      </c>
      <c r="D216" s="50" t="str">
        <f>INDEX(字音画数表[字音],MATCH(新旧対照表[[#This Row],[舊]],字音画数表[新字],0))</f>
        <v>さん</v>
      </c>
      <c r="E216" s="59">
        <f>INDEX(字音画数表[画数],MATCH(新旧対照表[[#This Row],[舊]],字音画数表[新字],0))</f>
        <v>11</v>
      </c>
      <c r="F216" s="59">
        <f>INDEX(字音画数表[部首番号],MATCH(新旧対照表[[#This Row],[舊]],字音画数表[新字],0))</f>
        <v>100</v>
      </c>
      <c r="G216" s="60">
        <f>COUNTIF(ファイル名生成[[語釈見出し]:[索引]],"*"&amp;新旧対照表[[#This Row],[舊]]&amp;"*")</f>
        <v>0</v>
      </c>
      <c r="H216" s="60">
        <f>COUNTIF(既存ファイル名[[語釈見出し]:[索引]],"*"&amp;新旧対照表[[#This Row],[舊]]&amp;"*")</f>
        <v>3</v>
      </c>
    </row>
    <row r="217" spans="2:8">
      <c r="B217" t="s">
        <v>1911</v>
      </c>
      <c r="C217" t="s">
        <v>4748</v>
      </c>
      <c r="D217" s="50" t="str">
        <f>INDEX(字音画数表[字音],MATCH(新旧対照表[[#This Row],[舊]],字音画数表[新字],0))</f>
        <v>ぼう</v>
      </c>
      <c r="E217" s="59">
        <f>INDEX(字音画数表[画数],MATCH(新旧対照表[[#This Row],[舊]],字音画数表[新字],0))</f>
        <v>15</v>
      </c>
      <c r="F217" s="59">
        <f>INDEX(字音画数表[部首番号],MATCH(新旧対照表[[#This Row],[舊]],字音画数表[新字],0))</f>
        <v>74</v>
      </c>
      <c r="G217" s="60">
        <f>COUNTIF(ファイル名生成[[語釈見出し]:[索引]],"*"&amp;新旧対照表[[#This Row],[舊]]&amp;"*")</f>
        <v>0</v>
      </c>
      <c r="H217" s="60">
        <f>COUNTIF(既存ファイル名[[語釈見出し]:[索引]],"*"&amp;新旧対照表[[#This Row],[舊]]&amp;"*")</f>
        <v>0</v>
      </c>
    </row>
    <row r="218" spans="2:8">
      <c r="B218" t="s">
        <v>4749</v>
      </c>
      <c r="C218" t="s">
        <v>4750</v>
      </c>
      <c r="D218" s="50" t="e">
        <f>INDEX(字音画数表[字音],MATCH(新旧対照表[[#This Row],[舊]],字音画数表[新字],0))</f>
        <v>#N/A</v>
      </c>
      <c r="E218" s="59" t="e">
        <f>INDEX(字音画数表[画数],MATCH(新旧対照表[[#This Row],[舊]],字音画数表[新字],0))</f>
        <v>#N/A</v>
      </c>
      <c r="F218" s="59" t="e">
        <f>INDEX(字音画数表[部首番号],MATCH(新旧対照表[[#This Row],[舊]],字音画数表[新字],0))</f>
        <v>#N/A</v>
      </c>
      <c r="G218" s="60">
        <f>COUNTIF(ファイル名生成[[語釈見出し]:[索引]],"*"&amp;新旧対照表[[#This Row],[舊]]&amp;"*")</f>
        <v>0</v>
      </c>
      <c r="H218" s="60">
        <f>COUNTIF(既存ファイル名[[語釈見出し]:[索引]],"*"&amp;新旧対照表[[#This Row],[舊]]&amp;"*")</f>
        <v>309</v>
      </c>
    </row>
    <row r="219" spans="2:8">
      <c r="B219" s="89" t="s">
        <v>4751</v>
      </c>
      <c r="C219" s="47" t="s">
        <v>4752</v>
      </c>
      <c r="D219" s="50" t="e">
        <f>INDEX(字音画数表[字音],MATCH(新旧対照表[[#This Row],[舊]],字音画数表[新字],0))</f>
        <v>#N/A</v>
      </c>
      <c r="E219" s="59" t="e">
        <f>INDEX(字音画数表[画数],MATCH(新旧対照表[[#This Row],[舊]],字音画数表[新字],0))</f>
        <v>#N/A</v>
      </c>
      <c r="F219" s="59" t="e">
        <f>INDEX(字音画数表[部首番号],MATCH(新旧対照表[[#This Row],[舊]],字音画数表[新字],0))</f>
        <v>#N/A</v>
      </c>
      <c r="G219" s="60">
        <f>COUNTIF(ファイル名生成[[語釈見出し]:[索引]],"*"&amp;新旧対照表[[#This Row],[舊]]&amp;"*")</f>
        <v>0</v>
      </c>
      <c r="H219" s="60">
        <f>COUNTIF(既存ファイル名[[語釈見出し]:[索引]],"*"&amp;新旧対照表[[#This Row],[舊]]&amp;"*")</f>
        <v>309</v>
      </c>
    </row>
    <row r="220" spans="2:8">
      <c r="B220" t="s">
        <v>1804</v>
      </c>
      <c r="C220" t="s">
        <v>1805</v>
      </c>
      <c r="D220" s="50" t="e">
        <f>INDEX(字音画数表[字音],MATCH(新旧対照表[[#This Row],[舊]],字音画数表[新字],0))</f>
        <v>#N/A</v>
      </c>
      <c r="E220" s="59" t="e">
        <f>INDEX(字音画数表[画数],MATCH(新旧対照表[[#This Row],[舊]],字音画数表[新字],0))</f>
        <v>#N/A</v>
      </c>
      <c r="F220" s="59" t="e">
        <f>INDEX(字音画数表[部首番号],MATCH(新旧対照表[[#This Row],[舊]],字音画数表[新字],0))</f>
        <v>#N/A</v>
      </c>
      <c r="G220" s="60">
        <f>COUNTIF(ファイル名生成[[語釈見出し]:[索引]],"*"&amp;新旧対照表[[#This Row],[舊]]&amp;"*")</f>
        <v>0</v>
      </c>
      <c r="H220" s="60">
        <f>COUNTIF(既存ファイル名[[語釈見出し]:[索引]],"*"&amp;新旧対照表[[#This Row],[舊]]&amp;"*")</f>
        <v>0</v>
      </c>
    </row>
    <row r="221" spans="2:8">
      <c r="B221" t="s">
        <v>1806</v>
      </c>
      <c r="C221" t="s">
        <v>1807</v>
      </c>
      <c r="D221" s="50" t="e">
        <f>INDEX(字音画数表[字音],MATCH(新旧対照表[[#This Row],[舊]],字音画数表[新字],0))</f>
        <v>#N/A</v>
      </c>
      <c r="E221" s="59" t="e">
        <f>INDEX(字音画数表[画数],MATCH(新旧対照表[[#This Row],[舊]],字音画数表[新字],0))</f>
        <v>#N/A</v>
      </c>
      <c r="F221" s="59" t="e">
        <f>INDEX(字音画数表[部首番号],MATCH(新旧対照表[[#This Row],[舊]],字音画数表[新字],0))</f>
        <v>#N/A</v>
      </c>
      <c r="G221" s="60">
        <f>COUNTIF(ファイル名生成[[語釈見出し]:[索引]],"*"&amp;新旧対照表[[#This Row],[舊]]&amp;"*")</f>
        <v>0</v>
      </c>
      <c r="H221" s="60">
        <f>COUNTIF(既存ファイル名[[語釈見出し]:[索引]],"*"&amp;新旧対照表[[#This Row],[舊]]&amp;"*")</f>
        <v>0</v>
      </c>
    </row>
  </sheetData>
  <mergeCells count="1">
    <mergeCell ref="J3:K3"/>
  </mergeCells>
  <phoneticPr fontId="1"/>
  <conditionalFormatting sqref="B75:C75">
    <cfRule type="duplicateValues" dxfId="7" priority="1"/>
  </conditionalFormatting>
  <conditionalFormatting sqref="B74:C218">
    <cfRule type="duplicateValues" dxfId="6" priority="2"/>
  </conditionalFormatting>
  <conditionalFormatting sqref="B3:C221">
    <cfRule type="duplicateValues" dxfId="5" priority="3"/>
  </conditionalFormatting>
  <pageMargins left="0.7" right="0.7" top="0.75" bottom="0.75" header="0.3" footer="0.3"/>
  <pageSetup paperSize="9" orientation="portrait" horizontalDpi="4294967292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ファイル名生成</vt:lpstr>
      <vt:lpstr>既存ファイル名</vt:lpstr>
      <vt:lpstr>字音画数表</vt:lpstr>
      <vt:lpstr>部首表</vt:lpstr>
      <vt:lpstr>新旧字対照表</vt:lpstr>
      <vt:lpstr>ファイル名生成!_ednref1</vt:lpstr>
      <vt:lpstr>ファイル名生成!Print_Area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2024-06-17T23:10:00Z</dcterms:created>
  <dcterms:modified xsi:type="dcterms:W3CDTF">2024-06-17T23:25:23Z</dcterms:modified>
</cp:coreProperties>
</file>