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filterPrivacy="1" defaultThemeVersion="166925"/>
  <xr:revisionPtr revIDLastSave="0" documentId="13_ncr:1_{F8FAE828-492A-4245-AD90-1C8DA507FB77}" xr6:coauthVersionLast="45" xr6:coauthVersionMax="45" xr10:uidLastSave="{00000000-0000-0000-0000-000000000000}"/>
  <bookViews>
    <workbookView xWindow="-96" yWindow="-96" windowWidth="18192" windowHeight="11736" activeTab="1" xr2:uid="{BBB0A675-4EA4-42BE-9C84-7236235B78E2}"/>
  </bookViews>
  <sheets>
    <sheet name="並べ替え用" sheetId="7" r:id="rId1"/>
    <sheet name="字音画数表" sheetId="1" r:id="rId2"/>
    <sheet name="部首表" sheetId="2" r:id="rId3"/>
    <sheet name="文字コード表" sheetId="6" r:id="rId4"/>
    <sheet name="新旧字対照表" sheetId="3" r:id="rId5"/>
    <sheet name="新旧字対照表 (中国語)" sheetId="5" r:id="rId6"/>
    <sheet name="仮名代用字" sheetId="4" r:id="rId7"/>
  </sheets>
  <definedNames>
    <definedName name="qkanji1" localSheetId="4">新旧字対照表!$C$61</definedName>
    <definedName name="qkanji1" localSheetId="5">'新旧字対照表 (中国語)'!#REF!</definedName>
    <definedName name="qkanji3" localSheetId="4">新旧字対照表!$C$66</definedName>
    <definedName name="qkanji3" localSheetId="5">'新旧字対照表 (中国語)'!#REF!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8" i="3" l="1"/>
  <c r="E88" i="3"/>
  <c r="F88" i="3"/>
  <c r="G88" i="3"/>
  <c r="H88" i="3"/>
  <c r="I88" i="3"/>
  <c r="B1120" i="1" l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B1119" i="1"/>
  <c r="H1119" i="1"/>
  <c r="B644" i="5"/>
  <c r="E644" i="5"/>
  <c r="F644" i="5"/>
  <c r="B643" i="5"/>
  <c r="E643" i="5"/>
  <c r="F643" i="5"/>
  <c r="D3" i="7" l="1"/>
  <c r="H3" i="7"/>
  <c r="G3" i="7"/>
  <c r="F3" i="7"/>
  <c r="E3" i="7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B3" i="7"/>
  <c r="B218" i="3" l="1"/>
  <c r="E218" i="3"/>
  <c r="F218" i="3"/>
  <c r="B217" i="3" l="1"/>
  <c r="E217" i="3"/>
  <c r="F217" i="3"/>
  <c r="B642" i="5" l="1"/>
  <c r="E642" i="5"/>
  <c r="F642" i="5"/>
  <c r="B641" i="5"/>
  <c r="E641" i="5"/>
  <c r="F641" i="5"/>
  <c r="G641" i="5"/>
  <c r="B640" i="5"/>
  <c r="E640" i="5"/>
  <c r="F640" i="5"/>
  <c r="G640" i="5"/>
  <c r="B639" i="5"/>
  <c r="E639" i="5"/>
  <c r="F639" i="5"/>
  <c r="G639" i="5"/>
  <c r="B638" i="5"/>
  <c r="E638" i="5"/>
  <c r="F638" i="5"/>
  <c r="G638" i="5"/>
  <c r="B637" i="5"/>
  <c r="E637" i="5"/>
  <c r="F637" i="5"/>
  <c r="G637" i="5"/>
  <c r="B636" i="5"/>
  <c r="E636" i="5"/>
  <c r="F636" i="5"/>
  <c r="G636" i="5"/>
  <c r="B635" i="5"/>
  <c r="E635" i="5"/>
  <c r="F635" i="5"/>
  <c r="G635" i="5"/>
  <c r="B634" i="5"/>
  <c r="E634" i="5"/>
  <c r="F634" i="5"/>
  <c r="G634" i="5"/>
  <c r="B633" i="5"/>
  <c r="E633" i="5"/>
  <c r="F633" i="5"/>
  <c r="G633" i="5"/>
  <c r="B632" i="5"/>
  <c r="E632" i="5"/>
  <c r="F632" i="5"/>
  <c r="G632" i="5"/>
  <c r="B631" i="5"/>
  <c r="E631" i="5"/>
  <c r="F631" i="5"/>
  <c r="G631" i="5"/>
  <c r="B630" i="5"/>
  <c r="E630" i="5"/>
  <c r="F630" i="5"/>
  <c r="B629" i="5"/>
  <c r="E629" i="5"/>
  <c r="F629" i="5"/>
  <c r="G629" i="5"/>
  <c r="B628" i="5"/>
  <c r="E628" i="5"/>
  <c r="F628" i="5"/>
  <c r="G628" i="5"/>
  <c r="B627" i="5"/>
  <c r="E627" i="5"/>
  <c r="F627" i="5"/>
  <c r="G627" i="5"/>
  <c r="B626" i="5"/>
  <c r="E626" i="5"/>
  <c r="F626" i="5"/>
  <c r="G626" i="5"/>
  <c r="B625" i="5"/>
  <c r="E625" i="5"/>
  <c r="F625" i="5"/>
  <c r="G625" i="5"/>
  <c r="B624" i="5"/>
  <c r="E624" i="5"/>
  <c r="F624" i="5"/>
  <c r="G624" i="5"/>
  <c r="B623" i="5"/>
  <c r="E623" i="5"/>
  <c r="F623" i="5"/>
  <c r="G623" i="5"/>
  <c r="B622" i="5"/>
  <c r="E622" i="5"/>
  <c r="F622" i="5"/>
  <c r="G622" i="5"/>
  <c r="B621" i="5"/>
  <c r="E621" i="5"/>
  <c r="F621" i="5"/>
  <c r="G621" i="5"/>
  <c r="B620" i="5"/>
  <c r="E620" i="5"/>
  <c r="F620" i="5"/>
  <c r="G620" i="5"/>
  <c r="B619" i="5"/>
  <c r="E619" i="5"/>
  <c r="F619" i="5"/>
  <c r="G619" i="5"/>
  <c r="B618" i="5"/>
  <c r="E618" i="5"/>
  <c r="F618" i="5"/>
  <c r="G618" i="5"/>
  <c r="B617" i="5"/>
  <c r="E617" i="5"/>
  <c r="F617" i="5"/>
  <c r="G617" i="5"/>
  <c r="B616" i="5"/>
  <c r="E616" i="5"/>
  <c r="F616" i="5"/>
  <c r="G616" i="5"/>
  <c r="B615" i="5"/>
  <c r="E615" i="5"/>
  <c r="F615" i="5"/>
  <c r="G615" i="5"/>
  <c r="B614" i="5"/>
  <c r="E614" i="5"/>
  <c r="F614" i="5"/>
  <c r="G614" i="5"/>
  <c r="B613" i="5"/>
  <c r="E613" i="5"/>
  <c r="F613" i="5"/>
  <c r="G613" i="5"/>
  <c r="B612" i="5"/>
  <c r="E612" i="5"/>
  <c r="F612" i="5"/>
  <c r="G612" i="5"/>
  <c r="B611" i="5"/>
  <c r="E611" i="5"/>
  <c r="F611" i="5"/>
  <c r="G611" i="5"/>
  <c r="B610" i="5"/>
  <c r="E610" i="5"/>
  <c r="F610" i="5"/>
  <c r="G610" i="5"/>
  <c r="B609" i="5"/>
  <c r="E609" i="5"/>
  <c r="F609" i="5"/>
  <c r="G609" i="5"/>
  <c r="B608" i="5"/>
  <c r="E608" i="5"/>
  <c r="F608" i="5"/>
  <c r="G608" i="5"/>
  <c r="B607" i="5"/>
  <c r="E607" i="5"/>
  <c r="F607" i="5"/>
  <c r="G607" i="5"/>
  <c r="B606" i="5"/>
  <c r="E606" i="5"/>
  <c r="F606" i="5"/>
  <c r="G606" i="5"/>
  <c r="B605" i="5"/>
  <c r="E605" i="5"/>
  <c r="F605" i="5"/>
  <c r="G605" i="5"/>
  <c r="B604" i="5"/>
  <c r="E604" i="5"/>
  <c r="F604" i="5"/>
  <c r="G604" i="5"/>
  <c r="B603" i="5"/>
  <c r="E603" i="5"/>
  <c r="F603" i="5"/>
  <c r="G603" i="5"/>
  <c r="B602" i="5"/>
  <c r="E602" i="5"/>
  <c r="F602" i="5"/>
  <c r="G602" i="5"/>
  <c r="B601" i="5"/>
  <c r="E601" i="5"/>
  <c r="F601" i="5"/>
  <c r="G601" i="5"/>
  <c r="B600" i="5"/>
  <c r="E600" i="5"/>
  <c r="F600" i="5"/>
  <c r="G600" i="5"/>
  <c r="B599" i="5"/>
  <c r="E599" i="5"/>
  <c r="F599" i="5"/>
  <c r="G599" i="5"/>
  <c r="B598" i="5"/>
  <c r="E598" i="5"/>
  <c r="F598" i="5"/>
  <c r="G598" i="5"/>
  <c r="B597" i="5"/>
  <c r="E597" i="5"/>
  <c r="F597" i="5"/>
  <c r="G597" i="5"/>
  <c r="B596" i="5"/>
  <c r="E596" i="5"/>
  <c r="F596" i="5"/>
  <c r="B595" i="5"/>
  <c r="E595" i="5"/>
  <c r="F595" i="5"/>
  <c r="B594" i="5"/>
  <c r="E594" i="5"/>
  <c r="F594" i="5"/>
  <c r="G594" i="5"/>
  <c r="B593" i="5"/>
  <c r="E593" i="5"/>
  <c r="F593" i="5"/>
  <c r="G593" i="5"/>
  <c r="B592" i="5"/>
  <c r="E592" i="5"/>
  <c r="F592" i="5"/>
  <c r="G592" i="5"/>
  <c r="B591" i="5"/>
  <c r="E591" i="5"/>
  <c r="F591" i="5"/>
  <c r="G591" i="5"/>
  <c r="B590" i="5" l="1"/>
  <c r="E590" i="5"/>
  <c r="F590" i="5"/>
  <c r="G590" i="5"/>
  <c r="B589" i="5"/>
  <c r="E589" i="5"/>
  <c r="F589" i="5"/>
  <c r="G589" i="5"/>
  <c r="B588" i="5"/>
  <c r="E588" i="5"/>
  <c r="F588" i="5"/>
  <c r="G588" i="5"/>
  <c r="B587" i="5"/>
  <c r="E587" i="5"/>
  <c r="F587" i="5"/>
  <c r="B586" i="5"/>
  <c r="E586" i="5"/>
  <c r="F586" i="5"/>
  <c r="B585" i="5"/>
  <c r="E585" i="5"/>
  <c r="F585" i="5"/>
  <c r="G585" i="5"/>
  <c r="B584" i="5"/>
  <c r="E584" i="5"/>
  <c r="F584" i="5"/>
  <c r="B583" i="5"/>
  <c r="E583" i="5"/>
  <c r="F583" i="5"/>
  <c r="B582" i="5"/>
  <c r="E582" i="5"/>
  <c r="F582" i="5"/>
  <c r="B581" i="5"/>
  <c r="E581" i="5"/>
  <c r="F581" i="5"/>
  <c r="G581" i="5"/>
  <c r="B580" i="5"/>
  <c r="E580" i="5"/>
  <c r="F580" i="5"/>
  <c r="G580" i="5"/>
  <c r="B579" i="5"/>
  <c r="E579" i="5"/>
  <c r="F579" i="5"/>
  <c r="G579" i="5"/>
  <c r="B578" i="5"/>
  <c r="E578" i="5"/>
  <c r="F578" i="5"/>
  <c r="G578" i="5"/>
  <c r="B577" i="5"/>
  <c r="E577" i="5"/>
  <c r="F577" i="5"/>
  <c r="G577" i="5"/>
  <c r="B576" i="5"/>
  <c r="E576" i="5"/>
  <c r="F576" i="5"/>
  <c r="G576" i="5"/>
  <c r="B575" i="5"/>
  <c r="E575" i="5"/>
  <c r="F575" i="5"/>
  <c r="G575" i="5"/>
  <c r="B574" i="5"/>
  <c r="E574" i="5"/>
  <c r="F574" i="5"/>
  <c r="G574" i="5"/>
  <c r="B573" i="5"/>
  <c r="E573" i="5"/>
  <c r="F573" i="5"/>
  <c r="G573" i="5"/>
  <c r="B572" i="5"/>
  <c r="E572" i="5"/>
  <c r="F572" i="5"/>
  <c r="B571" i="5"/>
  <c r="E571" i="5"/>
  <c r="F571" i="5"/>
  <c r="G571" i="5"/>
  <c r="B570" i="5"/>
  <c r="E570" i="5"/>
  <c r="F570" i="5"/>
  <c r="G570" i="5"/>
  <c r="B569" i="5"/>
  <c r="E569" i="5"/>
  <c r="F569" i="5"/>
  <c r="G569" i="5"/>
  <c r="B568" i="5"/>
  <c r="E568" i="5"/>
  <c r="F568" i="5"/>
  <c r="G568" i="5"/>
  <c r="B567" i="5"/>
  <c r="E567" i="5"/>
  <c r="F567" i="5"/>
  <c r="B566" i="5"/>
  <c r="E566" i="5"/>
  <c r="F566" i="5"/>
  <c r="B565" i="5"/>
  <c r="E565" i="5"/>
  <c r="F565" i="5"/>
  <c r="G565" i="5"/>
  <c r="B564" i="5"/>
  <c r="E564" i="5"/>
  <c r="F564" i="5"/>
  <c r="G564" i="5"/>
  <c r="B563" i="5"/>
  <c r="E563" i="5"/>
  <c r="F563" i="5"/>
  <c r="G563" i="5"/>
  <c r="B562" i="5"/>
  <c r="E562" i="5"/>
  <c r="F562" i="5"/>
  <c r="G562" i="5"/>
  <c r="B561" i="5" l="1"/>
  <c r="E561" i="5"/>
  <c r="F561" i="5"/>
  <c r="G561" i="5"/>
  <c r="B560" i="5"/>
  <c r="E560" i="5"/>
  <c r="F560" i="5"/>
  <c r="B559" i="5"/>
  <c r="E559" i="5"/>
  <c r="F559" i="5"/>
  <c r="B558" i="5"/>
  <c r="E558" i="5"/>
  <c r="F558" i="5"/>
  <c r="G558" i="5"/>
  <c r="B557" i="5"/>
  <c r="E557" i="5"/>
  <c r="F557" i="5"/>
  <c r="G557" i="5"/>
  <c r="B556" i="5"/>
  <c r="E556" i="5"/>
  <c r="F556" i="5"/>
  <c r="G556" i="5"/>
  <c r="B555" i="5"/>
  <c r="E555" i="5"/>
  <c r="F555" i="5"/>
  <c r="G555" i="5"/>
  <c r="B554" i="5"/>
  <c r="E554" i="5"/>
  <c r="F554" i="5"/>
  <c r="B553" i="5"/>
  <c r="E553" i="5"/>
  <c r="F553" i="5"/>
  <c r="B552" i="5"/>
  <c r="E552" i="5"/>
  <c r="F552" i="5"/>
  <c r="G552" i="5"/>
  <c r="B551" i="5"/>
  <c r="E551" i="5"/>
  <c r="F551" i="5"/>
  <c r="B550" i="5"/>
  <c r="E550" i="5"/>
  <c r="F550" i="5"/>
  <c r="G550" i="5"/>
  <c r="B549" i="5"/>
  <c r="E549" i="5"/>
  <c r="F549" i="5"/>
  <c r="G549" i="5"/>
  <c r="B548" i="5"/>
  <c r="E548" i="5"/>
  <c r="F548" i="5"/>
  <c r="B547" i="5"/>
  <c r="E547" i="5"/>
  <c r="F547" i="5"/>
  <c r="G547" i="5"/>
  <c r="B546" i="5"/>
  <c r="E546" i="5"/>
  <c r="F546" i="5"/>
  <c r="G546" i="5"/>
  <c r="B545" i="5"/>
  <c r="E545" i="5"/>
  <c r="F545" i="5"/>
  <c r="G545" i="5"/>
  <c r="B544" i="5"/>
  <c r="E544" i="5"/>
  <c r="F544" i="5"/>
  <c r="G544" i="5"/>
  <c r="B543" i="5"/>
  <c r="E543" i="5"/>
  <c r="F543" i="5"/>
  <c r="G543" i="5"/>
  <c r="B542" i="5"/>
  <c r="E542" i="5"/>
  <c r="F542" i="5"/>
  <c r="G542" i="5"/>
  <c r="B541" i="5"/>
  <c r="E541" i="5"/>
  <c r="F541" i="5"/>
  <c r="B540" i="5"/>
  <c r="E540" i="5"/>
  <c r="F540" i="5"/>
  <c r="B539" i="5"/>
  <c r="E539" i="5"/>
  <c r="F539" i="5"/>
  <c r="B538" i="5"/>
  <c r="E538" i="5"/>
  <c r="F538" i="5"/>
  <c r="G538" i="5"/>
  <c r="B537" i="5"/>
  <c r="E537" i="5"/>
  <c r="F537" i="5"/>
  <c r="G537" i="5"/>
  <c r="B536" i="5"/>
  <c r="E536" i="5"/>
  <c r="F536" i="5"/>
  <c r="G536" i="5"/>
  <c r="B535" i="5"/>
  <c r="E535" i="5"/>
  <c r="F535" i="5"/>
  <c r="G535" i="5"/>
  <c r="B534" i="5"/>
  <c r="E534" i="5"/>
  <c r="F534" i="5"/>
  <c r="G534" i="5"/>
  <c r="B533" i="5"/>
  <c r="E533" i="5"/>
  <c r="F533" i="5"/>
  <c r="B532" i="5"/>
  <c r="E532" i="5"/>
  <c r="F532" i="5"/>
  <c r="B531" i="5"/>
  <c r="E531" i="5"/>
  <c r="F531" i="5"/>
  <c r="G531" i="5"/>
  <c r="B530" i="5"/>
  <c r="E530" i="5"/>
  <c r="F530" i="5"/>
  <c r="B529" i="5" l="1"/>
  <c r="E529" i="5"/>
  <c r="F529" i="5"/>
  <c r="G529" i="5"/>
  <c r="B528" i="5"/>
  <c r="E528" i="5"/>
  <c r="F528" i="5"/>
  <c r="G528" i="5"/>
  <c r="B527" i="5"/>
  <c r="E527" i="5"/>
  <c r="F527" i="5"/>
  <c r="G527" i="5"/>
  <c r="B526" i="5"/>
  <c r="E526" i="5"/>
  <c r="F526" i="5"/>
  <c r="G526" i="5"/>
  <c r="B525" i="5"/>
  <c r="E525" i="5"/>
  <c r="F525" i="5"/>
  <c r="B524" i="5"/>
  <c r="E524" i="5"/>
  <c r="F524" i="5"/>
  <c r="G524" i="5"/>
  <c r="B523" i="5"/>
  <c r="E523" i="5"/>
  <c r="F523" i="5"/>
  <c r="G523" i="5"/>
  <c r="B522" i="5"/>
  <c r="E522" i="5"/>
  <c r="F522" i="5"/>
  <c r="G522" i="5"/>
  <c r="B521" i="5"/>
  <c r="E521" i="5"/>
  <c r="F521" i="5"/>
  <c r="G521" i="5"/>
  <c r="B520" i="5"/>
  <c r="E520" i="5"/>
  <c r="F520" i="5"/>
  <c r="B519" i="5"/>
  <c r="E519" i="5"/>
  <c r="F519" i="5"/>
  <c r="G519" i="5"/>
  <c r="B518" i="5"/>
  <c r="E518" i="5"/>
  <c r="F518" i="5"/>
  <c r="G518" i="5"/>
  <c r="B517" i="5"/>
  <c r="E517" i="5"/>
  <c r="F517" i="5"/>
  <c r="B516" i="5"/>
  <c r="E516" i="5"/>
  <c r="F516" i="5"/>
  <c r="G516" i="5"/>
  <c r="B515" i="5"/>
  <c r="E515" i="5"/>
  <c r="F515" i="5"/>
  <c r="G515" i="5"/>
  <c r="B514" i="5"/>
  <c r="E514" i="5"/>
  <c r="F514" i="5"/>
  <c r="B513" i="5"/>
  <c r="E513" i="5"/>
  <c r="F513" i="5"/>
  <c r="G513" i="5"/>
  <c r="B512" i="5"/>
  <c r="E512" i="5"/>
  <c r="F512" i="5"/>
  <c r="G512" i="5"/>
  <c r="B511" i="5"/>
  <c r="E511" i="5"/>
  <c r="F511" i="5"/>
  <c r="G511" i="5"/>
  <c r="B510" i="5"/>
  <c r="E510" i="5"/>
  <c r="F510" i="5"/>
  <c r="G510" i="5"/>
  <c r="B509" i="5"/>
  <c r="E509" i="5"/>
  <c r="F509" i="5"/>
  <c r="B508" i="5"/>
  <c r="E508" i="5"/>
  <c r="F508" i="5"/>
  <c r="G508" i="5"/>
  <c r="B507" i="5"/>
  <c r="E507" i="5"/>
  <c r="F507" i="5"/>
  <c r="B506" i="5"/>
  <c r="E506" i="5"/>
  <c r="F506" i="5"/>
  <c r="G506" i="5"/>
  <c r="B505" i="5"/>
  <c r="E505" i="5"/>
  <c r="F505" i="5"/>
  <c r="G505" i="5"/>
  <c r="B504" i="5"/>
  <c r="E504" i="5"/>
  <c r="F504" i="5"/>
  <c r="B503" i="5"/>
  <c r="E503" i="5"/>
  <c r="F503" i="5"/>
  <c r="G503" i="5"/>
  <c r="B502" i="5"/>
  <c r="E502" i="5"/>
  <c r="F502" i="5"/>
  <c r="G502" i="5"/>
  <c r="B501" i="5"/>
  <c r="E501" i="5"/>
  <c r="F501" i="5"/>
  <c r="G501" i="5"/>
  <c r="B500" i="5"/>
  <c r="E500" i="5"/>
  <c r="F500" i="5"/>
  <c r="G500" i="5"/>
  <c r="B499" i="5"/>
  <c r="E499" i="5"/>
  <c r="F499" i="5"/>
  <c r="G499" i="5"/>
  <c r="B498" i="5"/>
  <c r="E498" i="5"/>
  <c r="F498" i="5"/>
  <c r="G498" i="5"/>
  <c r="B497" i="5"/>
  <c r="E497" i="5"/>
  <c r="F497" i="5"/>
  <c r="G497" i="5"/>
  <c r="B496" i="5"/>
  <c r="E496" i="5"/>
  <c r="F496" i="5"/>
  <c r="G496" i="5"/>
  <c r="B495" i="5"/>
  <c r="E495" i="5"/>
  <c r="F495" i="5"/>
  <c r="G495" i="5"/>
  <c r="B494" i="5"/>
  <c r="E494" i="5"/>
  <c r="F494" i="5"/>
  <c r="B493" i="5"/>
  <c r="E493" i="5"/>
  <c r="F493" i="5"/>
  <c r="B492" i="5"/>
  <c r="E492" i="5"/>
  <c r="F492" i="5"/>
  <c r="G492" i="5"/>
  <c r="B491" i="5"/>
  <c r="E491" i="5"/>
  <c r="F491" i="5"/>
  <c r="G491" i="5"/>
  <c r="B490" i="5"/>
  <c r="E490" i="5"/>
  <c r="F490" i="5"/>
  <c r="B489" i="5"/>
  <c r="E489" i="5"/>
  <c r="F489" i="5"/>
  <c r="B488" i="5"/>
  <c r="E488" i="5"/>
  <c r="F488" i="5"/>
  <c r="G488" i="5"/>
  <c r="B487" i="5"/>
  <c r="E487" i="5"/>
  <c r="F487" i="5"/>
  <c r="G487" i="5"/>
  <c r="B486" i="5"/>
  <c r="E486" i="5"/>
  <c r="F486" i="5"/>
  <c r="G486" i="5"/>
  <c r="B485" i="5"/>
  <c r="E485" i="5"/>
  <c r="F485" i="5"/>
  <c r="G485" i="5"/>
  <c r="B484" i="5"/>
  <c r="E484" i="5"/>
  <c r="F484" i="5"/>
  <c r="G484" i="5"/>
  <c r="B483" i="5"/>
  <c r="E483" i="5"/>
  <c r="F483" i="5"/>
  <c r="G483" i="5"/>
  <c r="B482" i="5"/>
  <c r="E482" i="5"/>
  <c r="F482" i="5"/>
  <c r="G482" i="5"/>
  <c r="B481" i="5"/>
  <c r="E481" i="5"/>
  <c r="F481" i="5"/>
  <c r="G481" i="5"/>
  <c r="B480" i="5"/>
  <c r="E480" i="5"/>
  <c r="F480" i="5"/>
  <c r="G480" i="5"/>
  <c r="B479" i="5"/>
  <c r="E479" i="5"/>
  <c r="F479" i="5"/>
  <c r="G479" i="5"/>
  <c r="B478" i="5"/>
  <c r="E478" i="5"/>
  <c r="F478" i="5"/>
  <c r="G478" i="5"/>
  <c r="B477" i="5"/>
  <c r="E477" i="5"/>
  <c r="F477" i="5"/>
  <c r="G477" i="5"/>
  <c r="B476" i="5"/>
  <c r="E476" i="5"/>
  <c r="F476" i="5"/>
  <c r="B475" i="5"/>
  <c r="E475" i="5"/>
  <c r="F475" i="5"/>
  <c r="G475" i="5"/>
  <c r="B474" i="5"/>
  <c r="E474" i="5"/>
  <c r="F474" i="5"/>
  <c r="G474" i="5"/>
  <c r="B473" i="5"/>
  <c r="E473" i="5"/>
  <c r="F473" i="5"/>
  <c r="G473" i="5"/>
  <c r="B472" i="5"/>
  <c r="E472" i="5"/>
  <c r="F472" i="5"/>
  <c r="G472" i="5"/>
  <c r="B471" i="5"/>
  <c r="E471" i="5"/>
  <c r="F471" i="5"/>
  <c r="B470" i="5"/>
  <c r="E470" i="5"/>
  <c r="F470" i="5"/>
  <c r="G470" i="5"/>
  <c r="B469" i="5"/>
  <c r="E469" i="5"/>
  <c r="F469" i="5"/>
  <c r="G469" i="5"/>
  <c r="B468" i="5"/>
  <c r="E468" i="5"/>
  <c r="F468" i="5"/>
  <c r="G468" i="5"/>
  <c r="B467" i="5"/>
  <c r="E467" i="5"/>
  <c r="F467" i="5"/>
  <c r="G467" i="5"/>
  <c r="B466" i="5"/>
  <c r="E466" i="5"/>
  <c r="F466" i="5"/>
  <c r="G466" i="5"/>
  <c r="B465" i="5"/>
  <c r="E465" i="5"/>
  <c r="F465" i="5"/>
  <c r="G465" i="5"/>
  <c r="B464" i="5"/>
  <c r="E464" i="5"/>
  <c r="F464" i="5"/>
  <c r="G464" i="5"/>
  <c r="B463" i="5"/>
  <c r="E463" i="5"/>
  <c r="F463" i="5"/>
  <c r="G463" i="5"/>
  <c r="B462" i="5"/>
  <c r="E462" i="5"/>
  <c r="F462" i="5"/>
  <c r="G462" i="5"/>
  <c r="B461" i="5"/>
  <c r="E461" i="5"/>
  <c r="F461" i="5"/>
  <c r="G461" i="5"/>
  <c r="B460" i="5"/>
  <c r="E460" i="5"/>
  <c r="F460" i="5"/>
  <c r="G460" i="5"/>
  <c r="B459" i="5"/>
  <c r="E459" i="5"/>
  <c r="F459" i="5"/>
  <c r="G459" i="5"/>
  <c r="B458" i="5"/>
  <c r="E458" i="5"/>
  <c r="F458" i="5"/>
  <c r="G458" i="5"/>
  <c r="B457" i="5"/>
  <c r="E457" i="5"/>
  <c r="F457" i="5"/>
  <c r="G457" i="5"/>
  <c r="B456" i="5"/>
  <c r="E456" i="5"/>
  <c r="F456" i="5"/>
  <c r="G456" i="5"/>
  <c r="B455" i="5"/>
  <c r="E455" i="5"/>
  <c r="F455" i="5"/>
  <c r="G455" i="5"/>
  <c r="B454" i="5"/>
  <c r="E454" i="5"/>
  <c r="F454" i="5"/>
  <c r="G454" i="5"/>
  <c r="B453" i="5"/>
  <c r="E453" i="5"/>
  <c r="F453" i="5"/>
  <c r="G453" i="5"/>
  <c r="B452" i="5"/>
  <c r="E452" i="5"/>
  <c r="F452" i="5"/>
  <c r="G452" i="5"/>
  <c r="B451" i="5"/>
  <c r="E451" i="5"/>
  <c r="F451" i="5"/>
  <c r="G451" i="5"/>
  <c r="B450" i="5"/>
  <c r="E450" i="5"/>
  <c r="F450" i="5"/>
  <c r="G450" i="5"/>
  <c r="B449" i="5"/>
  <c r="E449" i="5"/>
  <c r="F449" i="5"/>
  <c r="B448" i="5"/>
  <c r="E448" i="5"/>
  <c r="F448" i="5"/>
  <c r="G448" i="5"/>
  <c r="B447" i="5"/>
  <c r="E447" i="5"/>
  <c r="F447" i="5"/>
  <c r="G447" i="5"/>
  <c r="B446" i="5"/>
  <c r="E446" i="5"/>
  <c r="F446" i="5"/>
  <c r="G446" i="5"/>
  <c r="B445" i="5"/>
  <c r="E445" i="5"/>
  <c r="F445" i="5"/>
  <c r="G445" i="5"/>
  <c r="B444" i="5"/>
  <c r="E444" i="5"/>
  <c r="F444" i="5"/>
  <c r="G444" i="5"/>
  <c r="B443" i="5"/>
  <c r="E443" i="5"/>
  <c r="F443" i="5"/>
  <c r="G443" i="5"/>
  <c r="B442" i="5"/>
  <c r="E442" i="5"/>
  <c r="F442" i="5"/>
  <c r="B441" i="5"/>
  <c r="E441" i="5"/>
  <c r="F441" i="5"/>
  <c r="G441" i="5"/>
  <c r="B440" i="5"/>
  <c r="E440" i="5"/>
  <c r="F440" i="5"/>
  <c r="G440" i="5"/>
  <c r="B439" i="5"/>
  <c r="E439" i="5"/>
  <c r="F439" i="5"/>
  <c r="G439" i="5"/>
  <c r="B438" i="5"/>
  <c r="E438" i="5"/>
  <c r="F438" i="5"/>
  <c r="B437" i="5"/>
  <c r="E437" i="5"/>
  <c r="F437" i="5"/>
  <c r="G437" i="5"/>
  <c r="B436" i="5"/>
  <c r="E436" i="5"/>
  <c r="F436" i="5"/>
  <c r="G436" i="5"/>
  <c r="B435" i="5"/>
  <c r="E435" i="5"/>
  <c r="F435" i="5"/>
  <c r="G435" i="5"/>
  <c r="B434" i="5"/>
  <c r="E434" i="5"/>
  <c r="F434" i="5"/>
  <c r="B433" i="5"/>
  <c r="E433" i="5"/>
  <c r="F433" i="5"/>
  <c r="B432" i="5"/>
  <c r="E432" i="5"/>
  <c r="F432" i="5"/>
  <c r="G432" i="5"/>
  <c r="B431" i="5"/>
  <c r="E431" i="5"/>
  <c r="F431" i="5"/>
  <c r="G431" i="5"/>
  <c r="B430" i="5"/>
  <c r="E430" i="5"/>
  <c r="F430" i="5"/>
  <c r="G430" i="5"/>
  <c r="B429" i="5"/>
  <c r="E429" i="5"/>
  <c r="F429" i="5"/>
  <c r="G429" i="5"/>
  <c r="B428" i="5"/>
  <c r="E428" i="5"/>
  <c r="F428" i="5"/>
  <c r="G428" i="5"/>
  <c r="B427" i="5"/>
  <c r="E427" i="5"/>
  <c r="F427" i="5"/>
  <c r="B426" i="5"/>
  <c r="E426" i="5"/>
  <c r="F426" i="5"/>
  <c r="G426" i="5"/>
  <c r="B425" i="5"/>
  <c r="E425" i="5"/>
  <c r="F425" i="5"/>
  <c r="G425" i="5"/>
  <c r="B424" i="5"/>
  <c r="E424" i="5"/>
  <c r="F424" i="5"/>
  <c r="G424" i="5"/>
  <c r="B423" i="5"/>
  <c r="E423" i="5"/>
  <c r="F423" i="5"/>
  <c r="G423" i="5"/>
  <c r="B422" i="5"/>
  <c r="E422" i="5"/>
  <c r="F422" i="5"/>
  <c r="G422" i="5"/>
  <c r="B421" i="5"/>
  <c r="E421" i="5"/>
  <c r="F421" i="5"/>
  <c r="G421" i="5"/>
  <c r="B420" i="5"/>
  <c r="E420" i="5"/>
  <c r="F420" i="5"/>
  <c r="G420" i="5"/>
  <c r="B419" i="5"/>
  <c r="E419" i="5"/>
  <c r="F419" i="5"/>
  <c r="G419" i="5"/>
  <c r="B418" i="5"/>
  <c r="E418" i="5"/>
  <c r="F418" i="5"/>
  <c r="G418" i="5"/>
  <c r="B417" i="5"/>
  <c r="E417" i="5"/>
  <c r="F417" i="5"/>
  <c r="B416" i="5"/>
  <c r="E416" i="5"/>
  <c r="F416" i="5"/>
  <c r="G416" i="5"/>
  <c r="B415" i="5"/>
  <c r="E415" i="5"/>
  <c r="F415" i="5"/>
  <c r="G415" i="5"/>
  <c r="B414" i="5"/>
  <c r="E414" i="5"/>
  <c r="F414" i="5"/>
  <c r="G414" i="5"/>
  <c r="B413" i="5"/>
  <c r="E413" i="5"/>
  <c r="F413" i="5"/>
  <c r="G413" i="5"/>
  <c r="B412" i="5"/>
  <c r="E412" i="5"/>
  <c r="F412" i="5"/>
  <c r="G412" i="5"/>
  <c r="B411" i="5"/>
  <c r="E411" i="5"/>
  <c r="F411" i="5"/>
  <c r="G411" i="5"/>
  <c r="B410" i="5"/>
  <c r="E410" i="5"/>
  <c r="F410" i="5"/>
  <c r="G410" i="5"/>
  <c r="B409" i="5"/>
  <c r="E409" i="5"/>
  <c r="F409" i="5"/>
  <c r="G409" i="5"/>
  <c r="B408" i="5"/>
  <c r="E408" i="5"/>
  <c r="F408" i="5"/>
  <c r="G408" i="5"/>
  <c r="B407" i="5"/>
  <c r="E407" i="5"/>
  <c r="F407" i="5"/>
  <c r="B406" i="5"/>
  <c r="E406" i="5"/>
  <c r="F406" i="5"/>
  <c r="B405" i="5"/>
  <c r="E405" i="5"/>
  <c r="F405" i="5"/>
  <c r="G405" i="5"/>
  <c r="B404" i="5"/>
  <c r="E404" i="5"/>
  <c r="F404" i="5"/>
  <c r="G404" i="5"/>
  <c r="B403" i="5"/>
  <c r="E403" i="5"/>
  <c r="F403" i="5"/>
  <c r="G403" i="5"/>
  <c r="B402" i="5"/>
  <c r="E402" i="5"/>
  <c r="F402" i="5"/>
  <c r="G402" i="5"/>
  <c r="B401" i="5"/>
  <c r="E401" i="5"/>
  <c r="F401" i="5"/>
  <c r="B400" i="5"/>
  <c r="E400" i="5"/>
  <c r="F400" i="5"/>
  <c r="G400" i="5"/>
  <c r="B399" i="5"/>
  <c r="E399" i="5"/>
  <c r="F399" i="5"/>
  <c r="B398" i="5"/>
  <c r="E398" i="5"/>
  <c r="F398" i="5"/>
  <c r="G398" i="5"/>
  <c r="B397" i="5"/>
  <c r="E397" i="5"/>
  <c r="F397" i="5"/>
  <c r="G397" i="5"/>
  <c r="B396" i="5"/>
  <c r="E396" i="5"/>
  <c r="F396" i="5"/>
  <c r="B395" i="5"/>
  <c r="E395" i="5"/>
  <c r="F395" i="5"/>
  <c r="G395" i="5"/>
  <c r="B394" i="5"/>
  <c r="E394" i="5"/>
  <c r="F394" i="5"/>
  <c r="G394" i="5"/>
  <c r="B393" i="5"/>
  <c r="E393" i="5"/>
  <c r="F393" i="5"/>
  <c r="G393" i="5"/>
  <c r="B392" i="5"/>
  <c r="E392" i="5"/>
  <c r="F392" i="5"/>
  <c r="G392" i="5"/>
  <c r="B391" i="5"/>
  <c r="E391" i="5"/>
  <c r="F391" i="5"/>
  <c r="G391" i="5"/>
  <c r="B390" i="5"/>
  <c r="E390" i="5"/>
  <c r="F390" i="5"/>
  <c r="G390" i="5"/>
  <c r="B389" i="5"/>
  <c r="E389" i="5"/>
  <c r="F389" i="5"/>
  <c r="G389" i="5"/>
  <c r="B388" i="5"/>
  <c r="E388" i="5"/>
  <c r="F388" i="5"/>
  <c r="G388" i="5"/>
  <c r="B387" i="5"/>
  <c r="E387" i="5"/>
  <c r="F387" i="5"/>
  <c r="G387" i="5"/>
  <c r="B386" i="5"/>
  <c r="E386" i="5"/>
  <c r="F386" i="5"/>
  <c r="G386" i="5"/>
  <c r="B385" i="5"/>
  <c r="E385" i="5"/>
  <c r="F385" i="5"/>
  <c r="G385" i="5"/>
  <c r="B384" i="5"/>
  <c r="E384" i="5"/>
  <c r="F384" i="5"/>
  <c r="G384" i="5"/>
  <c r="B383" i="5"/>
  <c r="E383" i="5"/>
  <c r="F383" i="5"/>
  <c r="G383" i="5"/>
  <c r="B382" i="5"/>
  <c r="E382" i="5"/>
  <c r="F382" i="5"/>
  <c r="G382" i="5"/>
  <c r="B381" i="5"/>
  <c r="E381" i="5"/>
  <c r="F381" i="5"/>
  <c r="G381" i="5"/>
  <c r="B380" i="5"/>
  <c r="E380" i="5"/>
  <c r="F380" i="5"/>
  <c r="G380" i="5"/>
  <c r="B379" i="5"/>
  <c r="E379" i="5"/>
  <c r="F379" i="5"/>
  <c r="G379" i="5"/>
  <c r="B378" i="5"/>
  <c r="E378" i="5"/>
  <c r="F378" i="5"/>
  <c r="G378" i="5"/>
  <c r="B377" i="5"/>
  <c r="E377" i="5"/>
  <c r="F377" i="5"/>
  <c r="G377" i="5"/>
  <c r="B376" i="5"/>
  <c r="E376" i="5"/>
  <c r="F376" i="5"/>
  <c r="G376" i="5"/>
  <c r="B375" i="5"/>
  <c r="E375" i="5"/>
  <c r="F375" i="5"/>
  <c r="G375" i="5"/>
  <c r="B374" i="5"/>
  <c r="E374" i="5"/>
  <c r="F374" i="5"/>
  <c r="B373" i="5"/>
  <c r="E373" i="5"/>
  <c r="F373" i="5"/>
  <c r="G373" i="5"/>
  <c r="B372" i="5"/>
  <c r="E372" i="5"/>
  <c r="F372" i="5"/>
  <c r="G372" i="5"/>
  <c r="B371" i="5"/>
  <c r="E371" i="5"/>
  <c r="F371" i="5"/>
  <c r="G371" i="5"/>
  <c r="B370" i="5"/>
  <c r="E370" i="5"/>
  <c r="F370" i="5"/>
  <c r="B369" i="5"/>
  <c r="E369" i="5"/>
  <c r="F369" i="5"/>
  <c r="G369" i="5"/>
  <c r="B368" i="5"/>
  <c r="E368" i="5"/>
  <c r="F368" i="5"/>
  <c r="G368" i="5"/>
  <c r="B367" i="5"/>
  <c r="E367" i="5"/>
  <c r="F367" i="5"/>
  <c r="B366" i="5"/>
  <c r="E366" i="5"/>
  <c r="F366" i="5"/>
  <c r="G366" i="5"/>
  <c r="B365" i="5"/>
  <c r="E365" i="5"/>
  <c r="F365" i="5"/>
  <c r="G365" i="5"/>
  <c r="B364" i="5"/>
  <c r="E364" i="5"/>
  <c r="F364" i="5"/>
  <c r="G364" i="5"/>
  <c r="B363" i="5"/>
  <c r="E363" i="5"/>
  <c r="F363" i="5"/>
  <c r="G363" i="5"/>
  <c r="B362" i="5"/>
  <c r="E362" i="5"/>
  <c r="F362" i="5"/>
  <c r="G362" i="5"/>
  <c r="B361" i="5"/>
  <c r="E361" i="5"/>
  <c r="F361" i="5"/>
  <c r="B360" i="5"/>
  <c r="E360" i="5"/>
  <c r="F360" i="5"/>
  <c r="G360" i="5"/>
  <c r="B359" i="5"/>
  <c r="E359" i="5"/>
  <c r="F359" i="5"/>
  <c r="G359" i="5"/>
  <c r="B358" i="5"/>
  <c r="E358" i="5"/>
  <c r="F358" i="5"/>
  <c r="G358" i="5"/>
  <c r="B357" i="5"/>
  <c r="E357" i="5"/>
  <c r="F357" i="5"/>
  <c r="G357" i="5"/>
  <c r="B356" i="5"/>
  <c r="E356" i="5"/>
  <c r="F356" i="5"/>
  <c r="G356" i="5"/>
  <c r="B355" i="5"/>
  <c r="E355" i="5"/>
  <c r="F355" i="5"/>
  <c r="G355" i="5"/>
  <c r="B354" i="5"/>
  <c r="E354" i="5"/>
  <c r="F354" i="5"/>
  <c r="G354" i="5"/>
  <c r="B353" i="5"/>
  <c r="E353" i="5"/>
  <c r="F353" i="5"/>
  <c r="G353" i="5"/>
  <c r="B352" i="5"/>
  <c r="E352" i="5"/>
  <c r="F352" i="5"/>
  <c r="G352" i="5"/>
  <c r="B351" i="5"/>
  <c r="E351" i="5"/>
  <c r="F351" i="5"/>
  <c r="G351" i="5"/>
  <c r="B350" i="5"/>
  <c r="E350" i="5"/>
  <c r="F350" i="5"/>
  <c r="G350" i="5"/>
  <c r="B349" i="5"/>
  <c r="E349" i="5"/>
  <c r="F349" i="5"/>
  <c r="B348" i="5"/>
  <c r="E348" i="5"/>
  <c r="F348" i="5"/>
  <c r="B347" i="5"/>
  <c r="E347" i="5"/>
  <c r="F347" i="5"/>
  <c r="G347" i="5"/>
  <c r="B346" i="5"/>
  <c r="E346" i="5"/>
  <c r="F346" i="5"/>
  <c r="G346" i="5"/>
  <c r="B345" i="5"/>
  <c r="E345" i="5"/>
  <c r="F345" i="5"/>
  <c r="G345" i="5"/>
  <c r="B344" i="5"/>
  <c r="E344" i="5"/>
  <c r="F344" i="5"/>
  <c r="G344" i="5"/>
  <c r="B343" i="5"/>
  <c r="E343" i="5"/>
  <c r="F343" i="5"/>
  <c r="G343" i="5"/>
  <c r="B342" i="5"/>
  <c r="E342" i="5"/>
  <c r="F342" i="5"/>
  <c r="G342" i="5"/>
  <c r="B341" i="5"/>
  <c r="E341" i="5"/>
  <c r="F341" i="5"/>
  <c r="G341" i="5"/>
  <c r="B340" i="5"/>
  <c r="E340" i="5"/>
  <c r="F340" i="5"/>
  <c r="G340" i="5"/>
  <c r="B339" i="5"/>
  <c r="E339" i="5"/>
  <c r="F339" i="5"/>
  <c r="G339" i="5"/>
  <c r="B338" i="5"/>
  <c r="E338" i="5"/>
  <c r="F338" i="5"/>
  <c r="G338" i="5"/>
  <c r="B337" i="5"/>
  <c r="E337" i="5"/>
  <c r="F337" i="5"/>
  <c r="G337" i="5"/>
  <c r="B336" i="5"/>
  <c r="E336" i="5"/>
  <c r="F336" i="5"/>
  <c r="G336" i="5"/>
  <c r="B335" i="5"/>
  <c r="E335" i="5"/>
  <c r="F335" i="5"/>
  <c r="G335" i="5"/>
  <c r="B334" i="5"/>
  <c r="E334" i="5"/>
  <c r="F334" i="5"/>
  <c r="G334" i="5"/>
  <c r="B333" i="5"/>
  <c r="E333" i="5"/>
  <c r="F333" i="5"/>
  <c r="G333" i="5"/>
  <c r="B332" i="5"/>
  <c r="E332" i="5"/>
  <c r="F332" i="5"/>
  <c r="G332" i="5"/>
  <c r="B331" i="5"/>
  <c r="E331" i="5"/>
  <c r="F331" i="5"/>
  <c r="G331" i="5"/>
  <c r="B330" i="5"/>
  <c r="E330" i="5"/>
  <c r="F330" i="5"/>
  <c r="B329" i="5"/>
  <c r="E329" i="5"/>
  <c r="F329" i="5"/>
  <c r="G329" i="5"/>
  <c r="B328" i="5"/>
  <c r="E328" i="5"/>
  <c r="F328" i="5"/>
  <c r="G328" i="5"/>
  <c r="B327" i="5"/>
  <c r="E327" i="5"/>
  <c r="F327" i="5"/>
  <c r="B326" i="5"/>
  <c r="E326" i="5"/>
  <c r="F326" i="5"/>
  <c r="G326" i="5"/>
  <c r="B325" i="5"/>
  <c r="E325" i="5"/>
  <c r="F325" i="5"/>
  <c r="G325" i="5"/>
  <c r="B324" i="5"/>
  <c r="E324" i="5"/>
  <c r="F324" i="5"/>
  <c r="G324" i="5"/>
  <c r="B323" i="5"/>
  <c r="E323" i="5"/>
  <c r="F323" i="5"/>
  <c r="G323" i="5"/>
  <c r="B322" i="5"/>
  <c r="E322" i="5"/>
  <c r="F322" i="5"/>
  <c r="G322" i="5"/>
  <c r="B321" i="5"/>
  <c r="E321" i="5"/>
  <c r="F321" i="5"/>
  <c r="G321" i="5"/>
  <c r="B320" i="5"/>
  <c r="E320" i="5"/>
  <c r="F320" i="5"/>
  <c r="G320" i="5"/>
  <c r="B319" i="5"/>
  <c r="E319" i="5"/>
  <c r="F319" i="5"/>
  <c r="B318" i="5"/>
  <c r="E318" i="5"/>
  <c r="F318" i="5"/>
  <c r="G318" i="5"/>
  <c r="B317" i="5"/>
  <c r="E317" i="5"/>
  <c r="F317" i="5"/>
  <c r="G317" i="5"/>
  <c r="B316" i="5"/>
  <c r="E316" i="5"/>
  <c r="F316" i="5"/>
  <c r="G316" i="5"/>
  <c r="B315" i="5"/>
  <c r="E315" i="5"/>
  <c r="F315" i="5"/>
  <c r="G315" i="5"/>
  <c r="B314" i="5"/>
  <c r="E314" i="5"/>
  <c r="F314" i="5"/>
  <c r="B313" i="5"/>
  <c r="E313" i="5"/>
  <c r="F313" i="5"/>
  <c r="B312" i="5"/>
  <c r="E312" i="5"/>
  <c r="F312" i="5"/>
  <c r="G312" i="5"/>
  <c r="B311" i="5"/>
  <c r="E311" i="5"/>
  <c r="F311" i="5"/>
  <c r="G311" i="5"/>
  <c r="B310" i="5"/>
  <c r="E310" i="5"/>
  <c r="F310" i="5"/>
  <c r="B309" i="5"/>
  <c r="E309" i="5"/>
  <c r="F309" i="5"/>
  <c r="G309" i="5"/>
  <c r="B308" i="5"/>
  <c r="E308" i="5"/>
  <c r="F308" i="5"/>
  <c r="G308" i="5"/>
  <c r="B307" i="5"/>
  <c r="E307" i="5"/>
  <c r="F307" i="5"/>
  <c r="B306" i="5"/>
  <c r="E306" i="5"/>
  <c r="F306" i="5"/>
  <c r="B305" i="5"/>
  <c r="E305" i="5"/>
  <c r="F305" i="5"/>
  <c r="B304" i="5"/>
  <c r="E304" i="5"/>
  <c r="F304" i="5"/>
  <c r="B303" i="5"/>
  <c r="E303" i="5"/>
  <c r="F303" i="5"/>
  <c r="G303" i="5"/>
  <c r="B302" i="5"/>
  <c r="E302" i="5"/>
  <c r="F302" i="5"/>
  <c r="B301" i="5" l="1"/>
  <c r="E301" i="5"/>
  <c r="F301" i="5"/>
  <c r="B300" i="5"/>
  <c r="E300" i="5"/>
  <c r="F300" i="5"/>
  <c r="G300" i="5"/>
  <c r="B299" i="5"/>
  <c r="E299" i="5"/>
  <c r="F299" i="5"/>
  <c r="G299" i="5"/>
  <c r="B298" i="5"/>
  <c r="E298" i="5"/>
  <c r="F298" i="5"/>
  <c r="B297" i="5"/>
  <c r="E297" i="5"/>
  <c r="F297" i="5"/>
  <c r="B296" i="5"/>
  <c r="E296" i="5"/>
  <c r="F296" i="5"/>
  <c r="B295" i="5"/>
  <c r="E295" i="5"/>
  <c r="F295" i="5"/>
  <c r="G295" i="5"/>
  <c r="B294" i="5"/>
  <c r="E294" i="5"/>
  <c r="F294" i="5"/>
  <c r="G294" i="5"/>
  <c r="B293" i="5"/>
  <c r="E293" i="5"/>
  <c r="F293" i="5"/>
  <c r="G293" i="5"/>
  <c r="B292" i="5"/>
  <c r="E292" i="5"/>
  <c r="F292" i="5"/>
  <c r="G292" i="5"/>
  <c r="B291" i="5"/>
  <c r="E291" i="5"/>
  <c r="F291" i="5"/>
  <c r="G291" i="5"/>
  <c r="B290" i="5"/>
  <c r="E290" i="5"/>
  <c r="F290" i="5"/>
  <c r="G290" i="5"/>
  <c r="B289" i="5"/>
  <c r="E289" i="5"/>
  <c r="F289" i="5"/>
  <c r="G289" i="5"/>
  <c r="B288" i="5"/>
  <c r="E288" i="5"/>
  <c r="F288" i="5"/>
  <c r="G288" i="5"/>
  <c r="B287" i="5"/>
  <c r="E287" i="5"/>
  <c r="F287" i="5"/>
  <c r="G287" i="5"/>
  <c r="B286" i="5"/>
  <c r="E286" i="5"/>
  <c r="F286" i="5"/>
  <c r="B285" i="5"/>
  <c r="E285" i="5"/>
  <c r="F285" i="5"/>
  <c r="G285" i="5"/>
  <c r="B284" i="5"/>
  <c r="E284" i="5"/>
  <c r="F284" i="5"/>
  <c r="B283" i="5"/>
  <c r="E283" i="5"/>
  <c r="F283" i="5"/>
  <c r="B282" i="5"/>
  <c r="E282" i="5"/>
  <c r="F282" i="5"/>
  <c r="G282" i="5"/>
  <c r="B281" i="5"/>
  <c r="E281" i="5"/>
  <c r="F281" i="5"/>
  <c r="G281" i="5"/>
  <c r="B280" i="5"/>
  <c r="E280" i="5"/>
  <c r="F280" i="5"/>
  <c r="G280" i="5"/>
  <c r="B279" i="5"/>
  <c r="E279" i="5"/>
  <c r="F279" i="5"/>
  <c r="G279" i="5"/>
  <c r="B278" i="5"/>
  <c r="E278" i="5"/>
  <c r="F278" i="5"/>
  <c r="G278" i="5"/>
  <c r="B277" i="5"/>
  <c r="E277" i="5"/>
  <c r="F277" i="5"/>
  <c r="G277" i="5"/>
  <c r="B276" i="5"/>
  <c r="E276" i="5"/>
  <c r="F276" i="5"/>
  <c r="G276" i="5"/>
  <c r="B275" i="5"/>
  <c r="E275" i="5"/>
  <c r="F275" i="5"/>
  <c r="B274" i="5"/>
  <c r="E274" i="5"/>
  <c r="F274" i="5"/>
  <c r="G274" i="5"/>
  <c r="B273" i="5"/>
  <c r="E273" i="5"/>
  <c r="F273" i="5"/>
  <c r="G273" i="5"/>
  <c r="B272" i="5"/>
  <c r="E272" i="5"/>
  <c r="F272" i="5"/>
  <c r="B271" i="5"/>
  <c r="E271" i="5"/>
  <c r="F271" i="5"/>
  <c r="G271" i="5"/>
  <c r="B270" i="5"/>
  <c r="E270" i="5"/>
  <c r="F270" i="5"/>
  <c r="B269" i="5"/>
  <c r="E269" i="5"/>
  <c r="F269" i="5"/>
  <c r="G269" i="5"/>
  <c r="B268" i="5"/>
  <c r="E268" i="5"/>
  <c r="F268" i="5"/>
  <c r="G268" i="5"/>
  <c r="B267" i="5"/>
  <c r="E267" i="5"/>
  <c r="F267" i="5"/>
  <c r="B266" i="5"/>
  <c r="E266" i="5"/>
  <c r="F266" i="5"/>
  <c r="B265" i="5"/>
  <c r="E265" i="5"/>
  <c r="F265" i="5"/>
  <c r="B264" i="5"/>
  <c r="E264" i="5"/>
  <c r="F264" i="5"/>
  <c r="B263" i="5"/>
  <c r="E263" i="5"/>
  <c r="F263" i="5"/>
  <c r="B262" i="5"/>
  <c r="E262" i="5"/>
  <c r="F262" i="5"/>
  <c r="G262" i="5"/>
  <c r="B261" i="5"/>
  <c r="E261" i="5"/>
  <c r="F261" i="5"/>
  <c r="G261" i="5"/>
  <c r="B260" i="5"/>
  <c r="E260" i="5"/>
  <c r="F260" i="5"/>
  <c r="G260" i="5"/>
  <c r="B259" i="5"/>
  <c r="E259" i="5"/>
  <c r="F259" i="5"/>
  <c r="G259" i="5"/>
  <c r="B258" i="5"/>
  <c r="E258" i="5"/>
  <c r="F258" i="5"/>
  <c r="B257" i="5"/>
  <c r="E257" i="5"/>
  <c r="F257" i="5"/>
  <c r="B256" i="5"/>
  <c r="E256" i="5"/>
  <c r="F256" i="5"/>
  <c r="G256" i="5"/>
  <c r="B255" i="5"/>
  <c r="E255" i="5"/>
  <c r="F255" i="5"/>
  <c r="B254" i="5"/>
  <c r="E254" i="5"/>
  <c r="F254" i="5"/>
  <c r="B253" i="5"/>
  <c r="E253" i="5"/>
  <c r="F253" i="5"/>
  <c r="G253" i="5"/>
  <c r="B252" i="5"/>
  <c r="E252" i="5"/>
  <c r="F252" i="5"/>
  <c r="B251" i="5"/>
  <c r="E251" i="5"/>
  <c r="F251" i="5"/>
  <c r="G251" i="5"/>
  <c r="B250" i="5"/>
  <c r="E250" i="5"/>
  <c r="F250" i="5"/>
  <c r="B249" i="5"/>
  <c r="E249" i="5"/>
  <c r="F249" i="5"/>
  <c r="G249" i="5"/>
  <c r="B248" i="5"/>
  <c r="E248" i="5"/>
  <c r="F248" i="5"/>
  <c r="G248" i="5"/>
  <c r="B247" i="5"/>
  <c r="E247" i="5"/>
  <c r="F247" i="5"/>
  <c r="G247" i="5"/>
  <c r="B246" i="5"/>
  <c r="E246" i="5"/>
  <c r="F246" i="5"/>
  <c r="G246" i="5"/>
  <c r="B245" i="5"/>
  <c r="E245" i="5"/>
  <c r="F245" i="5"/>
  <c r="G245" i="5"/>
  <c r="B244" i="5"/>
  <c r="E244" i="5"/>
  <c r="F244" i="5"/>
  <c r="G244" i="5"/>
  <c r="B243" i="5"/>
  <c r="E243" i="5"/>
  <c r="F243" i="5"/>
  <c r="B242" i="5"/>
  <c r="E242" i="5"/>
  <c r="F242" i="5"/>
  <c r="G242" i="5"/>
  <c r="B241" i="5"/>
  <c r="E241" i="5"/>
  <c r="F241" i="5"/>
  <c r="B240" i="5"/>
  <c r="E240" i="5"/>
  <c r="F240" i="5"/>
  <c r="G240" i="5"/>
  <c r="B239" i="5"/>
  <c r="E239" i="5"/>
  <c r="F239" i="5"/>
  <c r="B238" i="5"/>
  <c r="E238" i="5"/>
  <c r="F238" i="5"/>
  <c r="G238" i="5"/>
  <c r="B237" i="5"/>
  <c r="E237" i="5"/>
  <c r="F237" i="5"/>
  <c r="G237" i="5"/>
  <c r="B236" i="5"/>
  <c r="E236" i="5"/>
  <c r="F236" i="5"/>
  <c r="B235" i="5"/>
  <c r="E235" i="5"/>
  <c r="F235" i="5"/>
  <c r="G235" i="5"/>
  <c r="B234" i="5"/>
  <c r="E234" i="5"/>
  <c r="F234" i="5"/>
  <c r="B233" i="5"/>
  <c r="E233" i="5"/>
  <c r="F233" i="5"/>
  <c r="G233" i="5"/>
  <c r="B232" i="5"/>
  <c r="E232" i="5"/>
  <c r="F232" i="5"/>
  <c r="G232" i="5"/>
  <c r="B231" i="5"/>
  <c r="E231" i="5"/>
  <c r="F231" i="5"/>
  <c r="G231" i="5"/>
  <c r="B230" i="5"/>
  <c r="E230" i="5"/>
  <c r="F230" i="5"/>
  <c r="B229" i="5"/>
  <c r="E229" i="5"/>
  <c r="F229" i="5"/>
  <c r="G229" i="5"/>
  <c r="B228" i="5"/>
  <c r="E228" i="5"/>
  <c r="F228" i="5"/>
  <c r="B227" i="5"/>
  <c r="E227" i="5"/>
  <c r="F227" i="5"/>
  <c r="B226" i="5"/>
  <c r="E226" i="5"/>
  <c r="F226" i="5"/>
  <c r="B225" i="5"/>
  <c r="E225" i="5"/>
  <c r="F225" i="5"/>
  <c r="G225" i="5"/>
  <c r="B224" i="5"/>
  <c r="E224" i="5"/>
  <c r="F224" i="5"/>
  <c r="G224" i="5"/>
  <c r="B223" i="5"/>
  <c r="E223" i="5"/>
  <c r="F223" i="5"/>
  <c r="G223" i="5"/>
  <c r="B222" i="5"/>
  <c r="E222" i="5"/>
  <c r="F222" i="5"/>
  <c r="G222" i="5"/>
  <c r="B221" i="5"/>
  <c r="E221" i="5"/>
  <c r="F221" i="5"/>
  <c r="G221" i="5"/>
  <c r="B220" i="5"/>
  <c r="E220" i="5"/>
  <c r="F220" i="5"/>
  <c r="G220" i="5"/>
  <c r="B219" i="5"/>
  <c r="E219" i="5"/>
  <c r="F219" i="5"/>
  <c r="G219" i="5"/>
  <c r="B218" i="5"/>
  <c r="E218" i="5"/>
  <c r="F218" i="5"/>
  <c r="G218" i="5"/>
  <c r="B217" i="5"/>
  <c r="E217" i="5"/>
  <c r="F217" i="5"/>
  <c r="G217" i="5"/>
  <c r="B216" i="5"/>
  <c r="E216" i="5"/>
  <c r="F216" i="5"/>
  <c r="G216" i="5"/>
  <c r="B215" i="5"/>
  <c r="E215" i="5"/>
  <c r="F215" i="5"/>
  <c r="B214" i="5"/>
  <c r="E214" i="5"/>
  <c r="F214" i="5"/>
  <c r="G214" i="5"/>
  <c r="B213" i="5"/>
  <c r="E213" i="5"/>
  <c r="F213" i="5"/>
  <c r="G213" i="5"/>
  <c r="B212" i="5"/>
  <c r="E212" i="5"/>
  <c r="F212" i="5"/>
  <c r="B211" i="5"/>
  <c r="E211" i="5"/>
  <c r="F211" i="5"/>
  <c r="G211" i="5"/>
  <c r="B210" i="5"/>
  <c r="E210" i="5"/>
  <c r="F210" i="5"/>
  <c r="B209" i="5"/>
  <c r="E209" i="5"/>
  <c r="F209" i="5"/>
  <c r="B208" i="5"/>
  <c r="E208" i="5"/>
  <c r="F208" i="5"/>
  <c r="B207" i="5"/>
  <c r="E207" i="5"/>
  <c r="F207" i="5"/>
  <c r="G207" i="5"/>
  <c r="B206" i="5"/>
  <c r="E206" i="5"/>
  <c r="F206" i="5"/>
  <c r="G206" i="5"/>
  <c r="B205" i="5"/>
  <c r="E205" i="5"/>
  <c r="F205" i="5"/>
  <c r="B204" i="5"/>
  <c r="E204" i="5"/>
  <c r="F204" i="5"/>
  <c r="G204" i="5"/>
  <c r="B203" i="5"/>
  <c r="E203" i="5"/>
  <c r="F203" i="5"/>
  <c r="G203" i="5"/>
  <c r="B202" i="5"/>
  <c r="E202" i="5"/>
  <c r="F202" i="5"/>
  <c r="G202" i="5"/>
  <c r="B201" i="5"/>
  <c r="E201" i="5"/>
  <c r="F201" i="5"/>
  <c r="B200" i="5"/>
  <c r="E200" i="5"/>
  <c r="F200" i="5"/>
  <c r="B199" i="5"/>
  <c r="E199" i="5"/>
  <c r="F199" i="5"/>
  <c r="G199" i="5"/>
  <c r="B198" i="5"/>
  <c r="E198" i="5"/>
  <c r="F198" i="5"/>
  <c r="G198" i="5"/>
  <c r="B197" i="5"/>
  <c r="E197" i="5"/>
  <c r="F197" i="5"/>
  <c r="B196" i="5"/>
  <c r="E196" i="5"/>
  <c r="F196" i="5"/>
  <c r="B195" i="5"/>
  <c r="E195" i="5"/>
  <c r="F195" i="5"/>
  <c r="B194" i="5"/>
  <c r="E194" i="5"/>
  <c r="F194" i="5"/>
  <c r="G194" i="5"/>
  <c r="B193" i="5"/>
  <c r="E193" i="5"/>
  <c r="F193" i="5"/>
  <c r="B192" i="5"/>
  <c r="E192" i="5"/>
  <c r="F192" i="5"/>
  <c r="G192" i="5"/>
  <c r="B191" i="5"/>
  <c r="E191" i="5"/>
  <c r="F191" i="5"/>
  <c r="B190" i="5"/>
  <c r="E190" i="5"/>
  <c r="F190" i="5"/>
  <c r="G190" i="5"/>
  <c r="B189" i="5"/>
  <c r="E189" i="5"/>
  <c r="F189" i="5"/>
  <c r="G189" i="5"/>
  <c r="B188" i="5"/>
  <c r="E188" i="5"/>
  <c r="F188" i="5"/>
  <c r="G188" i="5"/>
  <c r="B187" i="5"/>
  <c r="E187" i="5"/>
  <c r="F187" i="5"/>
  <c r="G187" i="5"/>
  <c r="B186" i="5"/>
  <c r="E186" i="5"/>
  <c r="F186" i="5"/>
  <c r="B185" i="5"/>
  <c r="E185" i="5"/>
  <c r="F185" i="5"/>
  <c r="B1118" i="1" l="1"/>
  <c r="H1118" i="1"/>
  <c r="B1117" i="1"/>
  <c r="H1117" i="1"/>
  <c r="B216" i="3" l="1"/>
  <c r="E216" i="3"/>
  <c r="F216" i="3"/>
  <c r="B215" i="3"/>
  <c r="E215" i="3"/>
  <c r="F215" i="3"/>
  <c r="B1116" i="1" l="1"/>
  <c r="H1116" i="1"/>
  <c r="B1115" i="1"/>
  <c r="H1115" i="1"/>
  <c r="B1114" i="1"/>
  <c r="H1114" i="1"/>
  <c r="B1113" i="1"/>
  <c r="H1113" i="1"/>
  <c r="B1112" i="1"/>
  <c r="H1112" i="1"/>
  <c r="B1007" i="1" l="1"/>
  <c r="H1007" i="1"/>
  <c r="B725" i="1" l="1"/>
  <c r="H725" i="1"/>
  <c r="B56" i="1" l="1"/>
  <c r="H56" i="1"/>
  <c r="G94" i="3" s="1"/>
  <c r="B94" i="3"/>
  <c r="E94" i="3"/>
  <c r="F94" i="3"/>
  <c r="B16" i="1" l="1"/>
  <c r="H16" i="1"/>
  <c r="B1039" i="1" l="1"/>
  <c r="H1039" i="1"/>
  <c r="B1049" i="1"/>
  <c r="H1049" i="1"/>
  <c r="B10" i="1"/>
  <c r="H10" i="1"/>
  <c r="B35" i="1"/>
  <c r="H35" i="1"/>
  <c r="B852" i="1"/>
  <c r="H852" i="1"/>
  <c r="B878" i="1"/>
  <c r="H878" i="1"/>
  <c r="B1064" i="1"/>
  <c r="H1064" i="1"/>
  <c r="B847" i="1"/>
  <c r="H847" i="1"/>
  <c r="B747" i="1"/>
  <c r="H747" i="1"/>
  <c r="B135" i="1"/>
  <c r="H135" i="1"/>
  <c r="B247" i="1"/>
  <c r="H247" i="1"/>
  <c r="B525" i="1"/>
  <c r="H525" i="1"/>
  <c r="B897" i="1"/>
  <c r="H897" i="1"/>
  <c r="B523" i="1"/>
  <c r="H523" i="1"/>
  <c r="B130" i="1"/>
  <c r="H130" i="1"/>
  <c r="B58" i="1"/>
  <c r="H58" i="1"/>
  <c r="B1032" i="1"/>
  <c r="H1032" i="1"/>
  <c r="B50" i="1"/>
  <c r="H50" i="1"/>
  <c r="B895" i="1"/>
  <c r="H895" i="1"/>
  <c r="B1181" i="6" l="1"/>
  <c r="C1181" i="6" s="1" a="1"/>
  <c r="C1181" i="6" s="1"/>
  <c r="D1181" i="6" s="1"/>
  <c r="C3" i="6" a="1"/>
  <c r="C3" i="6" s="1"/>
  <c r="D3" i="6" s="1"/>
  <c r="C4" i="6" a="1"/>
  <c r="C4" i="6" s="1"/>
  <c r="D4" i="6" s="1"/>
  <c r="C5" i="6" a="1"/>
  <c r="C5" i="6" s="1"/>
  <c r="D5" i="6" s="1"/>
  <c r="C6" i="6" a="1"/>
  <c r="C6" i="6" s="1"/>
  <c r="D6" i="6" s="1"/>
  <c r="C7" i="6" a="1"/>
  <c r="C7" i="6" s="1"/>
  <c r="D7" i="6" s="1"/>
  <c r="C8" i="6" a="1"/>
  <c r="C8" i="6" s="1"/>
  <c r="D8" i="6" s="1"/>
  <c r="C9" i="6" a="1"/>
  <c r="C9" i="6" s="1"/>
  <c r="D9" i="6" s="1"/>
  <c r="C10" i="6" a="1"/>
  <c r="C10" i="6" s="1"/>
  <c r="D10" i="6" s="1"/>
  <c r="C11" i="6" a="1"/>
  <c r="C11" i="6" s="1"/>
  <c r="D11" i="6" s="1"/>
  <c r="C12" i="6" a="1"/>
  <c r="C12" i="6" s="1"/>
  <c r="D12" i="6" s="1"/>
  <c r="C13" i="6" a="1"/>
  <c r="C13" i="6" s="1"/>
  <c r="D13" i="6" s="1"/>
  <c r="C14" i="6" a="1"/>
  <c r="C14" i="6" s="1"/>
  <c r="D14" i="6" s="1"/>
  <c r="C15" i="6" a="1"/>
  <c r="C15" i="6" s="1"/>
  <c r="D15" i="6" s="1"/>
  <c r="C16" i="6" a="1"/>
  <c r="C16" i="6" s="1"/>
  <c r="D16" i="6" s="1"/>
  <c r="C17" i="6" a="1"/>
  <c r="C17" i="6" s="1"/>
  <c r="D17" i="6" s="1"/>
  <c r="C18" i="6" a="1"/>
  <c r="C18" i="6" s="1"/>
  <c r="D18" i="6" s="1"/>
  <c r="C19" i="6" a="1"/>
  <c r="C19" i="6" s="1"/>
  <c r="D19" i="6" s="1"/>
  <c r="C20" i="6" a="1"/>
  <c r="C20" i="6" s="1"/>
  <c r="D20" i="6" s="1"/>
  <c r="C21" i="6" a="1"/>
  <c r="C21" i="6" s="1"/>
  <c r="D21" i="6" s="1"/>
  <c r="C22" i="6" a="1"/>
  <c r="C22" i="6" s="1"/>
  <c r="D22" i="6" s="1"/>
  <c r="C23" i="6" a="1"/>
  <c r="C23" i="6" s="1"/>
  <c r="D23" i="6" s="1"/>
  <c r="C24" i="6" a="1"/>
  <c r="C24" i="6" s="1"/>
  <c r="D24" i="6" s="1"/>
  <c r="C25" i="6" a="1"/>
  <c r="C25" i="6" s="1"/>
  <c r="D25" i="6" s="1"/>
  <c r="C26" i="6" a="1"/>
  <c r="C26" i="6" s="1"/>
  <c r="D26" i="6" s="1"/>
  <c r="C27" i="6" a="1"/>
  <c r="C27" i="6" s="1"/>
  <c r="D27" i="6" s="1"/>
  <c r="C28" i="6" a="1"/>
  <c r="C28" i="6" s="1"/>
  <c r="D28" i="6" s="1"/>
  <c r="C29" i="6" a="1"/>
  <c r="C29" i="6" s="1"/>
  <c r="D29" i="6" s="1"/>
  <c r="C30" i="6" a="1"/>
  <c r="C30" i="6" s="1"/>
  <c r="D30" i="6" s="1"/>
  <c r="C31" i="6" a="1"/>
  <c r="C31" i="6" s="1"/>
  <c r="D31" i="6" s="1"/>
  <c r="C32" i="6" a="1"/>
  <c r="C32" i="6" s="1"/>
  <c r="D32" i="6" s="1"/>
  <c r="C33" i="6" a="1"/>
  <c r="C33" i="6" s="1"/>
  <c r="D33" i="6" s="1"/>
  <c r="C34" i="6" a="1"/>
  <c r="C34" i="6" s="1"/>
  <c r="D34" i="6" s="1"/>
  <c r="C35" i="6" a="1"/>
  <c r="C35" i="6" s="1"/>
  <c r="D35" i="6" s="1"/>
  <c r="C36" i="6" a="1"/>
  <c r="C36" i="6" s="1"/>
  <c r="D36" i="6" s="1"/>
  <c r="C37" i="6" a="1"/>
  <c r="C37" i="6" s="1"/>
  <c r="D37" i="6" s="1"/>
  <c r="C38" i="6" a="1"/>
  <c r="C38" i="6" s="1"/>
  <c r="D38" i="6" s="1"/>
  <c r="C39" i="6" a="1"/>
  <c r="C39" i="6" s="1"/>
  <c r="D39" i="6" s="1"/>
  <c r="C40" i="6" a="1"/>
  <c r="C40" i="6" s="1"/>
  <c r="D40" i="6" s="1"/>
  <c r="C41" i="6" a="1"/>
  <c r="C41" i="6" s="1"/>
  <c r="D41" i="6" s="1"/>
  <c r="C42" i="6" a="1"/>
  <c r="C42" i="6" s="1"/>
  <c r="D42" i="6" s="1"/>
  <c r="C43" i="6" a="1"/>
  <c r="C43" i="6" s="1"/>
  <c r="D43" i="6" s="1"/>
  <c r="C44" i="6" a="1"/>
  <c r="C44" i="6" s="1"/>
  <c r="D44" i="6" s="1"/>
  <c r="C45" i="6" a="1"/>
  <c r="C45" i="6" s="1"/>
  <c r="D45" i="6" s="1"/>
  <c r="C46" i="6" a="1"/>
  <c r="C46" i="6" s="1"/>
  <c r="D46" i="6" s="1"/>
  <c r="C47" i="6" a="1"/>
  <c r="C47" i="6" s="1"/>
  <c r="D47" i="6" s="1"/>
  <c r="C48" i="6" a="1"/>
  <c r="C48" i="6" s="1"/>
  <c r="D48" i="6" s="1"/>
  <c r="C49" i="6" a="1"/>
  <c r="C49" i="6" s="1"/>
  <c r="D49" i="6" s="1"/>
  <c r="C50" i="6" a="1"/>
  <c r="C50" i="6" s="1"/>
  <c r="D50" i="6" s="1"/>
  <c r="C51" i="6" a="1"/>
  <c r="C51" i="6" s="1"/>
  <c r="D51" i="6" s="1"/>
  <c r="C52" i="6" a="1"/>
  <c r="C52" i="6" s="1"/>
  <c r="D52" i="6" s="1"/>
  <c r="C53" i="6" a="1"/>
  <c r="C53" i="6" s="1"/>
  <c r="D53" i="6" s="1"/>
  <c r="C54" i="6" a="1"/>
  <c r="C54" i="6" s="1"/>
  <c r="D54" i="6" s="1"/>
  <c r="C55" i="6" a="1"/>
  <c r="C55" i="6" s="1"/>
  <c r="D55" i="6" s="1"/>
  <c r="C56" i="6" a="1"/>
  <c r="C56" i="6" s="1"/>
  <c r="D56" i="6" s="1"/>
  <c r="C57" i="6" a="1"/>
  <c r="C57" i="6" s="1"/>
  <c r="D57" i="6" s="1"/>
  <c r="C58" i="6" a="1"/>
  <c r="C58" i="6" s="1"/>
  <c r="D58" i="6" s="1"/>
  <c r="C59" i="6" a="1"/>
  <c r="C59" i="6" s="1"/>
  <c r="D59" i="6" s="1"/>
  <c r="C60" i="6" a="1"/>
  <c r="C60" i="6" s="1"/>
  <c r="D60" i="6" s="1"/>
  <c r="C61" i="6" a="1"/>
  <c r="C61" i="6" s="1"/>
  <c r="D61" i="6" s="1"/>
  <c r="C62" i="6" a="1"/>
  <c r="C62" i="6" s="1"/>
  <c r="D62" i="6" s="1"/>
  <c r="C63" i="6" a="1"/>
  <c r="C63" i="6" s="1"/>
  <c r="D63" i="6" s="1"/>
  <c r="C64" i="6" a="1"/>
  <c r="C64" i="6" s="1"/>
  <c r="D64" i="6" s="1"/>
  <c r="C65" i="6" a="1"/>
  <c r="C65" i="6" s="1"/>
  <c r="D65" i="6" s="1"/>
  <c r="C66" i="6" a="1"/>
  <c r="C66" i="6" s="1"/>
  <c r="D66" i="6" s="1"/>
  <c r="C67" i="6" a="1"/>
  <c r="C67" i="6" s="1"/>
  <c r="D67" i="6" s="1"/>
  <c r="C68" i="6" a="1"/>
  <c r="C68" i="6" s="1"/>
  <c r="D68" i="6" s="1"/>
  <c r="C69" i="6" a="1"/>
  <c r="C69" i="6" s="1"/>
  <c r="D69" i="6" s="1"/>
  <c r="C70" i="6" a="1"/>
  <c r="C70" i="6" s="1"/>
  <c r="D70" i="6" s="1"/>
  <c r="C71" i="6" a="1"/>
  <c r="C71" i="6" s="1"/>
  <c r="D71" i="6" s="1"/>
  <c r="C72" i="6" a="1"/>
  <c r="C72" i="6" s="1"/>
  <c r="D72" i="6" s="1"/>
  <c r="C73" i="6" a="1"/>
  <c r="C73" i="6" s="1"/>
  <c r="D73" i="6" s="1"/>
  <c r="C74" i="6" a="1"/>
  <c r="C74" i="6" s="1"/>
  <c r="D74" i="6" s="1"/>
  <c r="C75" i="6" a="1"/>
  <c r="C75" i="6" s="1"/>
  <c r="D75" i="6" s="1"/>
  <c r="C76" i="6" a="1"/>
  <c r="C76" i="6" s="1"/>
  <c r="D76" i="6" s="1"/>
  <c r="C77" i="6" a="1"/>
  <c r="C77" i="6" s="1"/>
  <c r="D77" i="6" s="1"/>
  <c r="C78" i="6" a="1"/>
  <c r="C78" i="6" s="1"/>
  <c r="D78" i="6" s="1"/>
  <c r="C79" i="6" a="1"/>
  <c r="C79" i="6" s="1"/>
  <c r="D79" i="6" s="1"/>
  <c r="C80" i="6" a="1"/>
  <c r="C80" i="6" s="1"/>
  <c r="D80" i="6" s="1"/>
  <c r="C81" i="6" a="1"/>
  <c r="C81" i="6" s="1"/>
  <c r="D81" i="6" s="1"/>
  <c r="C82" i="6" a="1"/>
  <c r="C82" i="6" s="1"/>
  <c r="D82" i="6" s="1"/>
  <c r="C83" i="6" a="1"/>
  <c r="C83" i="6" s="1"/>
  <c r="D83" i="6" s="1"/>
  <c r="C84" i="6" a="1"/>
  <c r="C84" i="6" s="1"/>
  <c r="D84" i="6" s="1"/>
  <c r="C85" i="6" a="1"/>
  <c r="C85" i="6" s="1"/>
  <c r="D85" i="6" s="1"/>
  <c r="C86" i="6" a="1"/>
  <c r="C86" i="6" s="1"/>
  <c r="D86" i="6" s="1"/>
  <c r="C87" i="6" a="1"/>
  <c r="C87" i="6" s="1"/>
  <c r="D87" i="6" s="1"/>
  <c r="C88" i="6" a="1"/>
  <c r="C88" i="6" s="1"/>
  <c r="D88" i="6" s="1"/>
  <c r="C89" i="6" a="1"/>
  <c r="C89" i="6" s="1"/>
  <c r="D89" i="6" s="1"/>
  <c r="C90" i="6" a="1"/>
  <c r="C90" i="6" s="1"/>
  <c r="D90" i="6" s="1"/>
  <c r="C91" i="6" a="1"/>
  <c r="C91" i="6" s="1"/>
  <c r="D91" i="6" s="1"/>
  <c r="C92" i="6" a="1"/>
  <c r="C92" i="6" s="1"/>
  <c r="D92" i="6" s="1"/>
  <c r="C93" i="6" a="1"/>
  <c r="C93" i="6" s="1"/>
  <c r="D93" i="6" s="1"/>
  <c r="C94" i="6" a="1"/>
  <c r="C94" i="6" s="1"/>
  <c r="D94" i="6" s="1"/>
  <c r="C95" i="6" a="1"/>
  <c r="C95" i="6" s="1"/>
  <c r="D95" i="6" s="1"/>
  <c r="C96" i="6" a="1"/>
  <c r="C96" i="6" s="1"/>
  <c r="D96" i="6" s="1"/>
  <c r="C97" i="6" a="1"/>
  <c r="C97" i="6" s="1"/>
  <c r="D97" i="6" s="1"/>
  <c r="C98" i="6" a="1"/>
  <c r="C98" i="6" s="1"/>
  <c r="D98" i="6" s="1"/>
  <c r="C99" i="6" a="1"/>
  <c r="C99" i="6" s="1"/>
  <c r="D99" i="6" s="1"/>
  <c r="C100" i="6" a="1"/>
  <c r="C100" i="6" s="1"/>
  <c r="D100" i="6" s="1"/>
  <c r="C101" i="6" a="1"/>
  <c r="C101" i="6" s="1"/>
  <c r="D101" i="6" s="1"/>
  <c r="C102" i="6" a="1"/>
  <c r="C102" i="6" s="1"/>
  <c r="D102" i="6" s="1"/>
  <c r="C103" i="6" a="1"/>
  <c r="C103" i="6" s="1"/>
  <c r="D103" i="6" s="1"/>
  <c r="C104" i="6" a="1"/>
  <c r="C104" i="6" s="1"/>
  <c r="D104" i="6" s="1"/>
  <c r="C105" i="6" a="1"/>
  <c r="C105" i="6" s="1"/>
  <c r="D105" i="6" s="1"/>
  <c r="C106" i="6" a="1"/>
  <c r="C106" i="6" s="1"/>
  <c r="D106" i="6" s="1"/>
  <c r="C107" i="6" a="1"/>
  <c r="C107" i="6" s="1"/>
  <c r="D107" i="6" s="1"/>
  <c r="C108" i="6" a="1"/>
  <c r="C108" i="6" s="1"/>
  <c r="D108" i="6" s="1"/>
  <c r="C109" i="6" a="1"/>
  <c r="C109" i="6" s="1"/>
  <c r="D109" i="6" s="1"/>
  <c r="C110" i="6" a="1"/>
  <c r="C110" i="6" s="1"/>
  <c r="D110" i="6" s="1"/>
  <c r="C111" i="6" a="1"/>
  <c r="C111" i="6" s="1"/>
  <c r="D111" i="6" s="1"/>
  <c r="C112" i="6" a="1"/>
  <c r="C112" i="6" s="1"/>
  <c r="D112" i="6" s="1"/>
  <c r="C113" i="6" a="1"/>
  <c r="C113" i="6" s="1"/>
  <c r="D113" i="6" s="1"/>
  <c r="C114" i="6" a="1"/>
  <c r="C114" i="6" s="1"/>
  <c r="D114" i="6" s="1"/>
  <c r="C115" i="6" a="1"/>
  <c r="C115" i="6" s="1"/>
  <c r="D115" i="6" s="1"/>
  <c r="C116" i="6" a="1"/>
  <c r="C116" i="6" s="1"/>
  <c r="D116" i="6" s="1"/>
  <c r="C117" i="6" a="1"/>
  <c r="C117" i="6" s="1"/>
  <c r="D117" i="6" s="1"/>
  <c r="C118" i="6" a="1"/>
  <c r="C118" i="6" s="1"/>
  <c r="D118" i="6" s="1"/>
  <c r="C119" i="6" a="1"/>
  <c r="C119" i="6" s="1"/>
  <c r="D119" i="6" s="1"/>
  <c r="C120" i="6" a="1"/>
  <c r="C120" i="6" s="1"/>
  <c r="D120" i="6" s="1"/>
  <c r="C121" i="6" a="1"/>
  <c r="C121" i="6" s="1"/>
  <c r="D121" i="6" s="1"/>
  <c r="C122" i="6" a="1"/>
  <c r="C122" i="6" s="1"/>
  <c r="D122" i="6" s="1"/>
  <c r="C123" i="6" a="1"/>
  <c r="C123" i="6" s="1"/>
  <c r="D123" i="6" s="1"/>
  <c r="C124" i="6" a="1"/>
  <c r="C124" i="6" s="1"/>
  <c r="D124" i="6" s="1"/>
  <c r="C125" i="6" a="1"/>
  <c r="C125" i="6" s="1"/>
  <c r="D125" i="6" s="1"/>
  <c r="C126" i="6" a="1"/>
  <c r="C126" i="6" s="1"/>
  <c r="D126" i="6" s="1"/>
  <c r="C127" i="6" a="1"/>
  <c r="C127" i="6" s="1"/>
  <c r="D127" i="6" s="1"/>
  <c r="C128" i="6" a="1"/>
  <c r="C128" i="6" s="1"/>
  <c r="D128" i="6" s="1"/>
  <c r="C129" i="6" a="1"/>
  <c r="C129" i="6" s="1"/>
  <c r="D129" i="6" s="1"/>
  <c r="C130" i="6" a="1"/>
  <c r="C130" i="6" s="1"/>
  <c r="D130" i="6" s="1"/>
  <c r="C131" i="6" a="1"/>
  <c r="C131" i="6" s="1"/>
  <c r="D131" i="6" s="1"/>
  <c r="C132" i="6" a="1"/>
  <c r="C132" i="6" s="1"/>
  <c r="D132" i="6" s="1"/>
  <c r="C133" i="6" a="1"/>
  <c r="C133" i="6" s="1"/>
  <c r="D133" i="6" s="1"/>
  <c r="C134" i="6" a="1"/>
  <c r="C134" i="6" s="1"/>
  <c r="D134" i="6" s="1"/>
  <c r="C135" i="6" a="1"/>
  <c r="C135" i="6" s="1"/>
  <c r="D135" i="6" s="1"/>
  <c r="C136" i="6" a="1"/>
  <c r="C136" i="6" s="1"/>
  <c r="D136" i="6" s="1"/>
  <c r="C137" i="6" a="1"/>
  <c r="C137" i="6" s="1"/>
  <c r="D137" i="6" s="1"/>
  <c r="C138" i="6" a="1"/>
  <c r="C138" i="6" s="1"/>
  <c r="D138" i="6" s="1"/>
  <c r="C139" i="6" a="1"/>
  <c r="C139" i="6" s="1"/>
  <c r="D139" i="6" s="1"/>
  <c r="C140" i="6" a="1"/>
  <c r="C140" i="6" s="1"/>
  <c r="D140" i="6" s="1"/>
  <c r="C141" i="6" a="1"/>
  <c r="C141" i="6" s="1"/>
  <c r="D141" i="6" s="1"/>
  <c r="C142" i="6" a="1"/>
  <c r="C142" i="6" s="1"/>
  <c r="D142" i="6" s="1"/>
  <c r="C143" i="6" a="1"/>
  <c r="C143" i="6" s="1"/>
  <c r="D143" i="6" s="1"/>
  <c r="C144" i="6" a="1"/>
  <c r="C144" i="6" s="1"/>
  <c r="D144" i="6" s="1"/>
  <c r="C145" i="6" a="1"/>
  <c r="C145" i="6" s="1"/>
  <c r="D145" i="6" s="1"/>
  <c r="C146" i="6" a="1"/>
  <c r="C146" i="6" s="1"/>
  <c r="D146" i="6" s="1"/>
  <c r="C147" i="6" a="1"/>
  <c r="C147" i="6" s="1"/>
  <c r="D147" i="6" s="1"/>
  <c r="C148" i="6" a="1"/>
  <c r="C148" i="6" s="1"/>
  <c r="D148" i="6" s="1"/>
  <c r="C149" i="6" a="1"/>
  <c r="C149" i="6" s="1"/>
  <c r="D149" i="6" s="1"/>
  <c r="C150" i="6" a="1"/>
  <c r="C150" i="6" s="1"/>
  <c r="D150" i="6" s="1"/>
  <c r="C151" i="6" a="1"/>
  <c r="C151" i="6" s="1"/>
  <c r="D151" i="6" s="1"/>
  <c r="C152" i="6" a="1"/>
  <c r="C152" i="6" s="1"/>
  <c r="D152" i="6" s="1"/>
  <c r="C153" i="6" a="1"/>
  <c r="C153" i="6" s="1"/>
  <c r="D153" i="6" s="1"/>
  <c r="C154" i="6" a="1"/>
  <c r="C154" i="6" s="1"/>
  <c r="D154" i="6" s="1"/>
  <c r="C155" i="6" a="1"/>
  <c r="C155" i="6" s="1"/>
  <c r="D155" i="6" s="1"/>
  <c r="C156" i="6" a="1"/>
  <c r="C156" i="6" s="1"/>
  <c r="D156" i="6" s="1"/>
  <c r="C157" i="6" a="1"/>
  <c r="C157" i="6" s="1"/>
  <c r="D157" i="6" s="1"/>
  <c r="C158" i="6" a="1"/>
  <c r="C158" i="6" s="1"/>
  <c r="D158" i="6" s="1"/>
  <c r="C159" i="6" a="1"/>
  <c r="C159" i="6" s="1"/>
  <c r="D159" i="6" s="1"/>
  <c r="C160" i="6" a="1"/>
  <c r="C160" i="6" s="1"/>
  <c r="D160" i="6" s="1"/>
  <c r="C161" i="6" a="1"/>
  <c r="C161" i="6" s="1"/>
  <c r="D161" i="6" s="1"/>
  <c r="C162" i="6" a="1"/>
  <c r="C162" i="6" s="1"/>
  <c r="D162" i="6" s="1"/>
  <c r="C163" i="6" a="1"/>
  <c r="C163" i="6" s="1"/>
  <c r="D163" i="6" s="1"/>
  <c r="C164" i="6" a="1"/>
  <c r="C164" i="6" s="1"/>
  <c r="D164" i="6" s="1"/>
  <c r="C165" i="6" a="1"/>
  <c r="C165" i="6" s="1"/>
  <c r="D165" i="6" s="1"/>
  <c r="C166" i="6" a="1"/>
  <c r="C166" i="6" s="1"/>
  <c r="D166" i="6" s="1"/>
  <c r="C167" i="6" a="1"/>
  <c r="C167" i="6" s="1"/>
  <c r="D167" i="6" s="1"/>
  <c r="C168" i="6" a="1"/>
  <c r="C168" i="6" s="1"/>
  <c r="D168" i="6" s="1"/>
  <c r="C169" i="6" a="1"/>
  <c r="C169" i="6" s="1"/>
  <c r="D169" i="6" s="1"/>
  <c r="C170" i="6" a="1"/>
  <c r="C170" i="6" s="1"/>
  <c r="D170" i="6" s="1"/>
  <c r="C171" i="6" a="1"/>
  <c r="C171" i="6" s="1"/>
  <c r="D171" i="6" s="1"/>
  <c r="C172" i="6" a="1"/>
  <c r="C172" i="6" s="1"/>
  <c r="D172" i="6" s="1"/>
  <c r="C173" i="6" a="1"/>
  <c r="C173" i="6" s="1"/>
  <c r="D173" i="6" s="1"/>
  <c r="C174" i="6" a="1"/>
  <c r="C174" i="6" s="1"/>
  <c r="D174" i="6" s="1"/>
  <c r="C175" i="6" a="1"/>
  <c r="C175" i="6" s="1"/>
  <c r="D175" i="6" s="1"/>
  <c r="C176" i="6" a="1"/>
  <c r="C176" i="6" s="1"/>
  <c r="D176" i="6" s="1"/>
  <c r="C177" i="6" a="1"/>
  <c r="C177" i="6" s="1"/>
  <c r="D177" i="6" s="1"/>
  <c r="C178" i="6" a="1"/>
  <c r="C178" i="6" s="1"/>
  <c r="D178" i="6" s="1"/>
  <c r="C179" i="6" a="1"/>
  <c r="C179" i="6" s="1"/>
  <c r="D179" i="6" s="1"/>
  <c r="C180" i="6" a="1"/>
  <c r="C180" i="6" s="1"/>
  <c r="D180" i="6" s="1"/>
  <c r="C181" i="6" a="1"/>
  <c r="C181" i="6" s="1"/>
  <c r="D181" i="6" s="1"/>
  <c r="C182" i="6" a="1"/>
  <c r="C182" i="6" s="1"/>
  <c r="D182" i="6" s="1"/>
  <c r="C183" i="6" a="1"/>
  <c r="C183" i="6" s="1"/>
  <c r="D183" i="6" s="1"/>
  <c r="C184" i="6" a="1"/>
  <c r="C184" i="6" s="1"/>
  <c r="D184" i="6" s="1"/>
  <c r="C185" i="6" a="1"/>
  <c r="C185" i="6" s="1"/>
  <c r="D185" i="6" s="1"/>
  <c r="C186" i="6" a="1"/>
  <c r="C186" i="6" s="1"/>
  <c r="D186" i="6" s="1"/>
  <c r="C187" i="6" a="1"/>
  <c r="C187" i="6" s="1"/>
  <c r="D187" i="6" s="1"/>
  <c r="C188" i="6" a="1"/>
  <c r="C188" i="6" s="1"/>
  <c r="D188" i="6" s="1"/>
  <c r="C189" i="6" a="1"/>
  <c r="C189" i="6" s="1"/>
  <c r="D189" i="6" s="1"/>
  <c r="C190" i="6" a="1"/>
  <c r="C190" i="6" s="1"/>
  <c r="D190" i="6" s="1"/>
  <c r="C191" i="6" a="1"/>
  <c r="C191" i="6" s="1"/>
  <c r="D191" i="6" s="1"/>
  <c r="C192" i="6" a="1"/>
  <c r="C192" i="6" s="1"/>
  <c r="D192" i="6" s="1"/>
  <c r="C193" i="6" a="1"/>
  <c r="C193" i="6" s="1"/>
  <c r="D193" i="6" s="1"/>
  <c r="C194" i="6" a="1"/>
  <c r="C194" i="6" s="1"/>
  <c r="D194" i="6" s="1"/>
  <c r="C195" i="6" a="1"/>
  <c r="C195" i="6" s="1"/>
  <c r="D195" i="6" s="1"/>
  <c r="C196" i="6" a="1"/>
  <c r="C196" i="6" s="1"/>
  <c r="D196" i="6" s="1"/>
  <c r="C197" i="6" a="1"/>
  <c r="C197" i="6" s="1"/>
  <c r="D197" i="6" s="1"/>
  <c r="C198" i="6" a="1"/>
  <c r="C198" i="6" s="1"/>
  <c r="D198" i="6" s="1"/>
  <c r="C199" i="6" a="1"/>
  <c r="C199" i="6" s="1"/>
  <c r="D199" i="6" s="1"/>
  <c r="C200" i="6" a="1"/>
  <c r="C200" i="6" s="1"/>
  <c r="D200" i="6" s="1"/>
  <c r="C201" i="6" a="1"/>
  <c r="C201" i="6" s="1"/>
  <c r="D201" i="6" s="1"/>
  <c r="C202" i="6" a="1"/>
  <c r="C202" i="6" s="1"/>
  <c r="D202" i="6" s="1"/>
  <c r="C203" i="6" a="1"/>
  <c r="C203" i="6" s="1"/>
  <c r="D203" i="6" s="1"/>
  <c r="C204" i="6" a="1"/>
  <c r="C204" i="6" s="1"/>
  <c r="D204" i="6" s="1"/>
  <c r="C205" i="6" a="1"/>
  <c r="C205" i="6" s="1"/>
  <c r="D205" i="6" s="1"/>
  <c r="C206" i="6" a="1"/>
  <c r="C206" i="6" s="1"/>
  <c r="D206" i="6" s="1"/>
  <c r="C207" i="6" a="1"/>
  <c r="C207" i="6" s="1"/>
  <c r="D207" i="6" s="1"/>
  <c r="C208" i="6" a="1"/>
  <c r="C208" i="6" s="1"/>
  <c r="D208" i="6" s="1"/>
  <c r="C209" i="6" a="1"/>
  <c r="C209" i="6" s="1"/>
  <c r="D209" i="6" s="1"/>
  <c r="C210" i="6" a="1"/>
  <c r="C210" i="6" s="1"/>
  <c r="D210" i="6" s="1"/>
  <c r="C211" i="6" a="1"/>
  <c r="C211" i="6" s="1"/>
  <c r="D211" i="6" s="1"/>
  <c r="C212" i="6" a="1"/>
  <c r="C212" i="6" s="1"/>
  <c r="D212" i="6" s="1"/>
  <c r="C213" i="6" a="1"/>
  <c r="C213" i="6" s="1"/>
  <c r="D213" i="6" s="1"/>
  <c r="C214" i="6" a="1"/>
  <c r="C214" i="6" s="1"/>
  <c r="D214" i="6" s="1"/>
  <c r="C215" i="6" a="1"/>
  <c r="C215" i="6" s="1"/>
  <c r="D215" i="6" s="1"/>
  <c r="C216" i="6" a="1"/>
  <c r="C216" i="6" s="1"/>
  <c r="D216" i="6" s="1"/>
  <c r="C217" i="6" a="1"/>
  <c r="C217" i="6" s="1"/>
  <c r="D217" i="6" s="1"/>
  <c r="C218" i="6" a="1"/>
  <c r="C218" i="6" s="1"/>
  <c r="D218" i="6" s="1"/>
  <c r="C219" i="6" a="1"/>
  <c r="C219" i="6" s="1"/>
  <c r="D219" i="6" s="1"/>
  <c r="C220" i="6" a="1"/>
  <c r="C220" i="6" s="1"/>
  <c r="D220" i="6" s="1"/>
  <c r="C221" i="6" a="1"/>
  <c r="C221" i="6" s="1"/>
  <c r="D221" i="6" s="1"/>
  <c r="C222" i="6" a="1"/>
  <c r="C222" i="6" s="1"/>
  <c r="D222" i="6" s="1"/>
  <c r="C223" i="6" a="1"/>
  <c r="C223" i="6" s="1"/>
  <c r="D223" i="6" s="1"/>
  <c r="C224" i="6" a="1"/>
  <c r="C224" i="6" s="1"/>
  <c r="D224" i="6" s="1"/>
  <c r="C225" i="6" a="1"/>
  <c r="C225" i="6" s="1"/>
  <c r="D225" i="6" s="1"/>
  <c r="C226" i="6" a="1"/>
  <c r="C226" i="6" s="1"/>
  <c r="D226" i="6" s="1"/>
  <c r="C227" i="6" a="1"/>
  <c r="C227" i="6" s="1"/>
  <c r="D227" i="6" s="1"/>
  <c r="C228" i="6" a="1"/>
  <c r="C228" i="6" s="1"/>
  <c r="D228" i="6" s="1"/>
  <c r="C229" i="6" a="1"/>
  <c r="C229" i="6" s="1"/>
  <c r="D229" i="6" s="1"/>
  <c r="C230" i="6" a="1"/>
  <c r="C230" i="6" s="1"/>
  <c r="D230" i="6" s="1"/>
  <c r="C231" i="6" a="1"/>
  <c r="C231" i="6" s="1"/>
  <c r="D231" i="6" s="1"/>
  <c r="C232" i="6" a="1"/>
  <c r="C232" i="6" s="1"/>
  <c r="D232" i="6" s="1"/>
  <c r="C233" i="6" a="1"/>
  <c r="C233" i="6" s="1"/>
  <c r="D233" i="6" s="1"/>
  <c r="C234" i="6" a="1"/>
  <c r="C234" i="6" s="1"/>
  <c r="D234" i="6" s="1"/>
  <c r="C235" i="6" a="1"/>
  <c r="C235" i="6" s="1"/>
  <c r="D235" i="6" s="1"/>
  <c r="C236" i="6" a="1"/>
  <c r="C236" i="6" s="1"/>
  <c r="D236" i="6" s="1"/>
  <c r="C237" i="6" a="1"/>
  <c r="C237" i="6" s="1"/>
  <c r="D237" i="6" s="1"/>
  <c r="C238" i="6" a="1"/>
  <c r="C238" i="6" s="1"/>
  <c r="D238" i="6" s="1"/>
  <c r="C239" i="6" a="1"/>
  <c r="C239" i="6" s="1"/>
  <c r="D239" i="6" s="1"/>
  <c r="C240" i="6" a="1"/>
  <c r="C240" i="6" s="1"/>
  <c r="D240" i="6" s="1"/>
  <c r="C241" i="6" a="1"/>
  <c r="C241" i="6" s="1"/>
  <c r="D241" i="6" s="1"/>
  <c r="C242" i="6" a="1"/>
  <c r="C242" i="6" s="1"/>
  <c r="D242" i="6" s="1"/>
  <c r="C243" i="6" a="1"/>
  <c r="C243" i="6" s="1"/>
  <c r="D243" i="6" s="1"/>
  <c r="C244" i="6" a="1"/>
  <c r="C244" i="6" s="1"/>
  <c r="D244" i="6" s="1"/>
  <c r="C245" i="6" a="1"/>
  <c r="C245" i="6" s="1"/>
  <c r="D245" i="6" s="1"/>
  <c r="C246" i="6" a="1"/>
  <c r="C246" i="6" s="1"/>
  <c r="D246" i="6" s="1"/>
  <c r="C247" i="6" a="1"/>
  <c r="C247" i="6" s="1"/>
  <c r="D247" i="6" s="1"/>
  <c r="C248" i="6" a="1"/>
  <c r="C248" i="6" s="1"/>
  <c r="D248" i="6" s="1"/>
  <c r="C249" i="6" a="1"/>
  <c r="C249" i="6" s="1"/>
  <c r="D249" i="6" s="1"/>
  <c r="C250" i="6" a="1"/>
  <c r="C250" i="6" s="1"/>
  <c r="D250" i="6" s="1"/>
  <c r="C251" i="6" a="1"/>
  <c r="C251" i="6" s="1"/>
  <c r="D251" i="6" s="1"/>
  <c r="C252" i="6" a="1"/>
  <c r="C252" i="6" s="1"/>
  <c r="D252" i="6" s="1"/>
  <c r="C253" i="6" a="1"/>
  <c r="C253" i="6" s="1"/>
  <c r="D253" i="6" s="1"/>
  <c r="C254" i="6" a="1"/>
  <c r="C254" i="6" s="1"/>
  <c r="D254" i="6" s="1"/>
  <c r="C255" i="6" a="1"/>
  <c r="C255" i="6" s="1"/>
  <c r="D255" i="6" s="1"/>
  <c r="C256" i="6" a="1"/>
  <c r="C256" i="6" s="1"/>
  <c r="D256" i="6" s="1"/>
  <c r="C257" i="6" a="1"/>
  <c r="C257" i="6" s="1"/>
  <c r="D257" i="6" s="1"/>
  <c r="C258" i="6" a="1"/>
  <c r="C258" i="6" s="1"/>
  <c r="D258" i="6" s="1"/>
  <c r="C259" i="6" a="1"/>
  <c r="C259" i="6" s="1"/>
  <c r="D259" i="6" s="1"/>
  <c r="C260" i="6" a="1"/>
  <c r="C260" i="6" s="1"/>
  <c r="D260" i="6" s="1"/>
  <c r="C261" i="6" a="1"/>
  <c r="C261" i="6" s="1"/>
  <c r="D261" i="6" s="1"/>
  <c r="C262" i="6" a="1"/>
  <c r="C262" i="6" s="1"/>
  <c r="D262" i="6" s="1"/>
  <c r="C263" i="6" a="1"/>
  <c r="C263" i="6" s="1"/>
  <c r="D263" i="6" s="1"/>
  <c r="C264" i="6" a="1"/>
  <c r="C264" i="6" s="1"/>
  <c r="D264" i="6" s="1"/>
  <c r="C265" i="6" a="1"/>
  <c r="C265" i="6" s="1"/>
  <c r="D265" i="6" s="1"/>
  <c r="C266" i="6" a="1"/>
  <c r="C266" i="6" s="1"/>
  <c r="D266" i="6" s="1"/>
  <c r="C267" i="6" a="1"/>
  <c r="C267" i="6" s="1"/>
  <c r="D267" i="6" s="1"/>
  <c r="C268" i="6" a="1"/>
  <c r="C268" i="6" s="1"/>
  <c r="D268" i="6" s="1"/>
  <c r="C269" i="6" a="1"/>
  <c r="C269" i="6" s="1"/>
  <c r="D269" i="6" s="1"/>
  <c r="C270" i="6" a="1"/>
  <c r="C270" i="6" s="1"/>
  <c r="D270" i="6" s="1"/>
  <c r="C271" i="6" a="1"/>
  <c r="C271" i="6" s="1"/>
  <c r="D271" i="6" s="1"/>
  <c r="C272" i="6" a="1"/>
  <c r="C272" i="6" s="1"/>
  <c r="D272" i="6" s="1"/>
  <c r="C273" i="6" a="1"/>
  <c r="C273" i="6" s="1"/>
  <c r="D273" i="6" s="1"/>
  <c r="C274" i="6" a="1"/>
  <c r="C274" i="6" s="1"/>
  <c r="D274" i="6" s="1"/>
  <c r="C275" i="6" a="1"/>
  <c r="C275" i="6" s="1"/>
  <c r="D275" i="6" s="1"/>
  <c r="C276" i="6" a="1"/>
  <c r="C276" i="6" s="1"/>
  <c r="D276" i="6" s="1"/>
  <c r="C277" i="6" a="1"/>
  <c r="C277" i="6" s="1"/>
  <c r="D277" i="6" s="1"/>
  <c r="C278" i="6" a="1"/>
  <c r="C278" i="6" s="1"/>
  <c r="D278" i="6" s="1"/>
  <c r="C279" i="6" a="1"/>
  <c r="C279" i="6" s="1"/>
  <c r="D279" i="6" s="1"/>
  <c r="C280" i="6" a="1"/>
  <c r="C280" i="6" s="1"/>
  <c r="D280" i="6" s="1"/>
  <c r="C281" i="6" a="1"/>
  <c r="C281" i="6" s="1"/>
  <c r="D281" i="6" s="1"/>
  <c r="C282" i="6" a="1"/>
  <c r="C282" i="6" s="1"/>
  <c r="D282" i="6" s="1"/>
  <c r="C283" i="6" a="1"/>
  <c r="C283" i="6" s="1"/>
  <c r="D283" i="6" s="1"/>
  <c r="C284" i="6" a="1"/>
  <c r="C284" i="6" s="1"/>
  <c r="D284" i="6" s="1"/>
  <c r="C285" i="6" a="1"/>
  <c r="C285" i="6" s="1"/>
  <c r="D285" i="6" s="1"/>
  <c r="C286" i="6" a="1"/>
  <c r="C286" i="6" s="1"/>
  <c r="D286" i="6" s="1"/>
  <c r="C287" i="6" a="1"/>
  <c r="C287" i="6" s="1"/>
  <c r="D287" i="6" s="1"/>
  <c r="C288" i="6" a="1"/>
  <c r="C288" i="6" s="1"/>
  <c r="D288" i="6" s="1"/>
  <c r="C289" i="6" a="1"/>
  <c r="C289" i="6" s="1"/>
  <c r="D289" i="6" s="1"/>
  <c r="C290" i="6" a="1"/>
  <c r="C290" i="6" s="1"/>
  <c r="D290" i="6" s="1"/>
  <c r="C291" i="6" a="1"/>
  <c r="C291" i="6" s="1"/>
  <c r="D291" i="6" s="1"/>
  <c r="C292" i="6" a="1"/>
  <c r="C292" i="6" s="1"/>
  <c r="D292" i="6" s="1"/>
  <c r="C293" i="6" a="1"/>
  <c r="C293" i="6" s="1"/>
  <c r="D293" i="6" s="1"/>
  <c r="C294" i="6" a="1"/>
  <c r="C294" i="6" s="1"/>
  <c r="D294" i="6" s="1"/>
  <c r="C295" i="6" a="1"/>
  <c r="C295" i="6" s="1"/>
  <c r="D295" i="6" s="1"/>
  <c r="C296" i="6" a="1"/>
  <c r="C296" i="6" s="1"/>
  <c r="D296" i="6" s="1"/>
  <c r="C297" i="6" a="1"/>
  <c r="C297" i="6" s="1"/>
  <c r="D297" i="6" s="1"/>
  <c r="C298" i="6" a="1"/>
  <c r="C298" i="6" s="1"/>
  <c r="D298" i="6" s="1"/>
  <c r="C299" i="6" a="1"/>
  <c r="C299" i="6" s="1"/>
  <c r="D299" i="6" s="1"/>
  <c r="C300" i="6" a="1"/>
  <c r="C300" i="6" s="1"/>
  <c r="D300" i="6" s="1"/>
  <c r="C301" i="6" a="1"/>
  <c r="C301" i="6" s="1"/>
  <c r="D301" i="6" s="1"/>
  <c r="C302" i="6" a="1"/>
  <c r="C302" i="6" s="1"/>
  <c r="D302" i="6" s="1"/>
  <c r="C303" i="6" a="1"/>
  <c r="C303" i="6" s="1"/>
  <c r="D303" i="6" s="1"/>
  <c r="C304" i="6" a="1"/>
  <c r="C304" i="6" s="1"/>
  <c r="D304" i="6" s="1"/>
  <c r="C305" i="6" a="1"/>
  <c r="C305" i="6" s="1"/>
  <c r="D305" i="6" s="1"/>
  <c r="C306" i="6" a="1"/>
  <c r="C306" i="6" s="1"/>
  <c r="D306" i="6" s="1"/>
  <c r="C307" i="6" a="1"/>
  <c r="C307" i="6" s="1"/>
  <c r="D307" i="6" s="1"/>
  <c r="C308" i="6" a="1"/>
  <c r="C308" i="6" s="1"/>
  <c r="D308" i="6" s="1"/>
  <c r="C309" i="6" a="1"/>
  <c r="C309" i="6" s="1"/>
  <c r="D309" i="6" s="1"/>
  <c r="C310" i="6" a="1"/>
  <c r="C310" i="6" s="1"/>
  <c r="D310" i="6" s="1"/>
  <c r="C311" i="6" a="1"/>
  <c r="C311" i="6" s="1"/>
  <c r="D311" i="6" s="1"/>
  <c r="C312" i="6" a="1"/>
  <c r="C312" i="6" s="1"/>
  <c r="D312" i="6" s="1"/>
  <c r="C313" i="6" a="1"/>
  <c r="C313" i="6" s="1"/>
  <c r="D313" i="6" s="1"/>
  <c r="C314" i="6" a="1"/>
  <c r="C314" i="6" s="1"/>
  <c r="D314" i="6" s="1"/>
  <c r="C315" i="6" a="1"/>
  <c r="C315" i="6" s="1"/>
  <c r="D315" i="6" s="1"/>
  <c r="C316" i="6" a="1"/>
  <c r="C316" i="6" s="1"/>
  <c r="D316" i="6" s="1"/>
  <c r="C317" i="6" a="1"/>
  <c r="C317" i="6" s="1"/>
  <c r="D317" i="6" s="1"/>
  <c r="C318" i="6" a="1"/>
  <c r="C318" i="6" s="1"/>
  <c r="D318" i="6" s="1"/>
  <c r="C319" i="6" a="1"/>
  <c r="C319" i="6" s="1"/>
  <c r="D319" i="6" s="1"/>
  <c r="C320" i="6" a="1"/>
  <c r="C320" i="6" s="1"/>
  <c r="D320" i="6" s="1"/>
  <c r="C321" i="6" a="1"/>
  <c r="C321" i="6" s="1"/>
  <c r="D321" i="6" s="1"/>
  <c r="C322" i="6" a="1"/>
  <c r="C322" i="6" s="1"/>
  <c r="D322" i="6" s="1"/>
  <c r="C323" i="6" a="1"/>
  <c r="C323" i="6" s="1"/>
  <c r="D323" i="6" s="1"/>
  <c r="C324" i="6" a="1"/>
  <c r="C324" i="6" s="1"/>
  <c r="D324" i="6" s="1"/>
  <c r="C325" i="6" a="1"/>
  <c r="C325" i="6" s="1"/>
  <c r="D325" i="6" s="1"/>
  <c r="C326" i="6" a="1"/>
  <c r="C326" i="6" s="1"/>
  <c r="D326" i="6" s="1"/>
  <c r="C327" i="6" a="1"/>
  <c r="C327" i="6" s="1"/>
  <c r="D327" i="6" s="1"/>
  <c r="C328" i="6" a="1"/>
  <c r="C328" i="6" s="1"/>
  <c r="D328" i="6" s="1"/>
  <c r="C329" i="6" a="1"/>
  <c r="C329" i="6" s="1"/>
  <c r="D329" i="6" s="1"/>
  <c r="C330" i="6" a="1"/>
  <c r="C330" i="6" s="1"/>
  <c r="D330" i="6" s="1"/>
  <c r="C331" i="6" a="1"/>
  <c r="C331" i="6" s="1"/>
  <c r="D331" i="6" s="1"/>
  <c r="C332" i="6" a="1"/>
  <c r="C332" i="6" s="1"/>
  <c r="D332" i="6" s="1"/>
  <c r="C333" i="6" a="1"/>
  <c r="C333" i="6" s="1"/>
  <c r="D333" i="6" s="1"/>
  <c r="C334" i="6" a="1"/>
  <c r="C334" i="6" s="1"/>
  <c r="D334" i="6" s="1"/>
  <c r="C335" i="6" a="1"/>
  <c r="C335" i="6" s="1"/>
  <c r="D335" i="6" s="1"/>
  <c r="C336" i="6" a="1"/>
  <c r="C336" i="6" s="1"/>
  <c r="D336" i="6" s="1"/>
  <c r="C337" i="6" a="1"/>
  <c r="C337" i="6" s="1"/>
  <c r="D337" i="6" s="1"/>
  <c r="C338" i="6" a="1"/>
  <c r="C338" i="6" s="1"/>
  <c r="D338" i="6" s="1"/>
  <c r="C339" i="6" a="1"/>
  <c r="C339" i="6" s="1"/>
  <c r="D339" i="6" s="1"/>
  <c r="C340" i="6" a="1"/>
  <c r="C340" i="6" s="1"/>
  <c r="D340" i="6" s="1"/>
  <c r="C341" i="6" a="1"/>
  <c r="C341" i="6" s="1"/>
  <c r="D341" i="6" s="1"/>
  <c r="C342" i="6" a="1"/>
  <c r="C342" i="6" s="1"/>
  <c r="D342" i="6" s="1"/>
  <c r="C343" i="6" a="1"/>
  <c r="C343" i="6" s="1"/>
  <c r="D343" i="6" s="1"/>
  <c r="C344" i="6" a="1"/>
  <c r="C344" i="6" s="1"/>
  <c r="D344" i="6" s="1"/>
  <c r="C345" i="6" a="1"/>
  <c r="C345" i="6" s="1"/>
  <c r="D345" i="6" s="1"/>
  <c r="C346" i="6" a="1"/>
  <c r="C346" i="6" s="1"/>
  <c r="D346" i="6" s="1"/>
  <c r="C347" i="6" a="1"/>
  <c r="C347" i="6" s="1"/>
  <c r="D347" i="6" s="1"/>
  <c r="C348" i="6" a="1"/>
  <c r="C348" i="6" s="1"/>
  <c r="D348" i="6" s="1"/>
  <c r="C349" i="6" a="1"/>
  <c r="C349" i="6" s="1"/>
  <c r="D349" i="6" s="1"/>
  <c r="C350" i="6" a="1"/>
  <c r="C350" i="6" s="1"/>
  <c r="D350" i="6" s="1"/>
  <c r="C351" i="6" a="1"/>
  <c r="C351" i="6" s="1"/>
  <c r="D351" i="6" s="1"/>
  <c r="C352" i="6" a="1"/>
  <c r="C352" i="6" s="1"/>
  <c r="D352" i="6" s="1"/>
  <c r="C353" i="6" a="1"/>
  <c r="C353" i="6" s="1"/>
  <c r="D353" i="6" s="1"/>
  <c r="C354" i="6" a="1"/>
  <c r="C354" i="6" s="1"/>
  <c r="D354" i="6" s="1"/>
  <c r="C355" i="6" a="1"/>
  <c r="C355" i="6" s="1"/>
  <c r="D355" i="6" s="1"/>
  <c r="C356" i="6" a="1"/>
  <c r="C356" i="6" s="1"/>
  <c r="D356" i="6" s="1"/>
  <c r="C357" i="6" a="1"/>
  <c r="C357" i="6" s="1"/>
  <c r="D357" i="6" s="1"/>
  <c r="C358" i="6" a="1"/>
  <c r="C358" i="6" s="1"/>
  <c r="D358" i="6" s="1"/>
  <c r="C359" i="6" a="1"/>
  <c r="C359" i="6" s="1"/>
  <c r="D359" i="6" s="1"/>
  <c r="C360" i="6" a="1"/>
  <c r="C360" i="6" s="1"/>
  <c r="D360" i="6" s="1"/>
  <c r="C361" i="6" a="1"/>
  <c r="C361" i="6" s="1"/>
  <c r="D361" i="6" s="1"/>
  <c r="C362" i="6" a="1"/>
  <c r="C362" i="6" s="1"/>
  <c r="D362" i="6" s="1"/>
  <c r="C363" i="6" a="1"/>
  <c r="C363" i="6" s="1"/>
  <c r="D363" i="6" s="1"/>
  <c r="C364" i="6" a="1"/>
  <c r="C364" i="6" s="1"/>
  <c r="D364" i="6" s="1"/>
  <c r="C365" i="6" a="1"/>
  <c r="C365" i="6" s="1"/>
  <c r="D365" i="6" s="1"/>
  <c r="C366" i="6" a="1"/>
  <c r="C366" i="6" s="1"/>
  <c r="D366" i="6" s="1"/>
  <c r="C367" i="6" a="1"/>
  <c r="C367" i="6" s="1"/>
  <c r="D367" i="6" s="1"/>
  <c r="C368" i="6" a="1"/>
  <c r="C368" i="6" s="1"/>
  <c r="D368" i="6" s="1"/>
  <c r="C369" i="6" a="1"/>
  <c r="C369" i="6" s="1"/>
  <c r="D369" i="6" s="1"/>
  <c r="C370" i="6" a="1"/>
  <c r="C370" i="6" s="1"/>
  <c r="D370" i="6" s="1"/>
  <c r="C371" i="6" a="1"/>
  <c r="C371" i="6" s="1"/>
  <c r="D371" i="6" s="1"/>
  <c r="C372" i="6" a="1"/>
  <c r="C372" i="6" s="1"/>
  <c r="D372" i="6" s="1"/>
  <c r="C373" i="6" a="1"/>
  <c r="C373" i="6" s="1"/>
  <c r="D373" i="6" s="1"/>
  <c r="C374" i="6" a="1"/>
  <c r="C374" i="6" s="1"/>
  <c r="D374" i="6" s="1"/>
  <c r="C375" i="6" a="1"/>
  <c r="C375" i="6" s="1"/>
  <c r="D375" i="6" s="1"/>
  <c r="C376" i="6" a="1"/>
  <c r="C376" i="6" s="1"/>
  <c r="D376" i="6" s="1"/>
  <c r="C377" i="6" a="1"/>
  <c r="C377" i="6" s="1"/>
  <c r="D377" i="6" s="1"/>
  <c r="C378" i="6" a="1"/>
  <c r="C378" i="6" s="1"/>
  <c r="D378" i="6" s="1"/>
  <c r="C379" i="6" a="1"/>
  <c r="C379" i="6" s="1"/>
  <c r="D379" i="6" s="1"/>
  <c r="C380" i="6" a="1"/>
  <c r="C380" i="6" s="1"/>
  <c r="D380" i="6" s="1"/>
  <c r="C381" i="6" a="1"/>
  <c r="C381" i="6" s="1"/>
  <c r="D381" i="6" s="1"/>
  <c r="C382" i="6" a="1"/>
  <c r="C382" i="6" s="1"/>
  <c r="D382" i="6" s="1"/>
  <c r="C383" i="6" a="1"/>
  <c r="C383" i="6" s="1"/>
  <c r="D383" i="6" s="1"/>
  <c r="C384" i="6" a="1"/>
  <c r="C384" i="6" s="1"/>
  <c r="D384" i="6" s="1"/>
  <c r="C385" i="6" a="1"/>
  <c r="C385" i="6" s="1"/>
  <c r="D385" i="6" s="1"/>
  <c r="C386" i="6" a="1"/>
  <c r="C386" i="6" s="1"/>
  <c r="D386" i="6" s="1"/>
  <c r="C387" i="6" a="1"/>
  <c r="C387" i="6" s="1"/>
  <c r="D387" i="6" s="1"/>
  <c r="C388" i="6" a="1"/>
  <c r="C388" i="6" s="1"/>
  <c r="D388" i="6" s="1"/>
  <c r="C389" i="6" a="1"/>
  <c r="C389" i="6" s="1"/>
  <c r="D389" i="6" s="1"/>
  <c r="C390" i="6" a="1"/>
  <c r="C390" i="6" s="1"/>
  <c r="D390" i="6" s="1"/>
  <c r="C391" i="6" a="1"/>
  <c r="C391" i="6" s="1"/>
  <c r="D391" i="6" s="1"/>
  <c r="C392" i="6" a="1"/>
  <c r="C392" i="6" s="1"/>
  <c r="D392" i="6" s="1"/>
  <c r="C393" i="6" a="1"/>
  <c r="C393" i="6" s="1"/>
  <c r="D393" i="6" s="1"/>
  <c r="C394" i="6" a="1"/>
  <c r="C394" i="6" s="1"/>
  <c r="D394" i="6" s="1"/>
  <c r="C395" i="6" a="1"/>
  <c r="C395" i="6" s="1"/>
  <c r="D395" i="6" s="1"/>
  <c r="C396" i="6" a="1"/>
  <c r="C396" i="6" s="1"/>
  <c r="D396" i="6" s="1"/>
  <c r="C397" i="6" a="1"/>
  <c r="C397" i="6" s="1"/>
  <c r="D397" i="6" s="1"/>
  <c r="C398" i="6" a="1"/>
  <c r="C398" i="6" s="1"/>
  <c r="D398" i="6" s="1"/>
  <c r="C399" i="6" a="1"/>
  <c r="C399" i="6" s="1"/>
  <c r="D399" i="6" s="1"/>
  <c r="C400" i="6" a="1"/>
  <c r="C400" i="6" s="1"/>
  <c r="D400" i="6" s="1"/>
  <c r="C401" i="6" a="1"/>
  <c r="C401" i="6" s="1"/>
  <c r="D401" i="6" s="1"/>
  <c r="C402" i="6" a="1"/>
  <c r="C402" i="6" s="1"/>
  <c r="D402" i="6" s="1"/>
  <c r="C403" i="6" a="1"/>
  <c r="C403" i="6" s="1"/>
  <c r="D403" i="6" s="1"/>
  <c r="C404" i="6" a="1"/>
  <c r="C404" i="6" s="1"/>
  <c r="D404" i="6" s="1"/>
  <c r="C405" i="6" a="1"/>
  <c r="C405" i="6" s="1"/>
  <c r="D405" i="6" s="1"/>
  <c r="C406" i="6" a="1"/>
  <c r="C406" i="6" s="1"/>
  <c r="D406" i="6" s="1"/>
  <c r="C407" i="6" a="1"/>
  <c r="C407" i="6" s="1"/>
  <c r="D407" i="6" s="1"/>
  <c r="C408" i="6" a="1"/>
  <c r="C408" i="6" s="1"/>
  <c r="D408" i="6" s="1"/>
  <c r="C409" i="6" a="1"/>
  <c r="C409" i="6" s="1"/>
  <c r="D409" i="6" s="1"/>
  <c r="C410" i="6" a="1"/>
  <c r="C410" i="6" s="1"/>
  <c r="D410" i="6" s="1"/>
  <c r="C411" i="6" a="1"/>
  <c r="C411" i="6" s="1"/>
  <c r="D411" i="6" s="1"/>
  <c r="C412" i="6" a="1"/>
  <c r="C412" i="6" s="1"/>
  <c r="D412" i="6" s="1"/>
  <c r="C413" i="6" a="1"/>
  <c r="C413" i="6" s="1"/>
  <c r="D413" i="6" s="1"/>
  <c r="C414" i="6" a="1"/>
  <c r="C414" i="6" s="1"/>
  <c r="D414" i="6" s="1"/>
  <c r="C415" i="6" a="1"/>
  <c r="C415" i="6" s="1"/>
  <c r="D415" i="6" s="1"/>
  <c r="C416" i="6" a="1"/>
  <c r="C416" i="6" s="1"/>
  <c r="D416" i="6" s="1"/>
  <c r="C417" i="6" a="1"/>
  <c r="C417" i="6" s="1"/>
  <c r="D417" i="6" s="1"/>
  <c r="C418" i="6" a="1"/>
  <c r="C418" i="6" s="1"/>
  <c r="D418" i="6" s="1"/>
  <c r="C419" i="6" a="1"/>
  <c r="C419" i="6" s="1"/>
  <c r="D419" i="6" s="1"/>
  <c r="C420" i="6" a="1"/>
  <c r="C420" i="6" s="1"/>
  <c r="D420" i="6" s="1"/>
  <c r="C421" i="6" a="1"/>
  <c r="C421" i="6" s="1"/>
  <c r="D421" i="6" s="1"/>
  <c r="C422" i="6" a="1"/>
  <c r="C422" i="6" s="1"/>
  <c r="D422" i="6" s="1"/>
  <c r="C423" i="6" a="1"/>
  <c r="C423" i="6" s="1"/>
  <c r="D423" i="6" s="1"/>
  <c r="C424" i="6" a="1"/>
  <c r="C424" i="6" s="1"/>
  <c r="D424" i="6" s="1"/>
  <c r="C425" i="6" a="1"/>
  <c r="C425" i="6" s="1"/>
  <c r="D425" i="6" s="1"/>
  <c r="C426" i="6" a="1"/>
  <c r="C426" i="6" s="1"/>
  <c r="D426" i="6" s="1"/>
  <c r="C427" i="6" a="1"/>
  <c r="C427" i="6" s="1"/>
  <c r="D427" i="6" s="1"/>
  <c r="C428" i="6" a="1"/>
  <c r="C428" i="6" s="1"/>
  <c r="D428" i="6" s="1"/>
  <c r="C429" i="6" a="1"/>
  <c r="C429" i="6" s="1"/>
  <c r="D429" i="6" s="1"/>
  <c r="C430" i="6" a="1"/>
  <c r="C430" i="6" s="1"/>
  <c r="D430" i="6" s="1"/>
  <c r="C431" i="6" a="1"/>
  <c r="C431" i="6" s="1"/>
  <c r="D431" i="6" s="1"/>
  <c r="C432" i="6" a="1"/>
  <c r="C432" i="6" s="1"/>
  <c r="D432" i="6" s="1"/>
  <c r="C433" i="6" a="1"/>
  <c r="C433" i="6" s="1"/>
  <c r="D433" i="6" s="1"/>
  <c r="C434" i="6" a="1"/>
  <c r="C434" i="6" s="1"/>
  <c r="D434" i="6" s="1"/>
  <c r="C435" i="6" a="1"/>
  <c r="C435" i="6" s="1"/>
  <c r="D435" i="6" s="1"/>
  <c r="C436" i="6" a="1"/>
  <c r="C436" i="6" s="1"/>
  <c r="D436" i="6" s="1"/>
  <c r="C437" i="6" a="1"/>
  <c r="C437" i="6" s="1"/>
  <c r="D437" i="6" s="1"/>
  <c r="C438" i="6" a="1"/>
  <c r="C438" i="6" s="1"/>
  <c r="D438" i="6" s="1"/>
  <c r="C439" i="6" a="1"/>
  <c r="C439" i="6" s="1"/>
  <c r="D439" i="6" s="1"/>
  <c r="C440" i="6" a="1"/>
  <c r="C440" i="6" s="1"/>
  <c r="D440" i="6" s="1"/>
  <c r="C441" i="6" a="1"/>
  <c r="C441" i="6" s="1"/>
  <c r="D441" i="6" s="1"/>
  <c r="C442" i="6" a="1"/>
  <c r="C442" i="6" s="1"/>
  <c r="D442" i="6" s="1"/>
  <c r="C443" i="6" a="1"/>
  <c r="C443" i="6" s="1"/>
  <c r="D443" i="6" s="1"/>
  <c r="C444" i="6" a="1"/>
  <c r="C444" i="6" s="1"/>
  <c r="D444" i="6" s="1"/>
  <c r="C445" i="6" a="1"/>
  <c r="C445" i="6" s="1"/>
  <c r="D445" i="6" s="1"/>
  <c r="C446" i="6" a="1"/>
  <c r="C446" i="6" s="1"/>
  <c r="D446" i="6" s="1"/>
  <c r="C447" i="6" a="1"/>
  <c r="C447" i="6" s="1"/>
  <c r="D447" i="6" s="1"/>
  <c r="C448" i="6" a="1"/>
  <c r="C448" i="6" s="1"/>
  <c r="D448" i="6" s="1"/>
  <c r="C449" i="6" a="1"/>
  <c r="C449" i="6" s="1"/>
  <c r="D449" i="6" s="1"/>
  <c r="C450" i="6" a="1"/>
  <c r="C450" i="6" s="1"/>
  <c r="D450" i="6" s="1"/>
  <c r="C451" i="6" a="1"/>
  <c r="C451" i="6" s="1"/>
  <c r="D451" i="6" s="1"/>
  <c r="C452" i="6" a="1"/>
  <c r="C452" i="6" s="1"/>
  <c r="D452" i="6" s="1"/>
  <c r="C453" i="6" a="1"/>
  <c r="C453" i="6" s="1"/>
  <c r="D453" i="6" s="1"/>
  <c r="C454" i="6" a="1"/>
  <c r="C454" i="6" s="1"/>
  <c r="D454" i="6" s="1"/>
  <c r="C455" i="6" a="1"/>
  <c r="C455" i="6" s="1"/>
  <c r="D455" i="6" s="1"/>
  <c r="C456" i="6" a="1"/>
  <c r="C456" i="6" s="1"/>
  <c r="D456" i="6" s="1"/>
  <c r="C457" i="6" a="1"/>
  <c r="C457" i="6" s="1"/>
  <c r="D457" i="6" s="1"/>
  <c r="C458" i="6" a="1"/>
  <c r="C458" i="6" s="1"/>
  <c r="D458" i="6" s="1"/>
  <c r="C459" i="6" a="1"/>
  <c r="C459" i="6" s="1"/>
  <c r="D459" i="6" s="1"/>
  <c r="C460" i="6" a="1"/>
  <c r="C460" i="6" s="1"/>
  <c r="D460" i="6" s="1"/>
  <c r="C461" i="6" a="1"/>
  <c r="C461" i="6" s="1"/>
  <c r="D461" i="6" s="1"/>
  <c r="C462" i="6" a="1"/>
  <c r="C462" i="6" s="1"/>
  <c r="D462" i="6" s="1"/>
  <c r="C463" i="6" a="1"/>
  <c r="C463" i="6" s="1"/>
  <c r="D463" i="6" s="1"/>
  <c r="C464" i="6" a="1"/>
  <c r="C464" i="6" s="1"/>
  <c r="D464" i="6" s="1"/>
  <c r="C465" i="6" a="1"/>
  <c r="C465" i="6" s="1"/>
  <c r="D465" i="6" s="1"/>
  <c r="C466" i="6" a="1"/>
  <c r="C466" i="6" s="1"/>
  <c r="D466" i="6" s="1"/>
  <c r="C467" i="6" a="1"/>
  <c r="C467" i="6" s="1"/>
  <c r="D467" i="6" s="1"/>
  <c r="C468" i="6" a="1"/>
  <c r="C468" i="6" s="1"/>
  <c r="D468" i="6" s="1"/>
  <c r="C469" i="6" a="1"/>
  <c r="C469" i="6" s="1"/>
  <c r="D469" i="6" s="1"/>
  <c r="C470" i="6" a="1"/>
  <c r="C470" i="6" s="1"/>
  <c r="D470" i="6" s="1"/>
  <c r="C471" i="6" a="1"/>
  <c r="C471" i="6" s="1"/>
  <c r="D471" i="6" s="1"/>
  <c r="C472" i="6" a="1"/>
  <c r="C472" i="6" s="1"/>
  <c r="D472" i="6" s="1"/>
  <c r="C473" i="6" a="1"/>
  <c r="C473" i="6" s="1"/>
  <c r="D473" i="6" s="1"/>
  <c r="C474" i="6" a="1"/>
  <c r="C474" i="6" s="1"/>
  <c r="D474" i="6" s="1"/>
  <c r="C475" i="6" a="1"/>
  <c r="C475" i="6" s="1"/>
  <c r="D475" i="6" s="1"/>
  <c r="C476" i="6" a="1"/>
  <c r="C476" i="6" s="1"/>
  <c r="D476" i="6" s="1"/>
  <c r="C477" i="6" a="1"/>
  <c r="C477" i="6" s="1"/>
  <c r="D477" i="6" s="1"/>
  <c r="C478" i="6" a="1"/>
  <c r="C478" i="6" s="1"/>
  <c r="D478" i="6" s="1"/>
  <c r="C479" i="6" a="1"/>
  <c r="C479" i="6" s="1"/>
  <c r="D479" i="6" s="1"/>
  <c r="C480" i="6" a="1"/>
  <c r="C480" i="6" s="1"/>
  <c r="D480" i="6" s="1"/>
  <c r="C481" i="6" a="1"/>
  <c r="C481" i="6" s="1"/>
  <c r="D481" i="6" s="1"/>
  <c r="C482" i="6" a="1"/>
  <c r="C482" i="6" s="1"/>
  <c r="D482" i="6" s="1"/>
  <c r="C483" i="6" a="1"/>
  <c r="C483" i="6" s="1"/>
  <c r="D483" i="6" s="1"/>
  <c r="C484" i="6" a="1"/>
  <c r="C484" i="6" s="1"/>
  <c r="D484" i="6" s="1"/>
  <c r="C485" i="6" a="1"/>
  <c r="C485" i="6" s="1"/>
  <c r="D485" i="6" s="1"/>
  <c r="C486" i="6" a="1"/>
  <c r="C486" i="6" s="1"/>
  <c r="D486" i="6" s="1"/>
  <c r="C487" i="6" a="1"/>
  <c r="C487" i="6" s="1"/>
  <c r="D487" i="6" s="1"/>
  <c r="C488" i="6" a="1"/>
  <c r="C488" i="6" s="1"/>
  <c r="D488" i="6" s="1"/>
  <c r="C489" i="6" a="1"/>
  <c r="C489" i="6" s="1"/>
  <c r="D489" i="6" s="1"/>
  <c r="C490" i="6" a="1"/>
  <c r="C490" i="6" s="1"/>
  <c r="D490" i="6" s="1"/>
  <c r="C491" i="6" a="1"/>
  <c r="C491" i="6" s="1"/>
  <c r="D491" i="6" s="1"/>
  <c r="C492" i="6" a="1"/>
  <c r="C492" i="6" s="1"/>
  <c r="D492" i="6" s="1"/>
  <c r="C493" i="6" a="1"/>
  <c r="C493" i="6" s="1"/>
  <c r="D493" i="6" s="1"/>
  <c r="C494" i="6" a="1"/>
  <c r="C494" i="6" s="1"/>
  <c r="D494" i="6" s="1"/>
  <c r="C495" i="6" a="1"/>
  <c r="C495" i="6" s="1"/>
  <c r="D495" i="6" s="1"/>
  <c r="C496" i="6" a="1"/>
  <c r="C496" i="6" s="1"/>
  <c r="D496" i="6" s="1"/>
  <c r="C497" i="6" a="1"/>
  <c r="C497" i="6" s="1"/>
  <c r="D497" i="6" s="1"/>
  <c r="C498" i="6" a="1"/>
  <c r="C498" i="6" s="1"/>
  <c r="D498" i="6" s="1"/>
  <c r="C499" i="6" a="1"/>
  <c r="C499" i="6" s="1"/>
  <c r="D499" i="6" s="1"/>
  <c r="C500" i="6" a="1"/>
  <c r="C500" i="6" s="1"/>
  <c r="D500" i="6" s="1"/>
  <c r="C501" i="6" a="1"/>
  <c r="C501" i="6" s="1"/>
  <c r="D501" i="6" s="1"/>
  <c r="C502" i="6" a="1"/>
  <c r="C502" i="6" s="1"/>
  <c r="D502" i="6" s="1"/>
  <c r="C503" i="6" a="1"/>
  <c r="C503" i="6" s="1"/>
  <c r="D503" i="6" s="1"/>
  <c r="C504" i="6" a="1"/>
  <c r="C504" i="6" s="1"/>
  <c r="D504" i="6" s="1"/>
  <c r="C505" i="6" a="1"/>
  <c r="C505" i="6" s="1"/>
  <c r="D505" i="6" s="1"/>
  <c r="C506" i="6" a="1"/>
  <c r="C506" i="6" s="1"/>
  <c r="D506" i="6" s="1"/>
  <c r="C507" i="6" a="1"/>
  <c r="C507" i="6" s="1"/>
  <c r="D507" i="6" s="1"/>
  <c r="C508" i="6" a="1"/>
  <c r="C508" i="6" s="1"/>
  <c r="D508" i="6" s="1"/>
  <c r="C509" i="6" a="1"/>
  <c r="C509" i="6" s="1"/>
  <c r="D509" i="6" s="1"/>
  <c r="C510" i="6" a="1"/>
  <c r="C510" i="6" s="1"/>
  <c r="D510" i="6" s="1"/>
  <c r="C511" i="6" a="1"/>
  <c r="C511" i="6" s="1"/>
  <c r="D511" i="6" s="1"/>
  <c r="C512" i="6" a="1"/>
  <c r="C512" i="6" s="1"/>
  <c r="D512" i="6" s="1"/>
  <c r="C513" i="6" a="1"/>
  <c r="C513" i="6" s="1"/>
  <c r="D513" i="6" s="1"/>
  <c r="C514" i="6" a="1"/>
  <c r="C514" i="6" s="1"/>
  <c r="D514" i="6" s="1"/>
  <c r="C515" i="6" a="1"/>
  <c r="C515" i="6" s="1"/>
  <c r="D515" i="6" s="1"/>
  <c r="C516" i="6" a="1"/>
  <c r="C516" i="6" s="1"/>
  <c r="D516" i="6" s="1"/>
  <c r="C517" i="6" a="1"/>
  <c r="C517" i="6" s="1"/>
  <c r="D517" i="6" s="1"/>
  <c r="C518" i="6" a="1"/>
  <c r="C518" i="6" s="1"/>
  <c r="D518" i="6" s="1"/>
  <c r="C519" i="6" a="1"/>
  <c r="C519" i="6" s="1"/>
  <c r="D519" i="6" s="1"/>
  <c r="C520" i="6" a="1"/>
  <c r="C520" i="6" s="1"/>
  <c r="D520" i="6" s="1"/>
  <c r="C521" i="6" a="1"/>
  <c r="C521" i="6" s="1"/>
  <c r="D521" i="6" s="1"/>
  <c r="C522" i="6" a="1"/>
  <c r="C522" i="6" s="1"/>
  <c r="D522" i="6" s="1"/>
  <c r="C523" i="6" a="1"/>
  <c r="C523" i="6" s="1"/>
  <c r="D523" i="6" s="1"/>
  <c r="C524" i="6" a="1"/>
  <c r="C524" i="6" s="1"/>
  <c r="D524" i="6" s="1"/>
  <c r="C525" i="6" a="1"/>
  <c r="C525" i="6" s="1"/>
  <c r="D525" i="6" s="1"/>
  <c r="C526" i="6" a="1"/>
  <c r="C526" i="6" s="1"/>
  <c r="D526" i="6" s="1"/>
  <c r="C527" i="6" a="1"/>
  <c r="C527" i="6" s="1"/>
  <c r="D527" i="6" s="1"/>
  <c r="C528" i="6" a="1"/>
  <c r="C528" i="6" s="1"/>
  <c r="D528" i="6" s="1"/>
  <c r="C529" i="6" a="1"/>
  <c r="C529" i="6" s="1"/>
  <c r="D529" i="6" s="1"/>
  <c r="C530" i="6" a="1"/>
  <c r="C530" i="6" s="1"/>
  <c r="D530" i="6" s="1"/>
  <c r="C531" i="6" a="1"/>
  <c r="C531" i="6" s="1"/>
  <c r="D531" i="6" s="1"/>
  <c r="C532" i="6" a="1"/>
  <c r="C532" i="6" s="1"/>
  <c r="D532" i="6" s="1"/>
  <c r="C533" i="6" a="1"/>
  <c r="C533" i="6" s="1"/>
  <c r="D533" i="6" s="1"/>
  <c r="C534" i="6" a="1"/>
  <c r="C534" i="6" s="1"/>
  <c r="D534" i="6" s="1"/>
  <c r="C535" i="6" a="1"/>
  <c r="C535" i="6" s="1"/>
  <c r="D535" i="6" s="1"/>
  <c r="C536" i="6" a="1"/>
  <c r="C536" i="6" s="1"/>
  <c r="D536" i="6" s="1"/>
  <c r="C537" i="6" a="1"/>
  <c r="C537" i="6" s="1"/>
  <c r="D537" i="6" s="1"/>
  <c r="C538" i="6" a="1"/>
  <c r="C538" i="6" s="1"/>
  <c r="D538" i="6" s="1"/>
  <c r="C539" i="6" a="1"/>
  <c r="C539" i="6" s="1"/>
  <c r="D539" i="6" s="1"/>
  <c r="C540" i="6" a="1"/>
  <c r="C540" i="6" s="1"/>
  <c r="D540" i="6" s="1"/>
  <c r="C541" i="6" a="1"/>
  <c r="C541" i="6" s="1"/>
  <c r="D541" i="6" s="1"/>
  <c r="C542" i="6" a="1"/>
  <c r="C542" i="6" s="1"/>
  <c r="D542" i="6" s="1"/>
  <c r="C543" i="6" a="1"/>
  <c r="C543" i="6" s="1"/>
  <c r="D543" i="6" s="1"/>
  <c r="C544" i="6" a="1"/>
  <c r="C544" i="6" s="1"/>
  <c r="D544" i="6" s="1"/>
  <c r="C545" i="6" a="1"/>
  <c r="C545" i="6" s="1"/>
  <c r="D545" i="6" s="1"/>
  <c r="C546" i="6" a="1"/>
  <c r="C546" i="6" s="1"/>
  <c r="D546" i="6" s="1"/>
  <c r="C547" i="6" a="1"/>
  <c r="C547" i="6" s="1"/>
  <c r="D547" i="6" s="1"/>
  <c r="C548" i="6" a="1"/>
  <c r="C548" i="6" s="1"/>
  <c r="D548" i="6" s="1"/>
  <c r="C549" i="6" a="1"/>
  <c r="C549" i="6" s="1"/>
  <c r="D549" i="6" s="1"/>
  <c r="C550" i="6" a="1"/>
  <c r="C550" i="6" s="1"/>
  <c r="D550" i="6" s="1"/>
  <c r="C551" i="6" a="1"/>
  <c r="C551" i="6" s="1"/>
  <c r="D551" i="6" s="1"/>
  <c r="C552" i="6" a="1"/>
  <c r="C552" i="6" s="1"/>
  <c r="D552" i="6" s="1"/>
  <c r="C553" i="6" a="1"/>
  <c r="C553" i="6" s="1"/>
  <c r="D553" i="6" s="1"/>
  <c r="C554" i="6" a="1"/>
  <c r="C554" i="6" s="1"/>
  <c r="D554" i="6" s="1"/>
  <c r="C555" i="6" a="1"/>
  <c r="C555" i="6" s="1"/>
  <c r="D555" i="6" s="1"/>
  <c r="C556" i="6" a="1"/>
  <c r="C556" i="6" s="1"/>
  <c r="D556" i="6" s="1"/>
  <c r="C557" i="6" a="1"/>
  <c r="C557" i="6" s="1"/>
  <c r="D557" i="6" s="1"/>
  <c r="C558" i="6" a="1"/>
  <c r="C558" i="6" s="1"/>
  <c r="D558" i="6" s="1"/>
  <c r="C559" i="6" a="1"/>
  <c r="C559" i="6" s="1"/>
  <c r="D559" i="6" s="1"/>
  <c r="C560" i="6" a="1"/>
  <c r="C560" i="6" s="1"/>
  <c r="D560" i="6" s="1"/>
  <c r="C561" i="6" a="1"/>
  <c r="C561" i="6" s="1"/>
  <c r="D561" i="6" s="1"/>
  <c r="C562" i="6" a="1"/>
  <c r="C562" i="6" s="1"/>
  <c r="D562" i="6" s="1"/>
  <c r="C563" i="6" a="1"/>
  <c r="C563" i="6" s="1"/>
  <c r="D563" i="6" s="1"/>
  <c r="C564" i="6" a="1"/>
  <c r="C564" i="6" s="1"/>
  <c r="D564" i="6" s="1"/>
  <c r="C565" i="6" a="1"/>
  <c r="C565" i="6" s="1"/>
  <c r="D565" i="6" s="1"/>
  <c r="C566" i="6" a="1"/>
  <c r="C566" i="6" s="1"/>
  <c r="D566" i="6" s="1"/>
  <c r="C567" i="6" a="1"/>
  <c r="C567" i="6" s="1"/>
  <c r="D567" i="6" s="1"/>
  <c r="C568" i="6" a="1"/>
  <c r="C568" i="6" s="1"/>
  <c r="D568" i="6" s="1"/>
  <c r="C569" i="6" a="1"/>
  <c r="C569" i="6" s="1"/>
  <c r="D569" i="6" s="1"/>
  <c r="C570" i="6" a="1"/>
  <c r="C570" i="6" s="1"/>
  <c r="D570" i="6" s="1"/>
  <c r="C571" i="6" a="1"/>
  <c r="C571" i="6" s="1"/>
  <c r="D571" i="6" s="1"/>
  <c r="C572" i="6" a="1"/>
  <c r="C572" i="6" s="1"/>
  <c r="D572" i="6" s="1"/>
  <c r="C573" i="6" a="1"/>
  <c r="C573" i="6" s="1"/>
  <c r="D573" i="6" s="1"/>
  <c r="C574" i="6" a="1"/>
  <c r="C574" i="6" s="1"/>
  <c r="D574" i="6" s="1"/>
  <c r="C575" i="6" a="1"/>
  <c r="C575" i="6" s="1"/>
  <c r="D575" i="6" s="1"/>
  <c r="C576" i="6" a="1"/>
  <c r="C576" i="6" s="1"/>
  <c r="D576" i="6" s="1"/>
  <c r="C577" i="6" a="1"/>
  <c r="C577" i="6" s="1"/>
  <c r="D577" i="6" s="1"/>
  <c r="C578" i="6" a="1"/>
  <c r="C578" i="6" s="1"/>
  <c r="D578" i="6" s="1"/>
  <c r="C579" i="6" a="1"/>
  <c r="C579" i="6" s="1"/>
  <c r="D579" i="6" s="1"/>
  <c r="C580" i="6" a="1"/>
  <c r="C580" i="6" s="1"/>
  <c r="D580" i="6" s="1"/>
  <c r="C581" i="6" a="1"/>
  <c r="C581" i="6" s="1"/>
  <c r="D581" i="6" s="1"/>
  <c r="C582" i="6" a="1"/>
  <c r="C582" i="6" s="1"/>
  <c r="D582" i="6" s="1"/>
  <c r="C583" i="6" a="1"/>
  <c r="C583" i="6" s="1"/>
  <c r="D583" i="6" s="1"/>
  <c r="C584" i="6" a="1"/>
  <c r="C584" i="6" s="1"/>
  <c r="D584" i="6" s="1"/>
  <c r="C585" i="6" a="1"/>
  <c r="C585" i="6" s="1"/>
  <c r="D585" i="6" s="1"/>
  <c r="C586" i="6" a="1"/>
  <c r="C586" i="6" s="1"/>
  <c r="D586" i="6" s="1"/>
  <c r="C587" i="6" a="1"/>
  <c r="C587" i="6" s="1"/>
  <c r="D587" i="6" s="1"/>
  <c r="C588" i="6" a="1"/>
  <c r="C588" i="6" s="1"/>
  <c r="D588" i="6" s="1"/>
  <c r="C589" i="6" a="1"/>
  <c r="C589" i="6" s="1"/>
  <c r="D589" i="6" s="1"/>
  <c r="C590" i="6" a="1"/>
  <c r="C590" i="6" s="1"/>
  <c r="D590" i="6" s="1"/>
  <c r="C591" i="6" a="1"/>
  <c r="C591" i="6" s="1"/>
  <c r="D591" i="6" s="1"/>
  <c r="C592" i="6" a="1"/>
  <c r="C592" i="6" s="1"/>
  <c r="D592" i="6" s="1"/>
  <c r="C593" i="6" a="1"/>
  <c r="C593" i="6" s="1"/>
  <c r="D593" i="6" s="1"/>
  <c r="C594" i="6" a="1"/>
  <c r="C594" i="6" s="1"/>
  <c r="D594" i="6" s="1"/>
  <c r="C595" i="6" a="1"/>
  <c r="C595" i="6" s="1"/>
  <c r="D595" i="6" s="1"/>
  <c r="C596" i="6" a="1"/>
  <c r="C596" i="6" s="1"/>
  <c r="D596" i="6" s="1"/>
  <c r="C597" i="6" a="1"/>
  <c r="C597" i="6" s="1"/>
  <c r="D597" i="6" s="1"/>
  <c r="C598" i="6" a="1"/>
  <c r="C598" i="6" s="1"/>
  <c r="D598" i="6" s="1"/>
  <c r="C599" i="6" a="1"/>
  <c r="C599" i="6" s="1"/>
  <c r="D599" i="6" s="1"/>
  <c r="C600" i="6" a="1"/>
  <c r="C600" i="6" s="1"/>
  <c r="D600" i="6" s="1"/>
  <c r="C601" i="6" a="1"/>
  <c r="C601" i="6" s="1"/>
  <c r="D601" i="6" s="1"/>
  <c r="C602" i="6" a="1"/>
  <c r="C602" i="6" s="1"/>
  <c r="D602" i="6" s="1"/>
  <c r="C603" i="6" a="1"/>
  <c r="C603" i="6" s="1"/>
  <c r="D603" i="6" s="1"/>
  <c r="C604" i="6" a="1"/>
  <c r="C604" i="6" s="1"/>
  <c r="D604" i="6" s="1"/>
  <c r="C605" i="6" a="1"/>
  <c r="C605" i="6" s="1"/>
  <c r="D605" i="6" s="1"/>
  <c r="C606" i="6" a="1"/>
  <c r="C606" i="6" s="1"/>
  <c r="D606" i="6" s="1"/>
  <c r="C607" i="6" a="1"/>
  <c r="C607" i="6" s="1"/>
  <c r="D607" i="6" s="1"/>
  <c r="C608" i="6" a="1"/>
  <c r="C608" i="6" s="1"/>
  <c r="D608" i="6" s="1"/>
  <c r="C609" i="6" a="1"/>
  <c r="C609" i="6" s="1"/>
  <c r="D609" i="6" s="1"/>
  <c r="C610" i="6" a="1"/>
  <c r="C610" i="6" s="1"/>
  <c r="D610" i="6" s="1"/>
  <c r="C611" i="6" a="1"/>
  <c r="C611" i="6" s="1"/>
  <c r="D611" i="6" s="1"/>
  <c r="C612" i="6" a="1"/>
  <c r="C612" i="6" s="1"/>
  <c r="D612" i="6" s="1"/>
  <c r="C613" i="6" a="1"/>
  <c r="C613" i="6" s="1"/>
  <c r="D613" i="6" s="1"/>
  <c r="C614" i="6" a="1"/>
  <c r="C614" i="6" s="1"/>
  <c r="D614" i="6" s="1"/>
  <c r="C615" i="6" a="1"/>
  <c r="C615" i="6" s="1"/>
  <c r="D615" i="6" s="1"/>
  <c r="C616" i="6" a="1"/>
  <c r="C616" i="6" s="1"/>
  <c r="D616" i="6" s="1"/>
  <c r="C617" i="6" a="1"/>
  <c r="C617" i="6" s="1"/>
  <c r="D617" i="6" s="1"/>
  <c r="C618" i="6" a="1"/>
  <c r="C618" i="6" s="1"/>
  <c r="D618" i="6" s="1"/>
  <c r="C619" i="6" a="1"/>
  <c r="C619" i="6" s="1"/>
  <c r="D619" i="6" s="1"/>
  <c r="C620" i="6" a="1"/>
  <c r="C620" i="6" s="1"/>
  <c r="D620" i="6" s="1"/>
  <c r="C621" i="6" a="1"/>
  <c r="C621" i="6" s="1"/>
  <c r="D621" i="6" s="1"/>
  <c r="C622" i="6" a="1"/>
  <c r="C622" i="6" s="1"/>
  <c r="D622" i="6" s="1"/>
  <c r="C623" i="6" a="1"/>
  <c r="C623" i="6" s="1"/>
  <c r="D623" i="6" s="1"/>
  <c r="C624" i="6" a="1"/>
  <c r="C624" i="6" s="1"/>
  <c r="D624" i="6" s="1"/>
  <c r="C625" i="6" a="1"/>
  <c r="C625" i="6" s="1"/>
  <c r="D625" i="6" s="1"/>
  <c r="C626" i="6" a="1"/>
  <c r="C626" i="6" s="1"/>
  <c r="D626" i="6" s="1"/>
  <c r="C627" i="6" a="1"/>
  <c r="C627" i="6" s="1"/>
  <c r="D627" i="6" s="1"/>
  <c r="C628" i="6" a="1"/>
  <c r="C628" i="6" s="1"/>
  <c r="D628" i="6" s="1"/>
  <c r="C629" i="6" a="1"/>
  <c r="C629" i="6" s="1"/>
  <c r="D629" i="6" s="1"/>
  <c r="C630" i="6" a="1"/>
  <c r="C630" i="6" s="1"/>
  <c r="D630" i="6" s="1"/>
  <c r="C631" i="6" a="1"/>
  <c r="C631" i="6" s="1"/>
  <c r="D631" i="6" s="1"/>
  <c r="C632" i="6" a="1"/>
  <c r="C632" i="6" s="1"/>
  <c r="D632" i="6" s="1"/>
  <c r="C633" i="6" a="1"/>
  <c r="C633" i="6" s="1"/>
  <c r="D633" i="6" s="1"/>
  <c r="C634" i="6" a="1"/>
  <c r="C634" i="6" s="1"/>
  <c r="D634" i="6" s="1"/>
  <c r="C635" i="6" a="1"/>
  <c r="C635" i="6" s="1"/>
  <c r="D635" i="6" s="1"/>
  <c r="C636" i="6" a="1"/>
  <c r="C636" i="6" s="1"/>
  <c r="D636" i="6" s="1"/>
  <c r="C637" i="6" a="1"/>
  <c r="C637" i="6" s="1"/>
  <c r="D637" i="6" s="1"/>
  <c r="C638" i="6" a="1"/>
  <c r="C638" i="6" s="1"/>
  <c r="D638" i="6" s="1"/>
  <c r="C639" i="6" a="1"/>
  <c r="C639" i="6" s="1"/>
  <c r="D639" i="6" s="1"/>
  <c r="C640" i="6" a="1"/>
  <c r="C640" i="6" s="1"/>
  <c r="D640" i="6" s="1"/>
  <c r="C641" i="6" a="1"/>
  <c r="C641" i="6" s="1"/>
  <c r="D641" i="6" s="1"/>
  <c r="C642" i="6" a="1"/>
  <c r="C642" i="6" s="1"/>
  <c r="D642" i="6" s="1"/>
  <c r="C643" i="6" a="1"/>
  <c r="C643" i="6" s="1"/>
  <c r="D643" i="6" s="1"/>
  <c r="C644" i="6" a="1"/>
  <c r="C644" i="6" s="1"/>
  <c r="D644" i="6" s="1"/>
  <c r="C645" i="6" a="1"/>
  <c r="C645" i="6" s="1"/>
  <c r="D645" i="6" s="1"/>
  <c r="C646" i="6" a="1"/>
  <c r="C646" i="6" s="1"/>
  <c r="D646" i="6" s="1"/>
  <c r="C647" i="6" a="1"/>
  <c r="C647" i="6" s="1"/>
  <c r="D647" i="6" s="1"/>
  <c r="C648" i="6" a="1"/>
  <c r="C648" i="6" s="1"/>
  <c r="D648" i="6" s="1"/>
  <c r="C649" i="6" a="1"/>
  <c r="C649" i="6" s="1"/>
  <c r="D649" i="6" s="1"/>
  <c r="C650" i="6" a="1"/>
  <c r="C650" i="6" s="1"/>
  <c r="D650" i="6" s="1"/>
  <c r="C651" i="6" a="1"/>
  <c r="C651" i="6" s="1"/>
  <c r="D651" i="6" s="1"/>
  <c r="C652" i="6" a="1"/>
  <c r="C652" i="6" s="1"/>
  <c r="D652" i="6" s="1"/>
  <c r="C653" i="6" a="1"/>
  <c r="C653" i="6" s="1"/>
  <c r="D653" i="6" s="1"/>
  <c r="C654" i="6" a="1"/>
  <c r="C654" i="6" s="1"/>
  <c r="D654" i="6" s="1"/>
  <c r="C655" i="6" a="1"/>
  <c r="C655" i="6" s="1"/>
  <c r="D655" i="6" s="1"/>
  <c r="C656" i="6" a="1"/>
  <c r="C656" i="6" s="1"/>
  <c r="D656" i="6" s="1"/>
  <c r="C657" i="6" a="1"/>
  <c r="C657" i="6" s="1"/>
  <c r="D657" i="6" s="1"/>
  <c r="C658" i="6" a="1"/>
  <c r="C658" i="6" s="1"/>
  <c r="D658" i="6" s="1"/>
  <c r="C659" i="6" a="1"/>
  <c r="C659" i="6" s="1"/>
  <c r="D659" i="6" s="1"/>
  <c r="C660" i="6" a="1"/>
  <c r="C660" i="6" s="1"/>
  <c r="D660" i="6" s="1"/>
  <c r="C661" i="6" a="1"/>
  <c r="C661" i="6" s="1"/>
  <c r="D661" i="6" s="1"/>
  <c r="C662" i="6" a="1"/>
  <c r="C662" i="6" s="1"/>
  <c r="D662" i="6" s="1"/>
  <c r="C663" i="6" a="1"/>
  <c r="C663" i="6" s="1"/>
  <c r="D663" i="6" s="1"/>
  <c r="C664" i="6" a="1"/>
  <c r="C664" i="6" s="1"/>
  <c r="D664" i="6" s="1"/>
  <c r="C665" i="6" a="1"/>
  <c r="C665" i="6" s="1"/>
  <c r="D665" i="6" s="1"/>
  <c r="C666" i="6" a="1"/>
  <c r="C666" i="6" s="1"/>
  <c r="D666" i="6" s="1"/>
  <c r="C667" i="6" a="1"/>
  <c r="C667" i="6" s="1"/>
  <c r="D667" i="6" s="1"/>
  <c r="C668" i="6" a="1"/>
  <c r="C668" i="6" s="1"/>
  <c r="D668" i="6" s="1"/>
  <c r="C669" i="6" a="1"/>
  <c r="C669" i="6" s="1"/>
  <c r="D669" i="6" s="1"/>
  <c r="C670" i="6" a="1"/>
  <c r="C670" i="6" s="1"/>
  <c r="D670" i="6" s="1"/>
  <c r="C671" i="6" a="1"/>
  <c r="C671" i="6" s="1"/>
  <c r="D671" i="6" s="1"/>
  <c r="C672" i="6" a="1"/>
  <c r="C672" i="6" s="1"/>
  <c r="D672" i="6" s="1"/>
  <c r="C673" i="6" a="1"/>
  <c r="C673" i="6" s="1"/>
  <c r="D673" i="6" s="1"/>
  <c r="C674" i="6" a="1"/>
  <c r="C674" i="6" s="1"/>
  <c r="D674" i="6" s="1"/>
  <c r="C675" i="6" a="1"/>
  <c r="C675" i="6" s="1"/>
  <c r="D675" i="6" s="1"/>
  <c r="C676" i="6" a="1"/>
  <c r="C676" i="6" s="1"/>
  <c r="D676" i="6" s="1"/>
  <c r="C677" i="6" a="1"/>
  <c r="C677" i="6" s="1"/>
  <c r="D677" i="6" s="1"/>
  <c r="C678" i="6" a="1"/>
  <c r="C678" i="6" s="1"/>
  <c r="D678" i="6" s="1"/>
  <c r="C679" i="6" a="1"/>
  <c r="C679" i="6" s="1"/>
  <c r="D679" i="6" s="1"/>
  <c r="C680" i="6" a="1"/>
  <c r="C680" i="6" s="1"/>
  <c r="D680" i="6" s="1"/>
  <c r="C681" i="6" a="1"/>
  <c r="C681" i="6" s="1"/>
  <c r="D681" i="6" s="1"/>
  <c r="C682" i="6" a="1"/>
  <c r="C682" i="6" s="1"/>
  <c r="D682" i="6" s="1"/>
  <c r="C683" i="6" a="1"/>
  <c r="C683" i="6" s="1"/>
  <c r="D683" i="6" s="1"/>
  <c r="C684" i="6" a="1"/>
  <c r="C684" i="6" s="1"/>
  <c r="D684" i="6" s="1"/>
  <c r="C685" i="6" a="1"/>
  <c r="C685" i="6" s="1"/>
  <c r="D685" i="6" s="1"/>
  <c r="C686" i="6" a="1"/>
  <c r="C686" i="6" s="1"/>
  <c r="D686" i="6" s="1"/>
  <c r="C687" i="6" a="1"/>
  <c r="C687" i="6" s="1"/>
  <c r="D687" i="6" s="1"/>
  <c r="C688" i="6" a="1"/>
  <c r="C688" i="6" s="1"/>
  <c r="D688" i="6" s="1"/>
  <c r="C689" i="6" a="1"/>
  <c r="C689" i="6" s="1"/>
  <c r="D689" i="6" s="1"/>
  <c r="C690" i="6" a="1"/>
  <c r="C690" i="6" s="1"/>
  <c r="D690" i="6" s="1"/>
  <c r="C691" i="6" a="1"/>
  <c r="C691" i="6" s="1"/>
  <c r="D691" i="6" s="1"/>
  <c r="C692" i="6" a="1"/>
  <c r="C692" i="6" s="1"/>
  <c r="D692" i="6" s="1"/>
  <c r="C693" i="6" a="1"/>
  <c r="C693" i="6" s="1"/>
  <c r="D693" i="6" s="1"/>
  <c r="C694" i="6" a="1"/>
  <c r="C694" i="6" s="1"/>
  <c r="D694" i="6" s="1"/>
  <c r="C695" i="6" a="1"/>
  <c r="C695" i="6" s="1"/>
  <c r="D695" i="6" s="1"/>
  <c r="C696" i="6" a="1"/>
  <c r="C696" i="6" s="1"/>
  <c r="D696" i="6" s="1"/>
  <c r="C697" i="6" a="1"/>
  <c r="C697" i="6" s="1"/>
  <c r="D697" i="6" s="1"/>
  <c r="C698" i="6" a="1"/>
  <c r="C698" i="6" s="1"/>
  <c r="D698" i="6" s="1"/>
  <c r="C699" i="6" a="1"/>
  <c r="C699" i="6" s="1"/>
  <c r="D699" i="6" s="1"/>
  <c r="C700" i="6" a="1"/>
  <c r="C700" i="6" s="1"/>
  <c r="D700" i="6" s="1"/>
  <c r="C701" i="6" a="1"/>
  <c r="C701" i="6" s="1"/>
  <c r="D701" i="6" s="1"/>
  <c r="C702" i="6" a="1"/>
  <c r="C702" i="6" s="1"/>
  <c r="D702" i="6" s="1"/>
  <c r="C703" i="6" a="1"/>
  <c r="C703" i="6" s="1"/>
  <c r="D703" i="6" s="1"/>
  <c r="C704" i="6" a="1"/>
  <c r="C704" i="6" s="1"/>
  <c r="D704" i="6" s="1"/>
  <c r="C705" i="6" a="1"/>
  <c r="C705" i="6" s="1"/>
  <c r="D705" i="6" s="1"/>
  <c r="C706" i="6" a="1"/>
  <c r="C706" i="6" s="1"/>
  <c r="D706" i="6" s="1"/>
  <c r="C707" i="6" a="1"/>
  <c r="C707" i="6" s="1"/>
  <c r="D707" i="6" s="1"/>
  <c r="C708" i="6" a="1"/>
  <c r="C708" i="6" s="1"/>
  <c r="D708" i="6" s="1"/>
  <c r="C709" i="6" a="1"/>
  <c r="C709" i="6" s="1"/>
  <c r="D709" i="6" s="1"/>
  <c r="C710" i="6" a="1"/>
  <c r="C710" i="6" s="1"/>
  <c r="D710" i="6" s="1"/>
  <c r="C711" i="6" a="1"/>
  <c r="C711" i="6" s="1"/>
  <c r="D711" i="6" s="1"/>
  <c r="C712" i="6" a="1"/>
  <c r="C712" i="6" s="1"/>
  <c r="D712" i="6" s="1"/>
  <c r="C713" i="6" a="1"/>
  <c r="C713" i="6" s="1"/>
  <c r="D713" i="6" s="1"/>
  <c r="C714" i="6" a="1"/>
  <c r="C714" i="6" s="1"/>
  <c r="D714" i="6" s="1"/>
  <c r="C715" i="6" a="1"/>
  <c r="C715" i="6" s="1"/>
  <c r="D715" i="6" s="1"/>
  <c r="C716" i="6" a="1"/>
  <c r="C716" i="6" s="1"/>
  <c r="D716" i="6" s="1"/>
  <c r="C717" i="6" a="1"/>
  <c r="C717" i="6" s="1"/>
  <c r="D717" i="6" s="1"/>
  <c r="C718" i="6" a="1"/>
  <c r="C718" i="6" s="1"/>
  <c r="D718" i="6" s="1"/>
  <c r="C719" i="6" a="1"/>
  <c r="C719" i="6" s="1"/>
  <c r="D719" i="6" s="1"/>
  <c r="C720" i="6" a="1"/>
  <c r="C720" i="6" s="1"/>
  <c r="D720" i="6" s="1"/>
  <c r="C721" i="6" a="1"/>
  <c r="C721" i="6" s="1"/>
  <c r="D721" i="6" s="1"/>
  <c r="C722" i="6" a="1"/>
  <c r="C722" i="6" s="1"/>
  <c r="D722" i="6" s="1"/>
  <c r="C723" i="6" a="1"/>
  <c r="C723" i="6" s="1"/>
  <c r="D723" i="6" s="1"/>
  <c r="C724" i="6" a="1"/>
  <c r="C724" i="6" s="1"/>
  <c r="D724" i="6" s="1"/>
  <c r="C725" i="6" a="1"/>
  <c r="C725" i="6" s="1"/>
  <c r="D725" i="6" s="1"/>
  <c r="C726" i="6" a="1"/>
  <c r="C726" i="6" s="1"/>
  <c r="D726" i="6" s="1"/>
  <c r="C727" i="6" a="1"/>
  <c r="C727" i="6" s="1"/>
  <c r="D727" i="6" s="1"/>
  <c r="C728" i="6" a="1"/>
  <c r="C728" i="6" s="1"/>
  <c r="D728" i="6" s="1"/>
  <c r="C729" i="6" a="1"/>
  <c r="C729" i="6" s="1"/>
  <c r="D729" i="6" s="1"/>
  <c r="C730" i="6" a="1"/>
  <c r="C730" i="6" s="1"/>
  <c r="D730" i="6" s="1"/>
  <c r="C731" i="6" a="1"/>
  <c r="C731" i="6" s="1"/>
  <c r="D731" i="6" s="1"/>
  <c r="C732" i="6" a="1"/>
  <c r="C732" i="6" s="1"/>
  <c r="D732" i="6" s="1"/>
  <c r="C733" i="6" a="1"/>
  <c r="C733" i="6" s="1"/>
  <c r="D733" i="6" s="1"/>
  <c r="C734" i="6" a="1"/>
  <c r="C734" i="6" s="1"/>
  <c r="D734" i="6" s="1"/>
  <c r="C735" i="6" a="1"/>
  <c r="C735" i="6" s="1"/>
  <c r="D735" i="6" s="1"/>
  <c r="C736" i="6" a="1"/>
  <c r="C736" i="6" s="1"/>
  <c r="D736" i="6" s="1"/>
  <c r="C737" i="6" a="1"/>
  <c r="C737" i="6" s="1"/>
  <c r="D737" i="6" s="1"/>
  <c r="C738" i="6" a="1"/>
  <c r="C738" i="6" s="1"/>
  <c r="D738" i="6" s="1"/>
  <c r="C739" i="6" a="1"/>
  <c r="C739" i="6" s="1"/>
  <c r="D739" i="6" s="1"/>
  <c r="C740" i="6" a="1"/>
  <c r="C740" i="6" s="1"/>
  <c r="D740" i="6" s="1"/>
  <c r="C741" i="6" a="1"/>
  <c r="C741" i="6" s="1"/>
  <c r="D741" i="6" s="1"/>
  <c r="C742" i="6" a="1"/>
  <c r="C742" i="6" s="1"/>
  <c r="D742" i="6" s="1"/>
  <c r="C743" i="6" a="1"/>
  <c r="C743" i="6" s="1"/>
  <c r="D743" i="6" s="1"/>
  <c r="C744" i="6" a="1"/>
  <c r="C744" i="6" s="1"/>
  <c r="D744" i="6" s="1"/>
  <c r="C745" i="6" a="1"/>
  <c r="C745" i="6" s="1"/>
  <c r="D745" i="6" s="1"/>
  <c r="C746" i="6" a="1"/>
  <c r="C746" i="6" s="1"/>
  <c r="D746" i="6" s="1"/>
  <c r="C747" i="6" a="1"/>
  <c r="C747" i="6" s="1"/>
  <c r="D747" i="6" s="1"/>
  <c r="C748" i="6" a="1"/>
  <c r="C748" i="6" s="1"/>
  <c r="D748" i="6" s="1"/>
  <c r="C749" i="6" a="1"/>
  <c r="C749" i="6" s="1"/>
  <c r="D749" i="6" s="1"/>
  <c r="C750" i="6" a="1"/>
  <c r="C750" i="6" s="1"/>
  <c r="D750" i="6" s="1"/>
  <c r="C751" i="6" a="1"/>
  <c r="C751" i="6" s="1"/>
  <c r="D751" i="6" s="1"/>
  <c r="C752" i="6" a="1"/>
  <c r="C752" i="6" s="1"/>
  <c r="D752" i="6" s="1"/>
  <c r="C753" i="6" a="1"/>
  <c r="C753" i="6" s="1"/>
  <c r="D753" i="6" s="1"/>
  <c r="C754" i="6" a="1"/>
  <c r="C754" i="6" s="1"/>
  <c r="D754" i="6" s="1"/>
  <c r="C755" i="6" a="1"/>
  <c r="C755" i="6" s="1"/>
  <c r="D755" i="6" s="1"/>
  <c r="C756" i="6" a="1"/>
  <c r="C756" i="6" s="1"/>
  <c r="D756" i="6" s="1"/>
  <c r="C757" i="6" a="1"/>
  <c r="C757" i="6" s="1"/>
  <c r="D757" i="6" s="1"/>
  <c r="C758" i="6" a="1"/>
  <c r="C758" i="6" s="1"/>
  <c r="D758" i="6" s="1"/>
  <c r="C759" i="6" a="1"/>
  <c r="C759" i="6" s="1"/>
  <c r="D759" i="6" s="1"/>
  <c r="C760" i="6" a="1"/>
  <c r="C760" i="6" s="1"/>
  <c r="D760" i="6" s="1"/>
  <c r="C761" i="6" a="1"/>
  <c r="C761" i="6" s="1"/>
  <c r="D761" i="6" s="1"/>
  <c r="C762" i="6" a="1"/>
  <c r="C762" i="6" s="1"/>
  <c r="D762" i="6" s="1"/>
  <c r="C763" i="6" a="1"/>
  <c r="C763" i="6" s="1"/>
  <c r="D763" i="6" s="1"/>
  <c r="C764" i="6" a="1"/>
  <c r="C764" i="6" s="1"/>
  <c r="D764" i="6" s="1"/>
  <c r="C765" i="6" a="1"/>
  <c r="C765" i="6" s="1"/>
  <c r="D765" i="6" s="1"/>
  <c r="C766" i="6" a="1"/>
  <c r="C766" i="6" s="1"/>
  <c r="D766" i="6" s="1"/>
  <c r="C767" i="6" a="1"/>
  <c r="C767" i="6" s="1"/>
  <c r="D767" i="6" s="1"/>
  <c r="C768" i="6" a="1"/>
  <c r="C768" i="6" s="1"/>
  <c r="D768" i="6" s="1"/>
  <c r="C769" i="6" a="1"/>
  <c r="C769" i="6" s="1"/>
  <c r="D769" i="6" s="1"/>
  <c r="C770" i="6" a="1"/>
  <c r="C770" i="6" s="1"/>
  <c r="D770" i="6" s="1"/>
  <c r="C771" i="6" a="1"/>
  <c r="C771" i="6" s="1"/>
  <c r="D771" i="6" s="1"/>
  <c r="C772" i="6" a="1"/>
  <c r="C772" i="6" s="1"/>
  <c r="D772" i="6" s="1"/>
  <c r="C773" i="6" a="1"/>
  <c r="C773" i="6" s="1"/>
  <c r="D773" i="6" s="1"/>
  <c r="C774" i="6" a="1"/>
  <c r="C774" i="6" s="1"/>
  <c r="D774" i="6" s="1"/>
  <c r="C775" i="6" a="1"/>
  <c r="C775" i="6" s="1"/>
  <c r="D775" i="6" s="1"/>
  <c r="C776" i="6" a="1"/>
  <c r="C776" i="6" s="1"/>
  <c r="D776" i="6" s="1"/>
  <c r="C777" i="6" a="1"/>
  <c r="C777" i="6" s="1"/>
  <c r="D777" i="6" s="1"/>
  <c r="C778" i="6" a="1"/>
  <c r="C778" i="6" s="1"/>
  <c r="D778" i="6" s="1"/>
  <c r="C779" i="6" a="1"/>
  <c r="C779" i="6" s="1"/>
  <c r="D779" i="6" s="1"/>
  <c r="C780" i="6" a="1"/>
  <c r="C780" i="6" s="1"/>
  <c r="D780" i="6" s="1"/>
  <c r="C781" i="6" a="1"/>
  <c r="C781" i="6" s="1"/>
  <c r="D781" i="6" s="1"/>
  <c r="C782" i="6" a="1"/>
  <c r="C782" i="6" s="1"/>
  <c r="D782" i="6" s="1"/>
  <c r="C783" i="6" a="1"/>
  <c r="C783" i="6" s="1"/>
  <c r="D783" i="6" s="1"/>
  <c r="C784" i="6" a="1"/>
  <c r="C784" i="6" s="1"/>
  <c r="D784" i="6" s="1"/>
  <c r="C785" i="6" a="1"/>
  <c r="C785" i="6" s="1"/>
  <c r="D785" i="6" s="1"/>
  <c r="C786" i="6" a="1"/>
  <c r="C786" i="6" s="1"/>
  <c r="D786" i="6" s="1"/>
  <c r="C787" i="6" a="1"/>
  <c r="C787" i="6" s="1"/>
  <c r="D787" i="6" s="1"/>
  <c r="C788" i="6" a="1"/>
  <c r="C788" i="6" s="1"/>
  <c r="D788" i="6" s="1"/>
  <c r="C789" i="6" a="1"/>
  <c r="C789" i="6" s="1"/>
  <c r="D789" i="6" s="1"/>
  <c r="C790" i="6" a="1"/>
  <c r="C790" i="6" s="1"/>
  <c r="D790" i="6" s="1"/>
  <c r="C791" i="6" a="1"/>
  <c r="C791" i="6" s="1"/>
  <c r="D791" i="6" s="1"/>
  <c r="C792" i="6" a="1"/>
  <c r="C792" i="6" s="1"/>
  <c r="D792" i="6" s="1"/>
  <c r="C793" i="6" a="1"/>
  <c r="C793" i="6" s="1"/>
  <c r="D793" i="6" s="1"/>
  <c r="C794" i="6" a="1"/>
  <c r="C794" i="6" s="1"/>
  <c r="D794" i="6" s="1"/>
  <c r="C795" i="6" a="1"/>
  <c r="C795" i="6" s="1"/>
  <c r="D795" i="6" s="1"/>
  <c r="C796" i="6" a="1"/>
  <c r="C796" i="6" s="1"/>
  <c r="D796" i="6" s="1"/>
  <c r="C797" i="6" a="1"/>
  <c r="C797" i="6" s="1"/>
  <c r="D797" i="6" s="1"/>
  <c r="C798" i="6" a="1"/>
  <c r="C798" i="6" s="1"/>
  <c r="D798" i="6" s="1"/>
  <c r="C799" i="6" a="1"/>
  <c r="C799" i="6" s="1"/>
  <c r="D799" i="6" s="1"/>
  <c r="C800" i="6" a="1"/>
  <c r="C800" i="6" s="1"/>
  <c r="D800" i="6" s="1"/>
  <c r="C801" i="6" a="1"/>
  <c r="C801" i="6" s="1"/>
  <c r="D801" i="6" s="1"/>
  <c r="C802" i="6" a="1"/>
  <c r="C802" i="6" s="1"/>
  <c r="D802" i="6" s="1"/>
  <c r="C803" i="6" a="1"/>
  <c r="C803" i="6" s="1"/>
  <c r="D803" i="6" s="1"/>
  <c r="C804" i="6" a="1"/>
  <c r="C804" i="6" s="1"/>
  <c r="D804" i="6" s="1"/>
  <c r="C805" i="6" a="1"/>
  <c r="C805" i="6" s="1"/>
  <c r="D805" i="6" s="1"/>
  <c r="C806" i="6" a="1"/>
  <c r="C806" i="6" s="1"/>
  <c r="D806" i="6" s="1"/>
  <c r="C807" i="6" a="1"/>
  <c r="C807" i="6" s="1"/>
  <c r="D807" i="6" s="1"/>
  <c r="C808" i="6" a="1"/>
  <c r="C808" i="6" s="1"/>
  <c r="D808" i="6" s="1"/>
  <c r="C809" i="6" a="1"/>
  <c r="C809" i="6" s="1"/>
  <c r="D809" i="6" s="1"/>
  <c r="C810" i="6" a="1"/>
  <c r="C810" i="6" s="1"/>
  <c r="D810" i="6" s="1"/>
  <c r="C811" i="6" a="1"/>
  <c r="C811" i="6" s="1"/>
  <c r="D811" i="6" s="1"/>
  <c r="C812" i="6" a="1"/>
  <c r="C812" i="6" s="1"/>
  <c r="D812" i="6" s="1"/>
  <c r="C813" i="6" a="1"/>
  <c r="C813" i="6" s="1"/>
  <c r="D813" i="6" s="1"/>
  <c r="C814" i="6" a="1"/>
  <c r="C814" i="6" s="1"/>
  <c r="D814" i="6" s="1"/>
  <c r="C815" i="6" a="1"/>
  <c r="C815" i="6" s="1"/>
  <c r="D815" i="6" s="1"/>
  <c r="C816" i="6" a="1"/>
  <c r="C816" i="6" s="1"/>
  <c r="D816" i="6" s="1"/>
  <c r="C817" i="6" a="1"/>
  <c r="C817" i="6" s="1"/>
  <c r="D817" i="6" s="1"/>
  <c r="C818" i="6" a="1"/>
  <c r="C818" i="6" s="1"/>
  <c r="D818" i="6" s="1"/>
  <c r="C819" i="6" a="1"/>
  <c r="C819" i="6" s="1"/>
  <c r="D819" i="6" s="1"/>
  <c r="C820" i="6" a="1"/>
  <c r="C820" i="6" s="1"/>
  <c r="D820" i="6" s="1"/>
  <c r="C821" i="6" a="1"/>
  <c r="C821" i="6" s="1"/>
  <c r="D821" i="6" s="1"/>
  <c r="C822" i="6" a="1"/>
  <c r="C822" i="6" s="1"/>
  <c r="D822" i="6" s="1"/>
  <c r="C823" i="6" a="1"/>
  <c r="C823" i="6" s="1"/>
  <c r="D823" i="6" s="1"/>
  <c r="C824" i="6" a="1"/>
  <c r="C824" i="6" s="1"/>
  <c r="D824" i="6" s="1"/>
  <c r="C825" i="6" a="1"/>
  <c r="C825" i="6" s="1"/>
  <c r="D825" i="6" s="1"/>
  <c r="C826" i="6" a="1"/>
  <c r="C826" i="6" s="1"/>
  <c r="D826" i="6" s="1"/>
  <c r="C827" i="6" a="1"/>
  <c r="C827" i="6" s="1"/>
  <c r="D827" i="6" s="1"/>
  <c r="C828" i="6" a="1"/>
  <c r="C828" i="6" s="1"/>
  <c r="D828" i="6" s="1"/>
  <c r="C829" i="6" a="1"/>
  <c r="C829" i="6" s="1"/>
  <c r="D829" i="6" s="1"/>
  <c r="C830" i="6" a="1"/>
  <c r="C830" i="6" s="1"/>
  <c r="D830" i="6" s="1"/>
  <c r="C831" i="6" a="1"/>
  <c r="C831" i="6" s="1"/>
  <c r="D831" i="6" s="1"/>
  <c r="C832" i="6" a="1"/>
  <c r="C832" i="6" s="1"/>
  <c r="D832" i="6" s="1"/>
  <c r="C833" i="6" a="1"/>
  <c r="C833" i="6" s="1"/>
  <c r="D833" i="6" s="1"/>
  <c r="C834" i="6" a="1"/>
  <c r="C834" i="6" s="1"/>
  <c r="D834" i="6" s="1"/>
  <c r="C835" i="6" a="1"/>
  <c r="C835" i="6" s="1"/>
  <c r="D835" i="6" s="1"/>
  <c r="C836" i="6" a="1"/>
  <c r="C836" i="6" s="1"/>
  <c r="D836" i="6" s="1"/>
  <c r="C837" i="6" a="1"/>
  <c r="C837" i="6" s="1"/>
  <c r="D837" i="6" s="1"/>
  <c r="C838" i="6" a="1"/>
  <c r="C838" i="6" s="1"/>
  <c r="D838" i="6" s="1"/>
  <c r="C839" i="6" a="1"/>
  <c r="C839" i="6" s="1"/>
  <c r="D839" i="6" s="1"/>
  <c r="C840" i="6" a="1"/>
  <c r="C840" i="6" s="1"/>
  <c r="D840" i="6" s="1"/>
  <c r="C841" i="6" a="1"/>
  <c r="C841" i="6" s="1"/>
  <c r="D841" i="6" s="1"/>
  <c r="C842" i="6" a="1"/>
  <c r="C842" i="6" s="1"/>
  <c r="D842" i="6" s="1"/>
  <c r="C843" i="6" a="1"/>
  <c r="C843" i="6" s="1"/>
  <c r="D843" i="6" s="1"/>
  <c r="C844" i="6" a="1"/>
  <c r="C844" i="6" s="1"/>
  <c r="D844" i="6" s="1"/>
  <c r="C845" i="6" a="1"/>
  <c r="C845" i="6" s="1"/>
  <c r="D845" i="6" s="1"/>
  <c r="C846" i="6" a="1"/>
  <c r="C846" i="6" s="1"/>
  <c r="D846" i="6" s="1"/>
  <c r="C847" i="6" a="1"/>
  <c r="C847" i="6" s="1"/>
  <c r="D847" i="6" s="1"/>
  <c r="C848" i="6" a="1"/>
  <c r="C848" i="6" s="1"/>
  <c r="D848" i="6" s="1"/>
  <c r="C849" i="6" a="1"/>
  <c r="C849" i="6" s="1"/>
  <c r="D849" i="6" s="1"/>
  <c r="C850" i="6" a="1"/>
  <c r="C850" i="6" s="1"/>
  <c r="D850" i="6" s="1"/>
  <c r="C851" i="6" a="1"/>
  <c r="C851" i="6" s="1"/>
  <c r="D851" i="6" s="1"/>
  <c r="C852" i="6" a="1"/>
  <c r="C852" i="6" s="1"/>
  <c r="D852" i="6" s="1"/>
  <c r="C853" i="6" a="1"/>
  <c r="C853" i="6" s="1"/>
  <c r="D853" i="6" s="1"/>
  <c r="C854" i="6" a="1"/>
  <c r="C854" i="6" s="1"/>
  <c r="D854" i="6" s="1"/>
  <c r="C855" i="6" a="1"/>
  <c r="C855" i="6" s="1"/>
  <c r="D855" i="6" s="1"/>
  <c r="C856" i="6" a="1"/>
  <c r="C856" i="6" s="1"/>
  <c r="D856" i="6" s="1"/>
  <c r="C857" i="6" a="1"/>
  <c r="C857" i="6" s="1"/>
  <c r="D857" i="6" s="1"/>
  <c r="C858" i="6" a="1"/>
  <c r="C858" i="6" s="1"/>
  <c r="D858" i="6" s="1"/>
  <c r="C859" i="6" a="1"/>
  <c r="C859" i="6" s="1"/>
  <c r="D859" i="6" s="1"/>
  <c r="C860" i="6" a="1"/>
  <c r="C860" i="6" s="1"/>
  <c r="D860" i="6" s="1"/>
  <c r="C861" i="6" a="1"/>
  <c r="C861" i="6" s="1"/>
  <c r="D861" i="6" s="1"/>
  <c r="C862" i="6" a="1"/>
  <c r="C862" i="6" s="1"/>
  <c r="D862" i="6" s="1"/>
  <c r="C863" i="6" a="1"/>
  <c r="C863" i="6" s="1"/>
  <c r="D863" i="6" s="1"/>
  <c r="C864" i="6" a="1"/>
  <c r="C864" i="6" s="1"/>
  <c r="D864" i="6" s="1"/>
  <c r="C865" i="6" a="1"/>
  <c r="C865" i="6" s="1"/>
  <c r="D865" i="6" s="1"/>
  <c r="C866" i="6" a="1"/>
  <c r="C866" i="6" s="1"/>
  <c r="D866" i="6" s="1"/>
  <c r="C867" i="6" a="1"/>
  <c r="C867" i="6" s="1"/>
  <c r="D867" i="6" s="1"/>
  <c r="C868" i="6" a="1"/>
  <c r="C868" i="6" s="1"/>
  <c r="D868" i="6" s="1"/>
  <c r="C869" i="6" a="1"/>
  <c r="C869" i="6" s="1"/>
  <c r="D869" i="6" s="1"/>
  <c r="C870" i="6" a="1"/>
  <c r="C870" i="6" s="1"/>
  <c r="D870" i="6" s="1"/>
  <c r="C871" i="6" a="1"/>
  <c r="C871" i="6" s="1"/>
  <c r="D871" i="6" s="1"/>
  <c r="C872" i="6" a="1"/>
  <c r="C872" i="6" s="1"/>
  <c r="D872" i="6" s="1"/>
  <c r="C873" i="6" a="1"/>
  <c r="C873" i="6" s="1"/>
  <c r="D873" i="6" s="1"/>
  <c r="C874" i="6" a="1"/>
  <c r="C874" i="6" s="1"/>
  <c r="D874" i="6" s="1"/>
  <c r="C875" i="6" a="1"/>
  <c r="C875" i="6" s="1"/>
  <c r="D875" i="6" s="1"/>
  <c r="C876" i="6" a="1"/>
  <c r="C876" i="6" s="1"/>
  <c r="D876" i="6" s="1"/>
  <c r="C877" i="6" a="1"/>
  <c r="C877" i="6" s="1"/>
  <c r="D877" i="6" s="1"/>
  <c r="C878" i="6" a="1"/>
  <c r="C878" i="6" s="1"/>
  <c r="D878" i="6" s="1"/>
  <c r="C879" i="6" a="1"/>
  <c r="C879" i="6" s="1"/>
  <c r="D879" i="6" s="1"/>
  <c r="C880" i="6" a="1"/>
  <c r="C880" i="6" s="1"/>
  <c r="D880" i="6" s="1"/>
  <c r="C881" i="6" a="1"/>
  <c r="C881" i="6" s="1"/>
  <c r="D881" i="6" s="1"/>
  <c r="C882" i="6" a="1"/>
  <c r="C882" i="6" s="1"/>
  <c r="D882" i="6" s="1"/>
  <c r="C883" i="6" a="1"/>
  <c r="C883" i="6" s="1"/>
  <c r="D883" i="6" s="1"/>
  <c r="C884" i="6" a="1"/>
  <c r="C884" i="6" s="1"/>
  <c r="D884" i="6" s="1"/>
  <c r="C885" i="6" a="1"/>
  <c r="C885" i="6" s="1"/>
  <c r="D885" i="6" s="1"/>
  <c r="C886" i="6" a="1"/>
  <c r="C886" i="6" s="1"/>
  <c r="D886" i="6" s="1"/>
  <c r="C887" i="6" a="1"/>
  <c r="C887" i="6" s="1"/>
  <c r="D887" i="6" s="1"/>
  <c r="C888" i="6" a="1"/>
  <c r="C888" i="6" s="1"/>
  <c r="D888" i="6" s="1"/>
  <c r="C889" i="6" a="1"/>
  <c r="C889" i="6" s="1"/>
  <c r="D889" i="6" s="1"/>
  <c r="C890" i="6" a="1"/>
  <c r="C890" i="6" s="1"/>
  <c r="D890" i="6" s="1"/>
  <c r="C891" i="6" a="1"/>
  <c r="C891" i="6" s="1"/>
  <c r="D891" i="6" s="1"/>
  <c r="C892" i="6" a="1"/>
  <c r="C892" i="6" s="1"/>
  <c r="D892" i="6" s="1"/>
  <c r="C893" i="6" a="1"/>
  <c r="C893" i="6" s="1"/>
  <c r="D893" i="6" s="1"/>
  <c r="C894" i="6" a="1"/>
  <c r="C894" i="6" s="1"/>
  <c r="D894" i="6" s="1"/>
  <c r="C895" i="6" a="1"/>
  <c r="C895" i="6" s="1"/>
  <c r="D895" i="6" s="1"/>
  <c r="C896" i="6" a="1"/>
  <c r="C896" i="6" s="1"/>
  <c r="D896" i="6" s="1"/>
  <c r="C897" i="6" a="1"/>
  <c r="C897" i="6" s="1"/>
  <c r="D897" i="6" s="1"/>
  <c r="C898" i="6" a="1"/>
  <c r="C898" i="6" s="1"/>
  <c r="D898" i="6" s="1"/>
  <c r="C899" i="6" a="1"/>
  <c r="C899" i="6" s="1"/>
  <c r="D899" i="6" s="1"/>
  <c r="C900" i="6" a="1"/>
  <c r="C900" i="6" s="1"/>
  <c r="D900" i="6" s="1"/>
  <c r="C901" i="6" a="1"/>
  <c r="C901" i="6" s="1"/>
  <c r="D901" i="6" s="1"/>
  <c r="C902" i="6" a="1"/>
  <c r="C902" i="6" s="1"/>
  <c r="D902" i="6" s="1"/>
  <c r="C903" i="6" a="1"/>
  <c r="C903" i="6" s="1"/>
  <c r="D903" i="6" s="1"/>
  <c r="C904" i="6" a="1"/>
  <c r="C904" i="6" s="1"/>
  <c r="D904" i="6" s="1"/>
  <c r="C905" i="6" a="1"/>
  <c r="C905" i="6" s="1"/>
  <c r="D905" i="6" s="1"/>
  <c r="C906" i="6" a="1"/>
  <c r="C906" i="6" s="1"/>
  <c r="D906" i="6" s="1"/>
  <c r="C907" i="6" a="1"/>
  <c r="C907" i="6" s="1"/>
  <c r="D907" i="6" s="1"/>
  <c r="C908" i="6" a="1"/>
  <c r="C908" i="6" s="1"/>
  <c r="D908" i="6" s="1"/>
  <c r="C909" i="6" a="1"/>
  <c r="C909" i="6" s="1"/>
  <c r="D909" i="6" s="1"/>
  <c r="C910" i="6" a="1"/>
  <c r="C910" i="6" s="1"/>
  <c r="D910" i="6" s="1"/>
  <c r="C911" i="6" a="1"/>
  <c r="C911" i="6" s="1"/>
  <c r="D911" i="6" s="1"/>
  <c r="C912" i="6" a="1"/>
  <c r="C912" i="6" s="1"/>
  <c r="D912" i="6" s="1"/>
  <c r="C913" i="6" a="1"/>
  <c r="C913" i="6" s="1"/>
  <c r="D913" i="6" s="1"/>
  <c r="C914" i="6" a="1"/>
  <c r="C914" i="6" s="1"/>
  <c r="D914" i="6" s="1"/>
  <c r="C915" i="6" a="1"/>
  <c r="C915" i="6" s="1"/>
  <c r="D915" i="6" s="1"/>
  <c r="C916" i="6" a="1"/>
  <c r="C916" i="6" s="1"/>
  <c r="D916" i="6" s="1"/>
  <c r="C917" i="6" a="1"/>
  <c r="C917" i="6" s="1"/>
  <c r="D917" i="6" s="1"/>
  <c r="C918" i="6" a="1"/>
  <c r="C918" i="6" s="1"/>
  <c r="D918" i="6" s="1"/>
  <c r="C919" i="6" a="1"/>
  <c r="C919" i="6" s="1"/>
  <c r="D919" i="6" s="1"/>
  <c r="C920" i="6" a="1"/>
  <c r="C920" i="6" s="1"/>
  <c r="D920" i="6" s="1"/>
  <c r="C921" i="6" a="1"/>
  <c r="C921" i="6" s="1"/>
  <c r="D921" i="6" s="1"/>
  <c r="C922" i="6" a="1"/>
  <c r="C922" i="6" s="1"/>
  <c r="D922" i="6" s="1"/>
  <c r="C923" i="6" a="1"/>
  <c r="C923" i="6" s="1"/>
  <c r="D923" i="6" s="1"/>
  <c r="C924" i="6" a="1"/>
  <c r="C924" i="6" s="1"/>
  <c r="D924" i="6" s="1"/>
  <c r="C925" i="6" a="1"/>
  <c r="C925" i="6" s="1"/>
  <c r="D925" i="6" s="1"/>
  <c r="C926" i="6" a="1"/>
  <c r="C926" i="6" s="1"/>
  <c r="D926" i="6" s="1"/>
  <c r="C927" i="6" a="1"/>
  <c r="C927" i="6" s="1"/>
  <c r="D927" i="6" s="1"/>
  <c r="C928" i="6" a="1"/>
  <c r="C928" i="6" s="1"/>
  <c r="D928" i="6" s="1"/>
  <c r="C929" i="6" a="1"/>
  <c r="C929" i="6" s="1"/>
  <c r="D929" i="6" s="1"/>
  <c r="C930" i="6" a="1"/>
  <c r="C930" i="6" s="1"/>
  <c r="D930" i="6" s="1"/>
  <c r="C931" i="6" a="1"/>
  <c r="C931" i="6" s="1"/>
  <c r="D931" i="6" s="1"/>
  <c r="C932" i="6" a="1"/>
  <c r="C932" i="6" s="1"/>
  <c r="D932" i="6" s="1"/>
  <c r="C933" i="6" a="1"/>
  <c r="C933" i="6" s="1"/>
  <c r="D933" i="6" s="1"/>
  <c r="C934" i="6" a="1"/>
  <c r="C934" i="6" s="1"/>
  <c r="D934" i="6" s="1"/>
  <c r="C935" i="6" a="1"/>
  <c r="C935" i="6" s="1"/>
  <c r="D935" i="6" s="1"/>
  <c r="C936" i="6" a="1"/>
  <c r="C936" i="6" s="1"/>
  <c r="D936" i="6" s="1"/>
  <c r="C937" i="6" a="1"/>
  <c r="C937" i="6" s="1"/>
  <c r="D937" i="6" s="1"/>
  <c r="C938" i="6" a="1"/>
  <c r="C938" i="6" s="1"/>
  <c r="D938" i="6" s="1"/>
  <c r="C939" i="6" a="1"/>
  <c r="C939" i="6" s="1"/>
  <c r="D939" i="6" s="1"/>
  <c r="C940" i="6" a="1"/>
  <c r="C940" i="6" s="1"/>
  <c r="D940" i="6" s="1"/>
  <c r="C941" i="6" a="1"/>
  <c r="C941" i="6" s="1"/>
  <c r="D941" i="6" s="1"/>
  <c r="C942" i="6" a="1"/>
  <c r="C942" i="6" s="1"/>
  <c r="D942" i="6" s="1"/>
  <c r="C943" i="6" a="1"/>
  <c r="C943" i="6" s="1"/>
  <c r="D943" i="6" s="1"/>
  <c r="C944" i="6" a="1"/>
  <c r="C944" i="6" s="1"/>
  <c r="D944" i="6" s="1"/>
  <c r="C945" i="6" a="1"/>
  <c r="C945" i="6" s="1"/>
  <c r="D945" i="6" s="1"/>
  <c r="C946" i="6" a="1"/>
  <c r="C946" i="6" s="1"/>
  <c r="D946" i="6" s="1"/>
  <c r="C947" i="6" a="1"/>
  <c r="C947" i="6" s="1"/>
  <c r="D947" i="6" s="1"/>
  <c r="C948" i="6" a="1"/>
  <c r="C948" i="6" s="1"/>
  <c r="D948" i="6" s="1"/>
  <c r="C949" i="6" a="1"/>
  <c r="C949" i="6" s="1"/>
  <c r="D949" i="6" s="1"/>
  <c r="C950" i="6" a="1"/>
  <c r="C950" i="6" s="1"/>
  <c r="D950" i="6" s="1"/>
  <c r="C951" i="6" a="1"/>
  <c r="C951" i="6" s="1"/>
  <c r="D951" i="6" s="1"/>
  <c r="C952" i="6" a="1"/>
  <c r="C952" i="6" s="1"/>
  <c r="D952" i="6" s="1"/>
  <c r="C953" i="6" a="1"/>
  <c r="C953" i="6" s="1"/>
  <c r="D953" i="6" s="1"/>
  <c r="C954" i="6" a="1"/>
  <c r="C954" i="6" s="1"/>
  <c r="D954" i="6" s="1"/>
  <c r="C955" i="6" a="1"/>
  <c r="C955" i="6" s="1"/>
  <c r="D955" i="6" s="1"/>
  <c r="C956" i="6" a="1"/>
  <c r="C956" i="6" s="1"/>
  <c r="D956" i="6" s="1"/>
  <c r="C957" i="6" a="1"/>
  <c r="C957" i="6" s="1"/>
  <c r="D957" i="6" s="1"/>
  <c r="C958" i="6" a="1"/>
  <c r="C958" i="6" s="1"/>
  <c r="D958" i="6" s="1"/>
  <c r="C959" i="6" a="1"/>
  <c r="C959" i="6" s="1"/>
  <c r="D959" i="6" s="1"/>
  <c r="C960" i="6" a="1"/>
  <c r="C960" i="6" s="1"/>
  <c r="D960" i="6" s="1"/>
  <c r="C961" i="6" a="1"/>
  <c r="C961" i="6" s="1"/>
  <c r="D961" i="6" s="1"/>
  <c r="C962" i="6" a="1"/>
  <c r="C962" i="6" s="1"/>
  <c r="D962" i="6" s="1"/>
  <c r="C963" i="6" a="1"/>
  <c r="C963" i="6" s="1"/>
  <c r="D963" i="6" s="1"/>
  <c r="C964" i="6" a="1"/>
  <c r="C964" i="6" s="1"/>
  <c r="D964" i="6" s="1"/>
  <c r="C965" i="6" a="1"/>
  <c r="C965" i="6" s="1"/>
  <c r="D965" i="6" s="1"/>
  <c r="C966" i="6" a="1"/>
  <c r="C966" i="6" s="1"/>
  <c r="D966" i="6" s="1"/>
  <c r="C967" i="6" a="1"/>
  <c r="C967" i="6" s="1"/>
  <c r="D967" i="6" s="1"/>
  <c r="C968" i="6" a="1"/>
  <c r="C968" i="6" s="1"/>
  <c r="D968" i="6" s="1"/>
  <c r="C969" i="6" a="1"/>
  <c r="C969" i="6" s="1"/>
  <c r="D969" i="6" s="1"/>
  <c r="C970" i="6" a="1"/>
  <c r="C970" i="6" s="1"/>
  <c r="D970" i="6" s="1"/>
  <c r="C971" i="6" a="1"/>
  <c r="C971" i="6" s="1"/>
  <c r="D971" i="6" s="1"/>
  <c r="C972" i="6" a="1"/>
  <c r="C972" i="6" s="1"/>
  <c r="D972" i="6" s="1"/>
  <c r="C973" i="6" a="1"/>
  <c r="C973" i="6" s="1"/>
  <c r="D973" i="6" s="1"/>
  <c r="C974" i="6" a="1"/>
  <c r="C974" i="6" s="1"/>
  <c r="D974" i="6" s="1"/>
  <c r="C975" i="6" a="1"/>
  <c r="C975" i="6" s="1"/>
  <c r="D975" i="6" s="1"/>
  <c r="C976" i="6" a="1"/>
  <c r="C976" i="6" s="1"/>
  <c r="D976" i="6" s="1"/>
  <c r="C977" i="6" a="1"/>
  <c r="C977" i="6" s="1"/>
  <c r="D977" i="6" s="1"/>
  <c r="C978" i="6" a="1"/>
  <c r="C978" i="6" s="1"/>
  <c r="D978" i="6" s="1"/>
  <c r="C979" i="6" a="1"/>
  <c r="C979" i="6" s="1"/>
  <c r="D979" i="6" s="1"/>
  <c r="C980" i="6" a="1"/>
  <c r="C980" i="6" s="1"/>
  <c r="D980" i="6" s="1"/>
  <c r="C981" i="6" a="1"/>
  <c r="C981" i="6" s="1"/>
  <c r="D981" i="6" s="1"/>
  <c r="C982" i="6" a="1"/>
  <c r="C982" i="6" s="1"/>
  <c r="D982" i="6" s="1"/>
  <c r="C983" i="6" a="1"/>
  <c r="C983" i="6" s="1"/>
  <c r="D983" i="6" s="1"/>
  <c r="C984" i="6" a="1"/>
  <c r="C984" i="6" s="1"/>
  <c r="D984" i="6" s="1"/>
  <c r="C985" i="6" a="1"/>
  <c r="C985" i="6" s="1"/>
  <c r="D985" i="6" s="1"/>
  <c r="C986" i="6" a="1"/>
  <c r="C986" i="6" s="1"/>
  <c r="D986" i="6" s="1"/>
  <c r="C987" i="6" a="1"/>
  <c r="C987" i="6" s="1"/>
  <c r="D987" i="6" s="1"/>
  <c r="C988" i="6" a="1"/>
  <c r="C988" i="6" s="1"/>
  <c r="D988" i="6" s="1"/>
  <c r="C989" i="6" a="1"/>
  <c r="C989" i="6" s="1"/>
  <c r="D989" i="6" s="1"/>
  <c r="C990" i="6" a="1"/>
  <c r="C990" i="6" s="1"/>
  <c r="D990" i="6" s="1"/>
  <c r="C991" i="6" a="1"/>
  <c r="C991" i="6" s="1"/>
  <c r="D991" i="6" s="1"/>
  <c r="C992" i="6" a="1"/>
  <c r="C992" i="6" s="1"/>
  <c r="D992" i="6" s="1"/>
  <c r="C993" i="6" a="1"/>
  <c r="C993" i="6" s="1"/>
  <c r="D993" i="6" s="1"/>
  <c r="C994" i="6" a="1"/>
  <c r="C994" i="6" s="1"/>
  <c r="D994" i="6" s="1"/>
  <c r="C995" i="6" a="1"/>
  <c r="C995" i="6" s="1"/>
  <c r="D995" i="6" s="1"/>
  <c r="C996" i="6" a="1"/>
  <c r="C996" i="6" s="1"/>
  <c r="D996" i="6" s="1"/>
  <c r="C997" i="6" a="1"/>
  <c r="C997" i="6" s="1"/>
  <c r="D997" i="6" s="1"/>
  <c r="C998" i="6" a="1"/>
  <c r="C998" i="6" s="1"/>
  <c r="D998" i="6" s="1"/>
  <c r="C999" i="6" a="1"/>
  <c r="C999" i="6" s="1"/>
  <c r="D999" i="6" s="1"/>
  <c r="C1000" i="6" a="1"/>
  <c r="C1000" i="6" s="1"/>
  <c r="D1000" i="6" s="1"/>
  <c r="C1001" i="6" a="1"/>
  <c r="C1001" i="6" s="1"/>
  <c r="D1001" i="6" s="1"/>
  <c r="C1002" i="6" a="1"/>
  <c r="C1002" i="6" s="1"/>
  <c r="D1002" i="6" s="1"/>
  <c r="C1003" i="6" a="1"/>
  <c r="C1003" i="6" s="1"/>
  <c r="D1003" i="6" s="1"/>
  <c r="C1004" i="6" a="1"/>
  <c r="C1004" i="6" s="1"/>
  <c r="D1004" i="6" s="1"/>
  <c r="C1005" i="6" a="1"/>
  <c r="C1005" i="6" s="1"/>
  <c r="D1005" i="6" s="1"/>
  <c r="C1006" i="6" a="1"/>
  <c r="C1006" i="6" s="1"/>
  <c r="D1006" i="6" s="1"/>
  <c r="C1007" i="6" a="1"/>
  <c r="C1007" i="6" s="1"/>
  <c r="D1007" i="6" s="1"/>
  <c r="C1008" i="6" a="1"/>
  <c r="C1008" i="6" s="1"/>
  <c r="D1008" i="6" s="1"/>
  <c r="C1009" i="6" a="1"/>
  <c r="C1009" i="6" s="1"/>
  <c r="D1009" i="6" s="1"/>
  <c r="C1010" i="6" a="1"/>
  <c r="C1010" i="6" s="1"/>
  <c r="D1010" i="6" s="1"/>
  <c r="C1011" i="6" a="1"/>
  <c r="C1011" i="6" s="1"/>
  <c r="D1011" i="6" s="1"/>
  <c r="C1012" i="6" a="1"/>
  <c r="C1012" i="6" s="1"/>
  <c r="D1012" i="6" s="1"/>
  <c r="C1013" i="6" a="1"/>
  <c r="C1013" i="6" s="1"/>
  <c r="D1013" i="6" s="1"/>
  <c r="C1014" i="6" a="1"/>
  <c r="C1014" i="6" s="1"/>
  <c r="D1014" i="6" s="1"/>
  <c r="C1015" i="6" a="1"/>
  <c r="C1015" i="6" s="1"/>
  <c r="D1015" i="6" s="1"/>
  <c r="C1016" i="6" a="1"/>
  <c r="C1016" i="6" s="1"/>
  <c r="D1016" i="6" s="1"/>
  <c r="C1017" i="6" a="1"/>
  <c r="C1017" i="6" s="1"/>
  <c r="D1017" i="6" s="1"/>
  <c r="C1018" i="6" a="1"/>
  <c r="C1018" i="6" s="1"/>
  <c r="D1018" i="6" s="1"/>
  <c r="C1019" i="6" a="1"/>
  <c r="C1019" i="6" s="1"/>
  <c r="D1019" i="6" s="1"/>
  <c r="C1020" i="6" a="1"/>
  <c r="C1020" i="6" s="1"/>
  <c r="D1020" i="6" s="1"/>
  <c r="C1021" i="6" a="1"/>
  <c r="C1021" i="6" s="1"/>
  <c r="D1021" i="6" s="1"/>
  <c r="C1022" i="6" a="1"/>
  <c r="C1022" i="6" s="1"/>
  <c r="D1022" i="6" s="1"/>
  <c r="C1023" i="6" a="1"/>
  <c r="C1023" i="6" s="1"/>
  <c r="D1023" i="6" s="1"/>
  <c r="C1024" i="6" a="1"/>
  <c r="C1024" i="6" s="1"/>
  <c r="D1024" i="6" s="1"/>
  <c r="C1025" i="6" a="1"/>
  <c r="C1025" i="6" s="1"/>
  <c r="D1025" i="6" s="1"/>
  <c r="C1026" i="6" a="1"/>
  <c r="C1026" i="6" s="1"/>
  <c r="D1026" i="6" s="1"/>
  <c r="C1027" i="6" a="1"/>
  <c r="C1027" i="6" s="1"/>
  <c r="D1027" i="6" s="1"/>
  <c r="C1028" i="6" a="1"/>
  <c r="C1028" i="6" s="1"/>
  <c r="D1028" i="6" s="1"/>
  <c r="C1029" i="6" a="1"/>
  <c r="C1029" i="6" s="1"/>
  <c r="D1029" i="6" s="1"/>
  <c r="C1030" i="6" a="1"/>
  <c r="C1030" i="6" s="1"/>
  <c r="D1030" i="6" s="1"/>
  <c r="C1031" i="6" a="1"/>
  <c r="C1031" i="6" s="1"/>
  <c r="D1031" i="6" s="1"/>
  <c r="C1032" i="6" a="1"/>
  <c r="C1032" i="6" s="1"/>
  <c r="D1032" i="6" s="1"/>
  <c r="C1033" i="6" a="1"/>
  <c r="C1033" i="6" s="1"/>
  <c r="D1033" i="6" s="1"/>
  <c r="C1034" i="6" a="1"/>
  <c r="C1034" i="6" s="1"/>
  <c r="D1034" i="6" s="1"/>
  <c r="C1035" i="6" a="1"/>
  <c r="C1035" i="6" s="1"/>
  <c r="D1035" i="6" s="1"/>
  <c r="C1036" i="6" a="1"/>
  <c r="C1036" i="6" s="1"/>
  <c r="D1036" i="6" s="1"/>
  <c r="C1037" i="6" a="1"/>
  <c r="C1037" i="6" s="1"/>
  <c r="D1037" i="6" s="1"/>
  <c r="C1038" i="6" a="1"/>
  <c r="C1038" i="6" s="1"/>
  <c r="D1038" i="6" s="1"/>
  <c r="C1039" i="6" a="1"/>
  <c r="C1039" i="6" s="1"/>
  <c r="D1039" i="6" s="1"/>
  <c r="C1040" i="6" a="1"/>
  <c r="C1040" i="6" s="1"/>
  <c r="D1040" i="6" s="1"/>
  <c r="C1041" i="6" a="1"/>
  <c r="C1041" i="6" s="1"/>
  <c r="D1041" i="6" s="1"/>
  <c r="C1042" i="6" a="1"/>
  <c r="C1042" i="6" s="1"/>
  <c r="D1042" i="6" s="1"/>
  <c r="C1043" i="6" a="1"/>
  <c r="C1043" i="6" s="1"/>
  <c r="D1043" i="6" s="1"/>
  <c r="C1044" i="6" a="1"/>
  <c r="C1044" i="6" s="1"/>
  <c r="D1044" i="6" s="1"/>
  <c r="C1045" i="6" a="1"/>
  <c r="C1045" i="6" s="1"/>
  <c r="D1045" i="6" s="1"/>
  <c r="C1046" i="6" a="1"/>
  <c r="C1046" i="6" s="1"/>
  <c r="D1046" i="6" s="1"/>
  <c r="C1047" i="6" a="1"/>
  <c r="C1047" i="6" s="1"/>
  <c r="D1047" i="6" s="1"/>
  <c r="C1048" i="6" a="1"/>
  <c r="C1048" i="6" s="1"/>
  <c r="D1048" i="6" s="1"/>
  <c r="C1049" i="6" a="1"/>
  <c r="C1049" i="6" s="1"/>
  <c r="D1049" i="6" s="1"/>
  <c r="C1050" i="6" a="1"/>
  <c r="C1050" i="6" s="1"/>
  <c r="D1050" i="6" s="1"/>
  <c r="C1051" i="6" a="1"/>
  <c r="C1051" i="6" s="1"/>
  <c r="D1051" i="6" s="1"/>
  <c r="C1052" i="6" a="1"/>
  <c r="C1052" i="6" s="1"/>
  <c r="D1052" i="6" s="1"/>
  <c r="C1053" i="6" a="1"/>
  <c r="C1053" i="6" s="1"/>
  <c r="D1053" i="6" s="1"/>
  <c r="C1054" i="6" a="1"/>
  <c r="C1054" i="6" s="1"/>
  <c r="D1054" i="6" s="1"/>
  <c r="C1055" i="6" a="1"/>
  <c r="C1055" i="6" s="1"/>
  <c r="D1055" i="6" s="1"/>
  <c r="C1056" i="6" a="1"/>
  <c r="C1056" i="6" s="1"/>
  <c r="D1056" i="6" s="1"/>
  <c r="C1057" i="6" a="1"/>
  <c r="C1057" i="6" s="1"/>
  <c r="D1057" i="6" s="1"/>
  <c r="C1058" i="6" a="1"/>
  <c r="C1058" i="6" s="1"/>
  <c r="D1058" i="6" s="1"/>
  <c r="C1059" i="6" a="1"/>
  <c r="C1059" i="6" s="1"/>
  <c r="D1059" i="6" s="1"/>
  <c r="C1060" i="6" a="1"/>
  <c r="C1060" i="6" s="1"/>
  <c r="D1060" i="6" s="1"/>
  <c r="C1061" i="6" a="1"/>
  <c r="C1061" i="6" s="1"/>
  <c r="D1061" i="6" s="1"/>
  <c r="C1062" i="6" a="1"/>
  <c r="C1062" i="6" s="1"/>
  <c r="D1062" i="6" s="1"/>
  <c r="C1063" i="6" a="1"/>
  <c r="C1063" i="6" s="1"/>
  <c r="D1063" i="6" s="1"/>
  <c r="C1064" i="6" a="1"/>
  <c r="C1064" i="6" s="1"/>
  <c r="D1064" i="6" s="1"/>
  <c r="C1065" i="6" a="1"/>
  <c r="C1065" i="6" s="1"/>
  <c r="D1065" i="6" s="1"/>
  <c r="C1066" i="6" a="1"/>
  <c r="C1066" i="6" s="1"/>
  <c r="D1066" i="6" s="1"/>
  <c r="C1067" i="6" a="1"/>
  <c r="C1067" i="6" s="1"/>
  <c r="D1067" i="6" s="1"/>
  <c r="C1068" i="6" a="1"/>
  <c r="C1068" i="6" s="1"/>
  <c r="D1068" i="6" s="1"/>
  <c r="C1069" i="6" a="1"/>
  <c r="C1069" i="6" s="1"/>
  <c r="D1069" i="6" s="1"/>
  <c r="C1070" i="6" a="1"/>
  <c r="C1070" i="6" s="1"/>
  <c r="D1070" i="6" s="1"/>
  <c r="C1071" i="6" a="1"/>
  <c r="C1071" i="6" s="1"/>
  <c r="D1071" i="6" s="1"/>
  <c r="C1072" i="6" a="1"/>
  <c r="C1072" i="6" s="1"/>
  <c r="D1072" i="6" s="1"/>
  <c r="C1073" i="6" a="1"/>
  <c r="C1073" i="6" s="1"/>
  <c r="D1073" i="6" s="1"/>
  <c r="C1074" i="6" a="1"/>
  <c r="C1074" i="6" s="1"/>
  <c r="D1074" i="6" s="1"/>
  <c r="C1075" i="6" a="1"/>
  <c r="C1075" i="6" s="1"/>
  <c r="D1075" i="6" s="1"/>
  <c r="C1076" i="6" a="1"/>
  <c r="C1076" i="6" s="1"/>
  <c r="D1076" i="6" s="1"/>
  <c r="C1077" i="6" a="1"/>
  <c r="C1077" i="6" s="1"/>
  <c r="D1077" i="6" s="1"/>
  <c r="C1078" i="6" a="1"/>
  <c r="C1078" i="6" s="1"/>
  <c r="D1078" i="6" s="1"/>
  <c r="C1079" i="6" a="1"/>
  <c r="C1079" i="6" s="1"/>
  <c r="D1079" i="6" s="1"/>
  <c r="C1080" i="6" a="1"/>
  <c r="C1080" i="6" s="1"/>
  <c r="D1080" i="6" s="1"/>
  <c r="C1081" i="6" a="1"/>
  <c r="C1081" i="6" s="1"/>
  <c r="D1081" i="6" s="1"/>
  <c r="C1082" i="6" a="1"/>
  <c r="C1082" i="6" s="1"/>
  <c r="D1082" i="6" s="1"/>
  <c r="C1083" i="6" a="1"/>
  <c r="C1083" i="6" s="1"/>
  <c r="D1083" i="6" s="1"/>
  <c r="C1084" i="6" a="1"/>
  <c r="C1084" i="6" s="1"/>
  <c r="D1084" i="6" s="1"/>
  <c r="C1085" i="6" a="1"/>
  <c r="C1085" i="6" s="1"/>
  <c r="D1085" i="6" s="1"/>
  <c r="C1086" i="6" a="1"/>
  <c r="C1086" i="6" s="1"/>
  <c r="D1086" i="6" s="1"/>
  <c r="C1087" i="6" a="1"/>
  <c r="C1087" i="6" s="1"/>
  <c r="D1087" i="6" s="1"/>
  <c r="C1088" i="6" a="1"/>
  <c r="C1088" i="6" s="1"/>
  <c r="D1088" i="6" s="1"/>
  <c r="C1089" i="6" a="1"/>
  <c r="C1089" i="6" s="1"/>
  <c r="D1089" i="6" s="1"/>
  <c r="C1090" i="6" a="1"/>
  <c r="C1090" i="6" s="1"/>
  <c r="D1090" i="6" s="1"/>
  <c r="C1091" i="6" a="1"/>
  <c r="C1091" i="6" s="1"/>
  <c r="D1091" i="6" s="1"/>
  <c r="C1092" i="6" a="1"/>
  <c r="C1092" i="6" s="1"/>
  <c r="D1092" i="6" s="1"/>
  <c r="C1093" i="6" a="1"/>
  <c r="C1093" i="6" s="1"/>
  <c r="D1093" i="6" s="1"/>
  <c r="C1094" i="6" a="1"/>
  <c r="C1094" i="6" s="1"/>
  <c r="D1094" i="6" s="1"/>
  <c r="C1095" i="6" a="1"/>
  <c r="C1095" i="6" s="1"/>
  <c r="D1095" i="6" s="1"/>
  <c r="C1096" i="6" a="1"/>
  <c r="C1096" i="6" s="1"/>
  <c r="D1096" i="6" s="1"/>
  <c r="C1097" i="6" a="1"/>
  <c r="C1097" i="6" s="1"/>
  <c r="D1097" i="6" s="1"/>
  <c r="C1098" i="6" a="1"/>
  <c r="C1098" i="6" s="1"/>
  <c r="D1098" i="6" s="1"/>
  <c r="C1099" i="6" a="1"/>
  <c r="C1099" i="6" s="1"/>
  <c r="D1099" i="6" s="1"/>
  <c r="C1100" i="6" a="1"/>
  <c r="C1100" i="6" s="1"/>
  <c r="D1100" i="6" s="1"/>
  <c r="C1101" i="6" a="1"/>
  <c r="C1101" i="6" s="1"/>
  <c r="D1101" i="6" s="1"/>
  <c r="C1102" i="6" a="1"/>
  <c r="C1102" i="6" s="1"/>
  <c r="D1102" i="6" s="1"/>
  <c r="C1103" i="6" a="1"/>
  <c r="C1103" i="6" s="1"/>
  <c r="D1103" i="6" s="1"/>
  <c r="C1104" i="6" a="1"/>
  <c r="C1104" i="6" s="1"/>
  <c r="D1104" i="6" s="1"/>
  <c r="C1105" i="6" a="1"/>
  <c r="C1105" i="6" s="1"/>
  <c r="D1105" i="6" s="1"/>
  <c r="C1106" i="6" a="1"/>
  <c r="C1106" i="6" s="1"/>
  <c r="D1106" i="6" s="1"/>
  <c r="C1107" i="6" a="1"/>
  <c r="C1107" i="6" s="1"/>
  <c r="D1107" i="6" s="1"/>
  <c r="C1108" i="6" a="1"/>
  <c r="C1108" i="6" s="1"/>
  <c r="D1108" i="6" s="1"/>
  <c r="C1109" i="6" a="1"/>
  <c r="C1109" i="6" s="1"/>
  <c r="D1109" i="6" s="1"/>
  <c r="C1110" i="6" a="1"/>
  <c r="C1110" i="6" s="1"/>
  <c r="D1110" i="6" s="1"/>
  <c r="C1111" i="6" a="1"/>
  <c r="C1111" i="6" s="1"/>
  <c r="D1111" i="6" s="1"/>
  <c r="C1112" i="6" a="1"/>
  <c r="C1112" i="6" s="1"/>
  <c r="D1112" i="6" s="1"/>
  <c r="C1113" i="6" a="1"/>
  <c r="C1113" i="6" s="1"/>
  <c r="D1113" i="6" s="1"/>
  <c r="C1114" i="6" a="1"/>
  <c r="C1114" i="6" s="1"/>
  <c r="D1114" i="6" s="1"/>
  <c r="C1115" i="6" a="1"/>
  <c r="C1115" i="6" s="1"/>
  <c r="D1115" i="6" s="1"/>
  <c r="C1116" i="6" a="1"/>
  <c r="C1116" i="6" s="1"/>
  <c r="D1116" i="6" s="1"/>
  <c r="C1117" i="6" a="1"/>
  <c r="C1117" i="6" s="1"/>
  <c r="D1117" i="6" s="1"/>
  <c r="C1118" i="6" a="1"/>
  <c r="C1118" i="6" s="1"/>
  <c r="D1118" i="6" s="1"/>
  <c r="C1119" i="6" a="1"/>
  <c r="C1119" i="6" s="1"/>
  <c r="D1119" i="6" s="1"/>
  <c r="C1120" i="6" a="1"/>
  <c r="C1120" i="6" s="1"/>
  <c r="D1120" i="6" s="1"/>
  <c r="C1121" i="6" a="1"/>
  <c r="C1121" i="6" s="1"/>
  <c r="D1121" i="6" s="1"/>
  <c r="C1122" i="6" a="1"/>
  <c r="C1122" i="6" s="1"/>
  <c r="D1122" i="6" s="1"/>
  <c r="C1123" i="6" a="1"/>
  <c r="C1123" i="6" s="1"/>
  <c r="D1123" i="6" s="1"/>
  <c r="C1124" i="6" a="1"/>
  <c r="C1124" i="6" s="1"/>
  <c r="D1124" i="6" s="1"/>
  <c r="C1125" i="6" a="1"/>
  <c r="C1125" i="6" s="1"/>
  <c r="D1125" i="6" s="1"/>
  <c r="C1126" i="6" a="1"/>
  <c r="C1126" i="6" s="1"/>
  <c r="D1126" i="6" s="1"/>
  <c r="C1127" i="6" a="1"/>
  <c r="C1127" i="6" s="1"/>
  <c r="D1127" i="6" s="1"/>
  <c r="C1128" i="6" a="1"/>
  <c r="C1128" i="6" s="1"/>
  <c r="D1128" i="6" s="1"/>
  <c r="C1129" i="6" a="1"/>
  <c r="C1129" i="6" s="1"/>
  <c r="D1129" i="6" s="1"/>
  <c r="C1130" i="6" a="1"/>
  <c r="C1130" i="6" s="1"/>
  <c r="D1130" i="6" s="1"/>
  <c r="C1131" i="6" a="1"/>
  <c r="C1131" i="6" s="1"/>
  <c r="D1131" i="6" s="1"/>
  <c r="C1132" i="6" a="1"/>
  <c r="C1132" i="6" s="1"/>
  <c r="D1132" i="6" s="1"/>
  <c r="C1133" i="6" a="1"/>
  <c r="C1133" i="6" s="1"/>
  <c r="D1133" i="6" s="1"/>
  <c r="C1134" i="6" a="1"/>
  <c r="C1134" i="6" s="1"/>
  <c r="D1134" i="6" s="1"/>
  <c r="C1135" i="6" a="1"/>
  <c r="C1135" i="6" s="1"/>
  <c r="D1135" i="6" s="1"/>
  <c r="C1136" i="6" a="1"/>
  <c r="C1136" i="6" s="1"/>
  <c r="D1136" i="6" s="1"/>
  <c r="C1137" i="6" a="1"/>
  <c r="C1137" i="6" s="1"/>
  <c r="D1137" i="6" s="1"/>
  <c r="C1138" i="6" a="1"/>
  <c r="C1138" i="6" s="1"/>
  <c r="D1138" i="6" s="1"/>
  <c r="C1139" i="6" a="1"/>
  <c r="C1139" i="6" s="1"/>
  <c r="D1139" i="6" s="1"/>
  <c r="C1140" i="6" a="1"/>
  <c r="C1140" i="6" s="1"/>
  <c r="D1140" i="6" s="1"/>
  <c r="C1141" i="6" a="1"/>
  <c r="C1141" i="6" s="1"/>
  <c r="D1141" i="6" s="1"/>
  <c r="C1142" i="6" a="1"/>
  <c r="C1142" i="6" s="1"/>
  <c r="D1142" i="6" s="1"/>
  <c r="C1143" i="6" a="1"/>
  <c r="C1143" i="6" s="1"/>
  <c r="D1143" i="6" s="1"/>
  <c r="C1144" i="6" a="1"/>
  <c r="C1144" i="6" s="1"/>
  <c r="D1144" i="6" s="1"/>
  <c r="C1145" i="6" a="1"/>
  <c r="C1145" i="6" s="1"/>
  <c r="D1145" i="6" s="1"/>
  <c r="C1146" i="6" a="1"/>
  <c r="C1146" i="6" s="1"/>
  <c r="D1146" i="6" s="1"/>
  <c r="C1147" i="6" a="1"/>
  <c r="C1147" i="6" s="1"/>
  <c r="D1147" i="6" s="1"/>
  <c r="C1148" i="6" a="1"/>
  <c r="C1148" i="6" s="1"/>
  <c r="D1148" i="6" s="1"/>
  <c r="C1149" i="6" a="1"/>
  <c r="C1149" i="6" s="1"/>
  <c r="D1149" i="6" s="1"/>
  <c r="C1150" i="6" a="1"/>
  <c r="C1150" i="6" s="1"/>
  <c r="D1150" i="6" s="1"/>
  <c r="C1151" i="6" a="1"/>
  <c r="C1151" i="6" s="1"/>
  <c r="D1151" i="6" s="1"/>
  <c r="C1152" i="6" a="1"/>
  <c r="C1152" i="6" s="1"/>
  <c r="D1152" i="6" s="1"/>
  <c r="C1153" i="6" a="1"/>
  <c r="C1153" i="6" s="1"/>
  <c r="D1153" i="6" s="1"/>
  <c r="C1154" i="6" a="1"/>
  <c r="C1154" i="6" s="1"/>
  <c r="D1154" i="6" s="1"/>
  <c r="C1155" i="6" a="1"/>
  <c r="C1155" i="6" s="1"/>
  <c r="D1155" i="6" s="1"/>
  <c r="C1156" i="6" a="1"/>
  <c r="C1156" i="6" s="1"/>
  <c r="D1156" i="6" s="1"/>
  <c r="C1157" i="6" a="1"/>
  <c r="C1157" i="6" s="1"/>
  <c r="D1157" i="6" s="1"/>
  <c r="C1158" i="6" a="1"/>
  <c r="C1158" i="6" s="1"/>
  <c r="D1158" i="6" s="1"/>
  <c r="C1159" i="6" a="1"/>
  <c r="C1159" i="6" s="1"/>
  <c r="D1159" i="6" s="1"/>
  <c r="C1160" i="6" a="1"/>
  <c r="C1160" i="6" s="1"/>
  <c r="D1160" i="6" s="1"/>
  <c r="C1161" i="6" a="1"/>
  <c r="C1161" i="6" s="1"/>
  <c r="D1161" i="6" s="1"/>
  <c r="C1162" i="6" a="1"/>
  <c r="C1162" i="6" s="1"/>
  <c r="D1162" i="6" s="1"/>
  <c r="C1163" i="6" a="1"/>
  <c r="C1163" i="6" s="1"/>
  <c r="D1163" i="6" s="1"/>
  <c r="C1164" i="6" a="1"/>
  <c r="C1164" i="6" s="1"/>
  <c r="D1164" i="6" s="1"/>
  <c r="C1165" i="6" a="1"/>
  <c r="C1165" i="6" s="1"/>
  <c r="D1165" i="6" s="1"/>
  <c r="C1166" i="6" a="1"/>
  <c r="C1166" i="6" s="1"/>
  <c r="D1166" i="6" s="1"/>
  <c r="C1167" i="6" a="1"/>
  <c r="C1167" i="6" s="1"/>
  <c r="D1167" i="6" s="1"/>
  <c r="C1168" i="6" a="1"/>
  <c r="C1168" i="6" s="1"/>
  <c r="D1168" i="6" s="1"/>
  <c r="C1169" i="6" a="1"/>
  <c r="C1169" i="6" s="1"/>
  <c r="D1169" i="6" s="1"/>
  <c r="C1170" i="6" a="1"/>
  <c r="C1170" i="6" s="1"/>
  <c r="D1170" i="6" s="1"/>
  <c r="C1171" i="6" a="1"/>
  <c r="C1171" i="6" s="1"/>
  <c r="D1171" i="6" s="1"/>
  <c r="C1172" i="6" a="1"/>
  <c r="C1172" i="6" s="1"/>
  <c r="D1172" i="6" s="1"/>
  <c r="C1173" i="6" a="1"/>
  <c r="C1173" i="6" s="1"/>
  <c r="D1173" i="6" s="1"/>
  <c r="C1174" i="6" a="1"/>
  <c r="C1174" i="6" s="1"/>
  <c r="D1174" i="6" s="1"/>
  <c r="C1175" i="6" a="1"/>
  <c r="C1175" i="6" s="1"/>
  <c r="D1175" i="6" s="1"/>
  <c r="C1176" i="6" a="1"/>
  <c r="C1176" i="6" s="1"/>
  <c r="D1176" i="6" s="1"/>
  <c r="C1177" i="6" a="1"/>
  <c r="C1177" i="6" s="1"/>
  <c r="D1177" i="6" s="1"/>
  <c r="C1178" i="6" a="1"/>
  <c r="C1178" i="6" s="1"/>
  <c r="D1178" i="6" s="1"/>
  <c r="C1179" i="6" a="1"/>
  <c r="C1179" i="6" s="1"/>
  <c r="D1179" i="6" s="1"/>
  <c r="C1180" i="6" a="1"/>
  <c r="C1180" i="6" s="1"/>
  <c r="D1180" i="6" s="1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27" i="6"/>
  <c r="B328" i="6"/>
  <c r="B329" i="6"/>
  <c r="B330" i="6"/>
  <c r="B331" i="6"/>
  <c r="B332" i="6"/>
  <c r="B333" i="6"/>
  <c r="B334" i="6"/>
  <c r="B335" i="6"/>
  <c r="B336" i="6"/>
  <c r="B337" i="6"/>
  <c r="B338" i="6"/>
  <c r="B339" i="6"/>
  <c r="B340" i="6"/>
  <c r="B341" i="6"/>
  <c r="B342" i="6"/>
  <c r="B343" i="6"/>
  <c r="B344" i="6"/>
  <c r="B345" i="6"/>
  <c r="B346" i="6"/>
  <c r="B347" i="6"/>
  <c r="B348" i="6"/>
  <c r="B349" i="6"/>
  <c r="B350" i="6"/>
  <c r="B351" i="6"/>
  <c r="B352" i="6"/>
  <c r="B353" i="6"/>
  <c r="B354" i="6"/>
  <c r="B355" i="6"/>
  <c r="B356" i="6"/>
  <c r="B357" i="6"/>
  <c r="B358" i="6"/>
  <c r="B359" i="6"/>
  <c r="B360" i="6"/>
  <c r="B361" i="6"/>
  <c r="B362" i="6"/>
  <c r="B363" i="6"/>
  <c r="B364" i="6"/>
  <c r="B365" i="6"/>
  <c r="B366" i="6"/>
  <c r="B367" i="6"/>
  <c r="B368" i="6"/>
  <c r="B369" i="6"/>
  <c r="B370" i="6"/>
  <c r="B371" i="6"/>
  <c r="B372" i="6"/>
  <c r="B373" i="6"/>
  <c r="B374" i="6"/>
  <c r="B375" i="6"/>
  <c r="B376" i="6"/>
  <c r="B377" i="6"/>
  <c r="B378" i="6"/>
  <c r="B379" i="6"/>
  <c r="B380" i="6"/>
  <c r="B381" i="6"/>
  <c r="B382" i="6"/>
  <c r="B383" i="6"/>
  <c r="B384" i="6"/>
  <c r="B385" i="6"/>
  <c r="B386" i="6"/>
  <c r="B387" i="6"/>
  <c r="B388" i="6"/>
  <c r="B389" i="6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408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5" i="6"/>
  <c r="B426" i="6"/>
  <c r="B427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4" i="6"/>
  <c r="B445" i="6"/>
  <c r="B446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470" i="6"/>
  <c r="B471" i="6"/>
  <c r="B472" i="6"/>
  <c r="B473" i="6"/>
  <c r="B474" i="6"/>
  <c r="B475" i="6"/>
  <c r="B476" i="6"/>
  <c r="B477" i="6"/>
  <c r="B478" i="6"/>
  <c r="B479" i="6"/>
  <c r="B480" i="6"/>
  <c r="B481" i="6"/>
  <c r="B482" i="6"/>
  <c r="B483" i="6"/>
  <c r="B484" i="6"/>
  <c r="B485" i="6"/>
  <c r="B486" i="6"/>
  <c r="B487" i="6"/>
  <c r="B488" i="6"/>
  <c r="B489" i="6"/>
  <c r="B490" i="6"/>
  <c r="B491" i="6"/>
  <c r="B492" i="6"/>
  <c r="B493" i="6"/>
  <c r="B494" i="6"/>
  <c r="B495" i="6"/>
  <c r="B496" i="6"/>
  <c r="B497" i="6"/>
  <c r="B498" i="6"/>
  <c r="B499" i="6"/>
  <c r="B500" i="6"/>
  <c r="B501" i="6"/>
  <c r="B502" i="6"/>
  <c r="B503" i="6"/>
  <c r="B504" i="6"/>
  <c r="B505" i="6"/>
  <c r="B506" i="6"/>
  <c r="B507" i="6"/>
  <c r="B508" i="6"/>
  <c r="B509" i="6"/>
  <c r="B510" i="6"/>
  <c r="B511" i="6"/>
  <c r="B512" i="6"/>
  <c r="B513" i="6"/>
  <c r="B514" i="6"/>
  <c r="B515" i="6"/>
  <c r="B516" i="6"/>
  <c r="B517" i="6"/>
  <c r="B518" i="6"/>
  <c r="B519" i="6"/>
  <c r="B520" i="6"/>
  <c r="B521" i="6"/>
  <c r="B522" i="6"/>
  <c r="B523" i="6"/>
  <c r="B524" i="6"/>
  <c r="B525" i="6"/>
  <c r="B526" i="6"/>
  <c r="B527" i="6"/>
  <c r="B528" i="6"/>
  <c r="B529" i="6"/>
  <c r="B530" i="6"/>
  <c r="B531" i="6"/>
  <c r="B532" i="6"/>
  <c r="B533" i="6"/>
  <c r="B534" i="6"/>
  <c r="B535" i="6"/>
  <c r="B536" i="6"/>
  <c r="B537" i="6"/>
  <c r="B538" i="6"/>
  <c r="B539" i="6"/>
  <c r="B540" i="6"/>
  <c r="B541" i="6"/>
  <c r="B542" i="6"/>
  <c r="B543" i="6"/>
  <c r="B544" i="6"/>
  <c r="B545" i="6"/>
  <c r="B546" i="6"/>
  <c r="B547" i="6"/>
  <c r="B548" i="6"/>
  <c r="B549" i="6"/>
  <c r="B550" i="6"/>
  <c r="B551" i="6"/>
  <c r="B552" i="6"/>
  <c r="B553" i="6"/>
  <c r="B554" i="6"/>
  <c r="B555" i="6"/>
  <c r="B556" i="6"/>
  <c r="B557" i="6"/>
  <c r="B558" i="6"/>
  <c r="B559" i="6"/>
  <c r="B560" i="6"/>
  <c r="B561" i="6"/>
  <c r="B562" i="6"/>
  <c r="B563" i="6"/>
  <c r="B564" i="6"/>
  <c r="B565" i="6"/>
  <c r="B566" i="6"/>
  <c r="B567" i="6"/>
  <c r="B568" i="6"/>
  <c r="B569" i="6"/>
  <c r="B570" i="6"/>
  <c r="B571" i="6"/>
  <c r="B572" i="6"/>
  <c r="B573" i="6"/>
  <c r="B574" i="6"/>
  <c r="B575" i="6"/>
  <c r="B576" i="6"/>
  <c r="B577" i="6"/>
  <c r="B578" i="6"/>
  <c r="B579" i="6"/>
  <c r="B580" i="6"/>
  <c r="B581" i="6"/>
  <c r="B582" i="6"/>
  <c r="B583" i="6"/>
  <c r="B584" i="6"/>
  <c r="B585" i="6"/>
  <c r="B586" i="6"/>
  <c r="B587" i="6"/>
  <c r="B588" i="6"/>
  <c r="B589" i="6"/>
  <c r="B590" i="6"/>
  <c r="B591" i="6"/>
  <c r="B592" i="6"/>
  <c r="B593" i="6"/>
  <c r="B594" i="6"/>
  <c r="B595" i="6"/>
  <c r="B596" i="6"/>
  <c r="B597" i="6"/>
  <c r="B598" i="6"/>
  <c r="B599" i="6"/>
  <c r="B600" i="6"/>
  <c r="B601" i="6"/>
  <c r="B602" i="6"/>
  <c r="B603" i="6"/>
  <c r="B604" i="6"/>
  <c r="B605" i="6"/>
  <c r="B606" i="6"/>
  <c r="B607" i="6"/>
  <c r="B608" i="6"/>
  <c r="B609" i="6"/>
  <c r="B610" i="6"/>
  <c r="B611" i="6"/>
  <c r="B612" i="6"/>
  <c r="B613" i="6"/>
  <c r="B614" i="6"/>
  <c r="B615" i="6"/>
  <c r="B616" i="6"/>
  <c r="B617" i="6"/>
  <c r="B618" i="6"/>
  <c r="B619" i="6"/>
  <c r="B620" i="6"/>
  <c r="B621" i="6"/>
  <c r="B622" i="6"/>
  <c r="B623" i="6"/>
  <c r="B624" i="6"/>
  <c r="B625" i="6"/>
  <c r="B626" i="6"/>
  <c r="B627" i="6"/>
  <c r="B628" i="6"/>
  <c r="B629" i="6"/>
  <c r="B630" i="6"/>
  <c r="B631" i="6"/>
  <c r="B632" i="6"/>
  <c r="B633" i="6"/>
  <c r="B634" i="6"/>
  <c r="B635" i="6"/>
  <c r="B636" i="6"/>
  <c r="B637" i="6"/>
  <c r="B638" i="6"/>
  <c r="B639" i="6"/>
  <c r="B640" i="6"/>
  <c r="B641" i="6"/>
  <c r="B642" i="6"/>
  <c r="B643" i="6"/>
  <c r="B644" i="6"/>
  <c r="B645" i="6"/>
  <c r="B646" i="6"/>
  <c r="B647" i="6"/>
  <c r="B648" i="6"/>
  <c r="B649" i="6"/>
  <c r="B650" i="6"/>
  <c r="B651" i="6"/>
  <c r="B652" i="6"/>
  <c r="B653" i="6"/>
  <c r="B654" i="6"/>
  <c r="B655" i="6"/>
  <c r="B656" i="6"/>
  <c r="B657" i="6"/>
  <c r="B658" i="6"/>
  <c r="B659" i="6"/>
  <c r="B660" i="6"/>
  <c r="B661" i="6"/>
  <c r="B662" i="6"/>
  <c r="B663" i="6"/>
  <c r="B664" i="6"/>
  <c r="B665" i="6"/>
  <c r="B666" i="6"/>
  <c r="B667" i="6"/>
  <c r="B668" i="6"/>
  <c r="B669" i="6"/>
  <c r="B670" i="6"/>
  <c r="B671" i="6"/>
  <c r="B672" i="6"/>
  <c r="B673" i="6"/>
  <c r="B674" i="6"/>
  <c r="B675" i="6"/>
  <c r="B676" i="6"/>
  <c r="B677" i="6"/>
  <c r="B678" i="6"/>
  <c r="B679" i="6"/>
  <c r="B680" i="6"/>
  <c r="B681" i="6"/>
  <c r="B682" i="6"/>
  <c r="B683" i="6"/>
  <c r="B684" i="6"/>
  <c r="B685" i="6"/>
  <c r="B686" i="6"/>
  <c r="B687" i="6"/>
  <c r="B688" i="6"/>
  <c r="B689" i="6"/>
  <c r="B690" i="6"/>
  <c r="B691" i="6"/>
  <c r="B692" i="6"/>
  <c r="B693" i="6"/>
  <c r="B694" i="6"/>
  <c r="B695" i="6"/>
  <c r="B696" i="6"/>
  <c r="B697" i="6"/>
  <c r="B698" i="6"/>
  <c r="B699" i="6"/>
  <c r="B700" i="6"/>
  <c r="B701" i="6"/>
  <c r="B702" i="6"/>
  <c r="B703" i="6"/>
  <c r="B704" i="6"/>
  <c r="B705" i="6"/>
  <c r="B706" i="6"/>
  <c r="B707" i="6"/>
  <c r="B708" i="6"/>
  <c r="B709" i="6"/>
  <c r="B710" i="6"/>
  <c r="B711" i="6"/>
  <c r="B712" i="6"/>
  <c r="B713" i="6"/>
  <c r="B714" i="6"/>
  <c r="B715" i="6"/>
  <c r="B716" i="6"/>
  <c r="B717" i="6"/>
  <c r="B718" i="6"/>
  <c r="B719" i="6"/>
  <c r="B720" i="6"/>
  <c r="B721" i="6"/>
  <c r="B722" i="6"/>
  <c r="B723" i="6"/>
  <c r="B724" i="6"/>
  <c r="B725" i="6"/>
  <c r="B726" i="6"/>
  <c r="B727" i="6"/>
  <c r="B728" i="6"/>
  <c r="B729" i="6"/>
  <c r="B730" i="6"/>
  <c r="B731" i="6"/>
  <c r="B732" i="6"/>
  <c r="B733" i="6"/>
  <c r="B734" i="6"/>
  <c r="B735" i="6"/>
  <c r="B736" i="6"/>
  <c r="B737" i="6"/>
  <c r="B738" i="6"/>
  <c r="B739" i="6"/>
  <c r="B740" i="6"/>
  <c r="B741" i="6"/>
  <c r="B742" i="6"/>
  <c r="B743" i="6"/>
  <c r="B744" i="6"/>
  <c r="B745" i="6"/>
  <c r="B746" i="6"/>
  <c r="B747" i="6"/>
  <c r="B748" i="6"/>
  <c r="B749" i="6"/>
  <c r="B750" i="6"/>
  <c r="B751" i="6"/>
  <c r="B752" i="6"/>
  <c r="B753" i="6"/>
  <c r="B754" i="6"/>
  <c r="B755" i="6"/>
  <c r="B756" i="6"/>
  <c r="B757" i="6"/>
  <c r="B758" i="6"/>
  <c r="B759" i="6"/>
  <c r="B760" i="6"/>
  <c r="B761" i="6"/>
  <c r="B762" i="6"/>
  <c r="B763" i="6"/>
  <c r="B764" i="6"/>
  <c r="B765" i="6"/>
  <c r="B766" i="6"/>
  <c r="B767" i="6"/>
  <c r="B768" i="6"/>
  <c r="B769" i="6"/>
  <c r="B770" i="6"/>
  <c r="B771" i="6"/>
  <c r="B772" i="6"/>
  <c r="B773" i="6"/>
  <c r="B774" i="6"/>
  <c r="B775" i="6"/>
  <c r="B776" i="6"/>
  <c r="B777" i="6"/>
  <c r="B778" i="6"/>
  <c r="B779" i="6"/>
  <c r="B780" i="6"/>
  <c r="B781" i="6"/>
  <c r="B782" i="6"/>
  <c r="B783" i="6"/>
  <c r="B784" i="6"/>
  <c r="B785" i="6"/>
  <c r="B786" i="6"/>
  <c r="B787" i="6"/>
  <c r="B788" i="6"/>
  <c r="B789" i="6"/>
  <c r="B790" i="6"/>
  <c r="B791" i="6"/>
  <c r="B792" i="6"/>
  <c r="B793" i="6"/>
  <c r="B794" i="6"/>
  <c r="B795" i="6"/>
  <c r="B796" i="6"/>
  <c r="B797" i="6"/>
  <c r="B798" i="6"/>
  <c r="B799" i="6"/>
  <c r="B800" i="6"/>
  <c r="B801" i="6"/>
  <c r="B802" i="6"/>
  <c r="B803" i="6"/>
  <c r="B804" i="6"/>
  <c r="B805" i="6"/>
  <c r="B806" i="6"/>
  <c r="B807" i="6"/>
  <c r="B808" i="6"/>
  <c r="B809" i="6"/>
  <c r="B810" i="6"/>
  <c r="B811" i="6"/>
  <c r="B812" i="6"/>
  <c r="B813" i="6"/>
  <c r="B814" i="6"/>
  <c r="B815" i="6"/>
  <c r="B816" i="6"/>
  <c r="B817" i="6"/>
  <c r="B818" i="6"/>
  <c r="B819" i="6"/>
  <c r="B820" i="6"/>
  <c r="B821" i="6"/>
  <c r="B822" i="6"/>
  <c r="B823" i="6"/>
  <c r="B824" i="6"/>
  <c r="B825" i="6"/>
  <c r="B826" i="6"/>
  <c r="B827" i="6"/>
  <c r="B828" i="6"/>
  <c r="B829" i="6"/>
  <c r="B830" i="6"/>
  <c r="B831" i="6"/>
  <c r="B832" i="6"/>
  <c r="B833" i="6"/>
  <c r="B834" i="6"/>
  <c r="B835" i="6"/>
  <c r="B836" i="6"/>
  <c r="B837" i="6"/>
  <c r="B838" i="6"/>
  <c r="B839" i="6"/>
  <c r="B840" i="6"/>
  <c r="B841" i="6"/>
  <c r="B842" i="6"/>
  <c r="B843" i="6"/>
  <c r="B844" i="6"/>
  <c r="B845" i="6"/>
  <c r="B846" i="6"/>
  <c r="B847" i="6"/>
  <c r="B848" i="6"/>
  <c r="B849" i="6"/>
  <c r="B850" i="6"/>
  <c r="B851" i="6"/>
  <c r="B852" i="6"/>
  <c r="B853" i="6"/>
  <c r="B854" i="6"/>
  <c r="B855" i="6"/>
  <c r="B856" i="6"/>
  <c r="B857" i="6"/>
  <c r="B858" i="6"/>
  <c r="B859" i="6"/>
  <c r="B860" i="6"/>
  <c r="B861" i="6"/>
  <c r="B862" i="6"/>
  <c r="B863" i="6"/>
  <c r="B864" i="6"/>
  <c r="B865" i="6"/>
  <c r="B866" i="6"/>
  <c r="B867" i="6"/>
  <c r="B868" i="6"/>
  <c r="B869" i="6"/>
  <c r="B870" i="6"/>
  <c r="B871" i="6"/>
  <c r="B872" i="6"/>
  <c r="B873" i="6"/>
  <c r="B874" i="6"/>
  <c r="B875" i="6"/>
  <c r="B876" i="6"/>
  <c r="B877" i="6"/>
  <c r="B878" i="6"/>
  <c r="B879" i="6"/>
  <c r="B880" i="6"/>
  <c r="B881" i="6"/>
  <c r="B882" i="6"/>
  <c r="B883" i="6"/>
  <c r="B884" i="6"/>
  <c r="B885" i="6"/>
  <c r="B886" i="6"/>
  <c r="B887" i="6"/>
  <c r="B888" i="6"/>
  <c r="B889" i="6"/>
  <c r="B890" i="6"/>
  <c r="B891" i="6"/>
  <c r="B892" i="6"/>
  <c r="B893" i="6"/>
  <c r="B894" i="6"/>
  <c r="B895" i="6"/>
  <c r="B896" i="6"/>
  <c r="B897" i="6"/>
  <c r="B898" i="6"/>
  <c r="B899" i="6"/>
  <c r="B900" i="6"/>
  <c r="B901" i="6"/>
  <c r="B902" i="6"/>
  <c r="B903" i="6"/>
  <c r="B904" i="6"/>
  <c r="B905" i="6"/>
  <c r="B906" i="6"/>
  <c r="B907" i="6"/>
  <c r="B908" i="6"/>
  <c r="B909" i="6"/>
  <c r="B910" i="6"/>
  <c r="B911" i="6"/>
  <c r="B912" i="6"/>
  <c r="B913" i="6"/>
  <c r="B914" i="6"/>
  <c r="B915" i="6"/>
  <c r="B916" i="6"/>
  <c r="B917" i="6"/>
  <c r="B918" i="6"/>
  <c r="B919" i="6"/>
  <c r="B920" i="6"/>
  <c r="B921" i="6"/>
  <c r="B922" i="6"/>
  <c r="B923" i="6"/>
  <c r="B924" i="6"/>
  <c r="B925" i="6"/>
  <c r="B926" i="6"/>
  <c r="B927" i="6"/>
  <c r="B928" i="6"/>
  <c r="B929" i="6"/>
  <c r="B930" i="6"/>
  <c r="B931" i="6"/>
  <c r="B932" i="6"/>
  <c r="B933" i="6"/>
  <c r="B934" i="6"/>
  <c r="B935" i="6"/>
  <c r="B936" i="6"/>
  <c r="B937" i="6"/>
  <c r="B938" i="6"/>
  <c r="B939" i="6"/>
  <c r="B940" i="6"/>
  <c r="B941" i="6"/>
  <c r="B942" i="6"/>
  <c r="B943" i="6"/>
  <c r="B944" i="6"/>
  <c r="B945" i="6"/>
  <c r="B946" i="6"/>
  <c r="B947" i="6"/>
  <c r="B948" i="6"/>
  <c r="B949" i="6"/>
  <c r="B950" i="6"/>
  <c r="B951" i="6"/>
  <c r="B952" i="6"/>
  <c r="B953" i="6"/>
  <c r="B954" i="6"/>
  <c r="B955" i="6"/>
  <c r="B956" i="6"/>
  <c r="B957" i="6"/>
  <c r="B958" i="6"/>
  <c r="B959" i="6"/>
  <c r="B960" i="6"/>
  <c r="B961" i="6"/>
  <c r="B962" i="6"/>
  <c r="B963" i="6"/>
  <c r="B964" i="6"/>
  <c r="B965" i="6"/>
  <c r="B966" i="6"/>
  <c r="B967" i="6"/>
  <c r="B968" i="6"/>
  <c r="B969" i="6"/>
  <c r="B970" i="6"/>
  <c r="B971" i="6"/>
  <c r="B972" i="6"/>
  <c r="B973" i="6"/>
  <c r="B974" i="6"/>
  <c r="B975" i="6"/>
  <c r="B976" i="6"/>
  <c r="B977" i="6"/>
  <c r="B978" i="6"/>
  <c r="B979" i="6"/>
  <c r="B980" i="6"/>
  <c r="B981" i="6"/>
  <c r="B982" i="6"/>
  <c r="B983" i="6"/>
  <c r="B984" i="6"/>
  <c r="B985" i="6"/>
  <c r="B986" i="6"/>
  <c r="B987" i="6"/>
  <c r="B988" i="6"/>
  <c r="B989" i="6"/>
  <c r="B990" i="6"/>
  <c r="B991" i="6"/>
  <c r="B992" i="6"/>
  <c r="B993" i="6"/>
  <c r="B994" i="6"/>
  <c r="B995" i="6"/>
  <c r="B996" i="6"/>
  <c r="B997" i="6"/>
  <c r="B998" i="6"/>
  <c r="B999" i="6"/>
  <c r="B1000" i="6"/>
  <c r="B1001" i="6"/>
  <c r="B1002" i="6"/>
  <c r="B1003" i="6"/>
  <c r="B1004" i="6"/>
  <c r="B1005" i="6"/>
  <c r="B1006" i="6"/>
  <c r="B1007" i="6"/>
  <c r="B1008" i="6"/>
  <c r="B1009" i="6"/>
  <c r="B1010" i="6"/>
  <c r="B1011" i="6"/>
  <c r="B1012" i="6"/>
  <c r="B1013" i="6"/>
  <c r="B1014" i="6"/>
  <c r="B1015" i="6"/>
  <c r="B1016" i="6"/>
  <c r="B1017" i="6"/>
  <c r="B1018" i="6"/>
  <c r="B1019" i="6"/>
  <c r="B1020" i="6"/>
  <c r="B1021" i="6"/>
  <c r="B1022" i="6"/>
  <c r="B1023" i="6"/>
  <c r="B1024" i="6"/>
  <c r="B1025" i="6"/>
  <c r="B1026" i="6"/>
  <c r="B1027" i="6"/>
  <c r="B1028" i="6"/>
  <c r="B1029" i="6"/>
  <c r="B1030" i="6"/>
  <c r="B1031" i="6"/>
  <c r="B1032" i="6"/>
  <c r="B1033" i="6"/>
  <c r="B1034" i="6"/>
  <c r="B1035" i="6"/>
  <c r="B1036" i="6"/>
  <c r="B1037" i="6"/>
  <c r="B1038" i="6"/>
  <c r="B1039" i="6"/>
  <c r="B1040" i="6"/>
  <c r="B1041" i="6"/>
  <c r="B1042" i="6"/>
  <c r="B1043" i="6"/>
  <c r="B1044" i="6"/>
  <c r="B1045" i="6"/>
  <c r="B1046" i="6"/>
  <c r="B1047" i="6"/>
  <c r="B1048" i="6"/>
  <c r="B1049" i="6"/>
  <c r="B1050" i="6"/>
  <c r="B1051" i="6"/>
  <c r="B1052" i="6"/>
  <c r="B1053" i="6"/>
  <c r="B1054" i="6"/>
  <c r="B1055" i="6"/>
  <c r="B1056" i="6"/>
  <c r="B1057" i="6"/>
  <c r="B1058" i="6"/>
  <c r="B1059" i="6"/>
  <c r="B1060" i="6"/>
  <c r="B1061" i="6"/>
  <c r="B1062" i="6"/>
  <c r="B1063" i="6"/>
  <c r="B1064" i="6"/>
  <c r="B1065" i="6"/>
  <c r="B1066" i="6"/>
  <c r="B1067" i="6"/>
  <c r="B1068" i="6"/>
  <c r="B1069" i="6"/>
  <c r="B1070" i="6"/>
  <c r="B1071" i="6"/>
  <c r="B1072" i="6"/>
  <c r="B1073" i="6"/>
  <c r="B1074" i="6"/>
  <c r="B1075" i="6"/>
  <c r="B1076" i="6"/>
  <c r="B1077" i="6"/>
  <c r="B1078" i="6"/>
  <c r="B1079" i="6"/>
  <c r="B1080" i="6"/>
  <c r="B1081" i="6"/>
  <c r="B1082" i="6"/>
  <c r="B1083" i="6"/>
  <c r="B1084" i="6"/>
  <c r="B1085" i="6"/>
  <c r="B1086" i="6"/>
  <c r="B1087" i="6"/>
  <c r="B1088" i="6"/>
  <c r="B1089" i="6"/>
  <c r="B1090" i="6"/>
  <c r="B1091" i="6"/>
  <c r="B1092" i="6"/>
  <c r="B1093" i="6"/>
  <c r="B1094" i="6"/>
  <c r="B1095" i="6"/>
  <c r="B1096" i="6"/>
  <c r="B1097" i="6"/>
  <c r="B1098" i="6"/>
  <c r="B1099" i="6"/>
  <c r="B1100" i="6"/>
  <c r="B1101" i="6"/>
  <c r="B1102" i="6"/>
  <c r="B1103" i="6"/>
  <c r="B1104" i="6"/>
  <c r="B1105" i="6"/>
  <c r="B1106" i="6"/>
  <c r="B1107" i="6"/>
  <c r="B1108" i="6"/>
  <c r="B1109" i="6"/>
  <c r="B1110" i="6"/>
  <c r="B1111" i="6"/>
  <c r="B1112" i="6"/>
  <c r="B1113" i="6"/>
  <c r="B1114" i="6"/>
  <c r="B1115" i="6"/>
  <c r="B1116" i="6"/>
  <c r="B1117" i="6"/>
  <c r="B1118" i="6"/>
  <c r="B1119" i="6"/>
  <c r="B1120" i="6"/>
  <c r="B1121" i="6"/>
  <c r="B1122" i="6"/>
  <c r="B1123" i="6"/>
  <c r="B1124" i="6"/>
  <c r="B1125" i="6"/>
  <c r="B1126" i="6"/>
  <c r="B1127" i="6"/>
  <c r="B1128" i="6"/>
  <c r="B1129" i="6"/>
  <c r="B1130" i="6"/>
  <c r="B1131" i="6"/>
  <c r="B1132" i="6"/>
  <c r="B1133" i="6"/>
  <c r="B1134" i="6"/>
  <c r="B1135" i="6"/>
  <c r="B1136" i="6"/>
  <c r="B1137" i="6"/>
  <c r="B1138" i="6"/>
  <c r="B1139" i="6"/>
  <c r="B1140" i="6"/>
  <c r="B1141" i="6"/>
  <c r="B1142" i="6"/>
  <c r="B1143" i="6"/>
  <c r="B1144" i="6"/>
  <c r="B1145" i="6"/>
  <c r="B1146" i="6"/>
  <c r="B1147" i="6"/>
  <c r="B1148" i="6"/>
  <c r="B1149" i="6"/>
  <c r="B1150" i="6"/>
  <c r="B1151" i="6"/>
  <c r="B1152" i="6"/>
  <c r="B1153" i="6"/>
  <c r="B1154" i="6"/>
  <c r="B1155" i="6"/>
  <c r="B1156" i="6"/>
  <c r="B1157" i="6"/>
  <c r="B1158" i="6"/>
  <c r="B1159" i="6"/>
  <c r="B1160" i="6"/>
  <c r="B1161" i="6"/>
  <c r="B1162" i="6"/>
  <c r="B1163" i="6"/>
  <c r="B1164" i="6"/>
  <c r="B1165" i="6"/>
  <c r="B1166" i="6"/>
  <c r="B1167" i="6"/>
  <c r="B1168" i="6"/>
  <c r="B1169" i="6"/>
  <c r="B1170" i="6"/>
  <c r="B1171" i="6"/>
  <c r="B1172" i="6"/>
  <c r="B1173" i="6"/>
  <c r="B1174" i="6"/>
  <c r="B1175" i="6"/>
  <c r="B1176" i="6"/>
  <c r="B1177" i="6"/>
  <c r="B1178" i="6"/>
  <c r="B1179" i="6"/>
  <c r="B1180" i="6"/>
  <c r="B3" i="6"/>
  <c r="B1111" i="1" l="1"/>
  <c r="G3" i="3"/>
  <c r="G241" i="5"/>
  <c r="G67" i="5"/>
  <c r="G68" i="5"/>
  <c r="G61" i="5"/>
  <c r="G26" i="3"/>
  <c r="G91" i="5"/>
  <c r="G34" i="3"/>
  <c r="G113" i="5"/>
  <c r="G121" i="5"/>
  <c r="G124" i="5"/>
  <c r="G132" i="5"/>
  <c r="G51" i="3"/>
  <c r="G142" i="5"/>
  <c r="G209" i="5"/>
  <c r="H1111" i="1"/>
  <c r="G146" i="5" s="1"/>
  <c r="G65" i="3"/>
  <c r="G154" i="5"/>
  <c r="G67" i="3"/>
  <c r="G160" i="5"/>
  <c r="G170" i="5"/>
  <c r="G74" i="3"/>
  <c r="G75" i="3"/>
  <c r="G175" i="5"/>
  <c r="G176" i="5"/>
  <c r="G83" i="3"/>
  <c r="G178" i="5"/>
  <c r="G180" i="5"/>
  <c r="G181" i="5"/>
  <c r="G183" i="5"/>
  <c r="F184" i="5"/>
  <c r="E184" i="5"/>
  <c r="B184" i="5"/>
  <c r="F183" i="5"/>
  <c r="E183" i="5"/>
  <c r="B183" i="5"/>
  <c r="G182" i="5"/>
  <c r="F182" i="5"/>
  <c r="E182" i="5"/>
  <c r="B182" i="5"/>
  <c r="F181" i="5"/>
  <c r="E181" i="5"/>
  <c r="B181" i="5"/>
  <c r="F180" i="5"/>
  <c r="E180" i="5"/>
  <c r="B180" i="5"/>
  <c r="F179" i="5"/>
  <c r="E179" i="5"/>
  <c r="B179" i="5"/>
  <c r="F178" i="5"/>
  <c r="E178" i="5"/>
  <c r="B178" i="5"/>
  <c r="F177" i="5"/>
  <c r="E177" i="5"/>
  <c r="B177" i="5"/>
  <c r="F176" i="5"/>
  <c r="E176" i="5"/>
  <c r="B176" i="5"/>
  <c r="F175" i="5"/>
  <c r="E175" i="5"/>
  <c r="B175" i="5"/>
  <c r="G174" i="5"/>
  <c r="F174" i="5"/>
  <c r="E174" i="5"/>
  <c r="B174" i="5"/>
  <c r="F173" i="5"/>
  <c r="E173" i="5"/>
  <c r="B173" i="5"/>
  <c r="F172" i="5"/>
  <c r="E172" i="5"/>
  <c r="B172" i="5"/>
  <c r="F171" i="5"/>
  <c r="E171" i="5"/>
  <c r="B171" i="5"/>
  <c r="F170" i="5"/>
  <c r="E170" i="5"/>
  <c r="B170" i="5"/>
  <c r="F169" i="5"/>
  <c r="E169" i="5"/>
  <c r="B169" i="5"/>
  <c r="F168" i="5"/>
  <c r="E168" i="5"/>
  <c r="B168" i="5"/>
  <c r="F167" i="5"/>
  <c r="E167" i="5"/>
  <c r="B167" i="5"/>
  <c r="F166" i="5"/>
  <c r="E166" i="5"/>
  <c r="B166" i="5"/>
  <c r="G165" i="5"/>
  <c r="F165" i="5"/>
  <c r="E165" i="5"/>
  <c r="B165" i="5"/>
  <c r="G164" i="5"/>
  <c r="F164" i="5"/>
  <c r="E164" i="5"/>
  <c r="B164" i="5"/>
  <c r="F163" i="5"/>
  <c r="E163" i="5"/>
  <c r="B163" i="5"/>
  <c r="F162" i="5"/>
  <c r="E162" i="5"/>
  <c r="B162" i="5"/>
  <c r="F161" i="5"/>
  <c r="E161" i="5"/>
  <c r="B161" i="5"/>
  <c r="F160" i="5"/>
  <c r="E160" i="5"/>
  <c r="B160" i="5"/>
  <c r="G159" i="5"/>
  <c r="F159" i="5"/>
  <c r="E159" i="5"/>
  <c r="B159" i="5"/>
  <c r="F158" i="5"/>
  <c r="E158" i="5"/>
  <c r="B158" i="5"/>
  <c r="F157" i="5"/>
  <c r="E157" i="5"/>
  <c r="B157" i="5"/>
  <c r="F156" i="5"/>
  <c r="E156" i="5"/>
  <c r="B156" i="5"/>
  <c r="F155" i="5"/>
  <c r="E155" i="5"/>
  <c r="B155" i="5"/>
  <c r="F154" i="5"/>
  <c r="E154" i="5"/>
  <c r="B154" i="5"/>
  <c r="F153" i="5"/>
  <c r="E153" i="5"/>
  <c r="B153" i="5"/>
  <c r="F152" i="5"/>
  <c r="E152" i="5"/>
  <c r="B152" i="5"/>
  <c r="G151" i="5"/>
  <c r="F151" i="5"/>
  <c r="E151" i="5"/>
  <c r="B151" i="5"/>
  <c r="F150" i="5"/>
  <c r="E150" i="5"/>
  <c r="B150" i="5"/>
  <c r="F149" i="5"/>
  <c r="E149" i="5"/>
  <c r="B149" i="5"/>
  <c r="F148" i="5"/>
  <c r="E148" i="5"/>
  <c r="B148" i="5"/>
  <c r="G147" i="5"/>
  <c r="F147" i="5"/>
  <c r="E147" i="5"/>
  <c r="B147" i="5"/>
  <c r="F146" i="5"/>
  <c r="E146" i="5"/>
  <c r="B146" i="5"/>
  <c r="G145" i="5"/>
  <c r="F145" i="5"/>
  <c r="E145" i="5"/>
  <c r="B145" i="5"/>
  <c r="F144" i="5"/>
  <c r="E144" i="5"/>
  <c r="B144" i="5"/>
  <c r="F143" i="5"/>
  <c r="E143" i="5"/>
  <c r="B143" i="5"/>
  <c r="F142" i="5"/>
  <c r="E142" i="5"/>
  <c r="B142" i="5"/>
  <c r="G141" i="5"/>
  <c r="F141" i="5"/>
  <c r="E141" i="5"/>
  <c r="B141" i="5"/>
  <c r="G140" i="5"/>
  <c r="F140" i="5"/>
  <c r="E140" i="5"/>
  <c r="B140" i="5"/>
  <c r="G139" i="5"/>
  <c r="F139" i="5"/>
  <c r="E139" i="5"/>
  <c r="B139" i="5"/>
  <c r="F138" i="5"/>
  <c r="E138" i="5"/>
  <c r="B138" i="5"/>
  <c r="G137" i="5"/>
  <c r="F137" i="5"/>
  <c r="E137" i="5"/>
  <c r="B137" i="5"/>
  <c r="G136" i="5"/>
  <c r="F136" i="5"/>
  <c r="E136" i="5"/>
  <c r="B136" i="5"/>
  <c r="F135" i="5"/>
  <c r="E135" i="5"/>
  <c r="B135" i="5"/>
  <c r="F134" i="5"/>
  <c r="E134" i="5"/>
  <c r="B134" i="5"/>
  <c r="F133" i="5"/>
  <c r="E133" i="5"/>
  <c r="B133" i="5"/>
  <c r="F132" i="5"/>
  <c r="E132" i="5"/>
  <c r="B132" i="5"/>
  <c r="G131" i="5"/>
  <c r="F131" i="5"/>
  <c r="E131" i="5"/>
  <c r="B131" i="5"/>
  <c r="G130" i="5"/>
  <c r="F130" i="5"/>
  <c r="E130" i="5"/>
  <c r="B130" i="5"/>
  <c r="G129" i="5"/>
  <c r="F129" i="5"/>
  <c r="E129" i="5"/>
  <c r="B129" i="5"/>
  <c r="F128" i="5"/>
  <c r="E128" i="5"/>
  <c r="B128" i="5"/>
  <c r="F127" i="5"/>
  <c r="E127" i="5"/>
  <c r="B127" i="5"/>
  <c r="G126" i="5"/>
  <c r="F126" i="5"/>
  <c r="E126" i="5"/>
  <c r="B126" i="5"/>
  <c r="G125" i="5"/>
  <c r="F125" i="5"/>
  <c r="E125" i="5"/>
  <c r="B125" i="5"/>
  <c r="F124" i="5"/>
  <c r="E124" i="5"/>
  <c r="B124" i="5"/>
  <c r="F123" i="5"/>
  <c r="E123" i="5"/>
  <c r="B123" i="5"/>
  <c r="F122" i="5"/>
  <c r="E122" i="5"/>
  <c r="B122" i="5"/>
  <c r="F121" i="5"/>
  <c r="E121" i="5"/>
  <c r="B121" i="5"/>
  <c r="F120" i="5"/>
  <c r="E120" i="5"/>
  <c r="B120" i="5"/>
  <c r="G119" i="5"/>
  <c r="F119" i="5"/>
  <c r="E119" i="5"/>
  <c r="B119" i="5"/>
  <c r="G118" i="5"/>
  <c r="F118" i="5"/>
  <c r="E118" i="5"/>
  <c r="B118" i="5"/>
  <c r="F117" i="5"/>
  <c r="E117" i="5"/>
  <c r="B117" i="5"/>
  <c r="G116" i="5"/>
  <c r="F116" i="5"/>
  <c r="E116" i="5"/>
  <c r="B116" i="5"/>
  <c r="F115" i="5"/>
  <c r="E115" i="5"/>
  <c r="B115" i="5"/>
  <c r="G114" i="5"/>
  <c r="F114" i="5"/>
  <c r="E114" i="5"/>
  <c r="B114" i="5"/>
  <c r="F113" i="5"/>
  <c r="E113" i="5"/>
  <c r="B113" i="5"/>
  <c r="F112" i="5"/>
  <c r="E112" i="5"/>
  <c r="B112" i="5"/>
  <c r="F111" i="5"/>
  <c r="E111" i="5"/>
  <c r="B111" i="5"/>
  <c r="F110" i="5"/>
  <c r="E110" i="5"/>
  <c r="B110" i="5"/>
  <c r="F109" i="5"/>
  <c r="E109" i="5"/>
  <c r="B109" i="5"/>
  <c r="G108" i="5"/>
  <c r="F108" i="5"/>
  <c r="E108" i="5"/>
  <c r="B108" i="5"/>
  <c r="F107" i="5"/>
  <c r="E107" i="5"/>
  <c r="B107" i="5"/>
  <c r="F106" i="5"/>
  <c r="E106" i="5"/>
  <c r="B106" i="5"/>
  <c r="F105" i="5"/>
  <c r="E105" i="5"/>
  <c r="B105" i="5"/>
  <c r="F104" i="5"/>
  <c r="E104" i="5"/>
  <c r="B104" i="5"/>
  <c r="F103" i="5"/>
  <c r="E103" i="5"/>
  <c r="B103" i="5"/>
  <c r="F102" i="5"/>
  <c r="E102" i="5"/>
  <c r="B102" i="5"/>
  <c r="F101" i="5"/>
  <c r="E101" i="5"/>
  <c r="B101" i="5"/>
  <c r="F100" i="5"/>
  <c r="E100" i="5"/>
  <c r="B100" i="5"/>
  <c r="F99" i="5"/>
  <c r="E99" i="5"/>
  <c r="B99" i="5"/>
  <c r="G98" i="5"/>
  <c r="F98" i="5"/>
  <c r="E98" i="5"/>
  <c r="B98" i="5"/>
  <c r="F97" i="5"/>
  <c r="E97" i="5"/>
  <c r="B97" i="5"/>
  <c r="F96" i="5"/>
  <c r="E96" i="5"/>
  <c r="B96" i="5"/>
  <c r="F95" i="5"/>
  <c r="E95" i="5"/>
  <c r="B95" i="5"/>
  <c r="G94" i="5"/>
  <c r="F94" i="5"/>
  <c r="E94" i="5"/>
  <c r="B94" i="5"/>
  <c r="G93" i="5"/>
  <c r="F93" i="5"/>
  <c r="E93" i="5"/>
  <c r="B93" i="5"/>
  <c r="G92" i="5"/>
  <c r="F92" i="5"/>
  <c r="E92" i="5"/>
  <c r="B92" i="5"/>
  <c r="F91" i="5"/>
  <c r="E91" i="5"/>
  <c r="B91" i="5"/>
  <c r="F90" i="5"/>
  <c r="E90" i="5"/>
  <c r="B90" i="5"/>
  <c r="F89" i="5"/>
  <c r="E89" i="5"/>
  <c r="B89" i="5"/>
  <c r="G88" i="5"/>
  <c r="F88" i="5"/>
  <c r="E88" i="5"/>
  <c r="B88" i="5"/>
  <c r="F87" i="5"/>
  <c r="E87" i="5"/>
  <c r="B87" i="5"/>
  <c r="G86" i="5"/>
  <c r="F86" i="5"/>
  <c r="E86" i="5"/>
  <c r="B86" i="5"/>
  <c r="G85" i="5"/>
  <c r="F85" i="5"/>
  <c r="E85" i="5"/>
  <c r="B85" i="5"/>
  <c r="F84" i="5"/>
  <c r="E84" i="5"/>
  <c r="B84" i="5"/>
  <c r="F83" i="5"/>
  <c r="E83" i="5"/>
  <c r="B83" i="5"/>
  <c r="G82" i="5"/>
  <c r="F82" i="5"/>
  <c r="E82" i="5"/>
  <c r="B82" i="5"/>
  <c r="F81" i="5"/>
  <c r="E81" i="5"/>
  <c r="B81" i="5"/>
  <c r="G80" i="5"/>
  <c r="F80" i="5"/>
  <c r="E80" i="5"/>
  <c r="B80" i="5"/>
  <c r="G79" i="5"/>
  <c r="F79" i="5"/>
  <c r="E79" i="5"/>
  <c r="B79" i="5"/>
  <c r="F78" i="5"/>
  <c r="E78" i="5"/>
  <c r="B78" i="5"/>
  <c r="G77" i="5"/>
  <c r="F77" i="5"/>
  <c r="E77" i="5"/>
  <c r="B77" i="5"/>
  <c r="G76" i="5"/>
  <c r="F76" i="5"/>
  <c r="E76" i="5"/>
  <c r="B76" i="5"/>
  <c r="F75" i="5"/>
  <c r="E75" i="5"/>
  <c r="B75" i="5"/>
  <c r="F74" i="5"/>
  <c r="E74" i="5"/>
  <c r="B74" i="5"/>
  <c r="F73" i="5"/>
  <c r="E73" i="5"/>
  <c r="B73" i="5"/>
  <c r="G72" i="5"/>
  <c r="F72" i="5"/>
  <c r="E72" i="5"/>
  <c r="B72" i="5"/>
  <c r="F71" i="5"/>
  <c r="E71" i="5"/>
  <c r="B71" i="5"/>
  <c r="F70" i="5"/>
  <c r="E70" i="5"/>
  <c r="B70" i="5"/>
  <c r="F69" i="5"/>
  <c r="E69" i="5"/>
  <c r="B69" i="5"/>
  <c r="F68" i="5"/>
  <c r="E68" i="5"/>
  <c r="B68" i="5"/>
  <c r="F67" i="5"/>
  <c r="E67" i="5"/>
  <c r="B67" i="5"/>
  <c r="G66" i="5"/>
  <c r="F66" i="5"/>
  <c r="E66" i="5"/>
  <c r="B66" i="5"/>
  <c r="G65" i="5"/>
  <c r="F65" i="5"/>
  <c r="E65" i="5"/>
  <c r="B65" i="5"/>
  <c r="G64" i="5"/>
  <c r="F64" i="5"/>
  <c r="E64" i="5"/>
  <c r="B64" i="5"/>
  <c r="G63" i="5"/>
  <c r="F63" i="5"/>
  <c r="E63" i="5"/>
  <c r="B63" i="5"/>
  <c r="G62" i="5"/>
  <c r="F62" i="5"/>
  <c r="E62" i="5"/>
  <c r="B62" i="5"/>
  <c r="F61" i="5"/>
  <c r="E61" i="5"/>
  <c r="B61" i="5"/>
  <c r="F60" i="5"/>
  <c r="E60" i="5"/>
  <c r="B60" i="5"/>
  <c r="F59" i="5"/>
  <c r="E59" i="5"/>
  <c r="B59" i="5"/>
  <c r="F58" i="5"/>
  <c r="E58" i="5"/>
  <c r="B58" i="5"/>
  <c r="G57" i="5"/>
  <c r="F57" i="5"/>
  <c r="E57" i="5"/>
  <c r="B57" i="5"/>
  <c r="G56" i="5"/>
  <c r="F56" i="5"/>
  <c r="E56" i="5"/>
  <c r="B56" i="5"/>
  <c r="G55" i="5"/>
  <c r="F55" i="5"/>
  <c r="E55" i="5"/>
  <c r="B55" i="5"/>
  <c r="G54" i="5"/>
  <c r="F54" i="5"/>
  <c r="E54" i="5"/>
  <c r="B54" i="5"/>
  <c r="G53" i="5"/>
  <c r="F53" i="5"/>
  <c r="E53" i="5"/>
  <c r="B53" i="5"/>
  <c r="G52" i="5"/>
  <c r="F52" i="5"/>
  <c r="E52" i="5"/>
  <c r="B52" i="5"/>
  <c r="G51" i="5"/>
  <c r="F51" i="5"/>
  <c r="E51" i="5"/>
  <c r="B51" i="5"/>
  <c r="F50" i="5"/>
  <c r="E50" i="5"/>
  <c r="B50" i="5"/>
  <c r="F49" i="5"/>
  <c r="E49" i="5"/>
  <c r="B49" i="5"/>
  <c r="F48" i="5"/>
  <c r="E48" i="5"/>
  <c r="B48" i="5"/>
  <c r="F47" i="5"/>
  <c r="E47" i="5"/>
  <c r="B47" i="5"/>
  <c r="F46" i="5"/>
  <c r="E46" i="5"/>
  <c r="B46" i="5"/>
  <c r="F45" i="5"/>
  <c r="E45" i="5"/>
  <c r="B45" i="5"/>
  <c r="F44" i="5"/>
  <c r="E44" i="5"/>
  <c r="B44" i="5"/>
  <c r="F43" i="5"/>
  <c r="E43" i="5"/>
  <c r="B43" i="5"/>
  <c r="F42" i="5"/>
  <c r="E42" i="5"/>
  <c r="B42" i="5"/>
  <c r="F41" i="5"/>
  <c r="E41" i="5"/>
  <c r="B41" i="5"/>
  <c r="F40" i="5"/>
  <c r="E40" i="5"/>
  <c r="B40" i="5"/>
  <c r="F39" i="5"/>
  <c r="E39" i="5"/>
  <c r="B39" i="5"/>
  <c r="F38" i="5"/>
  <c r="E38" i="5"/>
  <c r="B38" i="5"/>
  <c r="F37" i="5"/>
  <c r="E37" i="5"/>
  <c r="B37" i="5"/>
  <c r="F36" i="5"/>
  <c r="E36" i="5"/>
  <c r="B36" i="5"/>
  <c r="F35" i="5"/>
  <c r="E35" i="5"/>
  <c r="B35" i="5"/>
  <c r="F34" i="5"/>
  <c r="E34" i="5"/>
  <c r="B34" i="5"/>
  <c r="F33" i="5"/>
  <c r="E33" i="5"/>
  <c r="B33" i="5"/>
  <c r="F32" i="5"/>
  <c r="E32" i="5"/>
  <c r="B32" i="5"/>
  <c r="F31" i="5"/>
  <c r="E31" i="5"/>
  <c r="B31" i="5"/>
  <c r="F30" i="5"/>
  <c r="E30" i="5"/>
  <c r="B30" i="5"/>
  <c r="F29" i="5"/>
  <c r="E29" i="5"/>
  <c r="B29" i="5"/>
  <c r="F28" i="5"/>
  <c r="E28" i="5"/>
  <c r="B28" i="5"/>
  <c r="F27" i="5"/>
  <c r="E27" i="5"/>
  <c r="B27" i="5"/>
  <c r="F26" i="5"/>
  <c r="E26" i="5"/>
  <c r="B26" i="5"/>
  <c r="F25" i="5"/>
  <c r="E25" i="5"/>
  <c r="B25" i="5"/>
  <c r="F24" i="5"/>
  <c r="E24" i="5"/>
  <c r="B24" i="5"/>
  <c r="F23" i="5"/>
  <c r="E23" i="5"/>
  <c r="B23" i="5"/>
  <c r="F22" i="5"/>
  <c r="E22" i="5"/>
  <c r="B22" i="5"/>
  <c r="F21" i="5"/>
  <c r="E21" i="5"/>
  <c r="B21" i="5"/>
  <c r="F20" i="5"/>
  <c r="E20" i="5"/>
  <c r="B20" i="5"/>
  <c r="F19" i="5"/>
  <c r="E19" i="5"/>
  <c r="B19" i="5"/>
  <c r="F18" i="5"/>
  <c r="E18" i="5"/>
  <c r="B18" i="5"/>
  <c r="F17" i="5"/>
  <c r="E17" i="5"/>
  <c r="B17" i="5"/>
  <c r="F16" i="5"/>
  <c r="E16" i="5"/>
  <c r="B16" i="5"/>
  <c r="F15" i="5"/>
  <c r="E15" i="5"/>
  <c r="B15" i="5"/>
  <c r="F14" i="5"/>
  <c r="E14" i="5"/>
  <c r="B14" i="5"/>
  <c r="F13" i="5"/>
  <c r="E13" i="5"/>
  <c r="B13" i="5"/>
  <c r="F12" i="5"/>
  <c r="E12" i="5"/>
  <c r="B12" i="5"/>
  <c r="F11" i="5"/>
  <c r="E11" i="5"/>
  <c r="B11" i="5"/>
  <c r="F10" i="5"/>
  <c r="E10" i="5"/>
  <c r="B10" i="5"/>
  <c r="F9" i="5"/>
  <c r="E9" i="5"/>
  <c r="B9" i="5"/>
  <c r="F8" i="5"/>
  <c r="E8" i="5"/>
  <c r="B8" i="5"/>
  <c r="F7" i="5"/>
  <c r="E7" i="5"/>
  <c r="B7" i="5"/>
  <c r="F6" i="5"/>
  <c r="E6" i="5"/>
  <c r="B6" i="5"/>
  <c r="F5" i="5"/>
  <c r="E5" i="5"/>
  <c r="B5" i="5"/>
  <c r="F4" i="5"/>
  <c r="E4" i="5"/>
  <c r="B4" i="5"/>
  <c r="F3" i="5"/>
  <c r="E3" i="5"/>
  <c r="B3" i="5"/>
  <c r="B3" i="3"/>
  <c r="E3" i="3"/>
  <c r="F3" i="3"/>
  <c r="B208" i="3"/>
  <c r="E208" i="3"/>
  <c r="F208" i="3"/>
  <c r="B22" i="3"/>
  <c r="B207" i="3"/>
  <c r="B142" i="3"/>
  <c r="B205" i="3"/>
  <c r="B23" i="3"/>
  <c r="B24" i="3"/>
  <c r="B129" i="3"/>
  <c r="B25" i="3"/>
  <c r="B137" i="3"/>
  <c r="B26" i="3"/>
  <c r="B27" i="3"/>
  <c r="B28" i="3"/>
  <c r="B29" i="3"/>
  <c r="B30" i="3"/>
  <c r="B140" i="3"/>
  <c r="B135" i="3"/>
  <c r="B101" i="3"/>
  <c r="B31" i="3"/>
  <c r="B149" i="3"/>
  <c r="B169" i="3"/>
  <c r="B185" i="3"/>
  <c r="B115" i="3"/>
  <c r="B136" i="3"/>
  <c r="B122" i="3"/>
  <c r="B90" i="3"/>
  <c r="B204" i="3"/>
  <c r="B100" i="3"/>
  <c r="B32" i="3"/>
  <c r="B33" i="3"/>
  <c r="B34" i="3"/>
  <c r="B203" i="3"/>
  <c r="B111" i="3"/>
  <c r="B172" i="3"/>
  <c r="B36" i="3"/>
  <c r="B37" i="3"/>
  <c r="B38" i="3"/>
  <c r="B154" i="3"/>
  <c r="B39" i="3"/>
  <c r="B206" i="3"/>
  <c r="B40" i="3"/>
  <c r="B41" i="3"/>
  <c r="B181" i="3"/>
  <c r="B42" i="3"/>
  <c r="B96" i="3"/>
  <c r="B110" i="3"/>
  <c r="B43" i="3"/>
  <c r="B44" i="3"/>
  <c r="B107" i="3"/>
  <c r="B45" i="3"/>
  <c r="B161" i="3"/>
  <c r="B173" i="3"/>
  <c r="B46" i="3"/>
  <c r="B47" i="3"/>
  <c r="B48" i="3"/>
  <c r="B49" i="3"/>
  <c r="B50" i="3"/>
  <c r="B118" i="3"/>
  <c r="B51" i="3"/>
  <c r="B153" i="3"/>
  <c r="B52" i="3"/>
  <c r="B53" i="3"/>
  <c r="B54" i="3"/>
  <c r="B160" i="3"/>
  <c r="B55" i="3"/>
  <c r="B56" i="3"/>
  <c r="B57" i="3"/>
  <c r="B58" i="3"/>
  <c r="B59" i="3"/>
  <c r="B170" i="3"/>
  <c r="B191" i="3"/>
  <c r="B60" i="3"/>
  <c r="B61" i="3"/>
  <c r="B62" i="3"/>
  <c r="B63" i="3"/>
  <c r="B166" i="3"/>
  <c r="B106" i="3"/>
  <c r="B148" i="3"/>
  <c r="B64" i="3"/>
  <c r="B186" i="3"/>
  <c r="B65" i="3"/>
  <c r="B66" i="3"/>
  <c r="B197" i="3"/>
  <c r="B178" i="3"/>
  <c r="B176" i="3"/>
  <c r="B67" i="3"/>
  <c r="B68" i="3"/>
  <c r="B69" i="3"/>
  <c r="B158" i="3"/>
  <c r="B119" i="3"/>
  <c r="B168" i="3"/>
  <c r="B70" i="3"/>
  <c r="B71" i="3"/>
  <c r="B72" i="3"/>
  <c r="B157" i="3"/>
  <c r="B128" i="3"/>
  <c r="B211" i="3"/>
  <c r="B167" i="3"/>
  <c r="B125" i="3"/>
  <c r="B73" i="3"/>
  <c r="B102" i="3"/>
  <c r="B127" i="3"/>
  <c r="B113" i="3"/>
  <c r="B187" i="3"/>
  <c r="B74" i="3"/>
  <c r="B195" i="3"/>
  <c r="B75" i="3"/>
  <c r="B76" i="3"/>
  <c r="B77" i="3"/>
  <c r="B78" i="3"/>
  <c r="B79" i="3"/>
  <c r="B80" i="3"/>
  <c r="B81" i="3"/>
  <c r="B82" i="3"/>
  <c r="B141" i="3"/>
  <c r="B83" i="3"/>
  <c r="B84" i="3"/>
  <c r="B95" i="3"/>
  <c r="B85" i="3"/>
  <c r="B86" i="3"/>
  <c r="B87" i="3"/>
  <c r="B89" i="3"/>
  <c r="B123" i="3"/>
  <c r="B35" i="3"/>
  <c r="E22" i="3"/>
  <c r="E207" i="3"/>
  <c r="E142" i="3"/>
  <c r="E205" i="3"/>
  <c r="E23" i="3"/>
  <c r="E24" i="3"/>
  <c r="E129" i="3"/>
  <c r="E25" i="3"/>
  <c r="E137" i="3"/>
  <c r="E26" i="3"/>
  <c r="E27" i="3"/>
  <c r="E28" i="3"/>
  <c r="E29" i="3"/>
  <c r="E30" i="3"/>
  <c r="E140" i="3"/>
  <c r="E135" i="3"/>
  <c r="E101" i="3"/>
  <c r="E31" i="3"/>
  <c r="E149" i="3"/>
  <c r="E169" i="3"/>
  <c r="E185" i="3"/>
  <c r="E115" i="3"/>
  <c r="E136" i="3"/>
  <c r="E122" i="3"/>
  <c r="E90" i="3"/>
  <c r="E204" i="3"/>
  <c r="E100" i="3"/>
  <c r="E32" i="3"/>
  <c r="E33" i="3"/>
  <c r="E34" i="3"/>
  <c r="E203" i="3"/>
  <c r="E111" i="3"/>
  <c r="E172" i="3"/>
  <c r="E36" i="3"/>
  <c r="E37" i="3"/>
  <c r="E38" i="3"/>
  <c r="E154" i="3"/>
  <c r="E39" i="3"/>
  <c r="E206" i="3"/>
  <c r="E40" i="3"/>
  <c r="E41" i="3"/>
  <c r="E181" i="3"/>
  <c r="E42" i="3"/>
  <c r="E96" i="3"/>
  <c r="E110" i="3"/>
  <c r="E43" i="3"/>
  <c r="E44" i="3"/>
  <c r="E107" i="3"/>
  <c r="E45" i="3"/>
  <c r="E161" i="3"/>
  <c r="E173" i="3"/>
  <c r="E46" i="3"/>
  <c r="E47" i="3"/>
  <c r="E48" i="3"/>
  <c r="E49" i="3"/>
  <c r="E50" i="3"/>
  <c r="E118" i="3"/>
  <c r="E51" i="3"/>
  <c r="E153" i="3"/>
  <c r="E52" i="3"/>
  <c r="E53" i="3"/>
  <c r="E54" i="3"/>
  <c r="E160" i="3"/>
  <c r="E55" i="3"/>
  <c r="E56" i="3"/>
  <c r="E57" i="3"/>
  <c r="E58" i="3"/>
  <c r="E59" i="3"/>
  <c r="E170" i="3"/>
  <c r="E191" i="3"/>
  <c r="E60" i="3"/>
  <c r="E61" i="3"/>
  <c r="E62" i="3"/>
  <c r="E63" i="3"/>
  <c r="E166" i="3"/>
  <c r="E106" i="3"/>
  <c r="E148" i="3"/>
  <c r="E64" i="3"/>
  <c r="E186" i="3"/>
  <c r="E65" i="3"/>
  <c r="E66" i="3"/>
  <c r="E197" i="3"/>
  <c r="E178" i="3"/>
  <c r="E176" i="3"/>
  <c r="E67" i="3"/>
  <c r="E68" i="3"/>
  <c r="E69" i="3"/>
  <c r="E158" i="3"/>
  <c r="E119" i="3"/>
  <c r="E168" i="3"/>
  <c r="E70" i="3"/>
  <c r="E71" i="3"/>
  <c r="E72" i="3"/>
  <c r="E157" i="3"/>
  <c r="E128" i="3"/>
  <c r="E211" i="3"/>
  <c r="E167" i="3"/>
  <c r="E125" i="3"/>
  <c r="E73" i="3"/>
  <c r="E102" i="3"/>
  <c r="E127" i="3"/>
  <c r="E113" i="3"/>
  <c r="E187" i="3"/>
  <c r="E74" i="3"/>
  <c r="E195" i="3"/>
  <c r="E75" i="3"/>
  <c r="E76" i="3"/>
  <c r="E77" i="3"/>
  <c r="E78" i="3"/>
  <c r="E79" i="3"/>
  <c r="E80" i="3"/>
  <c r="E81" i="3"/>
  <c r="E82" i="3"/>
  <c r="E141" i="3"/>
  <c r="E83" i="3"/>
  <c r="E84" i="3"/>
  <c r="E95" i="3"/>
  <c r="E85" i="3"/>
  <c r="E86" i="3"/>
  <c r="E87" i="3"/>
  <c r="E89" i="3"/>
  <c r="E123" i="3"/>
  <c r="E35" i="3"/>
  <c r="F22" i="3"/>
  <c r="F207" i="3"/>
  <c r="F142" i="3"/>
  <c r="F205" i="3"/>
  <c r="F23" i="3"/>
  <c r="F24" i="3"/>
  <c r="F129" i="3"/>
  <c r="F25" i="3"/>
  <c r="F137" i="3"/>
  <c r="F26" i="3"/>
  <c r="F27" i="3"/>
  <c r="F28" i="3"/>
  <c r="F29" i="3"/>
  <c r="F30" i="3"/>
  <c r="F140" i="3"/>
  <c r="F135" i="3"/>
  <c r="F101" i="3"/>
  <c r="F31" i="3"/>
  <c r="F149" i="3"/>
  <c r="F169" i="3"/>
  <c r="F185" i="3"/>
  <c r="F115" i="3"/>
  <c r="F136" i="3"/>
  <c r="F122" i="3"/>
  <c r="F90" i="3"/>
  <c r="F204" i="3"/>
  <c r="F100" i="3"/>
  <c r="F32" i="3"/>
  <c r="F33" i="3"/>
  <c r="F34" i="3"/>
  <c r="F203" i="3"/>
  <c r="F111" i="3"/>
  <c r="F172" i="3"/>
  <c r="F36" i="3"/>
  <c r="F37" i="3"/>
  <c r="F38" i="3"/>
  <c r="F154" i="3"/>
  <c r="F39" i="3"/>
  <c r="F206" i="3"/>
  <c r="F40" i="3"/>
  <c r="F41" i="3"/>
  <c r="F181" i="3"/>
  <c r="F42" i="3"/>
  <c r="F96" i="3"/>
  <c r="F110" i="3"/>
  <c r="F43" i="3"/>
  <c r="F44" i="3"/>
  <c r="F107" i="3"/>
  <c r="F45" i="3"/>
  <c r="F161" i="3"/>
  <c r="F173" i="3"/>
  <c r="F46" i="3"/>
  <c r="F47" i="3"/>
  <c r="F48" i="3"/>
  <c r="F49" i="3"/>
  <c r="F50" i="3"/>
  <c r="F118" i="3"/>
  <c r="F51" i="3"/>
  <c r="F153" i="3"/>
  <c r="F52" i="3"/>
  <c r="F53" i="3"/>
  <c r="F54" i="3"/>
  <c r="F160" i="3"/>
  <c r="F55" i="3"/>
  <c r="F56" i="3"/>
  <c r="F57" i="3"/>
  <c r="F58" i="3"/>
  <c r="F59" i="3"/>
  <c r="F170" i="3"/>
  <c r="F191" i="3"/>
  <c r="F60" i="3"/>
  <c r="F61" i="3"/>
  <c r="F62" i="3"/>
  <c r="F63" i="3"/>
  <c r="F166" i="3"/>
  <c r="F106" i="3"/>
  <c r="F148" i="3"/>
  <c r="F64" i="3"/>
  <c r="F186" i="3"/>
  <c r="F65" i="3"/>
  <c r="F66" i="3"/>
  <c r="F197" i="3"/>
  <c r="F178" i="3"/>
  <c r="F176" i="3"/>
  <c r="F67" i="3"/>
  <c r="F68" i="3"/>
  <c r="F69" i="3"/>
  <c r="F158" i="3"/>
  <c r="F119" i="3"/>
  <c r="F168" i="3"/>
  <c r="F70" i="3"/>
  <c r="F71" i="3"/>
  <c r="F72" i="3"/>
  <c r="F157" i="3"/>
  <c r="F128" i="3"/>
  <c r="F211" i="3"/>
  <c r="F167" i="3"/>
  <c r="F125" i="3"/>
  <c r="F73" i="3"/>
  <c r="F102" i="3"/>
  <c r="F127" i="3"/>
  <c r="F113" i="3"/>
  <c r="F187" i="3"/>
  <c r="F74" i="3"/>
  <c r="F195" i="3"/>
  <c r="F75" i="3"/>
  <c r="F76" i="3"/>
  <c r="F77" i="3"/>
  <c r="F78" i="3"/>
  <c r="F79" i="3"/>
  <c r="F80" i="3"/>
  <c r="F81" i="3"/>
  <c r="F82" i="3"/>
  <c r="F141" i="3"/>
  <c r="F83" i="3"/>
  <c r="F84" i="3"/>
  <c r="F95" i="3"/>
  <c r="F85" i="3"/>
  <c r="F86" i="3"/>
  <c r="F87" i="3"/>
  <c r="F89" i="3"/>
  <c r="F123" i="3"/>
  <c r="F35" i="3"/>
  <c r="G22" i="3"/>
  <c r="G23" i="3"/>
  <c r="G24" i="3"/>
  <c r="G25" i="3"/>
  <c r="G28" i="3"/>
  <c r="G29" i="3"/>
  <c r="G30" i="3"/>
  <c r="G31" i="3"/>
  <c r="G32" i="3"/>
  <c r="G33" i="3"/>
  <c r="G36" i="3"/>
  <c r="G37" i="3"/>
  <c r="G38" i="3"/>
  <c r="G39" i="3"/>
  <c r="G40" i="3"/>
  <c r="G41" i="3"/>
  <c r="G44" i="3"/>
  <c r="G45" i="3"/>
  <c r="G46" i="3"/>
  <c r="G47" i="3"/>
  <c r="G48" i="3"/>
  <c r="G49" i="3"/>
  <c r="G52" i="3"/>
  <c r="G53" i="3"/>
  <c r="G54" i="3"/>
  <c r="G55" i="3"/>
  <c r="G56" i="3"/>
  <c r="G57" i="3"/>
  <c r="G60" i="3"/>
  <c r="G61" i="3"/>
  <c r="G62" i="3"/>
  <c r="G63" i="3"/>
  <c r="G64" i="3"/>
  <c r="G68" i="3"/>
  <c r="G69" i="3"/>
  <c r="G70" i="3"/>
  <c r="G71" i="3"/>
  <c r="G72" i="3"/>
  <c r="G73" i="3"/>
  <c r="G76" i="3"/>
  <c r="G77" i="3"/>
  <c r="G78" i="3"/>
  <c r="G79" i="3"/>
  <c r="G80" i="3"/>
  <c r="G84" i="3"/>
  <c r="G85" i="3"/>
  <c r="G86" i="3"/>
  <c r="G87" i="3"/>
  <c r="G81" i="3" l="1"/>
  <c r="G153" i="5"/>
  <c r="G89" i="3"/>
  <c r="G27" i="3"/>
  <c r="G35" i="3"/>
  <c r="G43" i="3"/>
  <c r="G134" i="5"/>
  <c r="G158" i="5"/>
  <c r="G78" i="5"/>
  <c r="G59" i="3"/>
  <c r="G90" i="5"/>
  <c r="G109" i="5"/>
  <c r="G82" i="3"/>
  <c r="G66" i="3"/>
  <c r="G58" i="3"/>
  <c r="G50" i="3"/>
  <c r="G42" i="3"/>
  <c r="B677" i="1"/>
  <c r="H677" i="1"/>
  <c r="B863" i="1"/>
  <c r="H863" i="1"/>
  <c r="B662" i="1"/>
  <c r="H662" i="1"/>
  <c r="B84" i="1"/>
  <c r="H84" i="1"/>
  <c r="B637" i="1"/>
  <c r="H637" i="1"/>
  <c r="B1034" i="1"/>
  <c r="H1034" i="1"/>
  <c r="B107" i="1"/>
  <c r="H107" i="1"/>
  <c r="B179" i="3" l="1"/>
  <c r="E179" i="3"/>
  <c r="F179" i="3"/>
  <c r="B21" i="3"/>
  <c r="E21" i="3"/>
  <c r="F21" i="3"/>
  <c r="G21" i="3"/>
  <c r="B12" i="3"/>
  <c r="E12" i="3"/>
  <c r="F12" i="3"/>
  <c r="G12" i="3"/>
  <c r="B8" i="3"/>
  <c r="E8" i="3"/>
  <c r="F8" i="3"/>
  <c r="G8" i="3"/>
  <c r="B7" i="3"/>
  <c r="E7" i="3"/>
  <c r="F7" i="3"/>
  <c r="G7" i="3"/>
  <c r="B99" i="3"/>
  <c r="E99" i="3"/>
  <c r="F99" i="3"/>
  <c r="B10" i="3"/>
  <c r="E10" i="3"/>
  <c r="F10" i="3"/>
  <c r="G10" i="3"/>
  <c r="B104" i="3"/>
  <c r="E104" i="3"/>
  <c r="F104" i="3"/>
  <c r="B138" i="3"/>
  <c r="E138" i="3"/>
  <c r="F138" i="3"/>
  <c r="B144" i="3"/>
  <c r="E144" i="3"/>
  <c r="F144" i="3"/>
  <c r="B17" i="3"/>
  <c r="E17" i="3"/>
  <c r="F17" i="3"/>
  <c r="G17" i="3"/>
  <c r="B15" i="3"/>
  <c r="E15" i="3"/>
  <c r="F15" i="3"/>
  <c r="G15" i="3"/>
  <c r="B131" i="3"/>
  <c r="E131" i="3"/>
  <c r="F131" i="3"/>
  <c r="B152" i="3"/>
  <c r="E152" i="3"/>
  <c r="F152" i="3"/>
  <c r="B126" i="3"/>
  <c r="E126" i="3"/>
  <c r="F126" i="3"/>
  <c r="B18" i="3"/>
  <c r="E18" i="3"/>
  <c r="F18" i="3"/>
  <c r="G18" i="3"/>
  <c r="B11" i="3"/>
  <c r="E11" i="3"/>
  <c r="F11" i="3"/>
  <c r="G11" i="3"/>
  <c r="B5" i="3"/>
  <c r="E5" i="3"/>
  <c r="F5" i="3"/>
  <c r="G5" i="3"/>
  <c r="B14" i="3"/>
  <c r="E14" i="3"/>
  <c r="F14" i="3"/>
  <c r="G14" i="3"/>
  <c r="B9" i="3"/>
  <c r="B6" i="3"/>
  <c r="B139" i="3"/>
  <c r="B202" i="3"/>
  <c r="B198" i="3"/>
  <c r="B177" i="3"/>
  <c r="B189" i="3"/>
  <c r="B19" i="3"/>
  <c r="B4" i="3"/>
  <c r="B20" i="3"/>
  <c r="B13" i="3"/>
  <c r="E9" i="3"/>
  <c r="E6" i="3"/>
  <c r="E139" i="3"/>
  <c r="E202" i="3"/>
  <c r="E198" i="3"/>
  <c r="E177" i="3"/>
  <c r="E189" i="3"/>
  <c r="E19" i="3"/>
  <c r="E4" i="3"/>
  <c r="E20" i="3"/>
  <c r="E13" i="3"/>
  <c r="F9" i="3"/>
  <c r="F6" i="3"/>
  <c r="F139" i="3"/>
  <c r="F202" i="3"/>
  <c r="F198" i="3"/>
  <c r="F177" i="3"/>
  <c r="F189" i="3"/>
  <c r="F19" i="3"/>
  <c r="F4" i="3"/>
  <c r="F20" i="3"/>
  <c r="F13" i="3"/>
  <c r="G9" i="3"/>
  <c r="G6" i="3"/>
  <c r="G19" i="3"/>
  <c r="G4" i="3"/>
  <c r="G20" i="3"/>
  <c r="G13" i="3"/>
  <c r="B16" i="3"/>
  <c r="E16" i="3"/>
  <c r="F16" i="3"/>
  <c r="G16" i="3"/>
  <c r="B182" i="3"/>
  <c r="E182" i="3"/>
  <c r="F182" i="3"/>
  <c r="B209" i="3" l="1"/>
  <c r="E209" i="3"/>
  <c r="F209" i="3"/>
  <c r="B212" i="3"/>
  <c r="B246" i="1" l="1"/>
  <c r="H246" i="1"/>
  <c r="B955" i="1" l="1"/>
  <c r="H955" i="1"/>
  <c r="B968" i="1"/>
  <c r="H968" i="1"/>
  <c r="B649" i="1"/>
  <c r="H649" i="1"/>
  <c r="B1026" i="1"/>
  <c r="H1026" i="1"/>
  <c r="B121" i="3" l="1"/>
  <c r="E121" i="3"/>
  <c r="F121" i="3"/>
  <c r="B193" i="3" l="1"/>
  <c r="E193" i="3"/>
  <c r="F193" i="3"/>
  <c r="B91" i="3" l="1"/>
  <c r="B92" i="3"/>
  <c r="B93" i="3"/>
  <c r="B97" i="3"/>
  <c r="B98" i="3"/>
  <c r="B103" i="3"/>
  <c r="B105" i="3"/>
  <c r="B108" i="3"/>
  <c r="B109" i="3"/>
  <c r="B112" i="3"/>
  <c r="B114" i="3"/>
  <c r="B116" i="3"/>
  <c r="B117" i="3"/>
  <c r="B120" i="3"/>
  <c r="B124" i="3"/>
  <c r="B130" i="3"/>
  <c r="B132" i="3"/>
  <c r="B133" i="3"/>
  <c r="B134" i="3"/>
  <c r="B143" i="3"/>
  <c r="B145" i="3"/>
  <c r="B146" i="3"/>
  <c r="B150" i="3"/>
  <c r="B151" i="3"/>
  <c r="B155" i="3"/>
  <c r="B156" i="3"/>
  <c r="B159" i="3"/>
  <c r="B162" i="3"/>
  <c r="B163" i="3"/>
  <c r="B164" i="3"/>
  <c r="B165" i="3"/>
  <c r="B147" i="3"/>
  <c r="B171" i="3"/>
  <c r="B174" i="3"/>
  <c r="B175" i="3"/>
  <c r="B180" i="3"/>
  <c r="B183" i="3"/>
  <c r="B184" i="3"/>
  <c r="B188" i="3"/>
  <c r="B190" i="3"/>
  <c r="B192" i="3"/>
  <c r="B194" i="3"/>
  <c r="B196" i="3"/>
  <c r="B199" i="3"/>
  <c r="B200" i="3"/>
  <c r="B201" i="3"/>
  <c r="B210" i="3"/>
  <c r="B213" i="3"/>
  <c r="B214" i="3"/>
  <c r="F1" i="3" l="1"/>
  <c r="B718" i="1"/>
  <c r="H718" i="1"/>
  <c r="B1110" i="1" l="1"/>
  <c r="H1110" i="1"/>
  <c r="B1067" i="1" l="1"/>
  <c r="H1067" i="1"/>
  <c r="H688" i="1" l="1"/>
  <c r="H669" i="1"/>
  <c r="G28" i="5" s="1"/>
  <c r="H102" i="1"/>
  <c r="B858" i="1" l="1"/>
  <c r="H858" i="1"/>
  <c r="B862" i="1" l="1"/>
  <c r="H862" i="1"/>
  <c r="H296" i="1" l="1"/>
  <c r="B694" i="1" l="1"/>
  <c r="H694" i="1"/>
  <c r="B1109" i="1" l="1"/>
  <c r="H1109" i="1"/>
  <c r="E200" i="3" l="1"/>
  <c r="E201" i="3"/>
  <c r="E210" i="3"/>
  <c r="E212" i="3"/>
  <c r="E213" i="3"/>
  <c r="E214" i="3"/>
  <c r="F200" i="3"/>
  <c r="F201" i="3"/>
  <c r="F210" i="3"/>
  <c r="F212" i="3"/>
  <c r="F213" i="3"/>
  <c r="F214" i="3"/>
  <c r="B1035" i="1"/>
  <c r="B1036" i="1"/>
  <c r="B1037" i="1"/>
  <c r="B1038" i="1"/>
  <c r="B1040" i="1"/>
  <c r="B1041" i="1"/>
  <c r="B1042" i="1"/>
  <c r="B1043" i="1"/>
  <c r="B1044" i="1"/>
  <c r="B1045" i="1"/>
  <c r="B1046" i="1"/>
  <c r="B1047" i="1"/>
  <c r="B1048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5" i="1"/>
  <c r="B1066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H1035" i="1"/>
  <c r="H1036" i="1"/>
  <c r="H1037" i="1"/>
  <c r="H1038" i="1"/>
  <c r="G489" i="5" s="1"/>
  <c r="H1040" i="1"/>
  <c r="H1041" i="1"/>
  <c r="H1042" i="1"/>
  <c r="H1043" i="1"/>
  <c r="H1044" i="1"/>
  <c r="H1045" i="1"/>
  <c r="H1046" i="1"/>
  <c r="H1047" i="1"/>
  <c r="H1048" i="1"/>
  <c r="H1050" i="1"/>
  <c r="H1051" i="1"/>
  <c r="H1052" i="1"/>
  <c r="H1053" i="1"/>
  <c r="G587" i="5" s="1"/>
  <c r="H1054" i="1"/>
  <c r="H1055" i="1"/>
  <c r="H1056" i="1"/>
  <c r="H1057" i="1"/>
  <c r="H1058" i="1"/>
  <c r="H1059" i="1"/>
  <c r="G643" i="5" s="1"/>
  <c r="H1060" i="1"/>
  <c r="H1061" i="1"/>
  <c r="H1062" i="1"/>
  <c r="H1063" i="1"/>
  <c r="H1065" i="1"/>
  <c r="H1066" i="1"/>
  <c r="H1068" i="1"/>
  <c r="H1069" i="1"/>
  <c r="H1070" i="1"/>
  <c r="G399" i="5" s="1"/>
  <c r="H1071" i="1"/>
  <c r="G257" i="5" s="1"/>
  <c r="H1072" i="1"/>
  <c r="H1073" i="1"/>
  <c r="H1074" i="1"/>
  <c r="H1075" i="1"/>
  <c r="H1076" i="1"/>
  <c r="H1077" i="1"/>
  <c r="H1078" i="1"/>
  <c r="H1079" i="1"/>
  <c r="H1080" i="1"/>
  <c r="H1081" i="1"/>
  <c r="H1082" i="1"/>
  <c r="G210" i="5" s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G197" i="5" s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B3" i="1"/>
  <c r="B4" i="1"/>
  <c r="B5" i="1"/>
  <c r="B6" i="1"/>
  <c r="B7" i="1"/>
  <c r="B8" i="1"/>
  <c r="B9" i="1"/>
  <c r="B11" i="1"/>
  <c r="B12" i="1"/>
  <c r="B13" i="1"/>
  <c r="B14" i="1"/>
  <c r="B15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1" i="1"/>
  <c r="B52" i="1"/>
  <c r="B53" i="1"/>
  <c r="B54" i="1"/>
  <c r="B55" i="1"/>
  <c r="B57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1" i="1"/>
  <c r="B132" i="1"/>
  <c r="B133" i="1"/>
  <c r="B134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4" i="1"/>
  <c r="B245" i="1"/>
  <c r="B248" i="1"/>
  <c r="B243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5" i="1"/>
  <c r="B292" i="1"/>
  <c r="B293" i="1"/>
  <c r="B294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5" i="1"/>
  <c r="B316" i="1"/>
  <c r="B317" i="1"/>
  <c r="B318" i="1"/>
  <c r="B319" i="1"/>
  <c r="B320" i="1"/>
  <c r="B321" i="1"/>
  <c r="B314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4" i="1"/>
  <c r="B526" i="1"/>
  <c r="B527" i="1"/>
  <c r="B528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8" i="1"/>
  <c r="B639" i="1"/>
  <c r="B640" i="1"/>
  <c r="B641" i="1"/>
  <c r="B642" i="1"/>
  <c r="B643" i="1"/>
  <c r="B644" i="1"/>
  <c r="B645" i="1"/>
  <c r="B646" i="1"/>
  <c r="B647" i="1"/>
  <c r="B648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3" i="1"/>
  <c r="B664" i="1"/>
  <c r="B665" i="1"/>
  <c r="B666" i="1"/>
  <c r="B667" i="1"/>
  <c r="B668" i="1"/>
  <c r="B669" i="1"/>
  <c r="B673" i="1"/>
  <c r="B670" i="1"/>
  <c r="B671" i="1"/>
  <c r="B672" i="1"/>
  <c r="B674" i="1"/>
  <c r="B675" i="1"/>
  <c r="B676" i="1"/>
  <c r="B678" i="1"/>
  <c r="B679" i="1"/>
  <c r="B529" i="1"/>
  <c r="B680" i="1"/>
  <c r="B681" i="1"/>
  <c r="B682" i="1"/>
  <c r="B683" i="1"/>
  <c r="B684" i="1"/>
  <c r="B685" i="1"/>
  <c r="B690" i="1"/>
  <c r="B686" i="1"/>
  <c r="B687" i="1"/>
  <c r="B688" i="1"/>
  <c r="B689" i="1"/>
  <c r="B693" i="1"/>
  <c r="B691" i="1"/>
  <c r="B692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594" i="1"/>
  <c r="B708" i="1"/>
  <c r="B709" i="1"/>
  <c r="B710" i="1"/>
  <c r="B711" i="1"/>
  <c r="B712" i="1"/>
  <c r="B713" i="1"/>
  <c r="B714" i="1"/>
  <c r="B715" i="1"/>
  <c r="B716" i="1"/>
  <c r="B717" i="1"/>
  <c r="B719" i="1"/>
  <c r="B721" i="1"/>
  <c r="B720" i="1"/>
  <c r="B722" i="1"/>
  <c r="B723" i="1"/>
  <c r="B724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20" i="1"/>
  <c r="B818" i="1"/>
  <c r="B819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8" i="1"/>
  <c r="B849" i="1"/>
  <c r="B850" i="1"/>
  <c r="B851" i="1"/>
  <c r="B853" i="1"/>
  <c r="B854" i="1"/>
  <c r="B855" i="1"/>
  <c r="B856" i="1"/>
  <c r="B857" i="1"/>
  <c r="B859" i="1"/>
  <c r="B860" i="1"/>
  <c r="B861" i="1"/>
  <c r="B864" i="1"/>
  <c r="B865" i="1"/>
  <c r="B866" i="1"/>
  <c r="B867" i="1"/>
  <c r="B868" i="1"/>
  <c r="B869" i="1"/>
  <c r="B870" i="1"/>
  <c r="B871" i="1"/>
  <c r="B872" i="1"/>
  <c r="B873" i="1"/>
  <c r="B874" i="1"/>
  <c r="B942" i="1"/>
  <c r="B875" i="1"/>
  <c r="B876" i="1"/>
  <c r="B877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6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7" i="1"/>
  <c r="B1028" i="1"/>
  <c r="B1029" i="1"/>
  <c r="B1030" i="1"/>
  <c r="B1031" i="1"/>
  <c r="B1033" i="1"/>
  <c r="G208" i="3" l="1"/>
  <c r="G44" i="5"/>
  <c r="G207" i="3"/>
  <c r="G83" i="5"/>
  <c r="G211" i="3"/>
  <c r="G168" i="5"/>
  <c r="G214" i="3"/>
  <c r="G49" i="5"/>
  <c r="G213" i="3"/>
  <c r="G48" i="5"/>
  <c r="G210" i="3"/>
  <c r="G46" i="5"/>
  <c r="G206" i="3"/>
  <c r="G117" i="5"/>
  <c r="G84" i="5"/>
  <c r="G205" i="3"/>
  <c r="G212" i="3"/>
  <c r="G47" i="5"/>
  <c r="G209" i="3"/>
  <c r="G45" i="5"/>
  <c r="F1" i="1"/>
  <c r="H6" i="1"/>
  <c r="G208" i="5" s="1"/>
  <c r="H335" i="1" l="1"/>
  <c r="H342" i="1"/>
  <c r="E120" i="3" l="1"/>
  <c r="F120" i="3"/>
  <c r="E164" i="3" l="1"/>
  <c r="E151" i="3"/>
  <c r="E183" i="3"/>
  <c r="E174" i="3"/>
  <c r="F164" i="3"/>
  <c r="F151" i="3"/>
  <c r="F183" i="3"/>
  <c r="F174" i="3"/>
  <c r="E98" i="3" l="1"/>
  <c r="F98" i="3"/>
  <c r="E188" i="3" l="1"/>
  <c r="F188" i="3"/>
  <c r="E108" i="3" l="1"/>
  <c r="F108" i="3"/>
  <c r="E196" i="3" l="1"/>
  <c r="E199" i="3"/>
  <c r="F196" i="3"/>
  <c r="F199" i="3"/>
  <c r="H425" i="1" l="1"/>
  <c r="E194" i="3" l="1"/>
  <c r="F194" i="3"/>
  <c r="H1015" i="1" l="1"/>
  <c r="H1016" i="1"/>
  <c r="H1017" i="1"/>
  <c r="H1018" i="1"/>
  <c r="H1019" i="1"/>
  <c r="H1020" i="1"/>
  <c r="H1021" i="1"/>
  <c r="H1022" i="1"/>
  <c r="H1023" i="1"/>
  <c r="H1024" i="1"/>
  <c r="H1025" i="1"/>
  <c r="G305" i="5" s="1"/>
  <c r="H1027" i="1"/>
  <c r="H1028" i="1"/>
  <c r="G525" i="5" s="1"/>
  <c r="H1029" i="1"/>
  <c r="H1030" i="1"/>
  <c r="H1031" i="1"/>
  <c r="G438" i="5" s="1"/>
  <c r="H1033" i="1"/>
  <c r="G106" i="5" l="1"/>
  <c r="G204" i="3"/>
  <c r="G110" i="5"/>
  <c r="G203" i="3"/>
  <c r="H23" i="1"/>
  <c r="H19" i="1"/>
  <c r="H75" i="1"/>
  <c r="H76" i="1"/>
  <c r="G7" i="5" s="1"/>
  <c r="H94" i="1"/>
  <c r="H111" i="1"/>
  <c r="H122" i="1"/>
  <c r="H159" i="1"/>
  <c r="G301" i="5" s="1"/>
  <c r="H166" i="1"/>
  <c r="H178" i="1"/>
  <c r="H186" i="1"/>
  <c r="H234" i="1"/>
  <c r="H270" i="1"/>
  <c r="H290" i="1"/>
  <c r="H300" i="1"/>
  <c r="H307" i="1"/>
  <c r="G13" i="5" s="1"/>
  <c r="H328" i="1"/>
  <c r="H347" i="1"/>
  <c r="H398" i="1"/>
  <c r="H409" i="1"/>
  <c r="H597" i="1"/>
  <c r="H602" i="1"/>
  <c r="H624" i="1"/>
  <c r="H681" i="1"/>
  <c r="H726" i="1"/>
  <c r="H785" i="1"/>
  <c r="H820" i="1"/>
  <c r="H842" i="1"/>
  <c r="H855" i="1"/>
  <c r="H950" i="1"/>
  <c r="H956" i="1"/>
  <c r="H456" i="1"/>
  <c r="G110" i="3" l="1"/>
  <c r="G123" i="5"/>
  <c r="G186" i="3"/>
  <c r="G152" i="5"/>
  <c r="E124" i="3"/>
  <c r="F124" i="3"/>
  <c r="H882" i="1" l="1"/>
  <c r="H648" i="1"/>
  <c r="G161" i="5" l="1"/>
  <c r="G158" i="3"/>
  <c r="F93" i="3"/>
  <c r="F103" i="3"/>
  <c r="F105" i="3"/>
  <c r="F109" i="3"/>
  <c r="F112" i="3"/>
  <c r="F114" i="3"/>
  <c r="F116" i="3"/>
  <c r="F117" i="3"/>
  <c r="F130" i="3"/>
  <c r="F133" i="3"/>
  <c r="F132" i="3"/>
  <c r="F134" i="3"/>
  <c r="F143" i="3"/>
  <c r="F145" i="3"/>
  <c r="F146" i="3"/>
  <c r="F150" i="3"/>
  <c r="F155" i="3"/>
  <c r="F156" i="3"/>
  <c r="F159" i="3"/>
  <c r="F162" i="3"/>
  <c r="F163" i="3"/>
  <c r="F165" i="3"/>
  <c r="F147" i="3"/>
  <c r="F171" i="3"/>
  <c r="F184" i="3"/>
  <c r="F190" i="3"/>
  <c r="F91" i="3"/>
  <c r="F180" i="3"/>
  <c r="F97" i="3"/>
  <c r="F92" i="3"/>
  <c r="F192" i="3"/>
  <c r="F175" i="3"/>
  <c r="E93" i="3"/>
  <c r="E103" i="3"/>
  <c r="E105" i="3"/>
  <c r="E109" i="3"/>
  <c r="E112" i="3"/>
  <c r="E114" i="3"/>
  <c r="E116" i="3"/>
  <c r="E117" i="3"/>
  <c r="E130" i="3"/>
  <c r="E133" i="3"/>
  <c r="E132" i="3"/>
  <c r="E134" i="3"/>
  <c r="E143" i="3"/>
  <c r="E145" i="3"/>
  <c r="E146" i="3"/>
  <c r="E150" i="3"/>
  <c r="E155" i="3"/>
  <c r="E156" i="3"/>
  <c r="E159" i="3"/>
  <c r="E162" i="3"/>
  <c r="E163" i="3"/>
  <c r="E165" i="3"/>
  <c r="E147" i="3"/>
  <c r="E171" i="3"/>
  <c r="E184" i="3"/>
  <c r="E190" i="3"/>
  <c r="E91" i="3"/>
  <c r="E180" i="3"/>
  <c r="E97" i="3"/>
  <c r="E92" i="3"/>
  <c r="E192" i="3"/>
  <c r="E175" i="3"/>
  <c r="H5" i="1" l="1"/>
  <c r="H4" i="1"/>
  <c r="H7" i="1"/>
  <c r="H8" i="1"/>
  <c r="H9" i="1"/>
  <c r="H27" i="1"/>
  <c r="H24" i="1"/>
  <c r="H25" i="1"/>
  <c r="G3" i="5" s="1"/>
  <c r="H12" i="1"/>
  <c r="H13" i="1"/>
  <c r="H15" i="1"/>
  <c r="H20" i="1"/>
  <c r="H26" i="1"/>
  <c r="H21" i="1"/>
  <c r="H22" i="1"/>
  <c r="G504" i="5" s="1"/>
  <c r="H14" i="1"/>
  <c r="H11" i="1"/>
  <c r="H18" i="1"/>
  <c r="H17" i="1"/>
  <c r="H28" i="1"/>
  <c r="H29" i="1"/>
  <c r="H30" i="1"/>
  <c r="H31" i="1"/>
  <c r="H32" i="1"/>
  <c r="H36" i="1"/>
  <c r="H38" i="1"/>
  <c r="H34" i="1"/>
  <c r="G267" i="5" s="1"/>
  <c r="H33" i="1"/>
  <c r="H37" i="1"/>
  <c r="H39" i="1"/>
  <c r="H40" i="1"/>
  <c r="G4" i="5" s="1"/>
  <c r="H46" i="1"/>
  <c r="G266" i="5" s="1"/>
  <c r="H42" i="1"/>
  <c r="G298" i="5" s="1"/>
  <c r="H45" i="1"/>
  <c r="H41" i="1"/>
  <c r="H47" i="1"/>
  <c r="H43" i="1"/>
  <c r="H48" i="1"/>
  <c r="H52" i="1"/>
  <c r="G5" i="5" s="1"/>
  <c r="H51" i="1"/>
  <c r="H49" i="1"/>
  <c r="H53" i="1"/>
  <c r="H54" i="1"/>
  <c r="H64" i="1"/>
  <c r="H63" i="1"/>
  <c r="H60" i="1"/>
  <c r="H67" i="1"/>
  <c r="H57" i="1"/>
  <c r="H59" i="1"/>
  <c r="H55" i="1"/>
  <c r="H62" i="1"/>
  <c r="H61" i="1"/>
  <c r="H66" i="1"/>
  <c r="H65" i="1"/>
  <c r="H70" i="1"/>
  <c r="H69" i="1"/>
  <c r="H71" i="1"/>
  <c r="H72" i="1"/>
  <c r="H73" i="1"/>
  <c r="H74" i="1"/>
  <c r="H77" i="1"/>
  <c r="H86" i="1"/>
  <c r="H81" i="1"/>
  <c r="H87" i="1"/>
  <c r="H83" i="1"/>
  <c r="H89" i="1"/>
  <c r="H91" i="1"/>
  <c r="G234" i="5" s="1"/>
  <c r="H85" i="1"/>
  <c r="H90" i="1"/>
  <c r="G275" i="5" s="1"/>
  <c r="H88" i="1"/>
  <c r="G286" i="5" s="1"/>
  <c r="H78" i="1"/>
  <c r="H82" i="1"/>
  <c r="H79" i="1"/>
  <c r="H80" i="1"/>
  <c r="H92" i="1"/>
  <c r="H96" i="1"/>
  <c r="H97" i="1"/>
  <c r="H98" i="1"/>
  <c r="H100" i="1"/>
  <c r="H106" i="1"/>
  <c r="H108" i="1"/>
  <c r="H101" i="1"/>
  <c r="H93" i="1"/>
  <c r="H103" i="1"/>
  <c r="H99" i="1"/>
  <c r="H104" i="1"/>
  <c r="H109" i="1"/>
  <c r="H105" i="1"/>
  <c r="H95" i="1"/>
  <c r="H110" i="1"/>
  <c r="H112" i="1"/>
  <c r="H118" i="1"/>
  <c r="H113" i="1"/>
  <c r="H116" i="1"/>
  <c r="H115" i="1"/>
  <c r="G553" i="5" s="1"/>
  <c r="H114" i="1"/>
  <c r="H117" i="1"/>
  <c r="H465" i="1"/>
  <c r="H119" i="1"/>
  <c r="H120" i="1"/>
  <c r="H121" i="1"/>
  <c r="H132" i="1"/>
  <c r="H125" i="1"/>
  <c r="G284" i="5" s="1"/>
  <c r="H126" i="1"/>
  <c r="H139" i="1"/>
  <c r="H133" i="1"/>
  <c r="H141" i="1"/>
  <c r="H147" i="1"/>
  <c r="H123" i="1"/>
  <c r="H144" i="1"/>
  <c r="H134" i="1"/>
  <c r="H145" i="1"/>
  <c r="H124" i="1"/>
  <c r="H148" i="1"/>
  <c r="H136" i="1"/>
  <c r="H128" i="1"/>
  <c r="H131" i="1"/>
  <c r="H150" i="1"/>
  <c r="G283" i="5" s="1"/>
  <c r="H151" i="1"/>
  <c r="H127" i="1"/>
  <c r="H149" i="1"/>
  <c r="G8" i="5" s="1"/>
  <c r="H143" i="1"/>
  <c r="H138" i="1"/>
  <c r="H140" i="1"/>
  <c r="H142" i="1"/>
  <c r="H129" i="1"/>
  <c r="H137" i="1"/>
  <c r="H152" i="1"/>
  <c r="G530" i="5" s="1"/>
  <c r="H146" i="1"/>
  <c r="H153" i="1"/>
  <c r="G567" i="5" s="1"/>
  <c r="H154" i="1"/>
  <c r="H167" i="1"/>
  <c r="H165" i="1"/>
  <c r="H156" i="1"/>
  <c r="G494" i="5" s="1"/>
  <c r="H158" i="1"/>
  <c r="G517" i="5" s="1"/>
  <c r="H160" i="1"/>
  <c r="G9" i="5" s="1"/>
  <c r="H163" i="1"/>
  <c r="H173" i="1"/>
  <c r="H164" i="1"/>
  <c r="H155" i="1"/>
  <c r="H157" i="1"/>
  <c r="H169" i="1"/>
  <c r="H171" i="1"/>
  <c r="G539" i="5" s="1"/>
  <c r="H172" i="1"/>
  <c r="G107" i="3" s="1"/>
  <c r="H161" i="1"/>
  <c r="H168" i="1"/>
  <c r="H162" i="1"/>
  <c r="H170" i="1"/>
  <c r="H175" i="1"/>
  <c r="H176" i="1"/>
  <c r="H174" i="1"/>
  <c r="H177" i="1"/>
  <c r="G201" i="5" s="1"/>
  <c r="H179" i="1"/>
  <c r="G367" i="5" s="1"/>
  <c r="H180" i="1"/>
  <c r="H181" i="1"/>
  <c r="H184" i="1"/>
  <c r="H182" i="1"/>
  <c r="H189" i="1"/>
  <c r="H183" i="1"/>
  <c r="H185" i="1"/>
  <c r="G10" i="5" s="1"/>
  <c r="H188" i="1"/>
  <c r="H187" i="1"/>
  <c r="G327" i="5" s="1"/>
  <c r="H190" i="1"/>
  <c r="G228" i="5" s="1"/>
  <c r="H192" i="1"/>
  <c r="H193" i="1"/>
  <c r="H191" i="1"/>
  <c r="H194" i="1"/>
  <c r="H195" i="1"/>
  <c r="H196" i="1"/>
  <c r="H198" i="1"/>
  <c r="H199" i="1"/>
  <c r="H197" i="1"/>
  <c r="H200" i="1"/>
  <c r="H201" i="1"/>
  <c r="H203" i="1"/>
  <c r="H208" i="1"/>
  <c r="H209" i="1"/>
  <c r="H204" i="1"/>
  <c r="H207" i="1"/>
  <c r="G195" i="5" s="1"/>
  <c r="H206" i="1"/>
  <c r="H205" i="1"/>
  <c r="H202" i="1"/>
  <c r="H211" i="1"/>
  <c r="H212" i="1"/>
  <c r="H218" i="1"/>
  <c r="H213" i="1"/>
  <c r="H210" i="1"/>
  <c r="H215" i="1"/>
  <c r="H214" i="1"/>
  <c r="H220" i="1"/>
  <c r="H221" i="1"/>
  <c r="H222" i="1"/>
  <c r="H223" i="1"/>
  <c r="H224" i="1"/>
  <c r="H225" i="1"/>
  <c r="H226" i="1"/>
  <c r="G217" i="3" s="1"/>
  <c r="H227" i="1"/>
  <c r="G11" i="5" s="1"/>
  <c r="H228" i="1"/>
  <c r="H229" i="1"/>
  <c r="G433" i="5" s="1"/>
  <c r="H231" i="1"/>
  <c r="H242" i="1"/>
  <c r="G554" i="5" s="1"/>
  <c r="H248" i="1"/>
  <c r="H237" i="1"/>
  <c r="H239" i="1"/>
  <c r="H238" i="1"/>
  <c r="H240" i="1"/>
  <c r="H233" i="1"/>
  <c r="H235" i="1"/>
  <c r="H244" i="1"/>
  <c r="G113" i="3" s="1"/>
  <c r="H241" i="1"/>
  <c r="H232" i="1"/>
  <c r="H236" i="1"/>
  <c r="H230" i="1"/>
  <c r="G250" i="5" s="1"/>
  <c r="H243" i="1"/>
  <c r="H250" i="1"/>
  <c r="H251" i="1"/>
  <c r="H253" i="1"/>
  <c r="G218" i="3" s="1"/>
  <c r="H252" i="1"/>
  <c r="H254" i="1"/>
  <c r="G215" i="5" s="1"/>
  <c r="H255" i="1"/>
  <c r="H264" i="1"/>
  <c r="H261" i="1"/>
  <c r="H258" i="1"/>
  <c r="H257" i="1"/>
  <c r="H256" i="1"/>
  <c r="H267" i="1"/>
  <c r="H265" i="1"/>
  <c r="H260" i="1"/>
  <c r="H268" i="1"/>
  <c r="H263" i="1"/>
  <c r="G191" i="5" s="1"/>
  <c r="H266" i="1"/>
  <c r="G212" i="5" s="1"/>
  <c r="H262" i="1"/>
  <c r="H269" i="1"/>
  <c r="G514" i="5" s="1"/>
  <c r="H271" i="1"/>
  <c r="G396" i="5" s="1"/>
  <c r="H275" i="1"/>
  <c r="H273" i="1"/>
  <c r="G442" i="5" s="1"/>
  <c r="H276" i="1"/>
  <c r="H274" i="1"/>
  <c r="G370" i="5" s="1"/>
  <c r="H272" i="1"/>
  <c r="H277" i="1"/>
  <c r="H286" i="1"/>
  <c r="H280" i="1"/>
  <c r="H285" i="1"/>
  <c r="H281" i="1"/>
  <c r="G540" i="5" s="1"/>
  <c r="H282" i="1"/>
  <c r="H283" i="1"/>
  <c r="G252" i="5" s="1"/>
  <c r="H284" i="1"/>
  <c r="H279" i="1"/>
  <c r="H287" i="1"/>
  <c r="H288" i="1"/>
  <c r="H289" i="1"/>
  <c r="H278" i="1"/>
  <c r="H291" i="1"/>
  <c r="H295" i="1"/>
  <c r="G584" i="5" s="1"/>
  <c r="H293" i="1"/>
  <c r="G12" i="5" s="1"/>
  <c r="H292" i="1"/>
  <c r="H294" i="1"/>
  <c r="G348" i="5" s="1"/>
  <c r="H297" i="1"/>
  <c r="H299" i="1"/>
  <c r="H298" i="1"/>
  <c r="H316" i="1"/>
  <c r="H318" i="1"/>
  <c r="H317" i="1"/>
  <c r="H303" i="1"/>
  <c r="H304" i="1"/>
  <c r="H301" i="1"/>
  <c r="H313" i="1"/>
  <c r="H302" i="1"/>
  <c r="H315" i="1"/>
  <c r="G314" i="5" s="1"/>
  <c r="H305" i="1"/>
  <c r="H311" i="1"/>
  <c r="H312" i="1"/>
  <c r="H322" i="1"/>
  <c r="H309" i="1"/>
  <c r="H306" i="1"/>
  <c r="H321" i="1"/>
  <c r="H310" i="1"/>
  <c r="H331" i="1"/>
  <c r="H325" i="1"/>
  <c r="H314" i="1"/>
  <c r="H308" i="1"/>
  <c r="H324" i="1"/>
  <c r="H333" i="1"/>
  <c r="H329" i="1"/>
  <c r="G449" i="5" s="1"/>
  <c r="H319" i="1"/>
  <c r="G401" i="5" s="1"/>
  <c r="H320" i="1"/>
  <c r="H330" i="1"/>
  <c r="H332" i="1"/>
  <c r="H323" i="1"/>
  <c r="H326" i="1"/>
  <c r="H327" i="1"/>
  <c r="H334" i="1"/>
  <c r="H336" i="1"/>
  <c r="H337" i="1"/>
  <c r="H338" i="1"/>
  <c r="H339" i="1"/>
  <c r="H340" i="1"/>
  <c r="H341" i="1"/>
  <c r="H343" i="1"/>
  <c r="H217" i="1"/>
  <c r="H345" i="1"/>
  <c r="H344" i="1"/>
  <c r="H346" i="1"/>
  <c r="H349" i="1"/>
  <c r="H354" i="1"/>
  <c r="H355" i="1"/>
  <c r="H356" i="1"/>
  <c r="H348" i="1"/>
  <c r="H352" i="1"/>
  <c r="H359" i="1"/>
  <c r="H350" i="1"/>
  <c r="H351" i="1"/>
  <c r="G541" i="5" s="1"/>
  <c r="H358" i="1"/>
  <c r="H360" i="1"/>
  <c r="H353" i="1"/>
  <c r="H357" i="1"/>
  <c r="H364" i="1"/>
  <c r="H361" i="1"/>
  <c r="H365" i="1"/>
  <c r="H363" i="1"/>
  <c r="H362" i="1"/>
  <c r="G15" i="5" s="1"/>
  <c r="H366" i="1"/>
  <c r="G533" i="5" s="1"/>
  <c r="H367" i="1"/>
  <c r="H368" i="1"/>
  <c r="H371" i="1"/>
  <c r="H372" i="1"/>
  <c r="G127" i="3" s="1"/>
  <c r="H370" i="1"/>
  <c r="H369" i="1"/>
  <c r="H413" i="1"/>
  <c r="H384" i="1"/>
  <c r="H373" i="1"/>
  <c r="H408" i="1"/>
  <c r="H393" i="1"/>
  <c r="G236" i="5" s="1"/>
  <c r="H380" i="1"/>
  <c r="H381" i="1"/>
  <c r="G572" i="5" s="1"/>
  <c r="H382" i="1"/>
  <c r="H374" i="1"/>
  <c r="H395" i="1"/>
  <c r="H375" i="1"/>
  <c r="H383" i="1"/>
  <c r="H389" i="1"/>
  <c r="H397" i="1"/>
  <c r="G306" i="5" s="1"/>
  <c r="H399" i="1"/>
  <c r="H379" i="1"/>
  <c r="H390" i="1"/>
  <c r="H385" i="1"/>
  <c r="H414" i="1"/>
  <c r="H417" i="1"/>
  <c r="H392" i="1"/>
  <c r="H394" i="1"/>
  <c r="H386" i="1"/>
  <c r="H411" i="1"/>
  <c r="H400" i="1"/>
  <c r="H377" i="1"/>
  <c r="H376" i="1"/>
  <c r="H407" i="1"/>
  <c r="H416" i="1"/>
  <c r="H401" i="1"/>
  <c r="H403" i="1"/>
  <c r="H391" i="1"/>
  <c r="H415" i="1"/>
  <c r="H418" i="1"/>
  <c r="H378" i="1"/>
  <c r="H387" i="1"/>
  <c r="H396" i="1"/>
  <c r="H402" i="1"/>
  <c r="H404" i="1"/>
  <c r="H410" i="1"/>
  <c r="H405" i="1"/>
  <c r="H406" i="1"/>
  <c r="H412" i="1"/>
  <c r="H388" i="1"/>
  <c r="H420" i="1"/>
  <c r="H419" i="1"/>
  <c r="H421" i="1"/>
  <c r="H422" i="1"/>
  <c r="H427" i="1"/>
  <c r="H423" i="1"/>
  <c r="H424" i="1"/>
  <c r="H429" i="1"/>
  <c r="H428" i="1"/>
  <c r="H426" i="1"/>
  <c r="H430" i="1"/>
  <c r="H436" i="1"/>
  <c r="H437" i="1"/>
  <c r="H431" i="1"/>
  <c r="H433" i="1"/>
  <c r="H435" i="1"/>
  <c r="H432" i="1"/>
  <c r="H434" i="1"/>
  <c r="H438" i="1"/>
  <c r="H440" i="1"/>
  <c r="H439" i="1"/>
  <c r="G186" i="5" s="1"/>
  <c r="H441" i="1"/>
  <c r="H442" i="1"/>
  <c r="H444" i="1"/>
  <c r="H446" i="1"/>
  <c r="H443" i="1"/>
  <c r="H445" i="1"/>
  <c r="H459" i="1"/>
  <c r="H453" i="1"/>
  <c r="H451" i="1"/>
  <c r="G417" i="5" s="1"/>
  <c r="H457" i="1"/>
  <c r="H454" i="1"/>
  <c r="G407" i="5" s="1"/>
  <c r="H449" i="1"/>
  <c r="H455" i="1"/>
  <c r="H462" i="1"/>
  <c r="H452" i="1"/>
  <c r="H460" i="1"/>
  <c r="H468" i="1"/>
  <c r="H450" i="1"/>
  <c r="G239" i="5" s="1"/>
  <c r="H447" i="1"/>
  <c r="H466" i="1"/>
  <c r="H464" i="1"/>
  <c r="H467" i="1"/>
  <c r="H461" i="1"/>
  <c r="G16" i="5" s="1"/>
  <c r="H469" i="1"/>
  <c r="H458" i="1"/>
  <c r="H448" i="1"/>
  <c r="H463" i="1"/>
  <c r="H471" i="1"/>
  <c r="H472" i="1"/>
  <c r="H470" i="1"/>
  <c r="G471" i="5" s="1"/>
  <c r="H473" i="1"/>
  <c r="G17" i="5" s="1"/>
  <c r="H474" i="1"/>
  <c r="H475" i="1"/>
  <c r="H476" i="1"/>
  <c r="G582" i="5" s="1"/>
  <c r="H477" i="1"/>
  <c r="H479" i="1"/>
  <c r="H478" i="1"/>
  <c r="H481" i="1"/>
  <c r="H480" i="1"/>
  <c r="H482" i="1"/>
  <c r="H483" i="1"/>
  <c r="H484" i="1"/>
  <c r="H488" i="1"/>
  <c r="H493" i="1"/>
  <c r="H487" i="1"/>
  <c r="H491" i="1"/>
  <c r="H490" i="1"/>
  <c r="H485" i="1"/>
  <c r="H486" i="1"/>
  <c r="H638" i="1"/>
  <c r="H492" i="1"/>
  <c r="H494" i="1"/>
  <c r="H495" i="1"/>
  <c r="H518" i="1"/>
  <c r="H500" i="1"/>
  <c r="H498" i="1"/>
  <c r="G551" i="5" s="1"/>
  <c r="H515" i="1"/>
  <c r="H503" i="1"/>
  <c r="H502" i="1"/>
  <c r="G18" i="5" s="1"/>
  <c r="H496" i="1"/>
  <c r="H497" i="1"/>
  <c r="H506" i="1"/>
  <c r="H507" i="1"/>
  <c r="H511" i="1"/>
  <c r="H508" i="1"/>
  <c r="G532" i="5" s="1"/>
  <c r="H509" i="1"/>
  <c r="H516" i="1"/>
  <c r="H524" i="1"/>
  <c r="H499" i="1"/>
  <c r="G349" i="5" s="1"/>
  <c r="H512" i="1"/>
  <c r="H513" i="1"/>
  <c r="H501" i="1"/>
  <c r="H528" i="1"/>
  <c r="H519" i="1"/>
  <c r="H520" i="1"/>
  <c r="H521" i="1"/>
  <c r="H530" i="1"/>
  <c r="H532" i="1"/>
  <c r="H517" i="1"/>
  <c r="H527" i="1"/>
  <c r="H531" i="1"/>
  <c r="H514" i="1"/>
  <c r="H510" i="1"/>
  <c r="H526" i="1"/>
  <c r="G272" i="5" s="1"/>
  <c r="H522" i="1"/>
  <c r="H533" i="1"/>
  <c r="G230" i="5" s="1"/>
  <c r="H535" i="1"/>
  <c r="H539" i="1"/>
  <c r="H538" i="1"/>
  <c r="H505" i="1"/>
  <c r="H537" i="1"/>
  <c r="H534" i="1"/>
  <c r="H536" i="1"/>
  <c r="H546" i="1"/>
  <c r="H550" i="1"/>
  <c r="H551" i="1"/>
  <c r="H541" i="1"/>
  <c r="H544" i="1"/>
  <c r="H545" i="1"/>
  <c r="H542" i="1"/>
  <c r="H540" i="1"/>
  <c r="H547" i="1"/>
  <c r="H552" i="1"/>
  <c r="H548" i="1"/>
  <c r="H553" i="1"/>
  <c r="H543" i="1"/>
  <c r="H549" i="1"/>
  <c r="H554" i="1"/>
  <c r="H559" i="1"/>
  <c r="G142" i="3" s="1"/>
  <c r="H570" i="1"/>
  <c r="H566" i="1"/>
  <c r="H568" i="1"/>
  <c r="H555" i="1"/>
  <c r="H562" i="1"/>
  <c r="H556" i="1"/>
  <c r="H571" i="1"/>
  <c r="H557" i="1"/>
  <c r="H564" i="1"/>
  <c r="G302" i="5" s="1"/>
  <c r="H558" i="1"/>
  <c r="H560" i="1"/>
  <c r="H567" i="1"/>
  <c r="H561" i="1"/>
  <c r="H569" i="1"/>
  <c r="H573" i="1"/>
  <c r="H565" i="1"/>
  <c r="G19" i="5" s="1"/>
  <c r="H572" i="1"/>
  <c r="H563" i="1"/>
  <c r="H574" i="1"/>
  <c r="G21" i="5" s="1"/>
  <c r="H575" i="1"/>
  <c r="H576" i="1"/>
  <c r="H577" i="1"/>
  <c r="H578" i="1"/>
  <c r="H579" i="1"/>
  <c r="G583" i="5" s="1"/>
  <c r="H581" i="1"/>
  <c r="H580" i="1"/>
  <c r="G254" i="5" s="1"/>
  <c r="H586" i="1"/>
  <c r="H590" i="1"/>
  <c r="H587" i="1"/>
  <c r="H584" i="1"/>
  <c r="H583" i="1"/>
  <c r="H593" i="1"/>
  <c r="G307" i="5" s="1"/>
  <c r="H585" i="1"/>
  <c r="G22" i="5" s="1"/>
  <c r="H582" i="1"/>
  <c r="H592" i="1"/>
  <c r="G507" i="5" s="1"/>
  <c r="H599" i="1"/>
  <c r="H589" i="1"/>
  <c r="H595" i="1"/>
  <c r="H598" i="1"/>
  <c r="H591" i="1"/>
  <c r="H596" i="1"/>
  <c r="H588" i="1"/>
  <c r="H604" i="1"/>
  <c r="H605" i="1"/>
  <c r="G23" i="5" s="1"/>
  <c r="H603" i="1"/>
  <c r="H601" i="1"/>
  <c r="H606" i="1"/>
  <c r="H600" i="1"/>
  <c r="H607" i="1"/>
  <c r="H608" i="1"/>
  <c r="H610" i="1"/>
  <c r="H609" i="1"/>
  <c r="H612" i="1"/>
  <c r="H614" i="1"/>
  <c r="G642" i="5" s="1"/>
  <c r="H617" i="1"/>
  <c r="H622" i="1"/>
  <c r="H611" i="1"/>
  <c r="H623" i="1"/>
  <c r="H615" i="1"/>
  <c r="H613" i="1"/>
  <c r="H616" i="1"/>
  <c r="G205" i="5" s="1"/>
  <c r="H620" i="1"/>
  <c r="H618" i="1"/>
  <c r="H619" i="1"/>
  <c r="H621" i="1"/>
  <c r="H625" i="1"/>
  <c r="H626" i="1"/>
  <c r="H627" i="1"/>
  <c r="H629" i="1"/>
  <c r="H634" i="1"/>
  <c r="G25" i="5" s="1"/>
  <c r="H631" i="1"/>
  <c r="H633" i="1"/>
  <c r="H639" i="1"/>
  <c r="H645" i="1"/>
  <c r="H636" i="1"/>
  <c r="H641" i="1"/>
  <c r="H642" i="1"/>
  <c r="G304" i="5" s="1"/>
  <c r="H630" i="1"/>
  <c r="H632" i="1"/>
  <c r="H635" i="1"/>
  <c r="H647" i="1"/>
  <c r="G264" i="5" s="1"/>
  <c r="H644" i="1"/>
  <c r="H640" i="1"/>
  <c r="G26" i="5" s="1"/>
  <c r="H646" i="1"/>
  <c r="H643" i="1"/>
  <c r="H650" i="1"/>
  <c r="H651" i="1"/>
  <c r="H652" i="1"/>
  <c r="H653" i="1"/>
  <c r="H654" i="1"/>
  <c r="H656" i="1"/>
  <c r="H657" i="1"/>
  <c r="G493" i="5" s="1"/>
  <c r="H655" i="1"/>
  <c r="H659" i="1"/>
  <c r="G27" i="5" s="1"/>
  <c r="H664" i="1"/>
  <c r="H663" i="1"/>
  <c r="H660" i="1"/>
  <c r="H658" i="1"/>
  <c r="G566" i="5" s="1"/>
  <c r="H661" i="1"/>
  <c r="H665" i="1"/>
  <c r="H666" i="1"/>
  <c r="H667" i="1"/>
  <c r="H670" i="1"/>
  <c r="H668" i="1"/>
  <c r="H673" i="1"/>
  <c r="G374" i="5" s="1"/>
  <c r="H671" i="1"/>
  <c r="G29" i="5" s="1"/>
  <c r="H674" i="1"/>
  <c r="G30" i="5" s="1"/>
  <c r="H675" i="1"/>
  <c r="H672" i="1"/>
  <c r="H678" i="1"/>
  <c r="H676" i="1"/>
  <c r="H679" i="1"/>
  <c r="H529" i="1"/>
  <c r="H684" i="1"/>
  <c r="H682" i="1"/>
  <c r="G476" i="5" s="1"/>
  <c r="H685" i="1"/>
  <c r="H680" i="1"/>
  <c r="H683" i="1"/>
  <c r="G330" i="5" s="1"/>
  <c r="H686" i="1"/>
  <c r="G313" i="5" s="1"/>
  <c r="H690" i="1"/>
  <c r="H687" i="1"/>
  <c r="H691" i="1"/>
  <c r="H689" i="1"/>
  <c r="G31" i="5" s="1"/>
  <c r="H692" i="1"/>
  <c r="H693" i="1"/>
  <c r="H695" i="1"/>
  <c r="G406" i="5" s="1"/>
  <c r="H697" i="1"/>
  <c r="H696" i="1"/>
  <c r="H698" i="1"/>
  <c r="G167" i="3" s="1"/>
  <c r="H699" i="1"/>
  <c r="H700" i="1"/>
  <c r="H701" i="1"/>
  <c r="H702" i="1"/>
  <c r="H703" i="1"/>
  <c r="H704" i="1"/>
  <c r="H707" i="1"/>
  <c r="H594" i="1"/>
  <c r="G32" i="5" s="1"/>
  <c r="H706" i="1"/>
  <c r="H705" i="1"/>
  <c r="G559" i="5" s="1"/>
  <c r="H708" i="1"/>
  <c r="H709" i="1"/>
  <c r="G258" i="5" s="1"/>
  <c r="H713" i="1"/>
  <c r="H714" i="1"/>
  <c r="H711" i="1"/>
  <c r="H712" i="1"/>
  <c r="H710" i="1"/>
  <c r="H715" i="1"/>
  <c r="H716" i="1"/>
  <c r="H717" i="1"/>
  <c r="H719" i="1"/>
  <c r="H721" i="1"/>
  <c r="H720" i="1"/>
  <c r="H722" i="1"/>
  <c r="H729" i="1"/>
  <c r="H727" i="1"/>
  <c r="H730" i="1"/>
  <c r="H731" i="1"/>
  <c r="H724" i="1"/>
  <c r="H728" i="1"/>
  <c r="G33" i="5" s="1"/>
  <c r="H732" i="1"/>
  <c r="H723" i="1"/>
  <c r="H733" i="1"/>
  <c r="H736" i="1"/>
  <c r="H735" i="1"/>
  <c r="H734" i="1"/>
  <c r="H737" i="1"/>
  <c r="H738" i="1"/>
  <c r="G34" i="5" s="1"/>
  <c r="H740" i="1"/>
  <c r="H739" i="1"/>
  <c r="H742" i="1"/>
  <c r="H741" i="1"/>
  <c r="G361" i="5" s="1"/>
  <c r="H743" i="1"/>
  <c r="H744" i="1"/>
  <c r="H748" i="1"/>
  <c r="H745" i="1"/>
  <c r="H746" i="1"/>
  <c r="H750" i="1"/>
  <c r="H751" i="1"/>
  <c r="H749" i="1"/>
  <c r="H752" i="1"/>
  <c r="H753" i="1"/>
  <c r="H760" i="1"/>
  <c r="H755" i="1"/>
  <c r="H764" i="1"/>
  <c r="H754" i="1"/>
  <c r="H759" i="1"/>
  <c r="H757" i="1"/>
  <c r="H758" i="1"/>
  <c r="H766" i="1"/>
  <c r="G548" i="5" s="1"/>
  <c r="H762" i="1"/>
  <c r="H756" i="1"/>
  <c r="H763" i="1"/>
  <c r="H765" i="1"/>
  <c r="H767" i="1"/>
  <c r="H769" i="1"/>
  <c r="H761" i="1"/>
  <c r="H770" i="1"/>
  <c r="H768" i="1"/>
  <c r="H771" i="1"/>
  <c r="G243" i="5" s="1"/>
  <c r="H773" i="1"/>
  <c r="H774" i="1"/>
  <c r="H772" i="1"/>
  <c r="H775" i="1"/>
  <c r="G227" i="5" s="1"/>
  <c r="H779" i="1"/>
  <c r="G226" i="5" s="1"/>
  <c r="H776" i="1"/>
  <c r="G177" i="3" s="1"/>
  <c r="H781" i="1"/>
  <c r="H780" i="1"/>
  <c r="H777" i="1"/>
  <c r="H778" i="1"/>
  <c r="H782" i="1"/>
  <c r="H783" i="1"/>
  <c r="H784" i="1"/>
  <c r="H786" i="1"/>
  <c r="H787" i="1"/>
  <c r="H788" i="1"/>
  <c r="H789" i="1"/>
  <c r="H790" i="1"/>
  <c r="H791" i="1"/>
  <c r="H792" i="1"/>
  <c r="G520" i="5" s="1"/>
  <c r="H795" i="1"/>
  <c r="H793" i="1"/>
  <c r="H794" i="1"/>
  <c r="H796" i="1"/>
  <c r="G560" i="5" s="1"/>
  <c r="H797" i="1"/>
  <c r="H798" i="1"/>
  <c r="H799" i="1"/>
  <c r="H802" i="1"/>
  <c r="H800" i="1"/>
  <c r="H801" i="1"/>
  <c r="H804" i="1"/>
  <c r="H805" i="1"/>
  <c r="H806" i="1"/>
  <c r="H803" i="1"/>
  <c r="H807" i="1"/>
  <c r="H808" i="1"/>
  <c r="H809" i="1"/>
  <c r="G35" i="5" s="1"/>
  <c r="H812" i="1"/>
  <c r="H810" i="1"/>
  <c r="H811" i="1"/>
  <c r="H813" i="1"/>
  <c r="H815" i="1"/>
  <c r="H817" i="1"/>
  <c r="H818" i="1"/>
  <c r="H823" i="1"/>
  <c r="H819" i="1"/>
  <c r="G193" i="5" s="1"/>
  <c r="H824" i="1"/>
  <c r="H814" i="1"/>
  <c r="H816" i="1"/>
  <c r="G263" i="5" s="1"/>
  <c r="H822" i="1"/>
  <c r="H825" i="1"/>
  <c r="H826" i="1"/>
  <c r="H827" i="1"/>
  <c r="H829" i="1"/>
  <c r="H828" i="1"/>
  <c r="H831" i="1"/>
  <c r="H830" i="1"/>
  <c r="H834" i="1"/>
  <c r="H832" i="1"/>
  <c r="H833" i="1"/>
  <c r="H840" i="1"/>
  <c r="G37" i="5" s="1"/>
  <c r="H836" i="1"/>
  <c r="G36" i="5" s="1"/>
  <c r="H835" i="1"/>
  <c r="H839" i="1"/>
  <c r="H837" i="1"/>
  <c r="H841" i="1"/>
  <c r="G596" i="5" s="1"/>
  <c r="H838" i="1"/>
  <c r="H845" i="1"/>
  <c r="H846" i="1"/>
  <c r="H848" i="1"/>
  <c r="G297" i="5" s="1"/>
  <c r="H844" i="1"/>
  <c r="H849" i="1"/>
  <c r="H843" i="1"/>
  <c r="H850" i="1"/>
  <c r="G434" i="5" s="1"/>
  <c r="H851" i="1"/>
  <c r="H853" i="1"/>
  <c r="H867" i="1"/>
  <c r="H854" i="1"/>
  <c r="H856" i="1"/>
  <c r="H857" i="1"/>
  <c r="H859" i="1"/>
  <c r="H866" i="1"/>
  <c r="H860" i="1"/>
  <c r="H864" i="1"/>
  <c r="H861" i="1"/>
  <c r="H868" i="1"/>
  <c r="H865" i="1"/>
  <c r="H869" i="1"/>
  <c r="G630" i="5" s="1"/>
  <c r="H870" i="1"/>
  <c r="H873" i="1"/>
  <c r="H871" i="1"/>
  <c r="H872" i="1"/>
  <c r="H874" i="1"/>
  <c r="H875" i="1"/>
  <c r="G38" i="5" s="1"/>
  <c r="H942" i="1"/>
  <c r="H880" i="1"/>
  <c r="H876" i="1"/>
  <c r="H879" i="1"/>
  <c r="H877" i="1"/>
  <c r="H881" i="1"/>
  <c r="H886" i="1"/>
  <c r="H885" i="1"/>
  <c r="H892" i="1"/>
  <c r="H884" i="1"/>
  <c r="H883" i="1"/>
  <c r="H891" i="1"/>
  <c r="G310" i="5" s="1"/>
  <c r="H887" i="1"/>
  <c r="H890" i="1"/>
  <c r="H888" i="1"/>
  <c r="H889" i="1"/>
  <c r="H896" i="1"/>
  <c r="H898" i="1"/>
  <c r="H893" i="1"/>
  <c r="H900" i="1"/>
  <c r="H902" i="1"/>
  <c r="H894" i="1"/>
  <c r="H905" i="1"/>
  <c r="H904" i="1"/>
  <c r="H899" i="1"/>
  <c r="H901" i="1"/>
  <c r="H903" i="1"/>
  <c r="H906" i="1"/>
  <c r="H907" i="1"/>
  <c r="H910" i="1"/>
  <c r="H908" i="1"/>
  <c r="H909" i="1"/>
  <c r="G319" i="5" s="1"/>
  <c r="H911" i="1"/>
  <c r="H912" i="1"/>
  <c r="H913" i="1"/>
  <c r="G265" i="5" s="1"/>
  <c r="H914" i="1"/>
  <c r="H915" i="1"/>
  <c r="H916" i="1"/>
  <c r="H917" i="1"/>
  <c r="H918" i="1"/>
  <c r="H919" i="1"/>
  <c r="G490" i="5" s="1"/>
  <c r="H926" i="1"/>
  <c r="H922" i="1"/>
  <c r="H925" i="1"/>
  <c r="H920" i="1"/>
  <c r="G196" i="5" s="1"/>
  <c r="H921" i="1"/>
  <c r="H923" i="1"/>
  <c r="H924" i="1"/>
  <c r="H929" i="1"/>
  <c r="H930" i="1"/>
  <c r="H928" i="1"/>
  <c r="H934" i="1"/>
  <c r="H931" i="1"/>
  <c r="G270" i="5" s="1"/>
  <c r="H935" i="1"/>
  <c r="H933" i="1"/>
  <c r="H932" i="1"/>
  <c r="H939" i="1"/>
  <c r="H940" i="1"/>
  <c r="H936" i="1"/>
  <c r="H945" i="1"/>
  <c r="H937" i="1"/>
  <c r="H944" i="1"/>
  <c r="H943" i="1"/>
  <c r="H946" i="1"/>
  <c r="H947" i="1"/>
  <c r="H941" i="1"/>
  <c r="H938" i="1"/>
  <c r="H948" i="1"/>
  <c r="H949" i="1"/>
  <c r="H951" i="1"/>
  <c r="H953" i="1"/>
  <c r="H952" i="1"/>
  <c r="H954" i="1"/>
  <c r="H960" i="1"/>
  <c r="H962" i="1"/>
  <c r="H958" i="1"/>
  <c r="H957" i="1"/>
  <c r="H961" i="1"/>
  <c r="H959" i="1"/>
  <c r="G255" i="5" s="1"/>
  <c r="H963" i="1"/>
  <c r="H965" i="1"/>
  <c r="H964" i="1"/>
  <c r="H966" i="1"/>
  <c r="H967" i="1"/>
  <c r="H969" i="1"/>
  <c r="H970" i="1"/>
  <c r="H973" i="1"/>
  <c r="H971" i="1"/>
  <c r="H972" i="1"/>
  <c r="H974" i="1"/>
  <c r="H976" i="1"/>
  <c r="H980" i="1"/>
  <c r="H979" i="1"/>
  <c r="H975" i="1"/>
  <c r="H978" i="1"/>
  <c r="H977" i="1"/>
  <c r="H981" i="1"/>
  <c r="G216" i="3" s="1"/>
  <c r="H982" i="1"/>
  <c r="H984" i="1"/>
  <c r="H985" i="1"/>
  <c r="H983" i="1"/>
  <c r="H986" i="1"/>
  <c r="H987" i="1"/>
  <c r="H988" i="1"/>
  <c r="H990" i="1"/>
  <c r="H991" i="1"/>
  <c r="H989" i="1"/>
  <c r="G200" i="3" s="1"/>
  <c r="H992" i="1"/>
  <c r="H993" i="1"/>
  <c r="H994" i="1"/>
  <c r="H996" i="1"/>
  <c r="H995" i="1"/>
  <c r="G427" i="5" s="1"/>
  <c r="H997" i="1"/>
  <c r="H998" i="1"/>
  <c r="G595" i="5" s="1"/>
  <c r="H999" i="1"/>
  <c r="G192" i="3" s="1"/>
  <c r="H1000" i="1"/>
  <c r="H1001" i="1"/>
  <c r="H1002" i="1"/>
  <c r="H1003" i="1"/>
  <c r="H1004" i="1"/>
  <c r="H1005" i="1"/>
  <c r="H1006" i="1"/>
  <c r="H1008" i="1"/>
  <c r="H1009" i="1"/>
  <c r="H1010" i="1"/>
  <c r="H1011" i="1"/>
  <c r="H1012" i="1"/>
  <c r="H1013" i="1"/>
  <c r="G296" i="5" s="1"/>
  <c r="H1014" i="1"/>
  <c r="G6" i="5" l="1"/>
  <c r="G644" i="5"/>
  <c r="G215" i="3"/>
  <c r="G185" i="5"/>
  <c r="G586" i="5"/>
  <c r="G509" i="5"/>
  <c r="G189" i="3"/>
  <c r="G200" i="5"/>
  <c r="G199" i="3"/>
  <c r="G42" i="5"/>
  <c r="G148" i="3"/>
  <c r="G150" i="5"/>
  <c r="G140" i="3"/>
  <c r="G95" i="5"/>
  <c r="G138" i="3"/>
  <c r="G73" i="5"/>
  <c r="G126" i="3"/>
  <c r="G69" i="5"/>
  <c r="G179" i="5"/>
  <c r="G95" i="3"/>
  <c r="G178" i="3"/>
  <c r="G156" i="5"/>
  <c r="G148" i="5"/>
  <c r="G166" i="3"/>
  <c r="G155" i="5"/>
  <c r="G197" i="3"/>
  <c r="G120" i="5"/>
  <c r="G181" i="3"/>
  <c r="G112" i="5"/>
  <c r="G172" i="3"/>
  <c r="G127" i="5"/>
  <c r="G161" i="3"/>
  <c r="G153" i="3"/>
  <c r="G135" i="5"/>
  <c r="G96" i="5"/>
  <c r="G135" i="3"/>
  <c r="G104" i="5"/>
  <c r="G122" i="3"/>
  <c r="G102" i="5"/>
  <c r="G115" i="3"/>
  <c r="G104" i="3"/>
  <c r="G74" i="5"/>
  <c r="G99" i="3"/>
  <c r="G75" i="5"/>
  <c r="G201" i="3"/>
  <c r="G43" i="5"/>
  <c r="G198" i="3"/>
  <c r="G60" i="5"/>
  <c r="G173" i="5"/>
  <c r="G195" i="3"/>
  <c r="G185" i="3"/>
  <c r="G101" i="5"/>
  <c r="G154" i="3"/>
  <c r="G115" i="5"/>
  <c r="G177" i="5"/>
  <c r="G141" i="3"/>
  <c r="G107" i="5"/>
  <c r="G100" i="3"/>
  <c r="G202" i="3"/>
  <c r="G59" i="5"/>
  <c r="G196" i="3"/>
  <c r="G41" i="5"/>
  <c r="G182" i="3"/>
  <c r="G50" i="5"/>
  <c r="G157" i="5"/>
  <c r="G176" i="3"/>
  <c r="G157" i="3"/>
  <c r="G166" i="5"/>
  <c r="G139" i="3"/>
  <c r="G58" i="5"/>
  <c r="G123" i="3"/>
  <c r="G184" i="5"/>
  <c r="G119" i="3"/>
  <c r="G162" i="5"/>
  <c r="G179" i="3"/>
  <c r="G81" i="5"/>
  <c r="G143" i="5"/>
  <c r="G170" i="3"/>
  <c r="G138" i="5"/>
  <c r="G160" i="3"/>
  <c r="G152" i="3"/>
  <c r="G70" i="5"/>
  <c r="G129" i="3"/>
  <c r="G87" i="5"/>
  <c r="G133" i="5"/>
  <c r="G118" i="3"/>
  <c r="G122" i="5"/>
  <c r="G96" i="3"/>
  <c r="G187" i="3"/>
  <c r="G172" i="5"/>
  <c r="G99" i="5"/>
  <c r="G149" i="3"/>
  <c r="G136" i="3"/>
  <c r="G103" i="5"/>
  <c r="G169" i="5"/>
  <c r="G125" i="3"/>
  <c r="G149" i="5"/>
  <c r="G106" i="3"/>
  <c r="G105" i="5"/>
  <c r="G90" i="3"/>
  <c r="G191" i="3"/>
  <c r="G144" i="5"/>
  <c r="G131" i="3"/>
  <c r="G71" i="5"/>
  <c r="G194" i="3"/>
  <c r="G40" i="5"/>
  <c r="G128" i="5"/>
  <c r="G173" i="3"/>
  <c r="G193" i="3"/>
  <c r="G39" i="5"/>
  <c r="G169" i="3"/>
  <c r="G100" i="5"/>
  <c r="G163" i="5"/>
  <c r="G168" i="3"/>
  <c r="G151" i="3"/>
  <c r="G24" i="5"/>
  <c r="G144" i="3"/>
  <c r="G20" i="5"/>
  <c r="G89" i="5"/>
  <c r="G137" i="3"/>
  <c r="G167" i="5"/>
  <c r="G128" i="3"/>
  <c r="G121" i="3"/>
  <c r="G14" i="5"/>
  <c r="G111" i="3"/>
  <c r="G111" i="5"/>
  <c r="G171" i="5"/>
  <c r="G102" i="3"/>
  <c r="G97" i="5"/>
  <c r="G101" i="3"/>
  <c r="G91" i="3"/>
  <c r="G164" i="3"/>
  <c r="G174" i="3"/>
  <c r="G108" i="3"/>
  <c r="G188" i="3"/>
  <c r="G183" i="3"/>
  <c r="G98" i="3"/>
  <c r="G175" i="3"/>
  <c r="G120" i="3"/>
  <c r="G171" i="3"/>
  <c r="G116" i="3"/>
  <c r="G134" i="3"/>
  <c r="G103" i="3"/>
  <c r="G92" i="3"/>
  <c r="G163" i="3"/>
  <c r="G93" i="3"/>
  <c r="G180" i="3"/>
  <c r="G114" i="3"/>
  <c r="G145" i="3"/>
  <c r="G190" i="3"/>
  <c r="G112" i="3"/>
  <c r="G124" i="3"/>
  <c r="G133" i="3"/>
  <c r="G184" i="3"/>
  <c r="G165" i="3"/>
  <c r="G143" i="3"/>
  <c r="G117" i="3"/>
  <c r="G162" i="3"/>
  <c r="G150" i="3"/>
  <c r="G147" i="3"/>
  <c r="G155" i="3"/>
  <c r="G105" i="3"/>
  <c r="G146" i="3"/>
  <c r="G132" i="3"/>
  <c r="G156" i="3"/>
  <c r="G159" i="3"/>
  <c r="G130" i="3"/>
  <c r="G109" i="3"/>
  <c r="G97" i="3"/>
  <c r="R12" i="1"/>
  <c r="R11" i="1"/>
  <c r="R10" i="1"/>
  <c r="R9" i="1"/>
  <c r="R8" i="1"/>
  <c r="R7" i="1"/>
  <c r="R6" i="1"/>
  <c r="R5" i="1"/>
  <c r="R4" i="1"/>
  <c r="W3" i="1"/>
  <c r="R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<sst xmlns="http://schemas.openxmlformats.org/spreadsheetml/2006/main" count="10428" uniqueCount="3854">
  <si>
    <t>字音画数表</t>
  </si>
  <si>
    <t>字</t>
  </si>
  <si>
    <t>字音</t>
    <rPh sb="0" eb="2">
      <t>ジオン</t>
    </rPh>
    <phoneticPr fontId="2"/>
  </si>
  <si>
    <t>画数</t>
    <rPh sb="0" eb="2">
      <t>カクスウ</t>
    </rPh>
    <phoneticPr fontId="2"/>
  </si>
  <si>
    <t>部首</t>
  </si>
  <si>
    <t>部首番号</t>
    <rPh sb="0" eb="2">
      <t>ﾌﾞｼｭ</t>
    </rPh>
    <rPh sb="2" eb="4">
      <t>ﾊﾞﾝｺﾞｳ</t>
    </rPh>
    <phoneticPr fontId="3" type="noConversion"/>
  </si>
  <si>
    <t>頭文字</t>
    <rPh sb="0" eb="3">
      <t>カシラモジ</t>
    </rPh>
    <phoneticPr fontId="2"/>
  </si>
  <si>
    <t>備考</t>
  </si>
  <si>
    <t>No</t>
    <phoneticPr fontId="2"/>
  </si>
  <si>
    <t>記号</t>
    <rPh sb="0" eb="2">
      <t>キゴウ</t>
    </rPh>
    <phoneticPr fontId="2"/>
  </si>
  <si>
    <t>_</t>
  </si>
  <si>
    <t>人名の前に置く</t>
  </si>
  <si>
    <t>〖</t>
  </si>
  <si>
    <t>【（嗇夫）/守</t>
  </si>
  <si>
    <t>安</t>
  </si>
  <si>
    <t>宀</t>
  </si>
  <si>
    <t>〗</t>
    <phoneticPr fontId="2"/>
  </si>
  <si>
    <t>已</t>
  </si>
  <si>
    <t>い</t>
  </si>
  <si>
    <t>己</t>
  </si>
  <si>
    <t>✔</t>
  </si>
  <si>
    <t>（</t>
    <phoneticPr fontId="3" type="noConversion"/>
  </si>
  <si>
    <t>以</t>
  </si>
  <si>
    <t>人</t>
  </si>
  <si>
    <t>）</t>
    <phoneticPr fontId="3" type="noConversion"/>
  </si>
  <si>
    <t>夷</t>
  </si>
  <si>
    <t>大</t>
    <rPh sb="0" eb="1">
      <t>ﾀﾞｲ</t>
    </rPh>
    <phoneticPr fontId="3" type="noConversion"/>
  </si>
  <si>
    <t>/</t>
  </si>
  <si>
    <t>衣</t>
  </si>
  <si>
    <t>］</t>
    <phoneticPr fontId="3" type="noConversion"/>
  </si>
  <si>
    <t>巸</t>
  </si>
  <si>
    <t>［</t>
    <phoneticPr fontId="3" type="noConversion"/>
  </si>
  <si>
    <t>韋</t>
  </si>
  <si>
    <t>】</t>
    <phoneticPr fontId="3" type="noConversion"/>
  </si>
  <si>
    <t>尉</t>
  </si>
  <si>
    <t>寸</t>
    <rPh sb="0" eb="1">
      <t>ｽﾝ</t>
    </rPh>
    <phoneticPr fontId="3" type="noConversion"/>
  </si>
  <si>
    <t>ウツは姓</t>
    <rPh sb="3" eb="4">
      <t>ｾｲ</t>
    </rPh>
    <phoneticPr fontId="3" type="noConversion"/>
  </si>
  <si>
    <t>【</t>
    <phoneticPr fontId="3" type="noConversion"/>
  </si>
  <si>
    <t>爲</t>
    <rPh sb="0" eb="1">
      <t>タメ</t>
    </rPh>
    <phoneticPr fontId="2"/>
  </si>
  <si>
    <t>爪</t>
    <rPh sb="0" eb="1">
      <t>ツメ</t>
    </rPh>
    <phoneticPr fontId="2"/>
  </si>
  <si>
    <t>→</t>
    <phoneticPr fontId="2"/>
  </si>
  <si>
    <t>艸</t>
    <rPh sb="0" eb="1">
      <t>ｸｻ</t>
    </rPh>
    <phoneticPr fontId="3" type="noConversion"/>
  </si>
  <si>
    <t>意</t>
  </si>
  <si>
    <t>心</t>
    <rPh sb="0" eb="1">
      <t>ｺｺﾛ</t>
    </rPh>
    <phoneticPr fontId="3" type="noConversion"/>
  </si>
  <si>
    <t>郁</t>
  </si>
  <si>
    <t>邑</t>
    <rPh sb="0" eb="1">
      <t>ﾑﾗ</t>
    </rPh>
    <phoneticPr fontId="3" type="noConversion"/>
  </si>
  <si>
    <t>陰</t>
  </si>
  <si>
    <t>阜</t>
  </si>
  <si>
    <t>〼</t>
  </si>
  <si>
    <t>宇</t>
  </si>
  <si>
    <t>う</t>
  </si>
  <si>
    <t>□</t>
  </si>
  <si>
    <t>犬</t>
  </si>
  <si>
    <t>……</t>
  </si>
  <si>
    <t>羽</t>
  </si>
  <si>
    <t>あん</t>
  </si>
  <si>
    <t>㝼</t>
  </si>
  <si>
    <t>尢</t>
  </si>
  <si>
    <t>盈</t>
  </si>
  <si>
    <t>皿</t>
    <rPh sb="0" eb="1">
      <t>ｻﾗ</t>
    </rPh>
    <phoneticPr fontId="3" type="noConversion"/>
  </si>
  <si>
    <t>穎</t>
  </si>
  <si>
    <t>頁</t>
    <rPh sb="0" eb="1">
      <t>ﾍﾟーｼﾞ</t>
    </rPh>
    <phoneticPr fontId="3" type="noConversion"/>
  </si>
  <si>
    <t>益</t>
  </si>
  <si>
    <t>繹</t>
  </si>
  <si>
    <t>えき</t>
  </si>
  <si>
    <t>糸</t>
    <rPh sb="0" eb="1">
      <t>ｲﾄ</t>
    </rPh>
    <phoneticPr fontId="3" type="noConversion"/>
  </si>
  <si>
    <t>爰</t>
  </si>
  <si>
    <t>苑</t>
  </si>
  <si>
    <t>衍</t>
  </si>
  <si>
    <t>行</t>
    <rPh sb="0" eb="1">
      <t>ｷﾞｮｳ</t>
    </rPh>
    <phoneticPr fontId="3" type="noConversion"/>
  </si>
  <si>
    <t>援</t>
  </si>
  <si>
    <t>えん</t>
  </si>
  <si>
    <t>手</t>
    <rPh sb="0" eb="1">
      <t>ﾃ</t>
    </rPh>
    <phoneticPr fontId="3" type="noConversion"/>
  </si>
  <si>
    <t>猨</t>
  </si>
  <si>
    <t>傿</t>
  </si>
  <si>
    <t>園</t>
  </si>
  <si>
    <t>囗</t>
  </si>
  <si>
    <t>厂</t>
  </si>
  <si>
    <t>鄢</t>
  </si>
  <si>
    <t>燕</t>
  </si>
  <si>
    <t>火</t>
    <rPh sb="0" eb="1">
      <t>ﾋ</t>
    </rPh>
    <phoneticPr fontId="3" type="noConversion"/>
  </si>
  <si>
    <t>王</t>
  </si>
  <si>
    <t>玉</t>
    <rPh sb="0" eb="1">
      <t>ﾀﾏ</t>
    </rPh>
    <phoneticPr fontId="3" type="noConversion"/>
  </si>
  <si>
    <t>歐</t>
  </si>
  <si>
    <t>おう</t>
  </si>
  <si>
    <t>欠</t>
    <rPh sb="0" eb="1">
      <t>ｹﾂ</t>
    </rPh>
    <phoneticPr fontId="3" type="noConversion"/>
  </si>
  <si>
    <t>乙</t>
  </si>
  <si>
    <t>乙</t>
    <rPh sb="0" eb="1">
      <t>ｵﾂ</t>
    </rPh>
    <phoneticPr fontId="3" type="noConversion"/>
  </si>
  <si>
    <t>溫</t>
  </si>
  <si>
    <t>おん</t>
  </si>
  <si>
    <t>水</t>
    <rPh sb="0" eb="1">
      <t>ﾐｽﾞ</t>
    </rPh>
    <phoneticPr fontId="3" type="noConversion"/>
  </si>
  <si>
    <t>下</t>
  </si>
  <si>
    <t>か</t>
  </si>
  <si>
    <t>一</t>
    <rPh sb="0" eb="1">
      <t>ｲﾁ</t>
    </rPh>
    <phoneticPr fontId="3" type="noConversion"/>
  </si>
  <si>
    <t>和</t>
  </si>
  <si>
    <t>か</t>
    <phoneticPr fontId="2"/>
  </si>
  <si>
    <t>口</t>
    <rPh sb="0" eb="1">
      <t>ｸﾁ</t>
    </rPh>
    <phoneticPr fontId="3" type="noConversion"/>
  </si>
  <si>
    <t>假</t>
  </si>
  <si>
    <t>華</t>
  </si>
  <si>
    <t>賀</t>
  </si>
  <si>
    <t>貝</t>
    <rPh sb="0" eb="1">
      <t>ｶｲ</t>
    </rPh>
    <phoneticPr fontId="3" type="noConversion"/>
  </si>
  <si>
    <t>嘉</t>
  </si>
  <si>
    <t>樺</t>
  </si>
  <si>
    <t>木</t>
    <rPh sb="0" eb="1">
      <t>ｷ</t>
    </rPh>
    <phoneticPr fontId="3" type="noConversion"/>
  </si>
  <si>
    <t>課</t>
  </si>
  <si>
    <t>言</t>
    <rPh sb="0" eb="1">
      <t>ｹﾞﾝ</t>
    </rPh>
    <phoneticPr fontId="3" type="noConversion"/>
  </si>
  <si>
    <t>駕</t>
  </si>
  <si>
    <t>馬</t>
    <rPh sb="0" eb="1">
      <t>ｳﾏ</t>
    </rPh>
    <phoneticPr fontId="3" type="noConversion"/>
  </si>
  <si>
    <t>過</t>
  </si>
  <si>
    <t>辵</t>
  </si>
  <si>
    <t>㞒</t>
  </si>
  <si>
    <t>かい</t>
  </si>
  <si>
    <t>尸</t>
  </si>
  <si>
    <t>欸に同じく許介切</t>
  </si>
  <si>
    <t>界</t>
  </si>
  <si>
    <t>田</t>
    <rPh sb="0" eb="1">
      <t>ﾀ</t>
    </rPh>
    <phoneticPr fontId="3" type="noConversion"/>
  </si>
  <si>
    <t>廥</t>
  </si>
  <si>
    <t>广</t>
  </si>
  <si>
    <t>褱</t>
  </si>
  <si>
    <t>角</t>
  </si>
  <si>
    <t>かく</t>
  </si>
  <si>
    <t>角</t>
    <rPh sb="0" eb="1">
      <t>ｶﾄﾞ</t>
    </rPh>
    <phoneticPr fontId="3" type="noConversion"/>
  </si>
  <si>
    <t>古岳切。ロク（盧谷切）は角里先生のみ、甪・禄の別字</t>
  </si>
  <si>
    <t>客</t>
  </si>
  <si>
    <t>獲</t>
  </si>
  <si>
    <t>官</t>
  </si>
  <si>
    <t>邯</t>
  </si>
  <si>
    <t>咸</t>
  </si>
  <si>
    <t>臤</t>
  </si>
  <si>
    <t>かん</t>
  </si>
  <si>
    <t>臣</t>
    <rPh sb="0" eb="1">
      <t>ｼﾝ</t>
    </rPh>
    <phoneticPr fontId="3" type="noConversion"/>
  </si>
  <si>
    <t>悍</t>
  </si>
  <si>
    <t>堪</t>
  </si>
  <si>
    <t>土</t>
    <rPh sb="0" eb="1">
      <t>ﾂﾁ</t>
    </rPh>
    <phoneticPr fontId="3" type="noConversion"/>
  </si>
  <si>
    <t>敢</t>
  </si>
  <si>
    <t>攴</t>
  </si>
  <si>
    <t>感</t>
  </si>
  <si>
    <t>榦</t>
  </si>
  <si>
    <t>銜</t>
  </si>
  <si>
    <t>金</t>
    <rPh sb="0" eb="1">
      <t>ｷﾝ</t>
    </rPh>
    <phoneticPr fontId="3" type="noConversion"/>
  </si>
  <si>
    <t>寬</t>
  </si>
  <si>
    <t>監</t>
  </si>
  <si>
    <t>緩</t>
  </si>
  <si>
    <t>關</t>
  </si>
  <si>
    <t>門</t>
    <rPh sb="0" eb="1">
      <t>ﾓﾝ</t>
    </rPh>
    <phoneticPr fontId="3" type="noConversion"/>
  </si>
  <si>
    <t>贛</t>
  </si>
  <si>
    <t>雁</t>
  </si>
  <si>
    <t>隹</t>
    <rPh sb="0" eb="1">
      <t>ﾄﾘ</t>
    </rPh>
    <phoneticPr fontId="3" type="noConversion"/>
  </si>
  <si>
    <t>き</t>
  </si>
  <si>
    <t>忌</t>
  </si>
  <si>
    <t>其</t>
  </si>
  <si>
    <t>き</t>
    <phoneticPr fontId="2"/>
  </si>
  <si>
    <t>八</t>
    <rPh sb="0" eb="1">
      <t>ﾊﾁ</t>
    </rPh>
    <phoneticPr fontId="3" type="noConversion"/>
  </si>
  <si>
    <t>季</t>
  </si>
  <si>
    <t>子</t>
    <rPh sb="0" eb="1">
      <t>ｺ</t>
    </rPh>
    <phoneticPr fontId="3" type="noConversion"/>
  </si>
  <si>
    <t>紀</t>
  </si>
  <si>
    <t>氣</t>
  </si>
  <si>
    <t>气</t>
  </si>
  <si>
    <t>起</t>
  </si>
  <si>
    <t>走</t>
    <rPh sb="0" eb="1">
      <t>ﾊｼ</t>
    </rPh>
    <phoneticPr fontId="3" type="noConversion"/>
  </si>
  <si>
    <t>喜</t>
  </si>
  <si>
    <t>畸</t>
  </si>
  <si>
    <t>歸</t>
  </si>
  <si>
    <t>止</t>
    <rPh sb="0" eb="1">
      <t>ﾄ</t>
    </rPh>
    <phoneticPr fontId="3" type="noConversion"/>
  </si>
  <si>
    <t>騎</t>
  </si>
  <si>
    <t>沂</t>
  </si>
  <si>
    <t>ぎ</t>
    <phoneticPr fontId="2"/>
  </si>
  <si>
    <t>宜</t>
  </si>
  <si>
    <t>義</t>
  </si>
  <si>
    <t>ぎ</t>
  </si>
  <si>
    <t>魏</t>
  </si>
  <si>
    <t>鬼</t>
    <rPh sb="0" eb="1">
      <t>ｵﾆ</t>
    </rPh>
    <phoneticPr fontId="3" type="noConversion"/>
  </si>
  <si>
    <t>齮</t>
  </si>
  <si>
    <t>齒</t>
  </si>
  <si>
    <t>卻</t>
  </si>
  <si>
    <t>きゃく</t>
  </si>
  <si>
    <t>卩</t>
  </si>
  <si>
    <t>求</t>
  </si>
  <si>
    <t>糾</t>
  </si>
  <si>
    <t>きゅう</t>
  </si>
  <si>
    <t>宮</t>
  </si>
  <si>
    <t>廏</t>
  </si>
  <si>
    <t>樛</t>
  </si>
  <si>
    <t>去</t>
  </si>
  <si>
    <t>きょ</t>
  </si>
  <si>
    <t>厶</t>
  </si>
  <si>
    <t>居</t>
  </si>
  <si>
    <t>尸</t>
    <rPh sb="0" eb="1">
      <t>ｼｶﾊﾞﾈ</t>
    </rPh>
    <phoneticPr fontId="3" type="noConversion"/>
  </si>
  <si>
    <t>渠</t>
  </si>
  <si>
    <t>據</t>
  </si>
  <si>
    <t>御</t>
  </si>
  <si>
    <t>彳</t>
  </si>
  <si>
    <t>邛</t>
  </si>
  <si>
    <t>きょう</t>
  </si>
  <si>
    <t>肉</t>
    <rPh sb="0" eb="1">
      <t>ﾆｸ</t>
    </rPh>
    <phoneticPr fontId="3" type="noConversion"/>
  </si>
  <si>
    <t>均</t>
  </si>
  <si>
    <t>欣</t>
  </si>
  <si>
    <t>きん</t>
  </si>
  <si>
    <t>金</t>
  </si>
  <si>
    <t>觔</t>
  </si>
  <si>
    <t>広韻には未収録。正字通は「筋」に同じ、また斤の俗字という</t>
  </si>
  <si>
    <t>赾</t>
  </si>
  <si>
    <t>漢音未確認</t>
  </si>
  <si>
    <t>菌</t>
  </si>
  <si>
    <t>俱</t>
  </si>
  <si>
    <t>具</t>
  </si>
  <si>
    <t>空</t>
  </si>
  <si>
    <t>詘</t>
  </si>
  <si>
    <t>くつ</t>
  </si>
  <si>
    <t>黜の読み替えはチュツ</t>
    <rPh sb="2" eb="3">
      <t>ヨ</t>
    </rPh>
    <rPh sb="4" eb="5">
      <t>カ</t>
    </rPh>
    <phoneticPr fontId="2"/>
  </si>
  <si>
    <t>軍</t>
  </si>
  <si>
    <t>冖</t>
  </si>
  <si>
    <t>郡</t>
  </si>
  <si>
    <t>け</t>
  </si>
  <si>
    <t>目</t>
    <rPh sb="0" eb="1">
      <t>ﾒ</t>
    </rPh>
    <phoneticPr fontId="3" type="noConversion"/>
  </si>
  <si>
    <t>𥄎</t>
  </si>
  <si>
    <t>荆</t>
  </si>
  <si>
    <t>計</t>
  </si>
  <si>
    <t>けい</t>
  </si>
  <si>
    <t>徑</t>
  </si>
  <si>
    <t>陘</t>
  </si>
  <si>
    <t>啓</t>
  </si>
  <si>
    <t>敬</t>
  </si>
  <si>
    <t>慶</t>
  </si>
  <si>
    <t>繫</t>
  </si>
  <si>
    <t>競</t>
  </si>
  <si>
    <t>立</t>
    <rPh sb="0" eb="1">
      <t>ﾀ</t>
    </rPh>
    <phoneticPr fontId="3" type="noConversion"/>
  </si>
  <si>
    <t>輗</t>
  </si>
  <si>
    <t>げい</t>
  </si>
  <si>
    <t>車</t>
    <rPh sb="0" eb="1">
      <t>ｸﾙﾏ</t>
    </rPh>
    <phoneticPr fontId="3" type="noConversion"/>
  </si>
  <si>
    <t>決</t>
  </si>
  <si>
    <t>けつ</t>
  </si>
  <si>
    <t>缺</t>
  </si>
  <si>
    <t>竭</t>
  </si>
  <si>
    <t>見</t>
  </si>
  <si>
    <t>けん</t>
  </si>
  <si>
    <t>見</t>
    <rPh sb="0" eb="1">
      <t>ﾐ</t>
    </rPh>
    <phoneticPr fontId="3" type="noConversion"/>
  </si>
  <si>
    <t>建</t>
  </si>
  <si>
    <t>廴</t>
  </si>
  <si>
    <t>兼</t>
  </si>
  <si>
    <t>涓</t>
  </si>
  <si>
    <t>遣</t>
  </si>
  <si>
    <t>縣</t>
  </si>
  <si>
    <t>元</t>
  </si>
  <si>
    <t>げん</t>
  </si>
  <si>
    <t>儿</t>
  </si>
  <si>
    <t>沅</t>
  </si>
  <si>
    <t>言</t>
  </si>
  <si>
    <t>ギンは誾の別字</t>
  </si>
  <si>
    <t>原</t>
  </si>
  <si>
    <t>戶</t>
  </si>
  <si>
    <t>こ</t>
  </si>
  <si>
    <t>虎</t>
  </si>
  <si>
    <t>虍</t>
  </si>
  <si>
    <t>固</t>
  </si>
  <si>
    <t>故</t>
  </si>
  <si>
    <t>狐</t>
  </si>
  <si>
    <t>庫</t>
  </si>
  <si>
    <t>觚</t>
  </si>
  <si>
    <t>賈</t>
  </si>
  <si>
    <t>郀</t>
  </si>
  <si>
    <t>9</t>
  </si>
  <si>
    <t>未確認！</t>
  </si>
  <si>
    <t>午</t>
  </si>
  <si>
    <t>ご</t>
  </si>
  <si>
    <t>十</t>
    <rPh sb="0" eb="1">
      <t>ｼﾞｭｳ</t>
    </rPh>
    <phoneticPr fontId="3" type="noConversion"/>
  </si>
  <si>
    <t>伍</t>
  </si>
  <si>
    <t>呉</t>
  </si>
  <si>
    <t>ご</t>
    <phoneticPr fontId="2"/>
  </si>
  <si>
    <t>吾</t>
  </si>
  <si>
    <t>梧</t>
  </si>
  <si>
    <t>工</t>
  </si>
  <si>
    <t>こう</t>
  </si>
  <si>
    <t>公</t>
  </si>
  <si>
    <t>功</t>
  </si>
  <si>
    <t>力</t>
    <rPh sb="0" eb="1">
      <t>ﾁｶﾗ</t>
    </rPh>
    <phoneticPr fontId="3" type="noConversion"/>
  </si>
  <si>
    <t>弘</t>
  </si>
  <si>
    <t>弓</t>
    <rPh sb="0" eb="1">
      <t>ﾕﾐ</t>
    </rPh>
    <phoneticPr fontId="3" type="noConversion"/>
  </si>
  <si>
    <t>合</t>
  </si>
  <si>
    <t>江</t>
  </si>
  <si>
    <t>行</t>
  </si>
  <si>
    <t>攻</t>
  </si>
  <si>
    <t>更</t>
  </si>
  <si>
    <t>曰</t>
    <rPh sb="0" eb="1">
      <t>ｴﾂ</t>
    </rPh>
    <phoneticPr fontId="3" type="noConversion"/>
  </si>
  <si>
    <t>後</t>
  </si>
  <si>
    <t>恆</t>
  </si>
  <si>
    <t>皇</t>
  </si>
  <si>
    <t>白</t>
    <rPh sb="0" eb="1">
      <t>ｼﾛ</t>
    </rPh>
    <phoneticPr fontId="3" type="noConversion"/>
  </si>
  <si>
    <t>校</t>
  </si>
  <si>
    <t>高</t>
  </si>
  <si>
    <t>高</t>
    <rPh sb="0" eb="1">
      <t>ﾀｶ</t>
    </rPh>
    <phoneticPr fontId="3" type="noConversion"/>
  </si>
  <si>
    <t>笱</t>
  </si>
  <si>
    <t>竹</t>
    <rPh sb="0" eb="1">
      <t>ﾀｹ</t>
    </rPh>
    <phoneticPr fontId="3" type="noConversion"/>
  </si>
  <si>
    <t>釦</t>
  </si>
  <si>
    <t>廣</t>
  </si>
  <si>
    <t>橫</t>
  </si>
  <si>
    <t>衡</t>
  </si>
  <si>
    <t>懬</t>
  </si>
  <si>
    <t>謷</t>
  </si>
  <si>
    <t>ごう</t>
  </si>
  <si>
    <t>國</t>
  </si>
  <si>
    <t>こく</t>
  </si>
  <si>
    <t>獄</t>
  </si>
  <si>
    <t>圂</t>
  </si>
  <si>
    <t>こん</t>
  </si>
  <si>
    <t>読み替えはカンともよむ</t>
  </si>
  <si>
    <t>根</t>
  </si>
  <si>
    <t>左</t>
  </si>
  <si>
    <t>工</t>
    <rPh sb="0" eb="1">
      <t>ｺｳ</t>
    </rPh>
    <phoneticPr fontId="3" type="noConversion"/>
  </si>
  <si>
    <t>さ</t>
  </si>
  <si>
    <t>佐</t>
  </si>
  <si>
    <t>痤</t>
  </si>
  <si>
    <t>疒</t>
  </si>
  <si>
    <t>再</t>
    <rPh sb="0" eb="1">
      <t>サイ</t>
    </rPh>
    <phoneticPr fontId="2"/>
  </si>
  <si>
    <t>冂</t>
  </si>
  <si>
    <t>在</t>
  </si>
  <si>
    <t>最</t>
  </si>
  <si>
    <t>さい</t>
  </si>
  <si>
    <t>塞</t>
  </si>
  <si>
    <t>さく</t>
  </si>
  <si>
    <t>索</t>
  </si>
  <si>
    <t>山</t>
  </si>
  <si>
    <t>さん</t>
  </si>
  <si>
    <t>山</t>
    <rPh sb="0" eb="1">
      <t>ﾔﾏ</t>
    </rPh>
    <phoneticPr fontId="3" type="noConversion"/>
  </si>
  <si>
    <t>之</t>
    <rPh sb="0" eb="1">
      <t>ノ</t>
    </rPh>
    <phoneticPr fontId="2"/>
  </si>
  <si>
    <t>し</t>
    <phoneticPr fontId="2"/>
  </si>
  <si>
    <t>丶</t>
  </si>
  <si>
    <t>し</t>
  </si>
  <si>
    <t>士</t>
  </si>
  <si>
    <t>子</t>
  </si>
  <si>
    <t>史</t>
  </si>
  <si>
    <t>司</t>
  </si>
  <si>
    <t>市</t>
  </si>
  <si>
    <t>巾</t>
    <rPh sb="0" eb="1">
      <t>ﾊﾊﾞ</t>
    </rPh>
    <phoneticPr fontId="3" type="noConversion"/>
  </si>
  <si>
    <t>死</t>
    <rPh sb="0" eb="1">
      <t>シ</t>
    </rPh>
    <phoneticPr fontId="2"/>
  </si>
  <si>
    <t>歹</t>
  </si>
  <si>
    <t>自</t>
  </si>
  <si>
    <t>自</t>
    <rPh sb="0" eb="1">
      <t>ｼﾞ</t>
    </rPh>
    <phoneticPr fontId="3" type="noConversion"/>
  </si>
  <si>
    <t>私</t>
  </si>
  <si>
    <t>禾</t>
    <rPh sb="0" eb="1">
      <t>ﾉｷﾞ</t>
    </rPh>
    <phoneticPr fontId="3" type="noConversion"/>
  </si>
  <si>
    <t>事</t>
  </si>
  <si>
    <t>亅</t>
  </si>
  <si>
    <t>是</t>
  </si>
  <si>
    <t>日</t>
    <rPh sb="0" eb="1">
      <t>ﾋ</t>
    </rPh>
    <phoneticPr fontId="3" type="noConversion"/>
  </si>
  <si>
    <t>枳</t>
  </si>
  <si>
    <t>茲</t>
  </si>
  <si>
    <t>秭</t>
  </si>
  <si>
    <t>虒</t>
  </si>
  <si>
    <t>広韻の息移切に従った。集韻ならチもあり</t>
  </si>
  <si>
    <t>梓</t>
  </si>
  <si>
    <t>飤</t>
  </si>
  <si>
    <t>食</t>
    <rPh sb="0" eb="1">
      <t>ｼｮｸ</t>
    </rPh>
    <phoneticPr fontId="3" type="noConversion"/>
  </si>
  <si>
    <t>詞</t>
    <rPh sb="0" eb="1">
      <t>コトバ</t>
    </rPh>
    <phoneticPr fontId="2"/>
  </si>
  <si>
    <t>言</t>
    <rPh sb="0" eb="1">
      <t>ゲン</t>
    </rPh>
    <phoneticPr fontId="2"/>
  </si>
  <si>
    <t>資</t>
  </si>
  <si>
    <t>貳</t>
  </si>
  <si>
    <t>室</t>
  </si>
  <si>
    <t>しつ</t>
    <phoneticPr fontId="2"/>
  </si>
  <si>
    <t>郅</t>
  </si>
  <si>
    <t>疾</t>
    <rPh sb="0" eb="1">
      <t>シツ</t>
    </rPh>
    <phoneticPr fontId="2"/>
  </si>
  <si>
    <t>漆</t>
  </si>
  <si>
    <t>日</t>
  </si>
  <si>
    <t>じつ</t>
  </si>
  <si>
    <t>車</t>
  </si>
  <si>
    <t>舍</t>
  </si>
  <si>
    <t>しゃ</t>
  </si>
  <si>
    <t>舌</t>
    <rPh sb="0" eb="1">
      <t>ｼﾀ</t>
    </rPh>
    <phoneticPr fontId="3" type="noConversion"/>
  </si>
  <si>
    <t>者</t>
  </si>
  <si>
    <t>老</t>
    <rPh sb="0" eb="1">
      <t>ﾛｳ</t>
    </rPh>
    <phoneticPr fontId="3" type="noConversion"/>
  </si>
  <si>
    <t>奢</t>
  </si>
  <si>
    <t>謝</t>
  </si>
  <si>
    <t>綽</t>
  </si>
  <si>
    <t>しゃく</t>
  </si>
  <si>
    <t>爵</t>
  </si>
  <si>
    <t>爪</t>
    <rPh sb="0" eb="1">
      <t>ﾂﾒ</t>
    </rPh>
    <phoneticPr fontId="3" type="noConversion"/>
  </si>
  <si>
    <t>若</t>
  </si>
  <si>
    <t>じゃく</t>
  </si>
  <si>
    <t>常訓に従って而灼切と読んだ。ジャ（人賒切・人者切）は地名等特殊字義のみ</t>
  </si>
  <si>
    <t>主</t>
  </si>
  <si>
    <t>戍</t>
  </si>
  <si>
    <t>戈</t>
    <rPh sb="0" eb="1">
      <t>カ</t>
    </rPh>
    <phoneticPr fontId="2"/>
  </si>
  <si>
    <t>囚</t>
  </si>
  <si>
    <t>しゅう</t>
  </si>
  <si>
    <t>充</t>
  </si>
  <si>
    <t>守</t>
  </si>
  <si>
    <t>州</t>
  </si>
  <si>
    <t>巛</t>
  </si>
  <si>
    <t>周</t>
  </si>
  <si>
    <t>就</t>
  </si>
  <si>
    <t>眾</t>
  </si>
  <si>
    <t>襲</t>
  </si>
  <si>
    <t>什</t>
  </si>
  <si>
    <t>戎</t>
  </si>
  <si>
    <t>じゅう</t>
  </si>
  <si>
    <t>戈</t>
    <rPh sb="0" eb="1">
      <t>ｶ</t>
    </rPh>
    <phoneticPr fontId="3" type="noConversion"/>
  </si>
  <si>
    <t>從</t>
  </si>
  <si>
    <t>そ</t>
  </si>
  <si>
    <t>しゅく</t>
  </si>
  <si>
    <t>𣤶（説文の「歍𣤶」に従って子六切と読んだ。擬態語にはさらに子答切の音あり</t>
  </si>
  <si>
    <t>旬</t>
  </si>
  <si>
    <t>春</t>
  </si>
  <si>
    <t>しゅん</t>
  </si>
  <si>
    <t>忍</t>
  </si>
  <si>
    <t>所</t>
  </si>
  <si>
    <t>しょ</t>
  </si>
  <si>
    <t>沮</t>
  </si>
  <si>
    <t>徐</t>
  </si>
  <si>
    <t>處</t>
  </si>
  <si>
    <t>署</t>
  </si>
  <si>
    <t>网</t>
  </si>
  <si>
    <t>女</t>
  </si>
  <si>
    <t>女</t>
    <rPh sb="0" eb="1">
      <t>ｵﾝﾅ</t>
    </rPh>
    <phoneticPr fontId="3" type="noConversion"/>
  </si>
  <si>
    <t>如</t>
  </si>
  <si>
    <t>じょ</t>
  </si>
  <si>
    <t>小</t>
  </si>
  <si>
    <t>小</t>
    <rPh sb="0" eb="1">
      <t>ｼｮｳ</t>
    </rPh>
    <phoneticPr fontId="3" type="noConversion"/>
  </si>
  <si>
    <t>少</t>
  </si>
  <si>
    <t>丞</t>
  </si>
  <si>
    <t>匠</t>
  </si>
  <si>
    <t>匚</t>
  </si>
  <si>
    <t>尚</t>
  </si>
  <si>
    <t>しょう</t>
  </si>
  <si>
    <t>昌</t>
  </si>
  <si>
    <t>沼</t>
  </si>
  <si>
    <t>相</t>
  </si>
  <si>
    <t>乘</t>
  </si>
  <si>
    <t>丿</t>
  </si>
  <si>
    <t>商</t>
  </si>
  <si>
    <t>章</t>
  </si>
  <si>
    <t>將</t>
  </si>
  <si>
    <t>敞</t>
  </si>
  <si>
    <t>椒</t>
  </si>
  <si>
    <t>象</t>
  </si>
  <si>
    <t>豕</t>
  </si>
  <si>
    <t>銷</t>
  </si>
  <si>
    <t>上</t>
  </si>
  <si>
    <t>宂</t>
  </si>
  <si>
    <t>城</t>
  </si>
  <si>
    <t>襄</t>
  </si>
  <si>
    <t>繞</t>
  </si>
  <si>
    <t>じょう</t>
  </si>
  <si>
    <t>饒</t>
  </si>
  <si>
    <t>色</t>
  </si>
  <si>
    <t>しょく</t>
  </si>
  <si>
    <t>色</t>
    <rPh sb="0" eb="1">
      <t>ｲﾛ</t>
    </rPh>
    <phoneticPr fontId="3" type="noConversion"/>
  </si>
  <si>
    <t>卽</t>
  </si>
  <si>
    <t>食</t>
  </si>
  <si>
    <t>常訓に従って乗力切と読んだ。シ（祥吏切）は飼の別字、イ（羊吏切）は人名用字（酈食其）</t>
  </si>
  <si>
    <t>粟</t>
  </si>
  <si>
    <t>米</t>
    <rPh sb="0" eb="1">
      <t>ｺﾒ</t>
    </rPh>
    <phoneticPr fontId="3" type="noConversion"/>
  </si>
  <si>
    <t>嗇</t>
  </si>
  <si>
    <t>蜀</t>
  </si>
  <si>
    <t>虫</t>
    <rPh sb="0" eb="1">
      <t>ﾑｼ</t>
    </rPh>
    <phoneticPr fontId="3" type="noConversion"/>
  </si>
  <si>
    <t>歜</t>
  </si>
  <si>
    <t>屬</t>
  </si>
  <si>
    <t>臣</t>
  </si>
  <si>
    <t>しん</t>
  </si>
  <si>
    <t>辰</t>
  </si>
  <si>
    <t>しん</t>
    <phoneticPr fontId="2"/>
  </si>
  <si>
    <t>辰</t>
    <rPh sb="0" eb="1">
      <t>ﾀﾂ</t>
    </rPh>
    <phoneticPr fontId="3" type="noConversion"/>
  </si>
  <si>
    <t>信</t>
  </si>
  <si>
    <t>津</t>
  </si>
  <si>
    <t>晉</t>
  </si>
  <si>
    <t>曰</t>
    <rPh sb="0" eb="1">
      <t>エツ</t>
    </rPh>
    <phoneticPr fontId="2"/>
  </si>
  <si>
    <t>秦</t>
  </si>
  <si>
    <t>新</t>
  </si>
  <si>
    <t>斤</t>
    <rPh sb="0" eb="1">
      <t>ｷﾝ</t>
    </rPh>
    <phoneticPr fontId="3" type="noConversion"/>
  </si>
  <si>
    <t>瞫</t>
  </si>
  <si>
    <t>式任切（徒紺切ならタン）</t>
  </si>
  <si>
    <t>じん</t>
  </si>
  <si>
    <t>壬</t>
  </si>
  <si>
    <t>士</t>
    <rPh sb="0" eb="1">
      <t>ｼ</t>
    </rPh>
    <phoneticPr fontId="3" type="noConversion"/>
  </si>
  <si>
    <t>水</t>
  </si>
  <si>
    <t>すい</t>
  </si>
  <si>
    <t>衰</t>
  </si>
  <si>
    <t>常訓『衰える』に従って所追切とよんだ。シ（差）は楚危切、説文解字の「艸雨衣」はサ（蓑、蘇禾切）、サイは縗（倉回切）。</t>
  </si>
  <si>
    <t>遂</t>
  </si>
  <si>
    <t>正</t>
  </si>
  <si>
    <t>せい</t>
    <phoneticPr fontId="2"/>
  </si>
  <si>
    <t>成</t>
  </si>
  <si>
    <t>西</t>
  </si>
  <si>
    <t>郪</t>
  </si>
  <si>
    <t>旌</t>
  </si>
  <si>
    <t>せい</t>
  </si>
  <si>
    <t>方</t>
    <rPh sb="0" eb="1">
      <t>ｶﾀ</t>
    </rPh>
    <phoneticPr fontId="3" type="noConversion"/>
  </si>
  <si>
    <t>析</t>
  </si>
  <si>
    <t>惜</t>
  </si>
  <si>
    <t>せき</t>
  </si>
  <si>
    <t>釋</t>
  </si>
  <si>
    <t>釆</t>
  </si>
  <si>
    <t>常訓に従って施隻切と読んだ。エキ（羊益切）は懌の別字</t>
  </si>
  <si>
    <t>説</t>
  </si>
  <si>
    <t>せつ</t>
  </si>
  <si>
    <t>竊</t>
  </si>
  <si>
    <t>穴</t>
    <rPh sb="0" eb="1">
      <t>ｱﾅ</t>
    </rPh>
    <phoneticPr fontId="3" type="noConversion"/>
  </si>
  <si>
    <t>前</t>
  </si>
  <si>
    <t>刀</t>
    <rPh sb="0" eb="1">
      <t>ｶﾀﾅ</t>
    </rPh>
    <phoneticPr fontId="3" type="noConversion"/>
  </si>
  <si>
    <t>宣</t>
  </si>
  <si>
    <t>せん</t>
  </si>
  <si>
    <t>淺</t>
  </si>
  <si>
    <t>船</t>
  </si>
  <si>
    <t>舟</t>
    <rPh sb="0" eb="1">
      <t>ﾌﾈ</t>
    </rPh>
    <phoneticPr fontId="3" type="noConversion"/>
  </si>
  <si>
    <t>孱</t>
  </si>
  <si>
    <t>士限切。地名以外は通常士山切（サン）</t>
    <rPh sb="0" eb="1">
      <t>ｼ</t>
    </rPh>
    <rPh sb="1" eb="2">
      <t>ｷﾘ</t>
    </rPh>
    <rPh sb="2" eb="3">
      <t>ｾﾂ</t>
    </rPh>
    <rPh sb="4" eb="6">
      <t>ﾁﾒｲ</t>
    </rPh>
    <rPh sb="6" eb="8">
      <t>ｲｶﾞｲ</t>
    </rPh>
    <rPh sb="9" eb="11">
      <t>ﾂｳｼﾞｮｳ</t>
    </rPh>
    <rPh sb="11" eb="12">
      <t>ｼ</t>
    </rPh>
    <rPh sb="12" eb="13">
      <t>ﾔﾏ</t>
    </rPh>
    <rPh sb="13" eb="14">
      <t>ｾﾂ</t>
    </rPh>
    <phoneticPr fontId="3" type="noConversion"/>
  </si>
  <si>
    <t>遷</t>
  </si>
  <si>
    <t>諯</t>
  </si>
  <si>
    <t>職縁切</t>
  </si>
  <si>
    <t>錢</t>
  </si>
  <si>
    <t>初</t>
  </si>
  <si>
    <t>倉</t>
  </si>
  <si>
    <t>ショウは愴の別字</t>
    <rPh sb="6" eb="7">
      <t>ﾍﾞﾂ</t>
    </rPh>
    <rPh sb="7" eb="8">
      <t>ｼﾞ</t>
    </rPh>
    <phoneticPr fontId="3" type="noConversion"/>
  </si>
  <si>
    <t>曹</t>
  </si>
  <si>
    <t>莊</t>
  </si>
  <si>
    <t>漕</t>
  </si>
  <si>
    <t>蒼</t>
  </si>
  <si>
    <t>增</t>
  </si>
  <si>
    <t>操</t>
  </si>
  <si>
    <t>そう</t>
  </si>
  <si>
    <t>竈</t>
  </si>
  <si>
    <t>遬</t>
  </si>
  <si>
    <t>そく</t>
  </si>
  <si>
    <t>續</t>
  </si>
  <si>
    <t>ぞく</t>
  </si>
  <si>
    <t>卒</t>
  </si>
  <si>
    <t>亠</t>
  </si>
  <si>
    <t>「おわる」訓は、漢音が本来シュツ（子聿切）で、常音として「しもべ」訓のソツ（臧沒切）に従って読む</t>
    <rPh sb="5" eb="6">
      <t>ｸﾝ</t>
    </rPh>
    <rPh sb="8" eb="10">
      <t>ｶﾝｵﾝ</t>
    </rPh>
    <rPh sb="11" eb="13">
      <t>ﾎﾝﾗｲ</t>
    </rPh>
    <rPh sb="17" eb="18">
      <t>ｺ</t>
    </rPh>
    <rPh sb="19" eb="20">
      <t>ｾﾂ</t>
    </rPh>
    <rPh sb="23" eb="24">
      <t>ﾂﾈ</t>
    </rPh>
    <rPh sb="24" eb="25">
      <t>ｵﾝ</t>
    </rPh>
    <rPh sb="33" eb="34">
      <t>ｸﾝ</t>
    </rPh>
    <rPh sb="40" eb="41">
      <t>ｾﾂ</t>
    </rPh>
    <rPh sb="43" eb="44">
      <t>ｼﾀｶﾞ</t>
    </rPh>
    <rPh sb="46" eb="47">
      <t>ﾖ</t>
    </rPh>
    <phoneticPr fontId="3" type="noConversion"/>
  </si>
  <si>
    <t>佗</t>
  </si>
  <si>
    <t>た</t>
  </si>
  <si>
    <t>大</t>
  </si>
  <si>
    <t>太</t>
  </si>
  <si>
    <t>代</t>
  </si>
  <si>
    <t>たい</t>
  </si>
  <si>
    <t>帶</t>
  </si>
  <si>
    <t>駘</t>
  </si>
  <si>
    <t>內</t>
  </si>
  <si>
    <t>入</t>
    <rPh sb="0" eb="1">
      <t>ｲ</t>
    </rPh>
    <phoneticPr fontId="3" type="noConversion"/>
  </si>
  <si>
    <t>擇</t>
  </si>
  <si>
    <t>たく</t>
  </si>
  <si>
    <t>丹</t>
  </si>
  <si>
    <t>端</t>
  </si>
  <si>
    <t>たん</t>
  </si>
  <si>
    <t>鄲</t>
  </si>
  <si>
    <t>集韻はさらにセンの音あり</t>
  </si>
  <si>
    <t>鐔</t>
  </si>
  <si>
    <t>段</t>
  </si>
  <si>
    <t>だん</t>
  </si>
  <si>
    <t>殳</t>
  </si>
  <si>
    <t>地</t>
  </si>
  <si>
    <t>ち</t>
  </si>
  <si>
    <t>治</t>
  </si>
  <si>
    <t>稺</t>
  </si>
  <si>
    <t>稚の本字</t>
  </si>
  <si>
    <t>畜</t>
  </si>
  <si>
    <t>逐</t>
  </si>
  <si>
    <t>ちく</t>
  </si>
  <si>
    <t>秩</t>
  </si>
  <si>
    <t>丑</t>
  </si>
  <si>
    <t>ちゅう</t>
  </si>
  <si>
    <t>中</t>
  </si>
  <si>
    <t>忠</t>
  </si>
  <si>
    <t>衷</t>
  </si>
  <si>
    <t>軴</t>
  </si>
  <si>
    <t>駐に同じく中句切</t>
  </si>
  <si>
    <t>瘳</t>
  </si>
  <si>
    <t>除</t>
  </si>
  <si>
    <t>長</t>
  </si>
  <si>
    <t>朝</t>
  </si>
  <si>
    <t>ちょう</t>
  </si>
  <si>
    <t>月</t>
    <rPh sb="0" eb="1">
      <t>ﾂｷ</t>
    </rPh>
    <phoneticPr fontId="3" type="noConversion"/>
  </si>
  <si>
    <t>趙</t>
  </si>
  <si>
    <t>鼂</t>
  </si>
  <si>
    <t>黽</t>
  </si>
  <si>
    <t>沈</t>
  </si>
  <si>
    <t>ちん</t>
  </si>
  <si>
    <t>姓と同様に「しん」と読むべきか</t>
  </si>
  <si>
    <t>陳</t>
  </si>
  <si>
    <t>追</t>
  </si>
  <si>
    <t>丁</t>
  </si>
  <si>
    <t>てい</t>
  </si>
  <si>
    <t>トウは擬態語の字音</t>
    <rPh sb="3" eb="6">
      <t>ｷﾞﾀｲｺﾞ</t>
    </rPh>
    <rPh sb="7" eb="9">
      <t>ｼﾞｵﾝ</t>
    </rPh>
    <phoneticPr fontId="3" type="noConversion"/>
  </si>
  <si>
    <t>氐</t>
  </si>
  <si>
    <t>氏</t>
    <rPh sb="0" eb="1">
      <t>ｳｼﾞ</t>
    </rPh>
    <phoneticPr fontId="3" type="noConversion"/>
  </si>
  <si>
    <t>廷</t>
  </si>
  <si>
    <t>定</t>
  </si>
  <si>
    <t>邸</t>
  </si>
  <si>
    <t>亭</t>
  </si>
  <si>
    <t>帝</t>
  </si>
  <si>
    <t>庭</t>
  </si>
  <si>
    <t>鄭</t>
  </si>
  <si>
    <t>泥</t>
  </si>
  <si>
    <t>適</t>
  </si>
  <si>
    <t>てき</t>
  </si>
  <si>
    <t>天</t>
  </si>
  <si>
    <t>典</t>
  </si>
  <si>
    <t>恬</t>
  </si>
  <si>
    <t>てん</t>
  </si>
  <si>
    <t>纏</t>
  </si>
  <si>
    <t>田</t>
  </si>
  <si>
    <t>傳</t>
  </si>
  <si>
    <t>徒</t>
  </si>
  <si>
    <t>と</t>
  </si>
  <si>
    <t>都</t>
  </si>
  <si>
    <t>弩</t>
  </si>
  <si>
    <t>斗</t>
  </si>
  <si>
    <t>同</t>
  </si>
  <si>
    <t>宕</t>
  </si>
  <si>
    <t>東</t>
  </si>
  <si>
    <t>唐</t>
  </si>
  <si>
    <t>動</t>
  </si>
  <si>
    <t>盜</t>
  </si>
  <si>
    <t>當</t>
  </si>
  <si>
    <t>洞</t>
  </si>
  <si>
    <t>どう</t>
    <phoneticPr fontId="2"/>
  </si>
  <si>
    <t>道</t>
  </si>
  <si>
    <t>潼</t>
  </si>
  <si>
    <t>禿</t>
  </si>
  <si>
    <t>とく</t>
  </si>
  <si>
    <t>忑</t>
  </si>
  <si>
    <t>心</t>
    <rPh sb="0" eb="1">
      <t>ココロ</t>
    </rPh>
    <phoneticPr fontId="2"/>
  </si>
  <si>
    <t>広韻に未収録。現代中国語のtèと同じく『五音集韻』の他徳切に従って読んだ。『字彙補』ではまた端討切（dǎoトウ）とも読む。</t>
    <rPh sb="0" eb="2">
      <t>コウイン</t>
    </rPh>
    <rPh sb="3" eb="6">
      <t>ミシュウロク</t>
    </rPh>
    <rPh sb="7" eb="9">
      <t>ゲンダイ</t>
    </rPh>
    <rPh sb="9" eb="12">
      <t>チュウゴクゴ</t>
    </rPh>
    <rPh sb="16" eb="17">
      <t>オナ</t>
    </rPh>
    <rPh sb="20" eb="21">
      <t>ゴ</t>
    </rPh>
    <rPh sb="21" eb="22">
      <t>オト</t>
    </rPh>
    <rPh sb="22" eb="24">
      <t>シュウイン</t>
    </rPh>
    <rPh sb="26" eb="27">
      <t>タ</t>
    </rPh>
    <rPh sb="27" eb="28">
      <t>トク</t>
    </rPh>
    <rPh sb="28" eb="29">
      <t>キ</t>
    </rPh>
    <rPh sb="30" eb="31">
      <t>シタガ</t>
    </rPh>
    <rPh sb="33" eb="34">
      <t>ヨ</t>
    </rPh>
    <rPh sb="38" eb="39">
      <t>ジ</t>
    </rPh>
    <rPh sb="39" eb="40">
      <t>イ</t>
    </rPh>
    <rPh sb="40" eb="41">
      <t>ホ</t>
    </rPh>
    <rPh sb="46" eb="47">
      <t>ハシ</t>
    </rPh>
    <rPh sb="47" eb="48">
      <t>トウ</t>
    </rPh>
    <rPh sb="48" eb="49">
      <t>セツ</t>
    </rPh>
    <rPh sb="58" eb="59">
      <t>ヨ</t>
    </rPh>
    <phoneticPr fontId="2"/>
  </si>
  <si>
    <t>得</t>
  </si>
  <si>
    <t>德</t>
  </si>
  <si>
    <t>敦</t>
  </si>
  <si>
    <t>南</t>
  </si>
  <si>
    <t>巴</t>
  </si>
  <si>
    <t>己</t>
    <rPh sb="0" eb="1">
      <t>ｵﾉﾚ</t>
    </rPh>
    <phoneticPr fontId="3" type="noConversion"/>
  </si>
  <si>
    <t>馬</t>
  </si>
  <si>
    <t>ば</t>
  </si>
  <si>
    <t>稗</t>
  </si>
  <si>
    <t>柏</t>
  </si>
  <si>
    <t>はく</t>
  </si>
  <si>
    <t>莫</t>
  </si>
  <si>
    <t>ばく</t>
  </si>
  <si>
    <t>本義の暮はボ</t>
  </si>
  <si>
    <t>拔</t>
  </si>
  <si>
    <t>發</t>
  </si>
  <si>
    <t>癶</t>
  </si>
  <si>
    <t>犯</t>
  </si>
  <si>
    <t>はん</t>
  </si>
  <si>
    <t>般</t>
  </si>
  <si>
    <t>辛</t>
    <rPh sb="0" eb="1">
      <t>ｶﾉﾄ</t>
    </rPh>
    <phoneticPr fontId="3" type="noConversion"/>
  </si>
  <si>
    <t>攀</t>
  </si>
  <si>
    <t>蘩</t>
  </si>
  <si>
    <t>曼</t>
  </si>
  <si>
    <t>蔓</t>
  </si>
  <si>
    <t>妃</t>
  </si>
  <si>
    <t>ひ</t>
  </si>
  <si>
    <t>芳非切。ハイ（滂佩切）は配の別字</t>
  </si>
  <si>
    <t>彼</t>
  </si>
  <si>
    <t>肥</t>
  </si>
  <si>
    <t>郫</t>
  </si>
  <si>
    <t>備</t>
  </si>
  <si>
    <t>密</t>
  </si>
  <si>
    <t>賓</t>
  </si>
  <si>
    <t>新字は15画、正字は14画</t>
    <rPh sb="0" eb="2">
      <t>ｼﾝｼﾞ</t>
    </rPh>
    <rPh sb="5" eb="6">
      <t>ｶｸ</t>
    </rPh>
    <rPh sb="7" eb="9">
      <t>ｾｲｼﾞ</t>
    </rPh>
    <rPh sb="12" eb="13">
      <t>ｶｸ</t>
    </rPh>
    <phoneticPr fontId="3" type="noConversion"/>
  </si>
  <si>
    <t>夫</t>
  </si>
  <si>
    <t>ふ</t>
  </si>
  <si>
    <t>付</t>
    <rPh sb="0" eb="1">
      <t>フ</t>
    </rPh>
    <phoneticPr fontId="2"/>
  </si>
  <si>
    <t>扶</t>
  </si>
  <si>
    <t>ホは匍の別字</t>
  </si>
  <si>
    <t>府</t>
  </si>
  <si>
    <t>涪</t>
  </si>
  <si>
    <t>符</t>
  </si>
  <si>
    <t>富</t>
  </si>
  <si>
    <t>毋</t>
  </si>
  <si>
    <t>巫</t>
  </si>
  <si>
    <t>武</t>
  </si>
  <si>
    <t>無</t>
  </si>
  <si>
    <t>布</t>
  </si>
  <si>
    <t>福</t>
  </si>
  <si>
    <t>ふく</t>
  </si>
  <si>
    <t>示</t>
    <rPh sb="0" eb="1">
      <t>ｼﾒ</t>
    </rPh>
    <phoneticPr fontId="3" type="noConversion"/>
  </si>
  <si>
    <t>覆</t>
  </si>
  <si>
    <t>襾</t>
  </si>
  <si>
    <t>「おおう」訓は漢音がフ（敷救切・扶富切？）で、常音として「くつがえす」・「しらべる」訓の漢音（フク芳福切）に従う</t>
    <rPh sb="5" eb="6">
      <t>ｸﾝ</t>
    </rPh>
    <rPh sb="7" eb="9">
      <t>ｶﾝｵﾝ</t>
    </rPh>
    <rPh sb="12" eb="13">
      <t>ﾌ</t>
    </rPh>
    <rPh sb="13" eb="14">
      <t>ｷｭｳ</t>
    </rPh>
    <rPh sb="14" eb="15">
      <t>ｾﾂ</t>
    </rPh>
    <rPh sb="16" eb="17">
      <t>ﾌ</t>
    </rPh>
    <rPh sb="17" eb="18">
      <t>ﾄﾐ</t>
    </rPh>
    <rPh sb="18" eb="19">
      <t>ｾﾂ</t>
    </rPh>
    <rPh sb="23" eb="24">
      <t>ﾂﾈ</t>
    </rPh>
    <rPh sb="24" eb="25">
      <t>ｵﾄ</t>
    </rPh>
    <rPh sb="42" eb="43">
      <t>ｸﾝ</t>
    </rPh>
    <rPh sb="44" eb="46">
      <t>ｶﾝｵﾝ</t>
    </rPh>
    <rPh sb="49" eb="50">
      <t>ｺｳ</t>
    </rPh>
    <rPh sb="50" eb="51">
      <t>ﾌｸ</t>
    </rPh>
    <rPh sb="51" eb="52">
      <t>ｾﾂ</t>
    </rPh>
    <rPh sb="54" eb="55">
      <t>ｼﾀｶﾞ</t>
    </rPh>
    <phoneticPr fontId="3" type="noConversion"/>
  </si>
  <si>
    <t>文</t>
  </si>
  <si>
    <t>ぶん</t>
  </si>
  <si>
    <t>丙</t>
  </si>
  <si>
    <t>平</t>
  </si>
  <si>
    <t>干</t>
    <rPh sb="0" eb="1">
      <t>ﾎｼ</t>
    </rPh>
    <phoneticPr fontId="3" type="noConversion"/>
  </si>
  <si>
    <t>扁</t>
  </si>
  <si>
    <t>へん</t>
  </si>
  <si>
    <t>偏</t>
  </si>
  <si>
    <t>邊</t>
  </si>
  <si>
    <t>芇</t>
  </si>
  <si>
    <t>べん</t>
  </si>
  <si>
    <t>父</t>
  </si>
  <si>
    <t>父</t>
    <rPh sb="0" eb="1">
      <t>ﾁﾁ</t>
    </rPh>
    <phoneticPr fontId="3" type="noConversion"/>
  </si>
  <si>
    <t>ほ</t>
  </si>
  <si>
    <t>捕</t>
  </si>
  <si>
    <t>部</t>
  </si>
  <si>
    <t>蒲</t>
  </si>
  <si>
    <t>簿</t>
  </si>
  <si>
    <t>邦</t>
  </si>
  <si>
    <t>ほう</t>
    <phoneticPr fontId="2"/>
  </si>
  <si>
    <t>逢</t>
  </si>
  <si>
    <t>ほう</t>
  </si>
  <si>
    <t>彭</t>
  </si>
  <si>
    <t>彡</t>
  </si>
  <si>
    <t>傰</t>
  </si>
  <si>
    <t>滂</t>
  </si>
  <si>
    <t>毛</t>
  </si>
  <si>
    <t>ぼう</t>
  </si>
  <si>
    <t>毛</t>
    <rPh sb="0" eb="1">
      <t>ｹ</t>
    </rPh>
    <phoneticPr fontId="3" type="noConversion"/>
  </si>
  <si>
    <t>芒</t>
  </si>
  <si>
    <t>忘</t>
  </si>
  <si>
    <t>某</t>
  </si>
  <si>
    <t>読み替えにはバイもある</t>
  </si>
  <si>
    <t>旁</t>
  </si>
  <si>
    <t>髳</t>
  </si>
  <si>
    <t>髟</t>
  </si>
  <si>
    <t>木</t>
  </si>
  <si>
    <t>僰</t>
  </si>
  <si>
    <t>墨</t>
  </si>
  <si>
    <t>奔</t>
  </si>
  <si>
    <t>賁</t>
  </si>
  <si>
    <t>命</t>
  </si>
  <si>
    <t>門</t>
  </si>
  <si>
    <t>邪</t>
  </si>
  <si>
    <t>や</t>
  </si>
  <si>
    <t>又</t>
  </si>
  <si>
    <t>ゆう</t>
  </si>
  <si>
    <t>又</t>
    <rPh sb="0" eb="1">
      <t>ﾏﾀ</t>
    </rPh>
    <phoneticPr fontId="3" type="noConversion"/>
  </si>
  <si>
    <t>友</t>
  </si>
  <si>
    <t>右</t>
  </si>
  <si>
    <t>有</t>
  </si>
  <si>
    <t>邑</t>
  </si>
  <si>
    <t>酉</t>
  </si>
  <si>
    <t>酉</t>
    <rPh sb="0" eb="1">
      <t>ﾄﾘ</t>
    </rPh>
    <phoneticPr fontId="3" type="noConversion"/>
  </si>
  <si>
    <t>郵</t>
  </si>
  <si>
    <t>予</t>
  </si>
  <si>
    <t>よ</t>
  </si>
  <si>
    <t>𦡌</t>
  </si>
  <si>
    <t>用</t>
  </si>
  <si>
    <t>よう</t>
  </si>
  <si>
    <t>用</t>
    <rPh sb="0" eb="1">
      <t>ﾖｳ</t>
    </rPh>
    <phoneticPr fontId="3" type="noConversion"/>
  </si>
  <si>
    <t>羊</t>
  </si>
  <si>
    <t>羊</t>
    <rPh sb="0" eb="1">
      <t>ﾋﾂｼﾞ</t>
    </rPh>
    <phoneticPr fontId="3" type="noConversion"/>
  </si>
  <si>
    <t>容</t>
  </si>
  <si>
    <t>陽</t>
  </si>
  <si>
    <t>葉</t>
  </si>
  <si>
    <t>應</t>
  </si>
  <si>
    <t>弋</t>
  </si>
  <si>
    <t>雒</t>
  </si>
  <si>
    <t>闌</t>
  </si>
  <si>
    <t>吏</t>
  </si>
  <si>
    <t>り</t>
  </si>
  <si>
    <t>利</t>
  </si>
  <si>
    <t>里</t>
    <rPh sb="0" eb="1">
      <t>サト</t>
    </rPh>
    <phoneticPr fontId="2"/>
  </si>
  <si>
    <t>履</t>
  </si>
  <si>
    <t>律</t>
  </si>
  <si>
    <t>りつ</t>
  </si>
  <si>
    <t>良</t>
  </si>
  <si>
    <t>りょう</t>
  </si>
  <si>
    <t>艮</t>
  </si>
  <si>
    <t>陵</t>
  </si>
  <si>
    <t>龍</t>
  </si>
  <si>
    <t>吝</t>
  </si>
  <si>
    <t>りん</t>
  </si>
  <si>
    <t>臨</t>
  </si>
  <si>
    <t>令</t>
  </si>
  <si>
    <t>零</t>
  </si>
  <si>
    <t>雨</t>
    <rPh sb="0" eb="1">
      <t>ｱﾒ</t>
    </rPh>
    <phoneticPr fontId="3" type="noConversion"/>
  </si>
  <si>
    <t>禮</t>
  </si>
  <si>
    <t>れい</t>
  </si>
  <si>
    <t>醴</t>
  </si>
  <si>
    <t>酈</t>
  </si>
  <si>
    <t>ろ</t>
  </si>
  <si>
    <t>ろく</t>
  </si>
  <si>
    <t>わん</t>
  </si>
  <si>
    <t>記号04</t>
  </si>
  <si>
    <t>記号05</t>
  </si>
  <si>
    <t>記号06</t>
  </si>
  <si>
    <t>口</t>
  </si>
  <si>
    <t>隸</t>
  </si>
  <si>
    <t>鐵</t>
  </si>
  <si>
    <t>廟</t>
  </si>
  <si>
    <t>孫</t>
  </si>
  <si>
    <t>材</t>
  </si>
  <si>
    <t>竹</t>
  </si>
  <si>
    <t>芋</t>
  </si>
  <si>
    <t>使</t>
  </si>
  <si>
    <t>仁</t>
  </si>
  <si>
    <t>旦</t>
    <rPh sb="0" eb="1">
      <t>タン</t>
    </rPh>
    <phoneticPr fontId="2"/>
  </si>
  <si>
    <t>栝</t>
  </si>
  <si>
    <t>為は新字で、新旧字対照表には未収録。</t>
    <phoneticPr fontId="2"/>
  </si>
  <si>
    <t>はく</t>
    <phoneticPr fontId="2"/>
  </si>
  <si>
    <t>常音はサイ</t>
    <rPh sb="0" eb="1">
      <t>ツネ</t>
    </rPh>
    <rPh sb="1" eb="2">
      <t>オト</t>
    </rPh>
    <phoneticPr fontId="2"/>
  </si>
  <si>
    <t>木</t>
    <rPh sb="0" eb="1">
      <t>キ</t>
    </rPh>
    <phoneticPr fontId="2"/>
  </si>
  <si>
    <t>十</t>
    <rPh sb="0" eb="1">
      <t>ジュウ</t>
    </rPh>
    <phoneticPr fontId="2"/>
  </si>
  <si>
    <t>竹</t>
    <rPh sb="0" eb="1">
      <t>タケ</t>
    </rPh>
    <phoneticPr fontId="2"/>
  </si>
  <si>
    <t>臼</t>
    <rPh sb="0" eb="1">
      <t>ウス</t>
    </rPh>
    <phoneticPr fontId="2"/>
  </si>
  <si>
    <t>糸</t>
    <rPh sb="0" eb="1">
      <t>イト</t>
    </rPh>
    <phoneticPr fontId="2"/>
  </si>
  <si>
    <t>口</t>
    <rPh sb="0" eb="1">
      <t>クチ</t>
    </rPh>
    <phoneticPr fontId="2"/>
  </si>
  <si>
    <t>女</t>
    <rPh sb="0" eb="1">
      <t>ジョ</t>
    </rPh>
    <phoneticPr fontId="2"/>
  </si>
  <si>
    <t>走</t>
    <rPh sb="0" eb="1">
      <t>ソウ</t>
    </rPh>
    <phoneticPr fontId="2"/>
  </si>
  <si>
    <t>方</t>
    <rPh sb="0" eb="1">
      <t>ホウ</t>
    </rPh>
    <phoneticPr fontId="2"/>
  </si>
  <si>
    <t>田</t>
    <rPh sb="0" eb="1">
      <t>タ</t>
    </rPh>
    <phoneticPr fontId="2"/>
  </si>
  <si>
    <t>車</t>
    <rPh sb="0" eb="1">
      <t>クルマ</t>
    </rPh>
    <phoneticPr fontId="2"/>
  </si>
  <si>
    <t>女</t>
    <rPh sb="0" eb="1">
      <t>オンナ</t>
    </rPh>
    <phoneticPr fontId="2"/>
  </si>
  <si>
    <t>革</t>
    <rPh sb="0" eb="1">
      <t>カワ</t>
    </rPh>
    <phoneticPr fontId="2"/>
  </si>
  <si>
    <t>又</t>
    <rPh sb="0" eb="1">
      <t>マタ</t>
    </rPh>
    <phoneticPr fontId="2"/>
  </si>
  <si>
    <t>耳</t>
    <rPh sb="0" eb="1">
      <t>ミミ</t>
    </rPh>
    <phoneticPr fontId="2"/>
  </si>
  <si>
    <t>土</t>
    <rPh sb="0" eb="1">
      <t>ツチ</t>
    </rPh>
    <phoneticPr fontId="2"/>
  </si>
  <si>
    <t>刀</t>
    <rPh sb="0" eb="1">
      <t>カタナ</t>
    </rPh>
    <phoneticPr fontId="2"/>
  </si>
  <si>
    <t>艸</t>
  </si>
  <si>
    <t>金</t>
    <rPh sb="0" eb="1">
      <t>キン</t>
    </rPh>
    <phoneticPr fontId="2"/>
  </si>
  <si>
    <t>力</t>
    <rPh sb="0" eb="1">
      <t>チカラ</t>
    </rPh>
    <phoneticPr fontId="2"/>
  </si>
  <si>
    <t>子</t>
    <rPh sb="0" eb="1">
      <t>コ</t>
    </rPh>
    <phoneticPr fontId="2"/>
  </si>
  <si>
    <t>米</t>
    <rPh sb="0" eb="1">
      <t>コメ</t>
    </rPh>
    <phoneticPr fontId="2"/>
  </si>
  <si>
    <t>牛</t>
    <rPh sb="0" eb="1">
      <t>ウシ</t>
    </rPh>
    <phoneticPr fontId="2"/>
  </si>
  <si>
    <t>艸</t>
    <rPh sb="0" eb="1">
      <t>クサ</t>
    </rPh>
    <phoneticPr fontId="2"/>
  </si>
  <si>
    <t>貝</t>
    <rPh sb="0" eb="1">
      <t>カイ</t>
    </rPh>
    <phoneticPr fontId="2"/>
  </si>
  <si>
    <t>首</t>
    <rPh sb="0" eb="1">
      <t>クビ</t>
    </rPh>
    <phoneticPr fontId="2"/>
  </si>
  <si>
    <t>一</t>
    <rPh sb="0" eb="1">
      <t>イチ</t>
    </rPh>
    <phoneticPr fontId="2"/>
  </si>
  <si>
    <t>禾</t>
    <phoneticPr fontId="2"/>
  </si>
  <si>
    <t>は</t>
  </si>
  <si>
    <t>賤</t>
  </si>
  <si>
    <t>群</t>
  </si>
  <si>
    <t>一</t>
  </si>
  <si>
    <t>諸</t>
  </si>
  <si>
    <t>李</t>
  </si>
  <si>
    <t>寄</t>
  </si>
  <si>
    <t>各</t>
  </si>
  <si>
    <t>乏</t>
  </si>
  <si>
    <t>戌</t>
  </si>
  <si>
    <t>螣</t>
  </si>
  <si>
    <t>齰</t>
  </si>
  <si>
    <t>贏</t>
  </si>
  <si>
    <t>欬</t>
  </si>
  <si>
    <t>耐</t>
  </si>
  <si>
    <t>積</t>
  </si>
  <si>
    <t>狡</t>
  </si>
  <si>
    <t>何</t>
  </si>
  <si>
    <t>席</t>
  </si>
  <si>
    <t>輿</t>
  </si>
  <si>
    <t>書</t>
  </si>
  <si>
    <t>二</t>
  </si>
  <si>
    <t>四</t>
  </si>
  <si>
    <t>括</t>
  </si>
  <si>
    <t>齡</t>
  </si>
  <si>
    <t>穨</t>
  </si>
  <si>
    <t>贖</t>
  </si>
  <si>
    <t>責</t>
  </si>
  <si>
    <t>租</t>
  </si>
  <si>
    <t>惡</t>
  </si>
  <si>
    <t>壽</t>
  </si>
  <si>
    <t>息</t>
  </si>
  <si>
    <t>八</t>
  </si>
  <si>
    <t>牒</t>
  </si>
  <si>
    <t>賦</t>
  </si>
  <si>
    <t>芻</t>
  </si>
  <si>
    <t>百</t>
  </si>
  <si>
    <t>十</t>
  </si>
  <si>
    <t>千</t>
  </si>
  <si>
    <t>刀</t>
  </si>
  <si>
    <t>羊</t>
    <rPh sb="0" eb="1">
      <t>ヒツジ</t>
    </rPh>
    <phoneticPr fontId="2"/>
  </si>
  <si>
    <t>言</t>
    <rPh sb="0" eb="1">
      <t>イ</t>
    </rPh>
    <phoneticPr fontId="2"/>
  </si>
  <si>
    <t>く</t>
  </si>
  <si>
    <t>戈</t>
    <rPh sb="0" eb="1">
      <t>ホコ</t>
    </rPh>
    <phoneticPr fontId="2"/>
  </si>
  <si>
    <t>虫</t>
    <rPh sb="0" eb="1">
      <t>ムシ</t>
    </rPh>
    <phoneticPr fontId="2"/>
  </si>
  <si>
    <t>欠</t>
    <rPh sb="0" eb="1">
      <t>ケツ</t>
    </rPh>
    <phoneticPr fontId="2"/>
  </si>
  <si>
    <t>寸</t>
    <rPh sb="0" eb="1">
      <t>スン</t>
    </rPh>
    <phoneticPr fontId="2"/>
  </si>
  <si>
    <t>呂</t>
    <rPh sb="0" eb="1">
      <t>リョ</t>
    </rPh>
    <phoneticPr fontId="2"/>
  </si>
  <si>
    <t>禾</t>
    <rPh sb="0" eb="1">
      <t>ノギ</t>
    </rPh>
    <phoneticPr fontId="2"/>
  </si>
  <si>
    <t>犬</t>
    <rPh sb="0" eb="1">
      <t>イヌ</t>
    </rPh>
    <phoneticPr fontId="2"/>
  </si>
  <si>
    <t>巾</t>
    <rPh sb="0" eb="1">
      <t>キン</t>
    </rPh>
    <phoneticPr fontId="2"/>
  </si>
  <si>
    <t>火</t>
    <rPh sb="0" eb="1">
      <t>ヒ</t>
    </rPh>
    <phoneticPr fontId="2"/>
  </si>
  <si>
    <t>辛</t>
  </si>
  <si>
    <t>山</t>
    <rPh sb="0" eb="1">
      <t>ヤマ</t>
    </rPh>
    <phoneticPr fontId="2"/>
  </si>
  <si>
    <t>訳注稿は匘(ノウ・腦)だとする。</t>
    <rPh sb="0" eb="3">
      <t>ヤクチュウコウ</t>
    </rPh>
    <phoneticPr fontId="2"/>
  </si>
  <si>
    <t>二</t>
    <rPh sb="0" eb="1">
      <t>ニ</t>
    </rPh>
    <phoneticPr fontId="2"/>
  </si>
  <si>
    <t>手</t>
    <rPh sb="0" eb="1">
      <t>テ</t>
    </rPh>
    <phoneticPr fontId="2"/>
  </si>
  <si>
    <t>頁</t>
    <rPh sb="0" eb="1">
      <t>ページ</t>
    </rPh>
    <phoneticPr fontId="2"/>
  </si>
  <si>
    <t>白</t>
    <rPh sb="0" eb="1">
      <t>シロ</t>
    </rPh>
    <phoneticPr fontId="2"/>
  </si>
  <si>
    <t>八</t>
    <rPh sb="0" eb="1">
      <t>ハチ</t>
    </rPh>
    <phoneticPr fontId="2"/>
  </si>
  <si>
    <t>玄</t>
    <rPh sb="0" eb="1">
      <t>ゲン</t>
    </rPh>
    <phoneticPr fontId="2"/>
  </si>
  <si>
    <t>「ひきいる」はシュツ、割合はリツ</t>
    <rPh sb="11" eb="13">
      <t>ワリアイ</t>
    </rPh>
    <phoneticPr fontId="2"/>
  </si>
  <si>
    <t>入</t>
    <rPh sb="0" eb="1">
      <t>ニュウ</t>
    </rPh>
    <phoneticPr fontId="2"/>
  </si>
  <si>
    <t>大</t>
    <rPh sb="0" eb="1">
      <t>ダイ</t>
    </rPh>
    <phoneticPr fontId="2"/>
  </si>
  <si>
    <t>失</t>
    <phoneticPr fontId="2"/>
  </si>
  <si>
    <t>せ</t>
  </si>
  <si>
    <t>え</t>
  </si>
  <si>
    <t>お</t>
  </si>
  <si>
    <t>れ</t>
  </si>
  <si>
    <t>ら</t>
  </si>
  <si>
    <t>あ</t>
  </si>
  <si>
    <t>す</t>
  </si>
  <si>
    <t>ゆ</t>
  </si>
  <si>
    <t>て</t>
  </si>
  <si>
    <t>ぼ</t>
  </si>
  <si>
    <t>区切り記号の統一が必要</t>
    <rPh sb="0" eb="2">
      <t>クギ</t>
    </rPh>
    <rPh sb="3" eb="5">
      <t>キゴウ</t>
    </rPh>
    <rPh sb="6" eb="8">
      <t>トウイツ</t>
    </rPh>
    <rPh sb="9" eb="11">
      <t>ヒツヨウ</t>
    </rPh>
    <phoneticPr fontId="2"/>
  </si>
  <si>
    <t>虜</t>
    <phoneticPr fontId="2"/>
  </si>
  <si>
    <t>記号08</t>
  </si>
  <si>
    <t>記号09</t>
  </si>
  <si>
    <t>夕</t>
    <rPh sb="0" eb="1">
      <t>ユウ</t>
    </rPh>
    <phoneticPr fontId="2"/>
  </si>
  <si>
    <t>赤</t>
    <rPh sb="0" eb="1">
      <t>アカ</t>
    </rPh>
    <phoneticPr fontId="2"/>
  </si>
  <si>
    <t>玉</t>
    <rPh sb="0" eb="1">
      <t>タマ</t>
    </rPh>
    <phoneticPr fontId="2"/>
  </si>
  <si>
    <t>甘</t>
    <rPh sb="0" eb="1">
      <t>アマ</t>
    </rPh>
    <phoneticPr fontId="2"/>
  </si>
  <si>
    <t>缶</t>
    <rPh sb="0" eb="1">
      <t>カン</t>
    </rPh>
    <phoneticPr fontId="2"/>
  </si>
  <si>
    <t>魚</t>
    <rPh sb="0" eb="1">
      <t>ウオ</t>
    </rPh>
    <phoneticPr fontId="2"/>
  </si>
  <si>
    <t>弓</t>
    <rPh sb="0" eb="1">
      <t>ユミ</t>
    </rPh>
    <phoneticPr fontId="2"/>
  </si>
  <si>
    <t>馬</t>
    <rPh sb="0" eb="1">
      <t>ウマ</t>
    </rPh>
    <phoneticPr fontId="2"/>
  </si>
  <si>
    <t>尸</t>
    <rPh sb="0" eb="1">
      <t>シカバネ</t>
    </rPh>
    <phoneticPr fontId="2"/>
  </si>
  <si>
    <t>月</t>
    <rPh sb="0" eb="1">
      <t>ツキ</t>
    </rPh>
    <phoneticPr fontId="2"/>
  </si>
  <si>
    <t>魚</t>
    <rPh sb="0" eb="1">
      <t>サカナ</t>
    </rPh>
    <phoneticPr fontId="2"/>
  </si>
  <si>
    <t>干</t>
    <rPh sb="0" eb="1">
      <t>カン</t>
    </rPh>
    <phoneticPr fontId="2"/>
  </si>
  <si>
    <t>骨</t>
    <rPh sb="0" eb="1">
      <t>ホネ</t>
    </rPh>
    <phoneticPr fontId="2"/>
  </si>
  <si>
    <t>氏</t>
    <rPh sb="0" eb="1">
      <t>シ</t>
    </rPh>
    <phoneticPr fontId="2"/>
  </si>
  <si>
    <t>土</t>
  </si>
  <si>
    <t>目</t>
    <rPh sb="0" eb="1">
      <t>メ</t>
    </rPh>
    <phoneticPr fontId="2"/>
  </si>
  <si>
    <t>見</t>
    <rPh sb="0" eb="1">
      <t>ミ</t>
    </rPh>
    <phoneticPr fontId="2"/>
  </si>
  <si>
    <t>辛</t>
    <rPh sb="0" eb="1">
      <t>カラ</t>
    </rPh>
    <phoneticPr fontId="2"/>
  </si>
  <si>
    <t>水</t>
    <rPh sb="0" eb="1">
      <t>ミズ</t>
    </rPh>
    <phoneticPr fontId="2"/>
  </si>
  <si>
    <t>石</t>
    <rPh sb="0" eb="1">
      <t>イシ</t>
    </rPh>
    <phoneticPr fontId="2"/>
  </si>
  <si>
    <t>卜</t>
    <rPh sb="0" eb="1">
      <t>ボク</t>
    </rPh>
    <phoneticPr fontId="2"/>
  </si>
  <si>
    <t>鼠</t>
    <rPh sb="0" eb="1">
      <t>ネズミ</t>
    </rPh>
    <phoneticPr fontId="2"/>
  </si>
  <si>
    <t>鳥</t>
    <rPh sb="0" eb="1">
      <t>トリ</t>
    </rPh>
    <phoneticPr fontId="2"/>
  </si>
  <si>
    <t>立</t>
    <rPh sb="0" eb="1">
      <t>タ</t>
    </rPh>
    <phoneticPr fontId="2"/>
  </si>
  <si>
    <t>肉</t>
    <rPh sb="0" eb="1">
      <t>ニク</t>
    </rPh>
    <phoneticPr fontId="2"/>
  </si>
  <si>
    <t>牛</t>
  </si>
  <si>
    <t>穴</t>
    <rPh sb="0" eb="1">
      <t>アナ</t>
    </rPh>
    <phoneticPr fontId="2"/>
  </si>
  <si>
    <t>りく</t>
    <phoneticPr fontId="2"/>
  </si>
  <si>
    <t>阜</t>
    <rPh sb="0" eb="1">
      <t>フ</t>
    </rPh>
    <phoneticPr fontId="2"/>
  </si>
  <si>
    <t>足</t>
    <rPh sb="0" eb="1">
      <t>アシ</t>
    </rPh>
    <phoneticPr fontId="2"/>
  </si>
  <si>
    <t>戈</t>
  </si>
  <si>
    <t>曰</t>
    <rPh sb="0" eb="1">
      <t>イハ</t>
    </rPh>
    <phoneticPr fontId="2"/>
  </si>
  <si>
    <t>鬲</t>
  </si>
  <si>
    <t>老</t>
    <rPh sb="0" eb="1">
      <t>ロウ</t>
    </rPh>
    <phoneticPr fontId="2"/>
  </si>
  <si>
    <t>臣</t>
    <rPh sb="0" eb="1">
      <t>シン</t>
    </rPh>
    <phoneticPr fontId="2"/>
  </si>
  <si>
    <t>至</t>
    <rPh sb="0" eb="1">
      <t>イタル</t>
    </rPh>
    <phoneticPr fontId="2"/>
  </si>
  <si>
    <t>豆</t>
    <rPh sb="0" eb="1">
      <t>マメ</t>
    </rPh>
    <phoneticPr fontId="2"/>
  </si>
  <si>
    <t>邑</t>
    <rPh sb="0" eb="1">
      <t>ユウ</t>
    </rPh>
    <phoneticPr fontId="2"/>
  </si>
  <si>
    <t>門</t>
    <rPh sb="0" eb="1">
      <t>モン</t>
    </rPh>
    <phoneticPr fontId="2"/>
  </si>
  <si>
    <t>聚の異体(最は別字)</t>
    <rPh sb="2" eb="4">
      <t>イタイ</t>
    </rPh>
    <rPh sb="5" eb="6">
      <t>サイ</t>
    </rPh>
    <rPh sb="7" eb="9">
      <t>ベツジ</t>
    </rPh>
    <phoneticPr fontId="2"/>
  </si>
  <si>
    <t>干</t>
    <rPh sb="0" eb="1">
      <t>ホ</t>
    </rPh>
    <phoneticPr fontId="2"/>
  </si>
  <si>
    <t>止</t>
    <rPh sb="0" eb="1">
      <t>ト</t>
    </rPh>
    <phoneticPr fontId="2"/>
  </si>
  <si>
    <t>禾</t>
    <rPh sb="0" eb="1">
      <t>カ</t>
    </rPh>
    <phoneticPr fontId="2"/>
  </si>
  <si>
    <t>粢の異体？</t>
    <rPh sb="2" eb="4">
      <t>イタイ</t>
    </rPh>
    <phoneticPr fontId="2"/>
  </si>
  <si>
    <t>鄕</t>
    <phoneticPr fontId="2"/>
  </si>
  <si>
    <t>隹</t>
  </si>
  <si>
    <t>騮の異体？</t>
    <rPh sb="2" eb="4">
      <t>イタイ</t>
    </rPh>
    <phoneticPr fontId="2"/>
  </si>
  <si>
    <t>鬼</t>
    <rPh sb="0" eb="1">
      <t>オニ</t>
    </rPh>
    <phoneticPr fontId="2"/>
  </si>
  <si>
    <t>記号10</t>
  </si>
  <si>
    <t>記号11</t>
  </si>
  <si>
    <t>記号12</t>
  </si>
  <si>
    <t>記号13</t>
  </si>
  <si>
    <t>記号14</t>
  </si>
  <si>
    <t>記号15</t>
  </si>
  <si>
    <t>記号16</t>
  </si>
  <si>
    <t>桑</t>
    <rPh sb="0" eb="1">
      <t>クワ</t>
    </rPh>
    <phoneticPr fontId="2"/>
  </si>
  <si>
    <t>ショウ（寔照切）は邑名（＝邵）の字音、動詞「召す」は漢音がチョウ（直照切）、慣用読みがショウ</t>
    <rPh sb="5" eb="6">
      <t>ショウ</t>
    </rPh>
    <rPh sb="6" eb="7">
      <t>セツ</t>
    </rPh>
    <rPh sb="9" eb="10">
      <t>ムラ</t>
    </rPh>
    <rPh sb="10" eb="11">
      <t>メイ</t>
    </rPh>
    <rPh sb="13" eb="14">
      <t>ジョウ</t>
    </rPh>
    <rPh sb="16" eb="18">
      <t>ジオン</t>
    </rPh>
    <rPh sb="19" eb="21">
      <t>ドウシ</t>
    </rPh>
    <rPh sb="22" eb="23">
      <t>メ</t>
    </rPh>
    <rPh sb="26" eb="28">
      <t>カンオン</t>
    </rPh>
    <rPh sb="33" eb="34">
      <t>スナオ</t>
    </rPh>
    <rPh sb="34" eb="35">
      <t>ショウ</t>
    </rPh>
    <rPh sb="35" eb="36">
      <t>セツ</t>
    </rPh>
    <rPh sb="38" eb="40">
      <t>カンヨウ</t>
    </rPh>
    <rPh sb="40" eb="41">
      <t>ヨ</t>
    </rPh>
    <phoneticPr fontId="2"/>
  </si>
  <si>
    <t>水</t>
    <rPh sb="0" eb="1">
      <t>ﾐｽﾞ</t>
    </rPh>
    <phoneticPr fontId="4" type="noConversion"/>
  </si>
  <si>
    <t>新旧字体は韋の書き方によって18画と17画の違いがあるが、フォント上表現できない</t>
    <rPh sb="0" eb="2">
      <t>シンキュウ</t>
    </rPh>
    <rPh sb="2" eb="4">
      <t>ジタイ</t>
    </rPh>
    <rPh sb="5" eb="6">
      <t>ナメシガワ</t>
    </rPh>
    <rPh sb="7" eb="8">
      <t>カ</t>
    </rPh>
    <rPh sb="9" eb="10">
      <t>カタ</t>
    </rPh>
    <rPh sb="16" eb="17">
      <t>カク</t>
    </rPh>
    <rPh sb="20" eb="21">
      <t>カク</t>
    </rPh>
    <rPh sb="22" eb="23">
      <t>チガ</t>
    </rPh>
    <rPh sb="33" eb="34">
      <t>ジョウ</t>
    </rPh>
    <rPh sb="34" eb="36">
      <t>ヒョウゲン</t>
    </rPh>
    <phoneticPr fontId="2"/>
  </si>
  <si>
    <t>厳格には新旧字体に違いがあるが、画数が同じく、フォント上表現できない</t>
    <rPh sb="0" eb="2">
      <t>ゲンカク</t>
    </rPh>
    <rPh sb="4" eb="6">
      <t>シンキュウ</t>
    </rPh>
    <rPh sb="6" eb="8">
      <t>ジタイ</t>
    </rPh>
    <rPh sb="9" eb="10">
      <t>チガ</t>
    </rPh>
    <rPh sb="16" eb="18">
      <t>カクスウ</t>
    </rPh>
    <rPh sb="19" eb="20">
      <t>オナ</t>
    </rPh>
    <rPh sb="27" eb="28">
      <t>ジョウ</t>
    </rPh>
    <rPh sb="28" eb="30">
      <t>ヒョウゲン</t>
    </rPh>
    <phoneticPr fontId="2"/>
  </si>
  <si>
    <t>地名「松涂里」の「涂」を「みち」と解釈して、同都切に読んだ。河川名としては、同都切のほか、直魚切（チョ）あり</t>
    <rPh sb="0" eb="2">
      <t>チメイ</t>
    </rPh>
    <rPh sb="3" eb="4">
      <t>マツ</t>
    </rPh>
    <rPh sb="5" eb="6">
      <t>サト</t>
    </rPh>
    <rPh sb="17" eb="19">
      <t>カイシャク</t>
    </rPh>
    <rPh sb="22" eb="23">
      <t>ドウ</t>
    </rPh>
    <rPh sb="23" eb="24">
      <t>ミヤコ</t>
    </rPh>
    <rPh sb="24" eb="25">
      <t>セツ</t>
    </rPh>
    <rPh sb="26" eb="27">
      <t>ヨ</t>
    </rPh>
    <rPh sb="30" eb="32">
      <t>カセン</t>
    </rPh>
    <rPh sb="32" eb="33">
      <t>メイ</t>
    </rPh>
    <rPh sb="45" eb="46">
      <t>チョク</t>
    </rPh>
    <rPh sb="46" eb="47">
      <t>サカナ</t>
    </rPh>
    <rPh sb="47" eb="48">
      <t>セツ</t>
    </rPh>
    <phoneticPr fontId="2"/>
  </si>
  <si>
    <t>らい</t>
  </si>
  <si>
    <t>ぶ</t>
  </si>
  <si>
    <t>がい</t>
  </si>
  <si>
    <t>が</t>
  </si>
  <si>
    <t>らく</t>
  </si>
  <si>
    <t>康煕部首表</t>
    <rPh sb="0" eb="2">
      <t>ｺｳｷ</t>
    </rPh>
    <rPh sb="2" eb="4">
      <t>ﾌﾞｼｭ</t>
    </rPh>
    <rPh sb="4" eb="5">
      <t>ﾋｮｳ</t>
    </rPh>
    <phoneticPr fontId="3" type="noConversion"/>
  </si>
  <si>
    <t>部首検索テーブル</t>
    <rPh sb="0" eb="2">
      <t>ﾌﾞｼｭ</t>
    </rPh>
    <rPh sb="2" eb="4">
      <t>ｹﾝｻｸ</t>
    </rPh>
    <phoneticPr fontId="3" type="noConversion"/>
  </si>
  <si>
    <t>001</t>
    <phoneticPr fontId="3" type="noConversion"/>
  </si>
  <si>
    <t>002</t>
    <phoneticPr fontId="3" type="noConversion"/>
  </si>
  <si>
    <t>003</t>
  </si>
  <si>
    <t>004</t>
  </si>
  <si>
    <t>005</t>
  </si>
  <si>
    <t>006</t>
  </si>
  <si>
    <t>丨</t>
  </si>
  <si>
    <t>序数</t>
    <rPh sb="0" eb="2">
      <t>ｼﾞｮｽｳ</t>
    </rPh>
    <phoneticPr fontId="3" type="noConversion"/>
  </si>
  <si>
    <t>部首</t>
    <rPh sb="0" eb="2">
      <t>ﾌﾞｼｭ</t>
    </rPh>
    <phoneticPr fontId="3" type="noConversion"/>
  </si>
  <si>
    <t>007</t>
    <phoneticPr fontId="3" type="noConversion"/>
  </si>
  <si>
    <t>030</t>
    <phoneticPr fontId="3" type="noConversion"/>
  </si>
  <si>
    <t>061</t>
    <phoneticPr fontId="3" type="noConversion"/>
  </si>
  <si>
    <t>心</t>
  </si>
  <si>
    <t>095</t>
    <phoneticPr fontId="3" type="noConversion"/>
  </si>
  <si>
    <t>玄</t>
    <phoneticPr fontId="3" type="noConversion"/>
  </si>
  <si>
    <t>118</t>
    <phoneticPr fontId="3" type="noConversion"/>
  </si>
  <si>
    <t>147</t>
    <phoneticPr fontId="3" type="noConversion"/>
  </si>
  <si>
    <t>167</t>
    <phoneticPr fontId="3" type="noConversion"/>
  </si>
  <si>
    <t>176</t>
  </si>
  <si>
    <t>面</t>
  </si>
  <si>
    <t>187</t>
  </si>
  <si>
    <t>195</t>
  </si>
  <si>
    <t>魚</t>
  </si>
  <si>
    <t>201</t>
  </si>
  <si>
    <t>黃</t>
  </si>
  <si>
    <t>205</t>
    <phoneticPr fontId="3" type="noConversion"/>
  </si>
  <si>
    <t>209</t>
    <phoneticPr fontId="3" type="noConversion"/>
  </si>
  <si>
    <t>鼻</t>
  </si>
  <si>
    <t>211</t>
    <phoneticPr fontId="3" type="noConversion"/>
  </si>
  <si>
    <t>212</t>
    <phoneticPr fontId="3" type="noConversion"/>
  </si>
  <si>
    <t>214</t>
    <phoneticPr fontId="3" type="noConversion"/>
  </si>
  <si>
    <t>龠</t>
  </si>
  <si>
    <t>入</t>
  </si>
  <si>
    <t>冫</t>
  </si>
  <si>
    <t>几</t>
  </si>
  <si>
    <t>凵</t>
  </si>
  <si>
    <t>力</t>
  </si>
  <si>
    <t>勹</t>
  </si>
  <si>
    <t>匕</t>
  </si>
  <si>
    <t>匸</t>
  </si>
  <si>
    <t>008</t>
    <phoneticPr fontId="3" type="noConversion"/>
  </si>
  <si>
    <t>031</t>
    <phoneticPr fontId="3" type="noConversion"/>
  </si>
  <si>
    <t>062</t>
    <phoneticPr fontId="3" type="noConversion"/>
  </si>
  <si>
    <t>096</t>
    <phoneticPr fontId="3" type="noConversion"/>
  </si>
  <si>
    <t>玉</t>
  </si>
  <si>
    <t>119</t>
    <phoneticPr fontId="3" type="noConversion"/>
  </si>
  <si>
    <t>米</t>
  </si>
  <si>
    <t>148</t>
  </si>
  <si>
    <t>168</t>
    <phoneticPr fontId="3" type="noConversion"/>
  </si>
  <si>
    <t>177</t>
  </si>
  <si>
    <t>革</t>
  </si>
  <si>
    <t>188</t>
  </si>
  <si>
    <t>骨</t>
  </si>
  <si>
    <t>196</t>
  </si>
  <si>
    <t>鳥</t>
  </si>
  <si>
    <t>202</t>
  </si>
  <si>
    <t>黍</t>
  </si>
  <si>
    <t>206</t>
    <phoneticPr fontId="3" type="noConversion"/>
  </si>
  <si>
    <t>鼎</t>
  </si>
  <si>
    <t>210</t>
    <phoneticPr fontId="3" type="noConversion"/>
  </si>
  <si>
    <t>齊</t>
  </si>
  <si>
    <t>213</t>
    <phoneticPr fontId="3" type="noConversion"/>
  </si>
  <si>
    <t>龜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</si>
  <si>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</si>
  <si>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</si>
  <si>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</si>
  <si>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</si>
  <si>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</si>
  <si>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</si>
  <si>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</si>
  <si>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</si>
  <si>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</si>
  <si>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</si>
  <si>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</si>
  <si>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</si>
  <si>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</si>
  <si>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</si>
  <si>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</si>
  <si>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</si>
  <si>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</si>
  <si>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</si>
  <si>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</si>
  <si>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</si>
  <si>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</si>
  <si>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卜</t>
  </si>
  <si>
    <t>032</t>
  </si>
  <si>
    <t>063</t>
  </si>
  <si>
    <t>097</t>
  </si>
  <si>
    <t>瓜</t>
  </si>
  <si>
    <t>120</t>
  </si>
  <si>
    <t>糸</t>
  </si>
  <si>
    <t>149</t>
  </si>
  <si>
    <t>169</t>
  </si>
  <si>
    <t>178</t>
  </si>
  <si>
    <t>189</t>
  </si>
  <si>
    <t>197</t>
  </si>
  <si>
    <t>鹵</t>
  </si>
  <si>
    <t>203</t>
  </si>
  <si>
    <t>黑</t>
  </si>
  <si>
    <t>207</t>
  </si>
  <si>
    <t>鼓</t>
  </si>
  <si>
    <t>夂</t>
  </si>
  <si>
    <t>夊</t>
  </si>
  <si>
    <t>夕</t>
  </si>
  <si>
    <t>寸</t>
  </si>
  <si>
    <t>屮</t>
  </si>
  <si>
    <t>033</t>
  </si>
  <si>
    <t>064</t>
  </si>
  <si>
    <t>手</t>
  </si>
  <si>
    <t>098</t>
  </si>
  <si>
    <t>瓦</t>
  </si>
  <si>
    <t>121</t>
  </si>
  <si>
    <t>缶</t>
  </si>
  <si>
    <t>150</t>
  </si>
  <si>
    <t>谷</t>
  </si>
  <si>
    <t>170</t>
  </si>
  <si>
    <t>179</t>
  </si>
  <si>
    <t>韭</t>
  </si>
  <si>
    <t>190</t>
  </si>
  <si>
    <t>198</t>
  </si>
  <si>
    <t>鹿</t>
  </si>
  <si>
    <t>204</t>
  </si>
  <si>
    <t>黹</t>
  </si>
  <si>
    <t>208</t>
  </si>
  <si>
    <t>鼠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</si>
  <si>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</si>
  <si>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</si>
  <si>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</si>
  <si>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</si>
  <si>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</si>
  <si>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</si>
  <si>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</si>
  <si>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</si>
  <si>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</si>
  <si>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</si>
  <si>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</si>
  <si>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</si>
  <si>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</si>
  <si>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</si>
  <si>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</si>
  <si>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</si>
  <si>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</si>
  <si>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</si>
  <si>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</si>
  <si>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</si>
  <si>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</si>
  <si>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</si>
  <si>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</si>
  <si>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</si>
  <si>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</si>
  <si>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</si>
  <si>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</si>
  <si>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巾</t>
  </si>
  <si>
    <t>干</t>
  </si>
  <si>
    <t>幺</t>
  </si>
  <si>
    <t>廾</t>
  </si>
  <si>
    <t>弓</t>
  </si>
  <si>
    <t>彐</t>
  </si>
  <si>
    <t>065</t>
  </si>
  <si>
    <t>支</t>
  </si>
  <si>
    <t>099</t>
  </si>
  <si>
    <t>甘</t>
  </si>
  <si>
    <t>122</t>
  </si>
  <si>
    <t>151</t>
  </si>
  <si>
    <t>豆</t>
  </si>
  <si>
    <t>171</t>
  </si>
  <si>
    <t>隶</t>
  </si>
  <si>
    <t>180</t>
  </si>
  <si>
    <t>音</t>
  </si>
  <si>
    <t>191</t>
  </si>
  <si>
    <t>鬥</t>
  </si>
  <si>
    <t>199</t>
  </si>
  <si>
    <t>麥</t>
  </si>
  <si>
    <t>斤</t>
  </si>
  <si>
    <t>方</t>
  </si>
  <si>
    <t>无</t>
  </si>
  <si>
    <t>曰</t>
  </si>
  <si>
    <t>月</t>
  </si>
  <si>
    <t>欠</t>
  </si>
  <si>
    <t>止</t>
  </si>
  <si>
    <t>066</t>
  </si>
  <si>
    <t>100</t>
  </si>
  <si>
    <t>生</t>
  </si>
  <si>
    <t>123</t>
  </si>
  <si>
    <t>152</t>
  </si>
  <si>
    <t>172</t>
  </si>
  <si>
    <t>181</t>
  </si>
  <si>
    <t>頁</t>
  </si>
  <si>
    <t>192</t>
  </si>
  <si>
    <t>鬯</t>
  </si>
  <si>
    <t>200</t>
  </si>
  <si>
    <t>麻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</si>
  <si>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</si>
  <si>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</si>
  <si>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</si>
  <si>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</si>
  <si>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</si>
  <si>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</si>
  <si>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</si>
  <si>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</si>
  <si>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</si>
  <si>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</si>
  <si>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</si>
  <si>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</si>
  <si>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</si>
  <si>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</si>
  <si>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</si>
  <si>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</si>
  <si>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</si>
  <si>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</si>
  <si>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</si>
  <si>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</si>
  <si>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</si>
  <si>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</si>
  <si>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</si>
  <si>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</si>
  <si>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</si>
  <si>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</si>
  <si>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</si>
  <si>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</si>
  <si>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比</t>
  </si>
  <si>
    <t>氏</t>
  </si>
  <si>
    <t>火</t>
  </si>
  <si>
    <t>爪</t>
  </si>
  <si>
    <t>爻</t>
  </si>
  <si>
    <t>爿</t>
  </si>
  <si>
    <t>片</t>
  </si>
  <si>
    <t>牙</t>
  </si>
  <si>
    <t>101</t>
  </si>
  <si>
    <t>124</t>
  </si>
  <si>
    <t>羽</t>
  </si>
  <si>
    <t>153</t>
  </si>
  <si>
    <t>豸</t>
  </si>
  <si>
    <t>173</t>
  </si>
  <si>
    <t>雨</t>
  </si>
  <si>
    <t>182</t>
  </si>
  <si>
    <t>風</t>
  </si>
  <si>
    <t>193</t>
  </si>
  <si>
    <t>疋</t>
  </si>
  <si>
    <t>白</t>
  </si>
  <si>
    <t>皮</t>
  </si>
  <si>
    <t>皿</t>
  </si>
  <si>
    <t>目</t>
  </si>
  <si>
    <t>矛</t>
  </si>
  <si>
    <t>矢</t>
  </si>
  <si>
    <t>102</t>
  </si>
  <si>
    <t>125</t>
  </si>
  <si>
    <t>老</t>
  </si>
  <si>
    <t>154</t>
  </si>
  <si>
    <t>貝</t>
  </si>
  <si>
    <t>174</t>
  </si>
  <si>
    <t>靑</t>
  </si>
  <si>
    <t>183</t>
  </si>
  <si>
    <t>飛</t>
  </si>
  <si>
    <t>194</t>
  </si>
  <si>
    <t>鬼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</si>
  <si>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</si>
  <si>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</si>
  <si>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</si>
  <si>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</si>
  <si>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</si>
  <si>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</si>
  <si>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</si>
  <si>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</si>
  <si>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</si>
  <si>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</si>
  <si>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</si>
  <si>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</si>
  <si>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</si>
  <si>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</si>
  <si>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</si>
  <si>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石</t>
  </si>
  <si>
    <t>示</t>
  </si>
  <si>
    <t>禸</t>
  </si>
  <si>
    <t>禾</t>
  </si>
  <si>
    <t>穴</t>
  </si>
  <si>
    <t>立</t>
  </si>
  <si>
    <t>126</t>
  </si>
  <si>
    <t>而</t>
  </si>
  <si>
    <t>155</t>
  </si>
  <si>
    <t>赤</t>
  </si>
  <si>
    <t>175</t>
  </si>
  <si>
    <t>非</t>
  </si>
  <si>
    <t>184</t>
  </si>
  <si>
    <t>耒</t>
  </si>
  <si>
    <t>耳</t>
  </si>
  <si>
    <t>聿</t>
  </si>
  <si>
    <t>肉</t>
  </si>
  <si>
    <t>至</t>
  </si>
  <si>
    <t>臼</t>
  </si>
  <si>
    <t>127</t>
  </si>
  <si>
    <t>156</t>
  </si>
  <si>
    <t>走</t>
  </si>
  <si>
    <t>185</t>
    <phoneticPr fontId="3" type="noConversion"/>
  </si>
  <si>
    <t>首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</si>
  <si>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</si>
  <si>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</si>
  <si>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</si>
  <si>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</si>
  <si>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</si>
  <si>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</si>
  <si>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</si>
  <si>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</si>
  <si>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</si>
  <si>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</si>
  <si>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</si>
  <si>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</si>
  <si>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</si>
  <si>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</si>
  <si>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</si>
  <si>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</si>
  <si>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</si>
  <si>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</si>
  <si>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</si>
  <si>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舌</t>
  </si>
  <si>
    <t>舛</t>
  </si>
  <si>
    <t>舟</t>
  </si>
  <si>
    <t>虫</t>
  </si>
  <si>
    <t>血</t>
  </si>
  <si>
    <t>157</t>
  </si>
  <si>
    <t>足</t>
  </si>
  <si>
    <t>186</t>
    <phoneticPr fontId="3" type="noConversion"/>
  </si>
  <si>
    <t>香</t>
  </si>
  <si>
    <t>身</t>
  </si>
  <si>
    <t>158</t>
  </si>
  <si>
    <t>159</t>
  </si>
  <si>
    <t>160</t>
  </si>
  <si>
    <t>161</t>
  </si>
  <si>
    <t>162</t>
  </si>
  <si>
    <t>163</t>
  </si>
  <si>
    <t>164</t>
  </si>
  <si>
    <t>165</t>
  </si>
  <si>
    <t>166</t>
    <phoneticPr fontId="3" type="noConversion"/>
  </si>
  <si>
    <t>里</t>
  </si>
  <si>
    <t>玄</t>
  </si>
  <si>
    <t>不明</t>
    <rPh sb="0" eb="2">
      <t>フメイ</t>
    </rPh>
    <phoneticPr fontId="2"/>
  </si>
  <si>
    <t>舊</t>
    <phoneticPr fontId="2"/>
  </si>
  <si>
    <t>新</t>
    <phoneticPr fontId="2"/>
  </si>
  <si>
    <t>部首番号</t>
    <rPh sb="0" eb="2">
      <t>ブシュ</t>
    </rPh>
    <rPh sb="2" eb="4">
      <t>バンゴウ</t>
    </rPh>
    <phoneticPr fontId="2"/>
  </si>
  <si>
    <t>益</t>
    <phoneticPr fontId="2"/>
  </si>
  <si>
    <t>益</t>
    <rPh sb="0" eb="1">
      <t>エキ</t>
    </rPh>
    <phoneticPr fontId="2"/>
  </si>
  <si>
    <t>温</t>
  </si>
  <si>
    <t>假</t>
    <phoneticPr fontId="2"/>
  </si>
  <si>
    <t>仮</t>
    <rPh sb="0" eb="1">
      <t>カリ</t>
    </rPh>
    <phoneticPr fontId="2"/>
  </si>
  <si>
    <t>関</t>
    <rPh sb="0" eb="1">
      <t>セキ</t>
    </rPh>
    <phoneticPr fontId="2"/>
  </si>
  <si>
    <t>郷</t>
    <rPh sb="0" eb="1">
      <t>サト</t>
    </rPh>
    <phoneticPr fontId="2"/>
  </si>
  <si>
    <t>荊</t>
  </si>
  <si>
    <t>繋</t>
  </si>
  <si>
    <t>縣</t>
    <phoneticPr fontId="2"/>
  </si>
  <si>
    <t>県</t>
    <rPh sb="0" eb="1">
      <t>ケン</t>
    </rPh>
    <phoneticPr fontId="2"/>
  </si>
  <si>
    <t>戸</t>
    <rPh sb="0" eb="1">
      <t>コ</t>
    </rPh>
    <phoneticPr fontId="2"/>
  </si>
  <si>
    <t>貳</t>
    <phoneticPr fontId="2"/>
  </si>
  <si>
    <t>貮</t>
    <phoneticPr fontId="2"/>
  </si>
  <si>
    <t>者</t>
  </si>
  <si>
    <t>舎</t>
    <rPh sb="0" eb="1">
      <t>シャ</t>
    </rPh>
    <phoneticPr fontId="2"/>
  </si>
  <si>
    <t>衆</t>
    <rPh sb="0" eb="1">
      <t>シュウ</t>
    </rPh>
    <phoneticPr fontId="2"/>
  </si>
  <si>
    <t>将</t>
    <rPh sb="0" eb="1">
      <t>ショウ</t>
    </rPh>
    <phoneticPr fontId="2"/>
  </si>
  <si>
    <t>冗</t>
    <rPh sb="0" eb="1">
      <t>ジョウ</t>
    </rPh>
    <phoneticPr fontId="2"/>
  </si>
  <si>
    <t>晋</t>
    <rPh sb="0" eb="1">
      <t>シン</t>
    </rPh>
    <phoneticPr fontId="2"/>
  </si>
  <si>
    <t>釈</t>
  </si>
  <si>
    <t>銭</t>
  </si>
  <si>
    <t>荘</t>
  </si>
  <si>
    <t>続</t>
  </si>
  <si>
    <t>内</t>
    <rPh sb="0" eb="1">
      <t>ウチ</t>
    </rPh>
    <phoneticPr fontId="2"/>
  </si>
  <si>
    <t>都</t>
    <rPh sb="0" eb="1">
      <t>ミヤコ</t>
    </rPh>
    <phoneticPr fontId="2"/>
  </si>
  <si>
    <t>秃</t>
  </si>
  <si>
    <t>徳</t>
    <rPh sb="0" eb="1">
      <t>トク</t>
    </rPh>
    <phoneticPr fontId="2"/>
  </si>
  <si>
    <t>抜</t>
  </si>
  <si>
    <t>福</t>
    <rPh sb="0" eb="1">
      <t>フク</t>
    </rPh>
    <phoneticPr fontId="2"/>
  </si>
  <si>
    <t>礼</t>
  </si>
  <si>
    <t>虜</t>
    <rPh sb="0" eb="1">
      <t>トリコ</t>
    </rPh>
    <phoneticPr fontId="2"/>
  </si>
  <si>
    <t>卑</t>
  </si>
  <si>
    <t>卑</t>
  </si>
  <si>
    <t>為</t>
    <rPh sb="0" eb="1">
      <t>タメ</t>
    </rPh>
    <phoneticPr fontId="2"/>
  </si>
  <si>
    <t>祿</t>
  </si>
  <si>
    <t>禄</t>
  </si>
  <si>
    <t>（</t>
    <phoneticPr fontId="2"/>
  </si>
  <si>
    <t>(</t>
    <phoneticPr fontId="2"/>
  </si>
  <si>
    <t>）</t>
    <phoneticPr fontId="2"/>
  </si>
  <si>
    <t>)</t>
    <phoneticPr fontId="2"/>
  </si>
  <si>
    <t>賊</t>
    <rPh sb="0" eb="1">
      <t>ゾク</t>
    </rPh>
    <phoneticPr fontId="2"/>
  </si>
  <si>
    <t>募</t>
  </si>
  <si>
    <t>✔</t>
    <phoneticPr fontId="2"/>
  </si>
  <si>
    <t>產</t>
  </si>
  <si>
    <t>渭</t>
  </si>
  <si>
    <t>夸</t>
  </si>
  <si>
    <t>快</t>
  </si>
  <si>
    <t>規</t>
  </si>
  <si>
    <t>顯</t>
  </si>
  <si>
    <t>瑣</t>
  </si>
  <si>
    <t>年</t>
  </si>
  <si>
    <t>食</t>
    <rPh sb="0" eb="1">
      <t>ショク</t>
    </rPh>
    <phoneticPr fontId="2"/>
  </si>
  <si>
    <t>忿</t>
  </si>
  <si>
    <t>藍</t>
  </si>
  <si>
    <t>哀</t>
  </si>
  <si>
    <t>あい</t>
  </si>
  <si>
    <t>娃</t>
  </si>
  <si>
    <t>あく</t>
  </si>
  <si>
    <t>遏</t>
  </si>
  <si>
    <t>あつ</t>
  </si>
  <si>
    <t>委</t>
  </si>
  <si>
    <t>唯</t>
  </si>
  <si>
    <t>異</t>
  </si>
  <si>
    <t>移</t>
  </si>
  <si>
    <t>いく</t>
  </si>
  <si>
    <t>いつ</t>
  </si>
  <si>
    <t>壹</t>
  </si>
  <si>
    <t>印</t>
  </si>
  <si>
    <t>いん</t>
  </si>
  <si>
    <t>于</t>
  </si>
  <si>
    <t>運</t>
  </si>
  <si>
    <t>うん</t>
  </si>
  <si>
    <t>央</t>
  </si>
  <si>
    <t>えい</t>
  </si>
  <si>
    <t>梬</t>
  </si>
  <si>
    <t>嬰</t>
  </si>
  <si>
    <t>亦</t>
  </si>
  <si>
    <t>弈</t>
  </si>
  <si>
    <t>えつ</t>
  </si>
  <si>
    <t>宛</t>
  </si>
  <si>
    <t>緣</t>
  </si>
  <si>
    <t>往</t>
  </si>
  <si>
    <t>可</t>
  </si>
  <si>
    <t>叚</t>
  </si>
  <si>
    <t>姱</t>
  </si>
  <si>
    <t>家</t>
  </si>
  <si>
    <t>寡</t>
  </si>
  <si>
    <t>匄</t>
  </si>
  <si>
    <t>皆</t>
  </si>
  <si>
    <t>害</t>
  </si>
  <si>
    <t>偕</t>
  </si>
  <si>
    <t>解</t>
  </si>
  <si>
    <t>角</t>
    <rPh sb="0" eb="1">
      <t>ツノ</t>
    </rPh>
    <phoneticPr fontId="2"/>
  </si>
  <si>
    <t>槐</t>
  </si>
  <si>
    <t>澮</t>
  </si>
  <si>
    <t>鍇</t>
  </si>
  <si>
    <t>壞</t>
  </si>
  <si>
    <t>懷</t>
  </si>
  <si>
    <t>外</t>
  </si>
  <si>
    <t>亥</t>
  </si>
  <si>
    <t>赫</t>
  </si>
  <si>
    <t>學</t>
  </si>
  <si>
    <t>かつ</t>
  </si>
  <si>
    <t>恝</t>
  </si>
  <si>
    <t>滑</t>
  </si>
  <si>
    <t>完</t>
  </si>
  <si>
    <t>簡</t>
  </si>
  <si>
    <t>萑</t>
  </si>
  <si>
    <t>閒</t>
  </si>
  <si>
    <t>漢</t>
  </si>
  <si>
    <t>翰</t>
  </si>
  <si>
    <t>𦻃</t>
  </si>
  <si>
    <t>環</t>
  </si>
  <si>
    <t>韓</t>
  </si>
  <si>
    <t>灌</t>
  </si>
  <si>
    <t>觀</t>
  </si>
  <si>
    <t>がん</t>
  </si>
  <si>
    <t>鴈</t>
  </si>
  <si>
    <t>姽</t>
  </si>
  <si>
    <t>耆</t>
  </si>
  <si>
    <t>匱</t>
  </si>
  <si>
    <t>鬾</t>
  </si>
  <si>
    <t>器</t>
  </si>
  <si>
    <t>戲</t>
  </si>
  <si>
    <t>吉</t>
  </si>
  <si>
    <t>きち</t>
  </si>
  <si>
    <t>九</t>
    <rPh sb="0" eb="1">
      <t>キュウ</t>
    </rPh>
    <phoneticPr fontId="2"/>
  </si>
  <si>
    <t>及</t>
  </si>
  <si>
    <t>休</t>
  </si>
  <si>
    <t>咎</t>
  </si>
  <si>
    <t>級</t>
  </si>
  <si>
    <t>給</t>
  </si>
  <si>
    <t>裘</t>
  </si>
  <si>
    <t>ぎゅう</t>
  </si>
  <si>
    <t>胠</t>
  </si>
  <si>
    <t>ぎょ</t>
  </si>
  <si>
    <t>脇</t>
  </si>
  <si>
    <t>梜</t>
  </si>
  <si>
    <t>强</t>
  </si>
  <si>
    <t>鄕</t>
  </si>
  <si>
    <t>彊</t>
  </si>
  <si>
    <t>興</t>
  </si>
  <si>
    <t>今</t>
  </si>
  <si>
    <t>臞</t>
  </si>
  <si>
    <t>くう</t>
  </si>
  <si>
    <t>屈</t>
  </si>
  <si>
    <t>君</t>
  </si>
  <si>
    <t>くん</t>
  </si>
  <si>
    <t>ぐん</t>
  </si>
  <si>
    <t>㓝</t>
  </si>
  <si>
    <t>京</t>
  </si>
  <si>
    <t>娙</t>
  </si>
  <si>
    <t>黥</t>
  </si>
  <si>
    <t>驚</t>
  </si>
  <si>
    <t>劇</t>
  </si>
  <si>
    <t>けき</t>
  </si>
  <si>
    <t>頡</t>
  </si>
  <si>
    <t>げつ</t>
  </si>
  <si>
    <t>乾</t>
  </si>
  <si>
    <t>楗</t>
  </si>
  <si>
    <t>甄</t>
  </si>
  <si>
    <t>遺</t>
  </si>
  <si>
    <t>賢</t>
  </si>
  <si>
    <t>黔</t>
  </si>
  <si>
    <t>獻</t>
  </si>
  <si>
    <t>讂</t>
  </si>
  <si>
    <t>阮</t>
  </si>
  <si>
    <t>愿</t>
  </si>
  <si>
    <t>甗</t>
  </si>
  <si>
    <t>枯</t>
  </si>
  <si>
    <t>胡</t>
  </si>
  <si>
    <t>胯</t>
  </si>
  <si>
    <t>嫭</t>
  </si>
  <si>
    <t>五</t>
  </si>
  <si>
    <t>吳</t>
  </si>
  <si>
    <t>誤</t>
  </si>
  <si>
    <t>甲</t>
  </si>
  <si>
    <t>交</t>
  </si>
  <si>
    <t>孝</t>
  </si>
  <si>
    <t>幸</t>
  </si>
  <si>
    <t>狗</t>
  </si>
  <si>
    <t>侯</t>
  </si>
  <si>
    <t>剛</t>
  </si>
  <si>
    <t>竘</t>
  </si>
  <si>
    <t>耗</t>
  </si>
  <si>
    <t>邑</t>
    <rPh sb="0" eb="1">
      <t>ムラ</t>
    </rPh>
    <phoneticPr fontId="2"/>
  </si>
  <si>
    <t>䓘</t>
  </si>
  <si>
    <t>寇</t>
  </si>
  <si>
    <t>卬</t>
  </si>
  <si>
    <t>刻</t>
  </si>
  <si>
    <t>ごく</t>
  </si>
  <si>
    <t>こつ</t>
  </si>
  <si>
    <t>才</t>
  </si>
  <si>
    <t>采</t>
  </si>
  <si>
    <t>㝡</t>
  </si>
  <si>
    <t></t>
  </si>
  <si>
    <t>㢑</t>
  </si>
  <si>
    <t>罪</t>
  </si>
  <si>
    <t>載</t>
  </si>
  <si>
    <t>作</t>
  </si>
  <si>
    <t>浞</t>
  </si>
  <si>
    <t>三</t>
  </si>
  <si>
    <t>粲</t>
  </si>
  <si>
    <t>槧</t>
  </si>
  <si>
    <t>竄</t>
  </si>
  <si>
    <t>巳</t>
  </si>
  <si>
    <t>亖</t>
  </si>
  <si>
    <t>姊</t>
  </si>
  <si>
    <t>𡵩</t>
  </si>
  <si>
    <t>志</t>
  </si>
  <si>
    <t>侍</t>
  </si>
  <si>
    <t>始</t>
  </si>
  <si>
    <t>庛</t>
  </si>
  <si>
    <t>思</t>
  </si>
  <si>
    <t>施</t>
  </si>
  <si>
    <t>枲</t>
  </si>
  <si>
    <t>茝</t>
  </si>
  <si>
    <t>徙</t>
  </si>
  <si>
    <t>疵</t>
  </si>
  <si>
    <t>秶</t>
  </si>
  <si>
    <t>笥</t>
  </si>
  <si>
    <t>貲</t>
  </si>
  <si>
    <t>摯</t>
  </si>
  <si>
    <t>賜</t>
  </si>
  <si>
    <t>じ</t>
  </si>
  <si>
    <t>而</t>
    <rPh sb="0" eb="1">
      <t>ジ</t>
    </rPh>
    <phoneticPr fontId="2"/>
  </si>
  <si>
    <t>兒</t>
  </si>
  <si>
    <t>七</t>
    <rPh sb="0" eb="1">
      <t>シチ</t>
    </rPh>
    <phoneticPr fontId="2"/>
  </si>
  <si>
    <t>しつ</t>
  </si>
  <si>
    <t>實</t>
  </si>
  <si>
    <t>柘</t>
  </si>
  <si>
    <t>削</t>
  </si>
  <si>
    <t>しゅ</t>
  </si>
  <si>
    <t>朱</t>
  </si>
  <si>
    <t>豎</t>
  </si>
  <si>
    <t>輸</t>
  </si>
  <si>
    <t>卌</t>
  </si>
  <si>
    <t>取</t>
  </si>
  <si>
    <t>受</t>
  </si>
  <si>
    <t>冣</t>
  </si>
  <si>
    <t>執</t>
  </si>
  <si>
    <t>習</t>
  </si>
  <si>
    <t>脩</t>
  </si>
  <si>
    <t>溲</t>
  </si>
  <si>
    <t>聚</t>
  </si>
  <si>
    <t>讎</t>
  </si>
  <si>
    <t>鬻</t>
  </si>
  <si>
    <t>出</t>
  </si>
  <si>
    <t>しゅつ</t>
  </si>
  <si>
    <t>朐</t>
  </si>
  <si>
    <t>順</t>
  </si>
  <si>
    <t>じゅん</t>
  </si>
  <si>
    <t>且</t>
  </si>
  <si>
    <t>胥</t>
  </si>
  <si>
    <t>諸</t>
  </si>
  <si>
    <t>召</t>
  </si>
  <si>
    <t>壯</t>
  </si>
  <si>
    <t>宵</t>
  </si>
  <si>
    <t>妾</t>
  </si>
  <si>
    <t>松</t>
  </si>
  <si>
    <t>狀</t>
  </si>
  <si>
    <t>昭</t>
  </si>
  <si>
    <t>娤</t>
  </si>
  <si>
    <t>舂</t>
  </si>
  <si>
    <t>勝</t>
  </si>
  <si>
    <t>䇰</t>
  </si>
  <si>
    <t>篜</t>
  </si>
  <si>
    <t>裝</t>
  </si>
  <si>
    <t>奬</t>
  </si>
  <si>
    <t>獎</t>
  </si>
  <si>
    <t>簫</t>
  </si>
  <si>
    <t>褭</t>
  </si>
  <si>
    <t>嬈</t>
  </si>
  <si>
    <t>擾</t>
  </si>
  <si>
    <t>仄</t>
  </si>
  <si>
    <t>束</t>
  </si>
  <si>
    <t>織</t>
  </si>
  <si>
    <t>職</t>
  </si>
  <si>
    <t>じょく</t>
  </si>
  <si>
    <t>申</t>
  </si>
  <si>
    <t>眞</t>
  </si>
  <si>
    <t>茞</t>
  </si>
  <si>
    <t>訊</t>
  </si>
  <si>
    <t>軫</t>
  </si>
  <si>
    <t>慎</t>
  </si>
  <si>
    <t>愼</t>
  </si>
  <si>
    <t>盡</t>
  </si>
  <si>
    <t>審</t>
  </si>
  <si>
    <t>薪</t>
  </si>
  <si>
    <t>親</t>
  </si>
  <si>
    <t>簪</t>
  </si>
  <si>
    <t>すう</t>
  </si>
  <si>
    <t>數</t>
  </si>
  <si>
    <t>占</t>
  </si>
  <si>
    <t>妻</t>
  </si>
  <si>
    <t>性</t>
  </si>
  <si>
    <t>省</t>
  </si>
  <si>
    <t>眚</t>
  </si>
  <si>
    <t>清</t>
  </si>
  <si>
    <t>歲</t>
  </si>
  <si>
    <t>裚</t>
  </si>
  <si>
    <t>瘛</t>
  </si>
  <si>
    <t>請</t>
    <rPh sb="0" eb="1">
      <t>ショウ</t>
    </rPh>
    <phoneticPr fontId="2"/>
  </si>
  <si>
    <t>靜</t>
  </si>
  <si>
    <t>說</t>
  </si>
  <si>
    <t>嬗</t>
  </si>
  <si>
    <t>韱</t>
  </si>
  <si>
    <t>鮮</t>
  </si>
  <si>
    <t>繕</t>
  </si>
  <si>
    <t>冉</t>
  </si>
  <si>
    <t>ぜん</t>
  </si>
  <si>
    <t>組</t>
  </si>
  <si>
    <t>宗</t>
  </si>
  <si>
    <t>送</t>
  </si>
  <si>
    <t>造</t>
  </si>
  <si>
    <t>爽</t>
  </si>
  <si>
    <t>臧</t>
  </si>
  <si>
    <t>族</t>
  </si>
  <si>
    <t>そつ</t>
  </si>
  <si>
    <t>そん</t>
  </si>
  <si>
    <t>它</t>
  </si>
  <si>
    <t>多</t>
  </si>
  <si>
    <t>逮</t>
  </si>
  <si>
    <t>貸</t>
  </si>
  <si>
    <t>臺</t>
  </si>
  <si>
    <t>乃</t>
  </si>
  <si>
    <t>だい</t>
  </si>
  <si>
    <t>澤</t>
  </si>
  <si>
    <t>謫</t>
  </si>
  <si>
    <t>炭</t>
  </si>
  <si>
    <t>儋</t>
  </si>
  <si>
    <t>膻</t>
  </si>
  <si>
    <t>鍛</t>
  </si>
  <si>
    <t>男</t>
  </si>
  <si>
    <t>難</t>
  </si>
  <si>
    <t>佁</t>
  </si>
  <si>
    <t>致</t>
    <rPh sb="0" eb="1">
      <t>イタ</t>
    </rPh>
    <phoneticPr fontId="2"/>
  </si>
  <si>
    <t>至</t>
    <rPh sb="0" eb="1">
      <t>イタ</t>
    </rPh>
    <phoneticPr fontId="2"/>
  </si>
  <si>
    <t>笞</t>
  </si>
  <si>
    <t>ちつ</t>
  </si>
  <si>
    <t>柱</t>
  </si>
  <si>
    <t>疇</t>
  </si>
  <si>
    <t>鑄</t>
  </si>
  <si>
    <t>ちょ</t>
  </si>
  <si>
    <t>丈</t>
  </si>
  <si>
    <t>仗</t>
  </si>
  <si>
    <t>徵</t>
  </si>
  <si>
    <t>つい</t>
  </si>
  <si>
    <t>杕</t>
  </si>
  <si>
    <t>でい</t>
  </si>
  <si>
    <t>䊮</t>
  </si>
  <si>
    <t>翟</t>
  </si>
  <si>
    <t>徹</t>
  </si>
  <si>
    <t>てつ</t>
  </si>
  <si>
    <t>でん</t>
  </si>
  <si>
    <t>兔</t>
  </si>
  <si>
    <t>涂</t>
  </si>
  <si>
    <t>奴</t>
  </si>
  <si>
    <t>ど</t>
  </si>
  <si>
    <t>とう</t>
  </si>
  <si>
    <t>通</t>
  </si>
  <si>
    <t>偒</t>
  </si>
  <si>
    <t>堂</t>
  </si>
  <si>
    <t>登</t>
  </si>
  <si>
    <t>等</t>
  </si>
  <si>
    <t>遝</t>
  </si>
  <si>
    <t>鄧</t>
  </si>
  <si>
    <t>どう</t>
  </si>
  <si>
    <t>能</t>
  </si>
  <si>
    <t>匘</t>
  </si>
  <si>
    <t>童</t>
  </si>
  <si>
    <t>貣</t>
  </si>
  <si>
    <t>牘</t>
  </si>
  <si>
    <t>屯</t>
  </si>
  <si>
    <t>とん</t>
  </si>
  <si>
    <t>なん</t>
  </si>
  <si>
    <t>ねん</t>
  </si>
  <si>
    <t>敗</t>
  </si>
  <si>
    <t>はい</t>
  </si>
  <si>
    <t>廢</t>
  </si>
  <si>
    <t>買</t>
  </si>
  <si>
    <t>ばい</t>
  </si>
  <si>
    <t>賣</t>
  </si>
  <si>
    <t>剝</t>
  </si>
  <si>
    <t>傅</t>
  </si>
  <si>
    <t>はつ</t>
  </si>
  <si>
    <t>伐</t>
  </si>
  <si>
    <t>罰</t>
  </si>
  <si>
    <t>凡</t>
  </si>
  <si>
    <t>販</t>
  </si>
  <si>
    <t>ばん</t>
  </si>
  <si>
    <t>萬</t>
  </si>
  <si>
    <t>畀</t>
  </si>
  <si>
    <t>婢</t>
  </si>
  <si>
    <t>臂</t>
  </si>
  <si>
    <t>未</t>
  </si>
  <si>
    <t>び</t>
  </si>
  <si>
    <t>びつ</t>
  </si>
  <si>
    <t>冰</t>
  </si>
  <si>
    <t>ひょう</t>
  </si>
  <si>
    <t>苗</t>
  </si>
  <si>
    <t>びょう</t>
  </si>
  <si>
    <t>稟</t>
  </si>
  <si>
    <t>ひん</t>
  </si>
  <si>
    <t>不</t>
  </si>
  <si>
    <t>負</t>
  </si>
  <si>
    <t>務</t>
  </si>
  <si>
    <t>廡</t>
  </si>
  <si>
    <t>ぷ</t>
  </si>
  <si>
    <t>復</t>
  </si>
  <si>
    <t>物</t>
  </si>
  <si>
    <t>ぶつ</t>
  </si>
  <si>
    <t>ふん</t>
  </si>
  <si>
    <t>分</t>
  </si>
  <si>
    <t>問</t>
  </si>
  <si>
    <t>へい</t>
  </si>
  <si>
    <t>兵</t>
  </si>
  <si>
    <t>幷</t>
  </si>
  <si>
    <t>病</t>
  </si>
  <si>
    <t>竝</t>
  </si>
  <si>
    <t>椑</t>
  </si>
  <si>
    <t>辟</t>
  </si>
  <si>
    <t>へき</t>
  </si>
  <si>
    <t>變</t>
  </si>
  <si>
    <t>免</t>
  </si>
  <si>
    <t>封</t>
  </si>
  <si>
    <t>報</t>
    <rPh sb="0" eb="1">
      <t>ホウ</t>
    </rPh>
    <phoneticPr fontId="2"/>
  </si>
  <si>
    <t>葆</t>
  </si>
  <si>
    <t>暴</t>
  </si>
  <si>
    <t>亡</t>
  </si>
  <si>
    <t>卯</t>
  </si>
  <si>
    <t>母</t>
  </si>
  <si>
    <t>茆</t>
  </si>
  <si>
    <t>冡</t>
  </si>
  <si>
    <t>蒙</t>
  </si>
  <si>
    <t>僕</t>
  </si>
  <si>
    <t>ほく</t>
  </si>
  <si>
    <t>ぼく</t>
  </si>
  <si>
    <t>牧</t>
  </si>
  <si>
    <t>ほん</t>
  </si>
  <si>
    <t>名</t>
    <rPh sb="0" eb="1">
      <t>ナ</t>
    </rPh>
    <phoneticPr fontId="2"/>
  </si>
  <si>
    <t>めい</t>
  </si>
  <si>
    <t>もん</t>
  </si>
  <si>
    <t>夜</t>
  </si>
  <si>
    <t>約</t>
  </si>
  <si>
    <t>やく</t>
  </si>
  <si>
    <t>揄</t>
  </si>
  <si>
    <t>與</t>
  </si>
  <si>
    <t>豫</t>
  </si>
  <si>
    <t>枼</t>
  </si>
  <si>
    <t>庸</t>
  </si>
  <si>
    <t>搖</t>
  </si>
  <si>
    <t>徭</t>
  </si>
  <si>
    <t>窯</t>
  </si>
  <si>
    <t>養</t>
  </si>
  <si>
    <t>䌛</t>
  </si>
  <si>
    <t>よく</t>
  </si>
  <si>
    <t>羅</t>
  </si>
  <si>
    <t>來</t>
  </si>
  <si>
    <t>樂</t>
  </si>
  <si>
    <t>らん</t>
  </si>
  <si>
    <t>鯉</t>
  </si>
  <si>
    <t>六</t>
    <rPh sb="0" eb="1">
      <t>ロク</t>
    </rPh>
    <phoneticPr fontId="2"/>
  </si>
  <si>
    <t>陸</t>
  </si>
  <si>
    <t>りく</t>
  </si>
  <si>
    <t>栗</t>
  </si>
  <si>
    <t>率</t>
  </si>
  <si>
    <t>留</t>
  </si>
  <si>
    <t>りゅう</t>
  </si>
  <si>
    <t>駠</t>
  </si>
  <si>
    <t>りょ</t>
  </si>
  <si>
    <t>繚</t>
  </si>
  <si>
    <t>林</t>
  </si>
  <si>
    <t>粼</t>
  </si>
  <si>
    <t>僯</t>
  </si>
  <si>
    <t>輪</t>
  </si>
  <si>
    <t>れき</t>
  </si>
  <si>
    <t>列</t>
  </si>
  <si>
    <t>れつ</t>
  </si>
  <si>
    <t>連</t>
  </si>
  <si>
    <t>れん</t>
  </si>
  <si>
    <t>廉</t>
  </si>
  <si>
    <t>練</t>
  </si>
  <si>
    <t>虜</t>
  </si>
  <si>
    <t>路</t>
  </si>
  <si>
    <t>廬</t>
  </si>
  <si>
    <t>牢</t>
  </si>
  <si>
    <t>ろう</t>
  </si>
  <si>
    <t>婁</t>
  </si>
  <si>
    <t>琅</t>
  </si>
  <si>
    <t>閬</t>
  </si>
  <si>
    <t>論</t>
    <rPh sb="0" eb="1">
      <t>ロン</t>
    </rPh>
    <phoneticPr fontId="2"/>
  </si>
  <si>
    <t>ろん</t>
    <phoneticPr fontId="2"/>
  </si>
  <si>
    <t>綰</t>
  </si>
  <si>
    <t>…</t>
  </si>
  <si>
    <t>記号07</t>
  </si>
  <si>
    <t>﹦</t>
  </si>
  <si>
    <t>●</t>
  </si>
  <si>
    <t>」</t>
  </si>
  <si>
    <t>﹂</t>
  </si>
  <si>
    <t>└</t>
  </si>
  <si>
    <t>┘</t>
  </si>
  <si>
    <t>┛</t>
  </si>
  <si>
    <t>L</t>
  </si>
  <si>
    <t>∟</t>
  </si>
  <si>
    <t>𡿁</t>
  </si>
  <si>
    <r>
      <rPr>
        <sz val="11"/>
        <rFont val="SimSun-ExtB"/>
        <family val="3"/>
        <charset val="134"/>
      </rPr>
      <t>𨛨</t>
    </r>
    <r>
      <rPr>
        <sz val="11"/>
        <rFont val="游ゴシック"/>
        <family val="3"/>
        <charset val="128"/>
        <scheme val="minor"/>
      </rPr>
      <t>（字書にはないので、孝に従ってコウと読んだ）</t>
    </r>
    <rPh sb="3" eb="5">
      <t>ジショ</t>
    </rPh>
    <rPh sb="12" eb="13">
      <t>タカシ</t>
    </rPh>
    <rPh sb="14" eb="15">
      <t>シタガ</t>
    </rPh>
    <rPh sb="20" eb="21">
      <t>ヨ</t>
    </rPh>
    <phoneticPr fontId="2"/>
  </si>
  <si>
    <t>厳密には旧字体は書き方が異なるが、フォント上表現できない</t>
    <rPh sb="0" eb="2">
      <t>ゲンミツ</t>
    </rPh>
    <rPh sb="4" eb="7">
      <t>キュウジタイ</t>
    </rPh>
    <rPh sb="8" eb="9">
      <t>カ</t>
    </rPh>
    <rPh sb="10" eb="11">
      <t>カタ</t>
    </rPh>
    <rPh sb="12" eb="13">
      <t>コト</t>
    </rPh>
    <rPh sb="21" eb="22">
      <t>ジョウ</t>
    </rPh>
    <rPh sb="22" eb="24">
      <t>ヒョウゲン</t>
    </rPh>
    <phoneticPr fontId="2"/>
  </si>
  <si>
    <t>厳密には旧字体は画数が一画少ないが、フォント上表示できない</t>
    <rPh sb="0" eb="2">
      <t>ゲンミツ</t>
    </rPh>
    <rPh sb="4" eb="7">
      <t>キュウジタイ</t>
    </rPh>
    <rPh sb="8" eb="10">
      <t>カクスウ</t>
    </rPh>
    <rPh sb="11" eb="14">
      <t>イッカクスク</t>
    </rPh>
    <rPh sb="22" eb="23">
      <t>ジョウ</t>
    </rPh>
    <rPh sb="23" eb="25">
      <t>ヒョウジ</t>
    </rPh>
    <phoneticPr fontId="2"/>
  </si>
  <si>
    <t>つ</t>
  </si>
  <si>
    <t>な</t>
  </si>
  <si>
    <t>ね</t>
  </si>
  <si>
    <t></t>
  </si>
  <si>
    <t>へ</t>
  </si>
  <si>
    <t>め</t>
  </si>
  <si>
    <t>も</t>
  </si>
  <si>
    <t>わ</t>
  </si>
  <si>
    <t>器</t>
    <rPh sb="0" eb="1">
      <t>ウツワ</t>
    </rPh>
    <phoneticPr fontId="2"/>
  </si>
  <si>
    <t>真</t>
    <rPh sb="0" eb="1">
      <t>マコト</t>
    </rPh>
    <phoneticPr fontId="2"/>
  </si>
  <si>
    <t>せ</t>
    <phoneticPr fontId="2"/>
  </si>
  <si>
    <r>
      <rPr>
        <sz val="11"/>
        <rFont val="SimSun-ExtB"/>
        <family val="3"/>
        <charset val="134"/>
      </rPr>
      <t>𤺊</t>
    </r>
    <r>
      <rPr>
        <sz val="11"/>
        <rFont val="Microsoft YaHei UI"/>
        <family val="3"/>
        <charset val="134"/>
      </rPr>
      <t>。</t>
    </r>
    <r>
      <rPr>
        <sz val="11"/>
        <rFont val="游ゴシック"/>
        <family val="3"/>
        <charset val="128"/>
        <scheme val="minor"/>
      </rPr>
      <t>『広韻』は先稽切（せい）とするが、廝の息移切に従って、シと読んだ。字義は、僕で、『集韻』では同音で</t>
    </r>
    <r>
      <rPr>
        <sz val="11"/>
        <rFont val="SimSun-ExtB"/>
        <family val="3"/>
        <charset val="134"/>
      </rPr>
      <t>𤺊</t>
    </r>
    <r>
      <rPr>
        <sz val="11"/>
        <rFont val="游ゴシック"/>
        <family val="3"/>
        <charset val="128"/>
        <scheme val="minor"/>
      </rPr>
      <t>を収録する。</t>
    </r>
    <rPh sb="4" eb="6">
      <t>コウイン</t>
    </rPh>
    <rPh sb="10" eb="11">
      <t>セツ</t>
    </rPh>
    <rPh sb="24" eb="25">
      <t>セツ</t>
    </rPh>
    <rPh sb="26" eb="27">
      <t>シタガ</t>
    </rPh>
    <rPh sb="32" eb="33">
      <t>ヨ</t>
    </rPh>
    <rPh sb="36" eb="38">
      <t>ジギ</t>
    </rPh>
    <rPh sb="40" eb="41">
      <t>シモベ</t>
    </rPh>
    <rPh sb="44" eb="46">
      <t>シュウイン</t>
    </rPh>
    <rPh sb="49" eb="51">
      <t>ドウオン</t>
    </rPh>
    <rPh sb="55" eb="57">
      <t>シュウロク</t>
    </rPh>
    <phoneticPr fontId="2"/>
  </si>
  <si>
    <t>［</t>
  </si>
  <si>
    <t>[</t>
  </si>
  <si>
    <t>］</t>
  </si>
  <si>
    <t>]</t>
  </si>
  <si>
    <t>戲</t>
    <phoneticPr fontId="2"/>
  </si>
  <si>
    <t>戯</t>
  </si>
  <si>
    <t>練</t>
  </si>
  <si>
    <t>漢</t>
    <rPh sb="0" eb="1">
      <t>カン</t>
    </rPh>
    <phoneticPr fontId="2"/>
  </si>
  <si>
    <t>閻</t>
  </si>
  <si>
    <t>單</t>
  </si>
  <si>
    <t>竟</t>
  </si>
  <si>
    <t>淮</t>
  </si>
  <si>
    <t>厳密には鼓（つづみ）と鼔（つづみうつ）の別あるが、区別は困難</t>
  </si>
  <si>
    <t>胊</t>
  </si>
  <si>
    <t>汝</t>
  </si>
  <si>
    <t>踐</t>
  </si>
  <si>
    <t>陁</t>
  </si>
  <si>
    <t>繁</t>
  </si>
  <si>
    <t>谿</t>
  </si>
  <si>
    <t>橋</t>
  </si>
  <si>
    <t>即</t>
  </si>
  <si>
    <t>単</t>
  </si>
  <si>
    <t>践</t>
  </si>
  <si>
    <t>墨</t>
  </si>
  <si>
    <t>繁</t>
  </si>
  <si>
    <t>潁</t>
  </si>
  <si>
    <t>常音としてチク・キク・キュウ・チュウをチクに纏めている。なお、広韻にもすでに又音が多く字音が相当混乱していたようである。三か所に出現：宥韻＝許救切（キュウ、本字は嘼、広韻は「嘼産。亦作畜。」という。現代中国語は集韻の又音丑救切に従ってか、畜との混同からかchu4と読む）・宥韻＝丑救切（チュウ、広韻は「六畜。丑救切。又許宥、許六、丑六三切。」という）・屋韻＝許竹切（キク、広韻は「養也。説文曰：田畜也。淮南子曰：玄田爲畜。又丑六、許救二切」という）</t>
    <rPh sb="0" eb="1">
      <t>ﾂﾈ</t>
    </rPh>
    <rPh sb="1" eb="2">
      <t>ｵﾄ</t>
    </rPh>
    <rPh sb="22" eb="23">
      <t>ﾏﾄ</t>
    </rPh>
    <rPh sb="31" eb="33">
      <t>ｺｳｲﾝ</t>
    </rPh>
    <rPh sb="38" eb="39">
      <t>ﾏﾀ</t>
    </rPh>
    <rPh sb="39" eb="40">
      <t>ｵﾄ</t>
    </rPh>
    <rPh sb="41" eb="42">
      <t>ｵｵ</t>
    </rPh>
    <rPh sb="43" eb="45">
      <t>ｼﾞｵﾝ</t>
    </rPh>
    <rPh sb="46" eb="48">
      <t>ｿｳﾄｳ</t>
    </rPh>
    <rPh sb="48" eb="50">
      <t>ｺﾝﾗﾝ</t>
    </rPh>
    <rPh sb="60" eb="61">
      <t>ｻﾝ</t>
    </rPh>
    <rPh sb="62" eb="63">
      <t>ｼｮ</t>
    </rPh>
    <rPh sb="64" eb="66">
      <t>ｼｭﾂｹﾞﾝ</t>
    </rPh>
    <phoneticPr fontId="3" type="noConversion"/>
  </si>
  <si>
    <t>楬</t>
  </si>
  <si>
    <t>広</t>
  </si>
  <si>
    <t>そ</t>
    <phoneticPr fontId="2"/>
  </si>
  <si>
    <t>ふう</t>
    <phoneticPr fontId="2"/>
  </si>
  <si>
    <t>集韻にはさらに「ホウ（泡訓）」という読みあり。</t>
    <phoneticPr fontId="2"/>
  </si>
  <si>
    <t>廣韻には、側鄰切（シン）と居延切（ケン）の二音あり。眞韻（側鄰切）では「姓也。陳留風俗傳云：舜陶甄河濱，其後爲氏，出中山、河南二望。又舉延切。」という。仙音（居延切）では、「察也。一曰：免也。居延切。又鄰隣切。」という。陶器づくりという訓は説文解字の「匋也」に基づいており、字音については、段玉裁は「居延切。按本音側鄰切。十二十三部。音轉乃入仙韵。非二韵有異義。」というから、結局字訓によってケンとシンの字音を区別することはできない。</t>
    <phoneticPr fontId="2"/>
  </si>
  <si>
    <t>嫯</t>
  </si>
  <si>
    <t>説文解字の「望也，欲有所庶及也」訓に從って讀んだ。廣韻・唐韻（五岡切（ゴウ））は「高也。我也。又姓。漢有御史大夫卬祇」といい、馬韻（魚兩切（ギョウ））は「望也，欲有所度」という。</t>
  </si>
  <si>
    <t>ぎょう</t>
    <phoneticPr fontId="2"/>
  </si>
  <si>
    <t>𠢕</t>
  </si>
  <si>
    <t>こう</t>
    <phoneticPr fontId="2"/>
  </si>
  <si>
    <t>愛</t>
    <rPh sb="0" eb="1">
      <t>アイ</t>
    </rPh>
    <phoneticPr fontId="2"/>
  </si>
  <si>
    <t>あい</t>
    <phoneticPr fontId="2"/>
  </si>
  <si>
    <t>い</t>
    <phoneticPr fontId="2"/>
  </si>
  <si>
    <t>葦</t>
    <phoneticPr fontId="2"/>
  </si>
  <si>
    <t>いつ</t>
    <phoneticPr fontId="2"/>
  </si>
  <si>
    <t>えつ</t>
    <phoneticPr fontId="2"/>
  </si>
  <si>
    <t>偃</t>
  </si>
  <si>
    <t>婉</t>
  </si>
  <si>
    <t>䑁</t>
  </si>
  <si>
    <t>おく</t>
  </si>
  <si>
    <t>加</t>
  </si>
  <si>
    <t>かい</t>
    <phoneticPr fontId="2"/>
  </si>
  <si>
    <t>カ</t>
  </si>
  <si>
    <t>穫</t>
  </si>
  <si>
    <t>菅</t>
    <phoneticPr fontId="2"/>
  </si>
  <si>
    <t>款</t>
  </si>
  <si>
    <t>雚</t>
  </si>
  <si>
    <t>奇</t>
  </si>
  <si>
    <t>貴</t>
  </si>
  <si>
    <t>憙</t>
  </si>
  <si>
    <t>疑</t>
  </si>
  <si>
    <t>錡</t>
  </si>
  <si>
    <t>巨</t>
  </si>
  <si>
    <t>袪</t>
  </si>
  <si>
    <t>向</t>
  </si>
  <si>
    <t>強</t>
  </si>
  <si>
    <t>驕</t>
  </si>
  <si>
    <t>欽</t>
  </si>
  <si>
    <t>く</t>
    <phoneticPr fontId="2"/>
  </si>
  <si>
    <t>荆</t>
    <phoneticPr fontId="2"/>
  </si>
  <si>
    <t>けつ</t>
    <phoneticPr fontId="2"/>
  </si>
  <si>
    <t>歇</t>
  </si>
  <si>
    <t>妶</t>
  </si>
  <si>
    <t>嗛</t>
  </si>
  <si>
    <t>けん</t>
    <phoneticPr fontId="2"/>
  </si>
  <si>
    <t>俉</t>
  </si>
  <si>
    <t>姣</t>
  </si>
  <si>
    <t>コ</t>
    <phoneticPr fontId="2"/>
  </si>
  <si>
    <t>サ</t>
    <phoneticPr fontId="2"/>
  </si>
  <si>
    <t>蔡</t>
    <phoneticPr fontId="2"/>
  </si>
  <si>
    <t>甾</t>
  </si>
  <si>
    <t>時</t>
  </si>
  <si>
    <t>淄</t>
  </si>
  <si>
    <t>䦈</t>
  </si>
  <si>
    <t>澍</t>
  </si>
  <si>
    <t>騶</t>
  </si>
  <si>
    <t>叔</t>
  </si>
  <si>
    <t>崒</t>
  </si>
  <si>
    <t>しょ</t>
    <phoneticPr fontId="2"/>
  </si>
  <si>
    <t>翥</t>
  </si>
  <si>
    <t>庠</t>
  </si>
  <si>
    <t>式</t>
  </si>
  <si>
    <t>しょく</t>
    <phoneticPr fontId="2"/>
  </si>
  <si>
    <t>觸</t>
  </si>
  <si>
    <t>蓐</t>
    <phoneticPr fontId="2"/>
  </si>
  <si>
    <t>姓</t>
  </si>
  <si>
    <t>淸</t>
  </si>
  <si>
    <t>誠</t>
  </si>
  <si>
    <t>贅</t>
  </si>
  <si>
    <t>せき</t>
    <phoneticPr fontId="2"/>
  </si>
  <si>
    <t>戰</t>
  </si>
  <si>
    <t>蘇</t>
    <phoneticPr fontId="2"/>
  </si>
  <si>
    <t>そう</t>
    <phoneticPr fontId="2"/>
  </si>
  <si>
    <t>莊</t>
    <phoneticPr fontId="2"/>
  </si>
  <si>
    <t>ソ</t>
    <phoneticPr fontId="2"/>
  </si>
  <si>
    <t>駔</t>
  </si>
  <si>
    <t>騷</t>
    <phoneticPr fontId="2"/>
  </si>
  <si>
    <t>隋</t>
  </si>
  <si>
    <t>魋</t>
  </si>
  <si>
    <t>橐</t>
    <phoneticPr fontId="2"/>
  </si>
  <si>
    <t>たん</t>
    <phoneticPr fontId="2"/>
  </si>
  <si>
    <t>談</t>
    <phoneticPr fontId="2"/>
  </si>
  <si>
    <t>澸</t>
  </si>
  <si>
    <t>弟</t>
  </si>
  <si>
    <t>嗁</t>
  </si>
  <si>
    <t>荼</t>
    <phoneticPr fontId="2"/>
  </si>
  <si>
    <t>譊</t>
  </si>
  <si>
    <t>煩</t>
  </si>
  <si>
    <t>ふ</t>
    <phoneticPr fontId="2"/>
  </si>
  <si>
    <t>浮</t>
  </si>
  <si>
    <t>フ</t>
  </si>
  <si>
    <t>浦</t>
  </si>
  <si>
    <t>姘</t>
  </si>
  <si>
    <t>棓</t>
  </si>
  <si>
    <t>蓬</t>
    <phoneticPr fontId="2"/>
  </si>
  <si>
    <t>齙</t>
  </si>
  <si>
    <t>瞀</t>
  </si>
  <si>
    <t>朢</t>
  </si>
  <si>
    <t>繆</t>
  </si>
  <si>
    <t>蝱</t>
  </si>
  <si>
    <t>もう</t>
  </si>
  <si>
    <t>ゆ</t>
    <phoneticPr fontId="2"/>
  </si>
  <si>
    <t>よう</t>
    <phoneticPr fontId="2"/>
  </si>
  <si>
    <t>要</t>
  </si>
  <si>
    <t>ヨ</t>
  </si>
  <si>
    <t>窅</t>
  </si>
  <si>
    <t>楊</t>
  </si>
  <si>
    <t>厭</t>
    <phoneticPr fontId="2"/>
  </si>
  <si>
    <t>イ</t>
    <phoneticPr fontId="2"/>
  </si>
  <si>
    <t>らく</t>
    <phoneticPr fontId="2"/>
  </si>
  <si>
    <t>類</t>
  </si>
  <si>
    <t>るい</t>
  </si>
  <si>
    <t>黎</t>
  </si>
  <si>
    <t>狼</t>
  </si>
  <si>
    <t>〼</t>
    <phoneticPr fontId="2"/>
  </si>
  <si>
    <t>常音</t>
    <rPh sb="0" eb="1">
      <t>ツネ</t>
    </rPh>
    <rPh sb="1" eb="2">
      <t>オン</t>
    </rPh>
    <phoneticPr fontId="2"/>
  </si>
  <si>
    <t>常音類別</t>
    <rPh sb="0" eb="1">
      <t>ツネ</t>
    </rPh>
    <rPh sb="1" eb="2">
      <t>オン</t>
    </rPh>
    <rPh sb="2" eb="4">
      <t>ルイベツ</t>
    </rPh>
    <phoneticPr fontId="2"/>
  </si>
  <si>
    <t>要注意字音</t>
    <rPh sb="0" eb="3">
      <t>ヨウチュウイ</t>
    </rPh>
    <rPh sb="3" eb="5">
      <t>ジオン</t>
    </rPh>
    <phoneticPr fontId="2"/>
  </si>
  <si>
    <t>ユイ</t>
  </si>
  <si>
    <t>オツ</t>
    <phoneticPr fontId="2"/>
  </si>
  <si>
    <t>慣</t>
    <rPh sb="0" eb="1">
      <t>カン</t>
    </rPh>
    <phoneticPr fontId="2"/>
  </si>
  <si>
    <t>呉音はオチ</t>
    <rPh sb="0" eb="2">
      <t>ゴオン</t>
    </rPh>
    <phoneticPr fontId="2"/>
  </si>
  <si>
    <t>不明</t>
  </si>
  <si>
    <t>多音</t>
    <rPh sb="0" eb="2">
      <t>タオン</t>
    </rPh>
    <phoneticPr fontId="2"/>
  </si>
  <si>
    <t>用例は全て人名なので、弋雪切に従って読んだが、常訓は失爇切（セツ）と読み、ゼイもあり。</t>
    <rPh sb="0" eb="2">
      <t>ヨウレイ</t>
    </rPh>
    <rPh sb="3" eb="4">
      <t>スベ</t>
    </rPh>
    <rPh sb="18" eb="19">
      <t>ヨ</t>
    </rPh>
    <rPh sb="23" eb="24">
      <t>ツネ</t>
    </rPh>
    <rPh sb="24" eb="25">
      <t>クン</t>
    </rPh>
    <phoneticPr fontId="2"/>
  </si>
  <si>
    <t>お</t>
    <phoneticPr fontId="2"/>
  </si>
  <si>
    <t>ウンは集韻による薀の読み替え。</t>
    <rPh sb="3" eb="5">
      <t>シュウイン</t>
    </rPh>
    <rPh sb="10" eb="11">
      <t>ヨ</t>
    </rPh>
    <rPh sb="12" eb="13">
      <t>カ</t>
    </rPh>
    <phoneticPr fontId="2"/>
  </si>
  <si>
    <t>ワ</t>
  </si>
  <si>
    <t>呉</t>
    <phoneticPr fontId="2"/>
  </si>
  <si>
    <t>唐音のオを常音とすることもある</t>
    <rPh sb="0" eb="1">
      <t>トウ</t>
    </rPh>
    <rPh sb="1" eb="2">
      <t>オン</t>
    </rPh>
    <rPh sb="5" eb="6">
      <t>ツネ</t>
    </rPh>
    <rPh sb="6" eb="7">
      <t>オン</t>
    </rPh>
    <phoneticPr fontId="2"/>
  </si>
  <si>
    <t>ガ</t>
  </si>
  <si>
    <t>呉音はケ</t>
    <rPh sb="0" eb="1">
      <t>ゴ</t>
    </rPh>
    <rPh sb="1" eb="2">
      <t>オン</t>
    </rPh>
    <phoneticPr fontId="2"/>
  </si>
  <si>
    <t>廣韻には古太切（カイ、泰韻。气也。）と古達切（カツ、曷韻。气也。又作丐。又音蓋（古太切））の二音あり。段玉裁によれば、もとめる訓は去聲（古太切）、あたえる訓は入聲（古達切）に讀む。『新漢語林』はカイとし、角川漢和中辭典はカツ・カイとする。現代中國語は、一般的に古太切に從ってgai4とする。なお、匄は篆書の字形、典籍は多く匃に作る。丐は俗字、丏（本來はベン）は俗字誤認による讀み替え。</t>
    <phoneticPr fontId="2"/>
  </si>
  <si>
    <t>ガイ</t>
    <phoneticPr fontId="2"/>
  </si>
  <si>
    <t>ガイ</t>
  </si>
  <si>
    <t>助字のカツ音は集韻に基づく</t>
    <rPh sb="0" eb="1">
      <t>スケ</t>
    </rPh>
    <rPh sb="1" eb="2">
      <t>ジ</t>
    </rPh>
    <rPh sb="5" eb="6">
      <t>オン</t>
    </rPh>
    <rPh sb="7" eb="9">
      <t>シュウイン</t>
    </rPh>
    <rPh sb="10" eb="11">
      <t>モト</t>
    </rPh>
    <phoneticPr fontId="2"/>
  </si>
  <si>
    <t>アイ音は噫の読み替え</t>
    <rPh sb="2" eb="3">
      <t>オン</t>
    </rPh>
    <rPh sb="6" eb="7">
      <t>ヨ</t>
    </rPh>
    <rPh sb="8" eb="9">
      <t>カ</t>
    </rPh>
    <phoneticPr fontId="2"/>
  </si>
  <si>
    <t>ワイ</t>
  </si>
  <si>
    <t>エは呉音</t>
    <rPh sb="2" eb="3">
      <t>ゴ</t>
    </rPh>
    <rPh sb="3" eb="4">
      <t>オン</t>
    </rPh>
    <phoneticPr fontId="2"/>
  </si>
  <si>
    <t>ガク</t>
  </si>
  <si>
    <t>コウ音は集韻に基づく教の読み替え</t>
    <rPh sb="2" eb="3">
      <t>オン</t>
    </rPh>
    <rPh sb="4" eb="6">
      <t>シュウイン</t>
    </rPh>
    <rPh sb="7" eb="8">
      <t>モト</t>
    </rPh>
    <rPh sb="10" eb="11">
      <t>キョウ</t>
    </rPh>
    <rPh sb="12" eb="13">
      <t>ヨ</t>
    </rPh>
    <rPh sb="14" eb="15">
      <t>カ</t>
    </rPh>
    <phoneticPr fontId="2"/>
  </si>
  <si>
    <t>正字は19画だが、フォント上表現できない</t>
    <rPh sb="0" eb="2">
      <t>セイジ</t>
    </rPh>
    <rPh sb="5" eb="6">
      <t>カク</t>
    </rPh>
    <rPh sb="13" eb="14">
      <t>ジョウ</t>
    </rPh>
    <rPh sb="14" eb="16">
      <t>ヒョウゲン</t>
    </rPh>
    <phoneticPr fontId="2"/>
  </si>
  <si>
    <t>タン</t>
    <phoneticPr fontId="2"/>
  </si>
  <si>
    <t>ガン</t>
    <phoneticPr fontId="2"/>
  </si>
  <si>
    <t>正字は18画だがフォント上表現できない</t>
    <rPh sb="0" eb="2">
      <t>セイジ</t>
    </rPh>
    <rPh sb="5" eb="6">
      <t>カク</t>
    </rPh>
    <rPh sb="12" eb="13">
      <t>ジョウ</t>
    </rPh>
    <rPh sb="13" eb="15">
      <t>ヒョウゲン</t>
    </rPh>
    <phoneticPr fontId="2"/>
  </si>
  <si>
    <t>キ</t>
    <phoneticPr fontId="2"/>
  </si>
  <si>
    <t>ギツは集韻、ギョウは古今韻會舉要による。</t>
  </si>
  <si>
    <t>『廣韻』には、「渠羈切（キ）」（支韻：「釜屬」）・「渠綺切（ギ）」（紙韻：「釜也」）・「魚倚切（ギ）」（紙韻：「三足釜也。一曰蘭錡兵蔵。又姓。武王文殷人六族，有錡氏。後漢有錡嵩」）の三つの字音があるが、段注に従って、「魚倚切」で読んだ。</t>
    <phoneticPr fontId="2"/>
  </si>
  <si>
    <t>正字は工に従うがフォント上表現できない。</t>
    <phoneticPr fontId="2"/>
  </si>
  <si>
    <t>コウ</t>
    <phoneticPr fontId="2"/>
  </si>
  <si>
    <t>グ</t>
    <phoneticPr fontId="2"/>
  </si>
  <si>
    <t>廣韻には驅雨切（ク，麌韻。巧也，又音口）と苦后切（コウ，厚韻。健也，又驅甫切）の二音あり。説文解字は「健也」と訓ずるが、「讀若齲」に從って、クと讀んだ。</t>
    <phoneticPr fontId="2"/>
  </si>
  <si>
    <t>グン</t>
    <phoneticPr fontId="2"/>
  </si>
  <si>
    <t>キョウ</t>
    <phoneticPr fontId="2"/>
  </si>
  <si>
    <t>ゲイ</t>
    <phoneticPr fontId="2"/>
  </si>
  <si>
    <t>呉音はギョウ</t>
    <rPh sb="0" eb="1">
      <t>ゴ</t>
    </rPh>
    <rPh sb="1" eb="2">
      <t>オン</t>
    </rPh>
    <phoneticPr fontId="2"/>
  </si>
  <si>
    <t>ゲキ</t>
    <phoneticPr fontId="2"/>
  </si>
  <si>
    <t>呉音はギャク</t>
    <rPh sb="0" eb="1">
      <t>ゴ</t>
    </rPh>
    <rPh sb="1" eb="2">
      <t>オン</t>
    </rPh>
    <phoneticPr fontId="2"/>
  </si>
  <si>
    <t>廣韻には、望發切（月韻，舉目使人）・許劣切（薛韻，舉目使人）・七役切（昔韻，小動）・況逼切（職韻，舉目使人）という四つの字音があるが、説文解字の「讀若𩖶」に従って許劣切で読んだ。</t>
  </si>
  <si>
    <r>
      <rPr>
        <sz val="11"/>
        <rFont val="Microsoft YaHei"/>
        <family val="2"/>
        <charset val="134"/>
      </rPr>
      <t>妶</t>
    </r>
    <r>
      <rPr>
        <sz val="11"/>
        <rFont val="游ゴシック"/>
        <family val="3"/>
        <charset val="128"/>
        <scheme val="minor"/>
      </rPr>
      <t>は集韻に始めて見えており、</t>
    </r>
    <r>
      <rPr>
        <sz val="11"/>
        <rFont val="Microsoft YaHei"/>
        <family val="2"/>
        <charset val="134"/>
      </rPr>
      <t>娹</t>
    </r>
    <r>
      <rPr>
        <sz val="11"/>
        <rFont val="游ゴシック"/>
        <family val="3"/>
        <charset val="128"/>
        <scheme val="minor"/>
      </rPr>
      <t>の省という。</t>
    </r>
    <r>
      <rPr>
        <sz val="11"/>
        <rFont val="Microsoft YaHei"/>
        <family val="2"/>
        <charset val="134"/>
      </rPr>
      <t>娹</t>
    </r>
    <r>
      <rPr>
        <sz val="11"/>
        <rFont val="游ゴシック"/>
        <family val="3"/>
        <charset val="128"/>
        <scheme val="minor"/>
      </rPr>
      <t>は説文解字（女部、有守也）には見えるが、字音はやはり集韻にしかない。</t>
    </r>
    <phoneticPr fontId="2"/>
  </si>
  <si>
    <t>カン</t>
    <phoneticPr fontId="2"/>
  </si>
  <si>
    <t>用字変化</t>
    <rPh sb="0" eb="4">
      <t>ヨウジヘンカ</t>
    </rPh>
    <phoneticPr fontId="2"/>
  </si>
  <si>
    <t>嗛字の字音は、『廣韻』忝韻では苦簟切（ケン）となっているが、訓詁は「猿藏食處」となっており、『説文解字』口部の「口有所銜也」に對應する字音はむしろ『集韻』銜韻の乎監切（カン）と思われる。『史記』外戚世家には「景帝恚心嗛之，而未發也」というのに對し、『索隱』は「嗛音銜，漢書作銜」と注釋する。</t>
    <phoneticPr fontId="2"/>
  </si>
  <si>
    <t>説文解字「市」訓に従ってコと読んだ。人名索引では、手動で青木さんの素案通り、姓の古疋切に従ってカの過の下に挿入した</t>
    <rPh sb="18" eb="22">
      <t>ジンメイサクイン</t>
    </rPh>
    <rPh sb="28" eb="30">
      <t>アオキ</t>
    </rPh>
    <rPh sb="33" eb="35">
      <t>ソアン</t>
    </rPh>
    <rPh sb="35" eb="36">
      <t>トオ</t>
    </rPh>
    <rPh sb="49" eb="50">
      <t>ス</t>
    </rPh>
    <rPh sb="51" eb="52">
      <t>シタ</t>
    </rPh>
    <rPh sb="53" eb="55">
      <t>ソウニュウ</t>
    </rPh>
    <phoneticPr fontId="2"/>
  </si>
  <si>
    <t>ゴウ</t>
    <phoneticPr fontId="2"/>
  </si>
  <si>
    <t>慣用読みとしてまたカツ・ガツあり</t>
    <rPh sb="0" eb="3">
      <t>ｶﾝﾖｳﾖ</t>
    </rPh>
    <phoneticPr fontId="3" type="noConversion"/>
  </si>
  <si>
    <t>ク</t>
    <phoneticPr fontId="2"/>
  </si>
  <si>
    <t>ゴ</t>
    <phoneticPr fontId="2"/>
  </si>
  <si>
    <t>呉音はグ</t>
    <rPh sb="0" eb="1">
      <t>ゴ</t>
    </rPh>
    <rPh sb="1" eb="2">
      <t>オン</t>
    </rPh>
    <phoneticPr fontId="2"/>
  </si>
  <si>
    <t>モウ</t>
    <phoneticPr fontId="2"/>
  </si>
  <si>
    <t>集韻と字彙にはさらにボウあるが、モウはその呉音</t>
    <rPh sb="0" eb="2">
      <t>シュウイン</t>
    </rPh>
    <rPh sb="3" eb="4">
      <t>ジ</t>
    </rPh>
    <rPh sb="4" eb="5">
      <t>イ</t>
    </rPh>
    <rPh sb="21" eb="22">
      <t>ゴ</t>
    </rPh>
    <rPh sb="22" eb="23">
      <t>オン</t>
    </rPh>
    <phoneticPr fontId="2"/>
  </si>
  <si>
    <t>オウ</t>
    <phoneticPr fontId="2"/>
  </si>
  <si>
    <t>廣韻には、古禫切（カン、感韻。水名，在豫章）・古送切（コウ、送韻。賜也）・古暗切（カン、勘韻。贛愉縣，在琅邪郡)の三音あり。古送切は「賜也」という説文解字の訓に對應し、また子貢の貢の別字でもある。古暗切は江西省の別名として知られる。</t>
    <phoneticPr fontId="2"/>
  </si>
  <si>
    <t>こ</t>
    <phoneticPr fontId="2"/>
  </si>
  <si>
    <t>ワク</t>
    <phoneticPr fontId="2"/>
  </si>
  <si>
    <t>さ</t>
    <phoneticPr fontId="2"/>
  </si>
  <si>
    <t>ザイ</t>
    <phoneticPr fontId="2"/>
  </si>
  <si>
    <t>セキ</t>
    <phoneticPr fontId="2"/>
  </si>
  <si>
    <t>呉音はシャク。またサイ・シャは債の読み替え</t>
    <rPh sb="0" eb="2">
      <t>ゴオン</t>
    </rPh>
    <rPh sb="15" eb="16">
      <t>サイ</t>
    </rPh>
    <rPh sb="17" eb="18">
      <t>ヨ</t>
    </rPh>
    <rPh sb="19" eb="20">
      <t>カ</t>
    </rPh>
    <phoneticPr fontId="2"/>
  </si>
  <si>
    <t>ザン</t>
    <phoneticPr fontId="2"/>
  </si>
  <si>
    <t>廣韻に又音に基づくセン・ゼンもあり</t>
    <rPh sb="0" eb="2">
      <t>コウイン</t>
    </rPh>
    <rPh sb="3" eb="4">
      <t>マタ</t>
    </rPh>
    <rPh sb="4" eb="5">
      <t>オン</t>
    </rPh>
    <rPh sb="6" eb="7">
      <t>モト</t>
    </rPh>
    <phoneticPr fontId="2"/>
  </si>
  <si>
    <t>ジ</t>
    <phoneticPr fontId="2"/>
  </si>
  <si>
    <t>慣用読みにはズもあり</t>
    <phoneticPr fontId="2"/>
  </si>
  <si>
    <t>ゼ</t>
    <phoneticPr fontId="2"/>
  </si>
  <si>
    <t>ニ</t>
    <phoneticPr fontId="2"/>
  </si>
  <si>
    <t>シチ</t>
    <phoneticPr fontId="2"/>
  </si>
  <si>
    <t>同音（子邪切）の嗟なら常音をサ（慣）とする。</t>
    <phoneticPr fontId="2"/>
  </si>
  <si>
    <t>サク</t>
    <phoneticPr fontId="2"/>
  </si>
  <si>
    <t>ジュ</t>
    <phoneticPr fontId="2"/>
  </si>
  <si>
    <t>ユ</t>
    <phoneticPr fontId="2"/>
  </si>
  <si>
    <t>ジュウ</t>
    <phoneticPr fontId="2"/>
  </si>
  <si>
    <t>シュ</t>
    <phoneticPr fontId="2"/>
  </si>
  <si>
    <t>シツ</t>
    <phoneticPr fontId="2"/>
  </si>
  <si>
    <t>不明</t>
    <phoneticPr fontId="2"/>
  </si>
  <si>
    <t>スは慣用読み</t>
    <rPh sb="2" eb="5">
      <t>ｶﾝﾖｳﾖ</t>
    </rPh>
    <phoneticPr fontId="3" type="noConversion"/>
  </si>
  <si>
    <t>呉音のジュを常音とするか？</t>
    <rPh sb="0" eb="2">
      <t>ゴオン</t>
    </rPh>
    <rPh sb="6" eb="7">
      <t>ツネ</t>
    </rPh>
    <rPh sb="7" eb="8">
      <t>オト</t>
    </rPh>
    <phoneticPr fontId="2"/>
  </si>
  <si>
    <t>スウ</t>
    <phoneticPr fontId="2"/>
  </si>
  <si>
    <t>ニュウ</t>
    <phoneticPr fontId="2"/>
  </si>
  <si>
    <t>ジュツ</t>
    <phoneticPr fontId="2"/>
  </si>
  <si>
    <t>呉音はシュチ</t>
    <rPh sb="0" eb="2">
      <t>ゴオン</t>
    </rPh>
    <phoneticPr fontId="2"/>
  </si>
  <si>
    <t>用字変化？</t>
    <rPh sb="0" eb="4">
      <t>ヨウジヘンカ</t>
    </rPh>
    <phoneticPr fontId="2"/>
  </si>
  <si>
    <t>ジョ</t>
    <phoneticPr fontId="2"/>
  </si>
  <si>
    <t>ジョウ</t>
    <phoneticPr fontId="2"/>
  </si>
  <si>
    <t>✔</t>
    <phoneticPr fontId="3" type="noConversion"/>
  </si>
  <si>
    <t>ソク</t>
    <phoneticPr fontId="2"/>
  </si>
  <si>
    <t>呉音はシキ</t>
    <rPh sb="0" eb="2">
      <t>ゴオン</t>
    </rPh>
    <phoneticPr fontId="2"/>
  </si>
  <si>
    <t>シキ</t>
    <phoneticPr fontId="2"/>
  </si>
  <si>
    <t>ゾク</t>
    <phoneticPr fontId="2"/>
  </si>
  <si>
    <t>呉音はソク</t>
    <rPh sb="0" eb="1">
      <t>ゴ</t>
    </rPh>
    <rPh sb="1" eb="2">
      <t>オン</t>
    </rPh>
    <phoneticPr fontId="2"/>
  </si>
  <si>
    <t>ジン</t>
    <phoneticPr fontId="2"/>
  </si>
  <si>
    <t>ショウ</t>
  </si>
  <si>
    <t>サイ</t>
    <phoneticPr fontId="2"/>
  </si>
  <si>
    <t>正字は14画だが、フォント上表現できない</t>
    <phoneticPr fontId="2"/>
  </si>
  <si>
    <t>廣韻には胡計切（ケイ，霽韻。小兒病，又尺制切）・尺制切（セイ、祭韻。小兒驚）・昌列切（セツ、薛韻。瘛癡，小兒病，又昌制切）の三音あり。段玉裁は尺制切と讀み、現代中國語のchi4もそれに基づく。</t>
    <phoneticPr fontId="2"/>
  </si>
  <si>
    <t>ゼイ</t>
  </si>
  <si>
    <t>慣</t>
  </si>
  <si>
    <t>テキ</t>
    <phoneticPr fontId="2"/>
  </si>
  <si>
    <t>廣韻には施隻切（セキ、昔韻。樂也，善也，悟也，往也，又姓）・之石切（セキ、昔韻。往也，又施隻切，又都歷切）・都歷切（テキ、錫韻。從也，又之石、始石二切）の三音あり。段玉裁は施隻切で讀んでいる。なお、タク等は読み替え）</t>
    <rPh sb="101" eb="102">
      <t>ナド</t>
    </rPh>
    <phoneticPr fontId="2"/>
  </si>
  <si>
    <t>ゼン</t>
    <phoneticPr fontId="2"/>
  </si>
  <si>
    <t>廣韻には他干切（タン、寒韻。緩也）・多旱切（タン、旱韻。媛也）・時戰切（セン、線韻。説文：緩也。一曰：傳也。漢書霍去病子名嬗）の三音あり。段玉裁は時戰切に従って読み、現代中国語もそれに基づくshan4に纏めている。</t>
    <phoneticPr fontId="2"/>
  </si>
  <si>
    <t>シュウ</t>
    <phoneticPr fontId="2"/>
  </si>
  <si>
    <t>ショウ</t>
    <phoneticPr fontId="2"/>
  </si>
  <si>
    <t>ゾウ</t>
    <phoneticPr fontId="2"/>
  </si>
  <si>
    <t>初期配列では呉音のショウを使っていたので、訂正が必要！</t>
    <rPh sb="0" eb="4">
      <t>ショキハイレツ</t>
    </rPh>
    <rPh sb="6" eb="8">
      <t>ゴオン</t>
    </rPh>
    <rPh sb="13" eb="14">
      <t>ツカ</t>
    </rPh>
    <rPh sb="21" eb="23">
      <t>テイセイ</t>
    </rPh>
    <rPh sb="24" eb="26">
      <t>ヒツヨウ</t>
    </rPh>
    <phoneticPr fontId="2"/>
  </si>
  <si>
    <t>廣韻には徂古切（ソ，姥韻。駿馬）と子朗切（ソウ，蕩韻。會馬市人，又牡馬也）の二音があり、段玉裁は、説文解字・馬部の「牡〔壯〕馬也」を徂古切と、「一曰駔會也」を子朗切と讀む。現代中國語は、多く子朗切に纏めてzang3と讀んでいる。徂古切に従ってzu４と讀んでいる場合も、説文解字の訓詁には言及しないから、説文の両義とも、小徐本に従って子朗切と讀んでいるようである。</t>
    <phoneticPr fontId="2"/>
  </si>
  <si>
    <t>厳密には旧字の書き方が異なるが、フォント上表現できず</t>
    <rPh sb="0" eb="2">
      <t>ゲンミツ</t>
    </rPh>
    <rPh sb="4" eb="6">
      <t>キュウジ</t>
    </rPh>
    <rPh sb="7" eb="8">
      <t>カ</t>
    </rPh>
    <rPh sb="9" eb="10">
      <t>カタ</t>
    </rPh>
    <rPh sb="11" eb="12">
      <t>コト</t>
    </rPh>
    <rPh sb="20" eb="21">
      <t>ジョウ</t>
    </rPh>
    <rPh sb="21" eb="23">
      <t>ヒョウゲン</t>
    </rPh>
    <phoneticPr fontId="2"/>
  </si>
  <si>
    <t>廣韻未收錄字。集韻のイ（演爾切）・ち（丈爾切）は阤の異體字、集韻のタ（唐何切）は陀の讀み替えと考えられる。地名と關係ありそうなのは陀か（陂陀＝ななめ、臺地？）</t>
  </si>
  <si>
    <t>ズイ</t>
    <phoneticPr fontId="2"/>
  </si>
  <si>
    <t>ダイ</t>
    <phoneticPr fontId="2"/>
  </si>
  <si>
    <t>廣韻・灰韻の字音は杜回切（タイ）で、ツイという字音は集韻・脂韻の傳追切に基づき實際は椎の讀み替え。</t>
  </si>
  <si>
    <t>ナイ</t>
    <phoneticPr fontId="2"/>
  </si>
  <si>
    <t>ドウは納の別字</t>
    <rPh sb="3" eb="4">
      <t>ﾉｳ</t>
    </rPh>
    <rPh sb="5" eb="6">
      <t>ﾍﾞﾂ</t>
    </rPh>
    <rPh sb="6" eb="7">
      <t>ｼﾞ</t>
    </rPh>
    <phoneticPr fontId="3" type="noConversion"/>
  </si>
  <si>
    <t>タイ</t>
    <phoneticPr fontId="2"/>
  </si>
  <si>
    <t>ドウは能の別字</t>
    <rPh sb="3" eb="4">
      <t>ﾉｳ</t>
    </rPh>
    <rPh sb="5" eb="7">
      <t>ﾍﾞﾂｼﾞ</t>
    </rPh>
    <phoneticPr fontId="3" type="noConversion"/>
  </si>
  <si>
    <t>ダン</t>
    <phoneticPr fontId="2"/>
  </si>
  <si>
    <t>廣韻未收錄字。タンは集韻の都感切による</t>
  </si>
  <si>
    <t>魚韻の直魚切も御韻の良倨切も同じくチョ。ヨは集韻による。</t>
    <rPh sb="22" eb="24">
      <t>シュウイン</t>
    </rPh>
    <phoneticPr fontId="2"/>
  </si>
  <si>
    <t>チョウ</t>
    <phoneticPr fontId="2"/>
  </si>
  <si>
    <t>ド</t>
    <phoneticPr fontId="2"/>
  </si>
  <si>
    <t>ト</t>
    <phoneticPr fontId="2"/>
  </si>
  <si>
    <t>呉音はツ</t>
    <rPh sb="0" eb="2">
      <t>ゴオン</t>
    </rPh>
    <phoneticPr fontId="2"/>
  </si>
  <si>
    <t>ドウ</t>
    <phoneticPr fontId="2"/>
  </si>
  <si>
    <t>ツウ</t>
    <phoneticPr fontId="2"/>
  </si>
  <si>
    <t>ノウ</t>
    <phoneticPr fontId="2"/>
  </si>
  <si>
    <t>脳に同じ</t>
    <rPh sb="0" eb="1">
      <t>ノウ</t>
    </rPh>
    <rPh sb="2" eb="3">
      <t>オナ</t>
    </rPh>
    <phoneticPr fontId="2"/>
  </si>
  <si>
    <t>と</t>
    <phoneticPr fontId="2"/>
  </si>
  <si>
    <t>バイ</t>
    <phoneticPr fontId="2"/>
  </si>
  <si>
    <t>ヒャク</t>
    <phoneticPr fontId="2"/>
  </si>
  <si>
    <t>ハチ</t>
    <phoneticPr fontId="2"/>
  </si>
  <si>
    <t>バツ</t>
    <phoneticPr fontId="2"/>
  </si>
  <si>
    <t>呉音はバチ</t>
    <rPh sb="0" eb="2">
      <t>ゴオン</t>
    </rPh>
    <phoneticPr fontId="2"/>
  </si>
  <si>
    <t>ベン</t>
    <phoneticPr fontId="2"/>
  </si>
  <si>
    <t>マン</t>
    <phoneticPr fontId="2"/>
  </si>
  <si>
    <t>ビ</t>
    <phoneticPr fontId="2"/>
  </si>
  <si>
    <t>ミツ</t>
    <phoneticPr fontId="2"/>
  </si>
  <si>
    <t>呉音はミチ</t>
    <rPh sb="0" eb="2">
      <t>ｺﾞｵﾝ</t>
    </rPh>
    <phoneticPr fontId="3" type="noConversion"/>
  </si>
  <si>
    <t>ホ</t>
    <phoneticPr fontId="2"/>
  </si>
  <si>
    <t>正字の從う所の孚は書き方がやや異なるが、フォント上表現できない。</t>
  </si>
  <si>
    <t>フ</t>
    <phoneticPr fontId="2"/>
  </si>
  <si>
    <t>呉音はム</t>
    <rPh sb="0" eb="2">
      <t>ｺﾞｵﾝ</t>
    </rPh>
    <phoneticPr fontId="3" type="noConversion"/>
  </si>
  <si>
    <t>ム</t>
    <phoneticPr fontId="2"/>
  </si>
  <si>
    <t>モン</t>
    <phoneticPr fontId="2"/>
  </si>
  <si>
    <t>メン</t>
    <phoneticPr fontId="2"/>
  </si>
  <si>
    <t>ブン（モン）は絻の読み替え</t>
    <rPh sb="9" eb="10">
      <t>ヨ</t>
    </rPh>
    <rPh sb="11" eb="12">
      <t>カ</t>
    </rPh>
    <phoneticPr fontId="2"/>
  </si>
  <si>
    <t>ブ</t>
    <phoneticPr fontId="2"/>
  </si>
  <si>
    <t>姥韻の裴古切に従って読んだ。厚韻の蒲口切（ホウ・ブ）は斉魯方言の阜（土山）と姓のみ。</t>
  </si>
  <si>
    <t>ボ</t>
    <phoneticPr fontId="2"/>
  </si>
  <si>
    <t>ハクは薄の別字</t>
    <phoneticPr fontId="2"/>
  </si>
  <si>
    <t>ボウ</t>
    <phoneticPr fontId="2"/>
  </si>
  <si>
    <t>廣韻未収録字。玉篇にはある。</t>
  </si>
  <si>
    <t>呉音はモ</t>
    <rPh sb="0" eb="2">
      <t>ゴオン</t>
    </rPh>
    <phoneticPr fontId="2"/>
  </si>
  <si>
    <t>廣韻には、莫浮切（ボウ，尤韻。絲千累）・武彪切（ボウ，幽韻。詩傳云：綢繆猶纏緜也。説文曰：枲十絜也。又目謬二音）・靡幼切（ビュウ，幼韻。紕繆。又姓。漢書儒林傳有申公弟子繆生）・莫六切（ボク（モク），屋韻。禮記有繆公。又姓也。又靡幼切）の四音あり。説文解字收錄字に對應する武彪切に從ってボウと讀んだ。段玉裁も武彪切と讀む。なお、キュウとリョウの二音は集韻に基づく。</t>
    <phoneticPr fontId="2"/>
  </si>
  <si>
    <t>ボク</t>
    <phoneticPr fontId="2"/>
  </si>
  <si>
    <t>モク</t>
    <phoneticPr fontId="2"/>
  </si>
  <si>
    <t>も</t>
    <phoneticPr fontId="2"/>
  </si>
  <si>
    <t>説文解字や廣韻にはないが、他の典籍では多く「虻」に作る。</t>
    <rPh sb="0" eb="4">
      <t>セツモンカイジ</t>
    </rPh>
    <rPh sb="5" eb="7">
      <t>コウイン</t>
    </rPh>
    <rPh sb="13" eb="14">
      <t>タ</t>
    </rPh>
    <rPh sb="15" eb="17">
      <t>テンセキ</t>
    </rPh>
    <rPh sb="19" eb="20">
      <t>オオ</t>
    </rPh>
    <rPh sb="25" eb="26">
      <t>ツク</t>
    </rPh>
    <phoneticPr fontId="2"/>
  </si>
  <si>
    <t>廣韻には羊朱切（ユ、虞韻）・以周切（ユウ、尤韻）・度侯切（トウ、侯韻）・徒口切（トウ、厚韻）の四音あり、段玉裁は羊朱切と讀む。</t>
    <phoneticPr fontId="2"/>
  </si>
  <si>
    <t>ウ</t>
    <phoneticPr fontId="2"/>
  </si>
  <si>
    <t>オウ</t>
  </si>
  <si>
    <t>（なかばはヨウ、あざやかはエイ（ヨウ）</t>
    <phoneticPr fontId="2"/>
  </si>
  <si>
    <t>よ</t>
    <phoneticPr fontId="2"/>
  </si>
  <si>
    <t>琰韻・於琰切（エン。厭魅。又於豔切）、豔韻・於豔切（エン。論語：食不厭精）、葉韻・於葉切（ヨウ。厭伏，亦惡夢。又於琰切）。段玉裁は於輒切（ヨウ？）と一剡切（エン）の二つの字音を揭げる。なお、オウ・ユウは集韻による讀み替え音。</t>
    <phoneticPr fontId="2"/>
  </si>
  <si>
    <t>ロク</t>
    <phoneticPr fontId="2"/>
  </si>
  <si>
    <t>ロ</t>
    <phoneticPr fontId="2"/>
  </si>
  <si>
    <t>る</t>
    <phoneticPr fontId="2"/>
  </si>
  <si>
    <t>れ</t>
    <phoneticPr fontId="2"/>
  </si>
  <si>
    <t>リは集韻による。</t>
    <phoneticPr fontId="2"/>
  </si>
  <si>
    <t>リョ</t>
    <phoneticPr fontId="2"/>
  </si>
  <si>
    <t>呉音はル</t>
    <rPh sb="0" eb="2">
      <t>ゴオン</t>
    </rPh>
    <phoneticPr fontId="2"/>
  </si>
  <si>
    <t>ろ</t>
    <phoneticPr fontId="2"/>
  </si>
  <si>
    <t>青</t>
  </si>
  <si>
    <t>戦</t>
  </si>
  <si>
    <t>難</t>
  </si>
  <si>
    <t>氷</t>
  </si>
  <si>
    <t>並</t>
  </si>
  <si>
    <t>免</t>
  </si>
  <si>
    <t>䖟</t>
  </si>
  <si>
    <t>類</t>
  </si>
  <si>
    <t>→</t>
  </si>
  <si>
    <t>記号17</t>
    <phoneticPr fontId="2"/>
  </si>
  <si>
    <t>窗</t>
  </si>
  <si>
    <r>
      <t>廣韻（江韻・楚江切）は説文に従って、</t>
    </r>
    <r>
      <rPr>
        <sz val="11"/>
        <rFont val="Microsoft JhengHei"/>
        <family val="3"/>
        <charset val="136"/>
      </rPr>
      <t>囪に作る。康煕字典は未確認</t>
    </r>
    <rPh sb="0" eb="2">
      <t>コウイン</t>
    </rPh>
    <rPh sb="3" eb="4">
      <t>コウ</t>
    </rPh>
    <rPh sb="4" eb="5">
      <t>イン</t>
    </rPh>
    <rPh sb="6" eb="7">
      <t>ソ</t>
    </rPh>
    <rPh sb="7" eb="8">
      <t>コウ</t>
    </rPh>
    <rPh sb="8" eb="9">
      <t>セツ</t>
    </rPh>
    <rPh sb="11" eb="13">
      <t>セツモン</t>
    </rPh>
    <rPh sb="14" eb="15">
      <t>シタガ</t>
    </rPh>
    <rPh sb="20" eb="21">
      <t>ツク</t>
    </rPh>
    <rPh sb="23" eb="25">
      <t>コウキ</t>
    </rPh>
    <rPh sb="25" eb="27">
      <t>ジテン</t>
    </rPh>
    <rPh sb="28" eb="29">
      <t>ミ</t>
    </rPh>
    <rPh sb="29" eb="31">
      <t>カクニン</t>
    </rPh>
    <phoneticPr fontId="2"/>
  </si>
  <si>
    <t>薄</t>
    <rPh sb="0" eb="1">
      <t>ウス</t>
    </rPh>
    <phoneticPr fontId="2"/>
  </si>
  <si>
    <t>呉音はソ</t>
    <rPh sb="0" eb="1">
      <t>ゴ</t>
    </rPh>
    <rPh sb="1" eb="2">
      <t>オン</t>
    </rPh>
    <phoneticPr fontId="2"/>
  </si>
  <si>
    <t>へん</t>
    <phoneticPr fontId="2"/>
  </si>
  <si>
    <t>辨</t>
    <phoneticPr fontId="2"/>
  </si>
  <si>
    <t>伯</t>
    <rPh sb="0" eb="1">
      <t>ハク</t>
    </rPh>
    <phoneticPr fontId="2"/>
  </si>
  <si>
    <t>人</t>
    <phoneticPr fontId="2"/>
  </si>
  <si>
    <t>倫</t>
    <rPh sb="0" eb="1">
      <t>リン</t>
    </rPh>
    <phoneticPr fontId="2"/>
  </si>
  <si>
    <t>仮名</t>
    <rPh sb="0" eb="2">
      <t>カナ</t>
    </rPh>
    <phoneticPr fontId="2"/>
  </si>
  <si>
    <t>備考</t>
    <rPh sb="0" eb="2">
      <t>ビコウ</t>
    </rPh>
    <phoneticPr fontId="2"/>
  </si>
  <si>
    <t>イ</t>
  </si>
  <si>
    <t>コ</t>
  </si>
  <si>
    <t>サ</t>
  </si>
  <si>
    <t>ソ</t>
  </si>
  <si>
    <t>が</t>
    <phoneticPr fontId="2"/>
  </si>
  <si>
    <t>ぞ</t>
    <phoneticPr fontId="2"/>
  </si>
  <si>
    <t>ん</t>
    <phoneticPr fontId="2"/>
  </si>
  <si>
    <t>｛禾＋□｝</t>
    <rPh sb="1" eb="2">
      <t>ノギ</t>
    </rPh>
    <phoneticPr fontId="2"/>
  </si>
  <si>
    <t>シ</t>
    <phoneticPr fontId="2"/>
  </si>
  <si>
    <t>𥿮（織）</t>
  </si>
  <si>
    <t>𦵣</t>
  </si>
  <si>
    <t>泰</t>
  </si>
  <si>
    <t>たい</t>
    <phoneticPr fontId="2"/>
  </si>
  <si>
    <t>水</t>
    <phoneticPr fontId="2"/>
  </si>
  <si>
    <t>𤻮</t>
  </si>
  <si>
    <t>𦱂</t>
    <phoneticPr fontId="2"/>
  </si>
  <si>
    <t>｛韋＋隹｝</t>
  </si>
  <si>
    <t>｛犭＋于｝</t>
  </si>
  <si>
    <t>｛角＋廾｝</t>
  </si>
  <si>
    <r>
      <t>｛艸</t>
    </r>
    <r>
      <rPr>
        <sz val="10.5"/>
        <color theme="1"/>
        <rFont val="Century"/>
        <family val="1"/>
      </rPr>
      <t>/</t>
    </r>
    <r>
      <rPr>
        <sz val="10.5"/>
        <color theme="1"/>
        <rFont val="ＭＳ 明朝"/>
        <family val="1"/>
        <charset val="128"/>
      </rPr>
      <t>灌｝</t>
    </r>
  </si>
  <si>
    <t>｛□＋畺｝</t>
  </si>
  <si>
    <t>｛古＋皿｝</t>
  </si>
  <si>
    <t>𨛨</t>
    <phoneticPr fontId="29"/>
  </si>
  <si>
    <t>𡛿</t>
    <phoneticPr fontId="2"/>
  </si>
  <si>
    <t>𡩡</t>
    <phoneticPr fontId="2"/>
  </si>
  <si>
    <t>𨛭</t>
    <phoneticPr fontId="2"/>
  </si>
  <si>
    <t>｛犭＋舟｝</t>
  </si>
  <si>
    <t>𤺊</t>
    <phoneticPr fontId="29"/>
  </si>
  <si>
    <t>𥿮</t>
    <phoneticPr fontId="2"/>
  </si>
  <si>
    <t>𡡑</t>
    <phoneticPr fontId="2"/>
  </si>
  <si>
    <t>𣤶</t>
    <phoneticPr fontId="2"/>
  </si>
  <si>
    <t>｛爿＋夕＋衣｝</t>
  </si>
  <si>
    <t>｛艹＋畀｝</t>
  </si>
  <si>
    <t>｛食＋負｝</t>
  </si>
  <si>
    <t>｛甬＋口｝</t>
  </si>
  <si>
    <t>｛女＋或｝</t>
  </si>
  <si>
    <t>｛广＋恝｝</t>
    <phoneticPr fontId="2"/>
  </si>
  <si>
    <t>セ</t>
    <phoneticPr fontId="2"/>
  </si>
  <si>
    <t>𨹝</t>
    <phoneticPr fontId="29"/>
  </si>
  <si>
    <t>レコード数</t>
    <rPh sb="4" eb="5">
      <t>スウ</t>
    </rPh>
    <phoneticPr fontId="2"/>
  </si>
  <si>
    <t>賓</t>
  </si>
  <si>
    <t>傭</t>
  </si>
  <si>
    <t>𤺊</t>
  </si>
  <si>
    <t>『廣韻』齊韻では「西棲嘶撕」等と同様に、先稽切とされていることから「セイ」と読んだ。</t>
  </si>
  <si>
    <t>灋</t>
    <rPh sb="0" eb="1">
      <t>ホウ</t>
    </rPh>
    <phoneticPr fontId="2"/>
  </si>
  <si>
    <t>法</t>
    <rPh sb="0" eb="1">
      <t>ホウ</t>
    </rPh>
    <phoneticPr fontId="2"/>
  </si>
  <si>
    <t>𥅚</t>
  </si>
  <si>
    <t>隷</t>
    <rPh sb="0" eb="1">
      <t>レイ</t>
    </rPh>
    <phoneticPr fontId="2"/>
  </si>
  <si>
    <t>当</t>
    <rPh sb="0" eb="1">
      <t>トウ</t>
    </rPh>
    <phoneticPr fontId="2"/>
  </si>
  <si>
    <t>概</t>
    <rPh sb="0" eb="1">
      <t>ガイ</t>
    </rPh>
    <phoneticPr fontId="2"/>
  </si>
  <si>
    <t>槪</t>
  </si>
  <si>
    <t>樣</t>
  </si>
  <si>
    <t>様</t>
  </si>
  <si>
    <t>圍</t>
  </si>
  <si>
    <t>囲</t>
  </si>
  <si>
    <t>与</t>
  </si>
  <si>
    <t>変</t>
  </si>
  <si>
    <t>徴</t>
  </si>
  <si>
    <t>発</t>
  </si>
  <si>
    <t>社</t>
  </si>
  <si>
    <t>社</t>
  </si>
  <si>
    <t>會</t>
  </si>
  <si>
    <t>会</t>
  </si>
  <si>
    <t>視</t>
  </si>
  <si>
    <t>視</t>
  </si>
  <si>
    <t>體</t>
  </si>
  <si>
    <t>体</t>
  </si>
  <si>
    <t>點</t>
  </si>
  <si>
    <t>点</t>
    <rPh sb="0" eb="1">
      <t>テン</t>
    </rPh>
    <phoneticPr fontId="2"/>
  </si>
  <si>
    <t>勞</t>
  </si>
  <si>
    <t>労</t>
    <rPh sb="0" eb="1">
      <t>ロウ</t>
    </rPh>
    <phoneticPr fontId="2"/>
  </si>
  <si>
    <t>辭</t>
  </si>
  <si>
    <t>辞</t>
    <rPh sb="0" eb="1">
      <t>ジ</t>
    </rPh>
    <phoneticPr fontId="2"/>
  </si>
  <si>
    <t>硏</t>
  </si>
  <si>
    <t>研</t>
    <rPh sb="0" eb="1">
      <t>ケン</t>
    </rPh>
    <phoneticPr fontId="2"/>
  </si>
  <si>
    <t>國</t>
    <rPh sb="0" eb="1">
      <t>クニ</t>
    </rPh>
    <phoneticPr fontId="2"/>
  </si>
  <si>
    <t>国</t>
    <rPh sb="0" eb="1">
      <t>クニ</t>
    </rPh>
    <phoneticPr fontId="2"/>
  </si>
  <si>
    <t>実</t>
  </si>
  <si>
    <t>暦</t>
    <rPh sb="0" eb="1">
      <t>コヨミ</t>
    </rPh>
    <phoneticPr fontId="2"/>
  </si>
  <si>
    <t>海</t>
    <rPh sb="0" eb="1">
      <t>ウミ</t>
    </rPh>
    <phoneticPr fontId="2"/>
  </si>
  <si>
    <t>奬</t>
    <phoneticPr fontId="2"/>
  </si>
  <si>
    <t>奨</t>
    <rPh sb="0" eb="1">
      <t>ススム</t>
    </rPh>
    <phoneticPr fontId="2"/>
  </si>
  <si>
    <t>署</t>
    <rPh sb="0" eb="1">
      <t>ショ</t>
    </rPh>
    <phoneticPr fontId="2"/>
  </si>
  <si>
    <t>寛</t>
    <rPh sb="0" eb="1">
      <t>ヒロシ</t>
    </rPh>
    <phoneticPr fontId="2"/>
  </si>
  <si>
    <t>讀</t>
  </si>
  <si>
    <t>読</t>
    <rPh sb="0" eb="1">
      <t>ヨ</t>
    </rPh>
    <phoneticPr fontId="2"/>
  </si>
  <si>
    <t>壊</t>
    <rPh sb="0" eb="1">
      <t>コワ</t>
    </rPh>
    <phoneticPr fontId="2"/>
  </si>
  <si>
    <t>海</t>
  </si>
  <si>
    <t>斷</t>
  </si>
  <si>
    <t>断</t>
    <rPh sb="0" eb="1">
      <t>ダン</t>
    </rPh>
    <phoneticPr fontId="2"/>
  </si>
  <si>
    <t>條</t>
  </si>
  <si>
    <t>条</t>
    <rPh sb="0" eb="1">
      <t>ジョウ</t>
    </rPh>
    <phoneticPr fontId="2"/>
  </si>
  <si>
    <t>欄</t>
  </si>
  <si>
    <t>欄</t>
    <rPh sb="0" eb="1">
      <t>ラン</t>
    </rPh>
    <phoneticPr fontId="2"/>
  </si>
  <si>
    <t>遞</t>
  </si>
  <si>
    <t>逓</t>
    <rPh sb="0" eb="1">
      <t>テイ</t>
    </rPh>
    <phoneticPr fontId="2"/>
  </si>
  <si>
    <t>錄</t>
  </si>
  <si>
    <t>録</t>
    <rPh sb="0" eb="1">
      <t>ロク</t>
    </rPh>
    <phoneticPr fontId="2"/>
  </si>
  <si>
    <t>伝</t>
    <rPh sb="0" eb="1">
      <t>デン</t>
    </rPh>
    <phoneticPr fontId="2"/>
  </si>
  <si>
    <t>曆</t>
  </si>
  <si>
    <t>ヘンとハンの二音あるが、廣韻では、『説文解字』の辨字の「判」訓を符蹇切（ヘン、bian4）と読み、辨字の蒲莧切（ハン、ban4）を「具」訓とし、「辦」をその俗字とする。段注は小篆の「辧」について、「俗作辨。爲辨別字。符蹇切。別作從力之辦。爲幹辦字。蒲莧切。古辧別、幹辧無二義。亦無二形二音也。」といい、「辨」（ヘン）と「辦」（ハン）の区別を俗字とし、「辧」を十二部（≈元部）とする。漢語大字典は「辦」をban4と読み、「辧」を「辨」に同じとし、また「辨」をそのままbian4と読みつつ、「辧」に同じとしてban4と読む。なお、新漢語林は漢音をハンとし、角川漢和中辞典は、辦の漢音をハンとする。</t>
    <rPh sb="6" eb="8">
      <t>ニオン</t>
    </rPh>
    <rPh sb="12" eb="14">
      <t>コウイン</t>
    </rPh>
    <rPh sb="18" eb="22">
      <t>セツモンカイジ</t>
    </rPh>
    <rPh sb="25" eb="26">
      <t>ジ</t>
    </rPh>
    <rPh sb="46" eb="47">
      <t>ヨ</t>
    </rPh>
    <rPh sb="66" eb="67">
      <t>グ</t>
    </rPh>
    <rPh sb="68" eb="69">
      <t>クン</t>
    </rPh>
    <rPh sb="78" eb="80">
      <t>ゾクジ</t>
    </rPh>
    <rPh sb="84" eb="86">
      <t>ダンチュウ</t>
    </rPh>
    <rPh sb="87" eb="89">
      <t>ショウテン</t>
    </rPh>
    <rPh sb="167" eb="169">
      <t>クベツ</t>
    </rPh>
    <rPh sb="170" eb="172">
      <t>ゾクジ</t>
    </rPh>
    <rPh sb="179" eb="182">
      <t>ジュウニブ</t>
    </rPh>
    <rPh sb="184" eb="185">
      <t>ゲン</t>
    </rPh>
    <rPh sb="185" eb="186">
      <t>ブ</t>
    </rPh>
    <rPh sb="191" eb="196">
      <t>カンゴダイジテン</t>
    </rPh>
    <rPh sb="206" eb="207">
      <t>ヨ</t>
    </rPh>
    <rPh sb="217" eb="218">
      <t>オナ</t>
    </rPh>
    <rPh sb="238" eb="239">
      <t>ヨ</t>
    </rPh>
    <rPh sb="247" eb="248">
      <t>オナ</t>
    </rPh>
    <rPh sb="257" eb="258">
      <t>ヨ</t>
    </rPh>
    <phoneticPr fontId="2"/>
  </si>
  <si>
    <t>晦</t>
  </si>
  <si>
    <t>日</t>
    <rPh sb="0" eb="1">
      <t>ヒ</t>
    </rPh>
    <phoneticPr fontId="2"/>
  </si>
  <si>
    <t>11</t>
  </si>
  <si>
    <t>邀</t>
  </si>
  <si>
    <t>迣</t>
  </si>
  <si>
    <t>苛</t>
  </si>
  <si>
    <t>阡</t>
    <phoneticPr fontId="2"/>
  </si>
  <si>
    <t>せん</t>
    <phoneticPr fontId="2"/>
  </si>
  <si>
    <t>陌</t>
    <phoneticPr fontId="2"/>
  </si>
  <si>
    <t>ばく</t>
    <phoneticPr fontId="2"/>
  </si>
  <si>
    <t>は</t>
    <phoneticPr fontId="2"/>
  </si>
  <si>
    <t>ハク</t>
    <phoneticPr fontId="2"/>
  </si>
  <si>
    <t>瞻</t>
  </si>
  <si>
    <t>殺</t>
  </si>
  <si>
    <t>殺</t>
  </si>
  <si>
    <t>竜</t>
  </si>
  <si>
    <t>乗</t>
  </si>
  <si>
    <t>来</t>
  </si>
  <si>
    <t>僞</t>
  </si>
  <si>
    <t>偽</t>
  </si>
  <si>
    <t>價</t>
  </si>
  <si>
    <t>価</t>
  </si>
  <si>
    <t>児</t>
  </si>
  <si>
    <t>兩</t>
  </si>
  <si>
    <t>両</t>
  </si>
  <si>
    <t>処</t>
  </si>
  <si>
    <t>劍</t>
  </si>
  <si>
    <t>剣</t>
  </si>
  <si>
    <t>勸</t>
  </si>
  <si>
    <t>勧</t>
  </si>
  <si>
    <t>區</t>
  </si>
  <si>
    <t>区</t>
  </si>
  <si>
    <t>參</t>
  </si>
  <si>
    <t>参</t>
  </si>
  <si>
    <t>圖</t>
  </si>
  <si>
    <t>図</t>
  </si>
  <si>
    <t>壮</t>
  </si>
  <si>
    <t>寿</t>
  </si>
  <si>
    <t>奨</t>
  </si>
  <si>
    <t>学</t>
  </si>
  <si>
    <t>寫</t>
  </si>
  <si>
    <t>写</t>
  </si>
  <si>
    <t>属</t>
  </si>
  <si>
    <t>帯</t>
  </si>
  <si>
    <t>廃</t>
  </si>
  <si>
    <t>径</t>
  </si>
  <si>
    <t>従</t>
  </si>
  <si>
    <t>恒</t>
  </si>
  <si>
    <t>悪</t>
  </si>
  <si>
    <t>応</t>
  </si>
  <si>
    <t>懐</t>
  </si>
  <si>
    <t>擔</t>
  </si>
  <si>
    <t>担</t>
  </si>
  <si>
    <t>拜</t>
  </si>
  <si>
    <t>拝</t>
  </si>
  <si>
    <t>挾</t>
  </si>
  <si>
    <t>挟</t>
  </si>
  <si>
    <t>揺</t>
  </si>
  <si>
    <t>拠</t>
  </si>
  <si>
    <t>択</t>
  </si>
  <si>
    <t>擴</t>
  </si>
  <si>
    <t>拡</t>
  </si>
  <si>
    <t>收</t>
  </si>
  <si>
    <t>収</t>
  </si>
  <si>
    <t>效</t>
  </si>
  <si>
    <t>効</t>
  </si>
  <si>
    <t>数</t>
  </si>
  <si>
    <t>榮</t>
  </si>
  <si>
    <t>栄</t>
  </si>
  <si>
    <t>楽</t>
  </si>
  <si>
    <t>權</t>
  </si>
  <si>
    <t>権</t>
  </si>
  <si>
    <t>檢</t>
  </si>
  <si>
    <t>検</t>
  </si>
  <si>
    <t>盗</t>
  </si>
  <si>
    <t>飮</t>
  </si>
  <si>
    <t>飲</t>
  </si>
  <si>
    <t>欧</t>
  </si>
  <si>
    <t>帰</t>
  </si>
  <si>
    <t>殘</t>
  </si>
  <si>
    <t>残</t>
  </si>
  <si>
    <t>毆</t>
  </si>
  <si>
    <t>殴</t>
  </si>
  <si>
    <t>気</t>
  </si>
  <si>
    <t>沒</t>
  </si>
  <si>
    <t>没</t>
  </si>
  <si>
    <t>浅</t>
  </si>
  <si>
    <t>沢</t>
  </si>
  <si>
    <t>濟</t>
  </si>
  <si>
    <t>済</t>
  </si>
  <si>
    <t>燒</t>
  </si>
  <si>
    <t>焼</t>
  </si>
  <si>
    <t>默</t>
  </si>
  <si>
    <t>黙</t>
  </si>
  <si>
    <t>獨</t>
  </si>
  <si>
    <t>独</t>
  </si>
  <si>
    <t>獵</t>
  </si>
  <si>
    <t>猟</t>
  </si>
  <si>
    <t>献</t>
  </si>
  <si>
    <t>畫</t>
  </si>
  <si>
    <t>画</t>
  </si>
  <si>
    <t>尽</t>
  </si>
  <si>
    <t>禪</t>
  </si>
  <si>
    <t>禅</t>
  </si>
  <si>
    <t>稱</t>
  </si>
  <si>
    <t>称</t>
  </si>
  <si>
    <t>稻</t>
  </si>
  <si>
    <t>稲</t>
  </si>
  <si>
    <t>窃</t>
  </si>
  <si>
    <t>總</t>
  </si>
  <si>
    <t>総</t>
  </si>
  <si>
    <t>縱</t>
  </si>
  <si>
    <t>縦</t>
  </si>
  <si>
    <t>繪</t>
  </si>
  <si>
    <t>絵</t>
  </si>
  <si>
    <t>聲</t>
  </si>
  <si>
    <t>声</t>
  </si>
  <si>
    <t>聽</t>
  </si>
  <si>
    <t>聴</t>
  </si>
  <si>
    <t>台</t>
  </si>
  <si>
    <t>万</t>
  </si>
  <si>
    <t>藏</t>
  </si>
  <si>
    <t>蔵</t>
  </si>
  <si>
    <t>藥</t>
  </si>
  <si>
    <t>薬</t>
  </si>
  <si>
    <t>蠻</t>
  </si>
  <si>
    <t>蛮</t>
  </si>
  <si>
    <t>衞</t>
  </si>
  <si>
    <t>衛</t>
  </si>
  <si>
    <t>装</t>
  </si>
  <si>
    <t>観</t>
  </si>
  <si>
    <t>触</t>
  </si>
  <si>
    <t>證</t>
  </si>
  <si>
    <t>証</t>
  </si>
  <si>
    <t>売</t>
  </si>
  <si>
    <t>輕</t>
  </si>
  <si>
    <t>軽</t>
  </si>
  <si>
    <t>轉</t>
  </si>
  <si>
    <t>転</t>
  </si>
  <si>
    <t>辺</t>
  </si>
  <si>
    <t>鉄</t>
  </si>
  <si>
    <t>鋳</t>
  </si>
  <si>
    <t>險</t>
  </si>
  <si>
    <t>険</t>
  </si>
  <si>
    <t>隱</t>
  </si>
  <si>
    <t>隠</t>
  </si>
  <si>
    <t>雜</t>
  </si>
  <si>
    <t>雑</t>
  </si>
  <si>
    <t>静</t>
  </si>
  <si>
    <t>顕</t>
  </si>
  <si>
    <t>騷</t>
  </si>
  <si>
    <t>騒</t>
  </si>
  <si>
    <t>髮</t>
  </si>
  <si>
    <t>髪</t>
  </si>
  <si>
    <t>鹽</t>
  </si>
  <si>
    <t>塩</t>
  </si>
  <si>
    <t>麦</t>
  </si>
  <si>
    <t>斉</t>
  </si>
  <si>
    <t>歯</t>
  </si>
  <si>
    <t>齢</t>
  </si>
  <si>
    <t>増</t>
  </si>
  <si>
    <t>横</t>
  </si>
  <si>
    <t>賴</t>
  </si>
  <si>
    <t>頼</t>
  </si>
  <si>
    <t>間</t>
  </si>
  <si>
    <t>黒</t>
  </si>
  <si>
    <t>倶</t>
  </si>
  <si>
    <t>剥</t>
  </si>
  <si>
    <t>勉</t>
  </si>
  <si>
    <t>勉</t>
  </si>
  <si>
    <t>并</t>
  </si>
  <si>
    <t>梅</t>
  </si>
  <si>
    <t>梅</t>
  </si>
  <si>
    <t>步</t>
  </si>
  <si>
    <t>歩</t>
  </si>
  <si>
    <t>每</t>
  </si>
  <si>
    <t>毎</t>
  </si>
  <si>
    <t>涉</t>
  </si>
  <si>
    <t>渉</t>
  </si>
  <si>
    <t>渚</t>
  </si>
  <si>
    <t>渚</t>
  </si>
  <si>
    <t>渴</t>
  </si>
  <si>
    <t>渇</t>
  </si>
  <si>
    <t>瀆</t>
  </si>
  <si>
    <t>涜</t>
  </si>
  <si>
    <t>煮</t>
  </si>
  <si>
    <t>煮</t>
  </si>
  <si>
    <t>状</t>
  </si>
  <si>
    <t>穀</t>
  </si>
  <si>
    <t>穀</t>
  </si>
  <si>
    <t>節</t>
  </si>
  <si>
    <t>節</t>
  </si>
  <si>
    <t>縁</t>
  </si>
  <si>
    <t>臭</t>
  </si>
  <si>
    <t>臭</t>
  </si>
  <si>
    <t>虛</t>
  </si>
  <si>
    <t>虚</t>
  </si>
  <si>
    <t>謹</t>
  </si>
  <si>
    <t>謹</t>
  </si>
  <si>
    <t>醬</t>
  </si>
  <si>
    <t>醤</t>
  </si>
  <si>
    <t>顚</t>
  </si>
  <si>
    <t>顛</t>
  </si>
  <si>
    <t>黄</t>
  </si>
  <si>
    <t>挙</t>
  </si>
  <si>
    <t>新旧対照表（日本語）</t>
    <rPh sb="0" eb="2">
      <t>シンキュウ</t>
    </rPh>
    <rPh sb="2" eb="5">
      <t>タイショウヒョウ</t>
    </rPh>
    <rPh sb="6" eb="9">
      <t>ニホンゴ</t>
    </rPh>
    <phoneticPr fontId="2"/>
  </si>
  <si>
    <t>舊</t>
  </si>
  <si>
    <t>为</t>
    <phoneticPr fontId="2"/>
  </si>
  <si>
    <t>说</t>
    <phoneticPr fontId="2"/>
  </si>
  <si>
    <t>汉</t>
    <phoneticPr fontId="2"/>
  </si>
  <si>
    <t>关</t>
    <phoneticPr fontId="2"/>
  </si>
  <si>
    <t>コメント</t>
    <phoneticPr fontId="2"/>
  </si>
  <si>
    <t>漢語繁體作“鄉”</t>
    <phoneticPr fontId="2"/>
  </si>
  <si>
    <t>乡</t>
    <phoneticPr fontId="2"/>
  </si>
  <si>
    <t>系</t>
  </si>
  <si>
    <t>县</t>
    <phoneticPr fontId="2"/>
  </si>
  <si>
    <t>户</t>
    <phoneticPr fontId="2"/>
  </si>
  <si>
    <t>吴</t>
    <phoneticPr fontId="2"/>
  </si>
  <si>
    <t>广</t>
    <phoneticPr fontId="2"/>
  </si>
  <si>
    <t>贰</t>
    <phoneticPr fontId="2"/>
  </si>
  <si>
    <t>众</t>
    <phoneticPr fontId="2"/>
  </si>
  <si>
    <t>漢語繁體作“衆”</t>
    <phoneticPr fontId="2"/>
  </si>
  <si>
    <t>将</t>
    <phoneticPr fontId="2"/>
  </si>
  <si>
    <t>奖</t>
    <phoneticPr fontId="2"/>
  </si>
  <si>
    <t>释</t>
    <phoneticPr fontId="2"/>
  </si>
  <si>
    <t>战</t>
    <phoneticPr fontId="2"/>
  </si>
  <si>
    <t>钱</t>
    <phoneticPr fontId="2"/>
  </si>
  <si>
    <t>庄</t>
    <phoneticPr fontId="2"/>
  </si>
  <si>
    <t>续</t>
    <phoneticPr fontId="2"/>
  </si>
  <si>
    <t>单</t>
    <phoneticPr fontId="2"/>
  </si>
  <si>
    <t>宾</t>
    <phoneticPr fontId="2"/>
  </si>
  <si>
    <t>虻</t>
    <phoneticPr fontId="2"/>
  </si>
  <si>
    <t>类</t>
    <phoneticPr fontId="2"/>
  </si>
  <si>
    <t>隶</t>
    <phoneticPr fontId="2"/>
  </si>
  <si>
    <t>练</t>
    <phoneticPr fontId="2"/>
  </si>
  <si>
    <t>虏</t>
    <phoneticPr fontId="2"/>
  </si>
  <si>
    <t>样</t>
    <phoneticPr fontId="2"/>
  </si>
  <si>
    <t>围</t>
    <phoneticPr fontId="2"/>
  </si>
  <si>
    <t>诸</t>
    <phoneticPr fontId="2"/>
  </si>
  <si>
    <t>与</t>
    <phoneticPr fontId="2"/>
  </si>
  <si>
    <t>变</t>
    <phoneticPr fontId="2"/>
  </si>
  <si>
    <t>征</t>
    <phoneticPr fontId="2"/>
  </si>
  <si>
    <t>视</t>
    <phoneticPr fontId="2"/>
  </si>
  <si>
    <t>劳</t>
    <phoneticPr fontId="2"/>
  </si>
  <si>
    <t>实</t>
    <phoneticPr fontId="2"/>
  </si>
  <si>
    <t>历</t>
    <phoneticPr fontId="2"/>
  </si>
  <si>
    <t>歷</t>
    <phoneticPr fontId="2"/>
  </si>
  <si>
    <t>栏</t>
    <phoneticPr fontId="2"/>
  </si>
  <si>
    <t>递</t>
    <phoneticPr fontId="2"/>
  </si>
  <si>
    <t>录</t>
    <phoneticPr fontId="2"/>
  </si>
  <si>
    <t>传</t>
    <phoneticPr fontId="2"/>
  </si>
  <si>
    <t>戏</t>
    <phoneticPr fontId="2"/>
  </si>
  <si>
    <t>杀</t>
    <phoneticPr fontId="2"/>
  </si>
  <si>
    <t>龙</t>
    <phoneticPr fontId="2"/>
  </si>
  <si>
    <t>伪</t>
    <phoneticPr fontId="2"/>
  </si>
  <si>
    <t>价</t>
    <phoneticPr fontId="2"/>
  </si>
  <si>
    <t>儿</t>
    <phoneticPr fontId="2"/>
  </si>
  <si>
    <t>两</t>
    <phoneticPr fontId="2"/>
  </si>
  <si>
    <t>处</t>
    <phoneticPr fontId="2"/>
  </si>
  <si>
    <t>剑</t>
    <phoneticPr fontId="2"/>
  </si>
  <si>
    <t>劝</t>
    <phoneticPr fontId="2"/>
  </si>
  <si>
    <t>图</t>
    <phoneticPr fontId="2"/>
  </si>
  <si>
    <t>写</t>
    <phoneticPr fontId="2"/>
  </si>
  <si>
    <t>带</t>
  </si>
  <si>
    <t>废</t>
    <phoneticPr fontId="2"/>
  </si>
  <si>
    <t>徑</t>
    <phoneticPr fontId="2"/>
  </si>
  <si>
    <t>径</t>
    <phoneticPr fontId="2"/>
  </si>
  <si>
    <t>从</t>
    <phoneticPr fontId="2"/>
  </si>
  <si>
    <t>恶</t>
    <phoneticPr fontId="2"/>
  </si>
  <si>
    <t>应</t>
    <phoneticPr fontId="2"/>
  </si>
  <si>
    <t>怀</t>
    <phoneticPr fontId="2"/>
  </si>
  <si>
    <t>据</t>
    <phoneticPr fontId="2"/>
  </si>
  <si>
    <t>择</t>
    <phoneticPr fontId="2"/>
  </si>
  <si>
    <t>举</t>
    <phoneticPr fontId="2"/>
  </si>
  <si>
    <t>扩</t>
    <phoneticPr fontId="2"/>
  </si>
  <si>
    <t>荣</t>
    <phoneticPr fontId="2"/>
  </si>
  <si>
    <t>乐</t>
    <phoneticPr fontId="2"/>
  </si>
  <si>
    <t>权</t>
    <phoneticPr fontId="2"/>
  </si>
  <si>
    <t>检</t>
    <phoneticPr fontId="2"/>
  </si>
  <si>
    <t>饮</t>
    <phoneticPr fontId="2"/>
  </si>
  <si>
    <t>归</t>
    <phoneticPr fontId="2"/>
  </si>
  <si>
    <t>残</t>
    <phoneticPr fontId="2"/>
  </si>
  <si>
    <t>气</t>
    <phoneticPr fontId="2"/>
  </si>
  <si>
    <t>浅</t>
    <phoneticPr fontId="2"/>
  </si>
  <si>
    <t>泽</t>
    <phoneticPr fontId="2"/>
  </si>
  <si>
    <t>济</t>
    <phoneticPr fontId="2"/>
  </si>
  <si>
    <t>烧</t>
    <phoneticPr fontId="2"/>
  </si>
  <si>
    <t>猎</t>
    <phoneticPr fontId="2"/>
  </si>
  <si>
    <t>画</t>
    <phoneticPr fontId="2"/>
  </si>
  <si>
    <t>禅</t>
    <phoneticPr fontId="2"/>
  </si>
  <si>
    <t>总</t>
    <phoneticPr fontId="2"/>
  </si>
  <si>
    <t>纵</t>
    <phoneticPr fontId="2"/>
  </si>
  <si>
    <t>绘</t>
    <phoneticPr fontId="2"/>
  </si>
  <si>
    <t>药</t>
    <phoneticPr fontId="2"/>
  </si>
  <si>
    <t>卫</t>
    <phoneticPr fontId="2"/>
  </si>
  <si>
    <t>观</t>
    <phoneticPr fontId="2"/>
  </si>
  <si>
    <t>证</t>
    <phoneticPr fontId="2"/>
  </si>
  <si>
    <t>卖</t>
    <phoneticPr fontId="2"/>
  </si>
  <si>
    <t>轻</t>
    <phoneticPr fontId="2"/>
  </si>
  <si>
    <t>转</t>
    <phoneticPr fontId="2"/>
  </si>
  <si>
    <t>边</t>
    <phoneticPr fontId="2"/>
  </si>
  <si>
    <t>铁</t>
    <phoneticPr fontId="2"/>
  </si>
  <si>
    <t>铸</t>
    <phoneticPr fontId="2"/>
  </si>
  <si>
    <t>险</t>
    <phoneticPr fontId="2"/>
  </si>
  <si>
    <t>隐</t>
    <phoneticPr fontId="2"/>
  </si>
  <si>
    <t>杂</t>
    <phoneticPr fontId="2"/>
  </si>
  <si>
    <t>显</t>
    <phoneticPr fontId="2"/>
  </si>
  <si>
    <t>骚</t>
    <phoneticPr fontId="2"/>
  </si>
  <si>
    <t>头</t>
    <phoneticPr fontId="2"/>
  </si>
  <si>
    <t>發</t>
    <phoneticPr fontId="2"/>
  </si>
  <si>
    <t>盐</t>
    <phoneticPr fontId="2"/>
  </si>
  <si>
    <t>齐</t>
    <phoneticPr fontId="2"/>
  </si>
  <si>
    <t>齿</t>
    <phoneticPr fontId="2"/>
  </si>
  <si>
    <t>龄</t>
    <phoneticPr fontId="2"/>
  </si>
  <si>
    <t>赖</t>
    <phoneticPr fontId="2"/>
  </si>
  <si>
    <t>间</t>
    <phoneticPr fontId="2"/>
  </si>
  <si>
    <t>渎</t>
    <phoneticPr fontId="2"/>
  </si>
  <si>
    <t>谷</t>
    <phoneticPr fontId="2"/>
  </si>
  <si>
    <t>节</t>
    <phoneticPr fontId="2"/>
  </si>
  <si>
    <t>缘</t>
    <phoneticPr fontId="2"/>
  </si>
  <si>
    <t>谨</t>
    <phoneticPr fontId="2"/>
  </si>
  <si>
    <t>酱</t>
    <phoneticPr fontId="2"/>
  </si>
  <si>
    <t>颠</t>
    <phoneticPr fontId="2"/>
  </si>
  <si>
    <t>異体字</t>
    <rPh sb="0" eb="3">
      <t>イタイジ</t>
    </rPh>
    <phoneticPr fontId="2"/>
  </si>
  <si>
    <t>通行字</t>
    <rPh sb="0" eb="3">
      <t>ツウコウジ</t>
    </rPh>
    <phoneticPr fontId="2"/>
  </si>
  <si>
    <t>鐡</t>
  </si>
  <si>
    <t>鉄</t>
    <rPh sb="0" eb="1">
      <t>テツ</t>
    </rPh>
    <phoneticPr fontId="2"/>
  </si>
  <si>
    <t>埜</t>
  </si>
  <si>
    <t>野</t>
  </si>
  <si>
    <t>稾</t>
  </si>
  <si>
    <t>稿</t>
  </si>
  <si>
    <t>絲</t>
  </si>
  <si>
    <t>廚</t>
  </si>
  <si>
    <t>厨</t>
  </si>
  <si>
    <t>罐</t>
  </si>
  <si>
    <t>丗</t>
  </si>
  <si>
    <t>卅</t>
    <rPh sb="0" eb="1">
      <t>サンジュウ</t>
    </rPh>
    <phoneticPr fontId="2"/>
  </si>
  <si>
    <t>餘</t>
  </si>
  <si>
    <t>弐</t>
  </si>
  <si>
    <t>壱</t>
  </si>
  <si>
    <t>弁</t>
  </si>
  <si>
    <t>辨</t>
  </si>
  <si>
    <t>俗字・異体字（新字体への変換にのみ使用）</t>
    <rPh sb="0" eb="2">
      <t>ゾクジ</t>
    </rPh>
    <rPh sb="3" eb="6">
      <t>イタイジ</t>
    </rPh>
    <rPh sb="7" eb="10">
      <t>シンジタイ</t>
    </rPh>
    <rPh sb="12" eb="14">
      <t>ヘンカン</t>
    </rPh>
    <rPh sb="17" eb="19">
      <t>シヨウ</t>
    </rPh>
    <phoneticPr fontId="2"/>
  </si>
  <si>
    <t>異体字・俗字（自動変換には用いず）</t>
    <rPh sb="0" eb="3">
      <t>イタイジ</t>
    </rPh>
    <rPh sb="4" eb="6">
      <t>ゾクジ</t>
    </rPh>
    <rPh sb="7" eb="11">
      <t>ジドウヘンカン</t>
    </rPh>
    <rPh sb="13" eb="14">
      <t>モチ</t>
    </rPh>
    <phoneticPr fontId="2"/>
  </si>
  <si>
    <t>余</t>
    <rPh sb="0" eb="1">
      <t>ヨ</t>
    </rPh>
    <phoneticPr fontId="2"/>
  </si>
  <si>
    <t>変換時要注意</t>
    <rPh sb="0" eb="3">
      <t>ヘンカンジ</t>
    </rPh>
    <rPh sb="3" eb="6">
      <t>ヨウチュウイ</t>
    </rPh>
    <phoneticPr fontId="2"/>
  </si>
  <si>
    <t>文字</t>
    <rPh sb="0" eb="2">
      <t>モジ</t>
    </rPh>
    <phoneticPr fontId="2"/>
  </si>
  <si>
    <t>コード</t>
    <phoneticPr fontId="2"/>
  </si>
  <si>
    <t>字音は『廣韻』微韻の魚衣切に従う。『集韻』には魚巾切もあり、ギンと読む。</t>
    <rPh sb="0" eb="2">
      <t>ジオン</t>
    </rPh>
    <rPh sb="4" eb="6">
      <t>コウイン</t>
    </rPh>
    <rPh sb="7" eb="8">
      <t>ビ</t>
    </rPh>
    <rPh sb="8" eb="9">
      <t>イン</t>
    </rPh>
    <rPh sb="12" eb="13">
      <t>セツ</t>
    </rPh>
    <rPh sb="14" eb="15">
      <t>シタガ</t>
    </rPh>
    <rPh sb="18" eb="20">
      <t>シュウイン</t>
    </rPh>
    <rPh sb="23" eb="24">
      <t>サカナ</t>
    </rPh>
    <rPh sb="24" eb="25">
      <t>ハバ</t>
    </rPh>
    <rPh sb="25" eb="26">
      <t>セツ</t>
    </rPh>
    <rPh sb="33" eb="34">
      <t>ヨ</t>
    </rPh>
    <phoneticPr fontId="2"/>
  </si>
  <si>
    <t>彪</t>
  </si>
  <si>
    <t>ひょう</t>
    <phoneticPr fontId="2"/>
  </si>
  <si>
    <t>ひ</t>
    <phoneticPr fontId="2"/>
  </si>
  <si>
    <t>ひゅう</t>
    <phoneticPr fontId="2"/>
  </si>
  <si>
    <t>役</t>
    <rPh sb="0" eb="1">
      <t>エキ</t>
    </rPh>
    <phoneticPr fontId="2"/>
  </si>
  <si>
    <t>えき</t>
    <phoneticPr fontId="2"/>
  </si>
  <si>
    <t>え</t>
    <phoneticPr fontId="2"/>
  </si>
  <si>
    <t>曄</t>
  </si>
  <si>
    <t>日</t>
    <phoneticPr fontId="2"/>
  </si>
  <si>
    <t>怨</t>
  </si>
  <si>
    <t>えん</t>
    <phoneticPr fontId="2"/>
  </si>
  <si>
    <t>适</t>
    <phoneticPr fontId="2"/>
  </si>
  <si>
    <t>かつ</t>
    <phoneticPr fontId="2"/>
  </si>
  <si>
    <t>盾</t>
    <rPh sb="0" eb="1">
      <t>タテ</t>
    </rPh>
    <phoneticPr fontId="2"/>
  </si>
  <si>
    <t>しゅん</t>
    <phoneticPr fontId="2"/>
  </si>
  <si>
    <t>じゅん</t>
    <phoneticPr fontId="2"/>
  </si>
  <si>
    <t>『廣韻』には食尹切（準韻、シュン、shun3）と徒損切（混韻、トン、dun4）とがあり、混韻は趙盾などの人名に用いる。現代中国語では両韻ともdun4に統一されている。</t>
    <phoneticPr fontId="2"/>
  </si>
  <si>
    <t>驃</t>
  </si>
  <si>
    <t>馬</t>
    <phoneticPr fontId="2"/>
  </si>
  <si>
    <t>荀</t>
  </si>
  <si>
    <t>瞿</t>
  </si>
  <si>
    <t>旱</t>
    <phoneticPr fontId="2"/>
  </si>
  <si>
    <t>灘</t>
    <phoneticPr fontId="2"/>
  </si>
  <si>
    <t>坡</t>
  </si>
  <si>
    <t>かん</t>
    <phoneticPr fontId="2"/>
  </si>
  <si>
    <t>た</t>
    <phoneticPr fontId="2"/>
  </si>
  <si>
    <t>りょく</t>
    <phoneticPr fontId="2"/>
  </si>
  <si>
    <t>り</t>
    <phoneticPr fontId="2"/>
  </si>
  <si>
    <t>りき</t>
    <phoneticPr fontId="2"/>
  </si>
  <si>
    <t>挽</t>
    <phoneticPr fontId="2"/>
  </si>
  <si>
    <t>ばん</t>
    <phoneticPr fontId="2"/>
  </si>
  <si>
    <t>裴</t>
  </si>
  <si>
    <t>『廣韻』には符非切（微韻、ヒ、fei2）と薄回切（灰韻、ハイ、pei2）の二音あり。符非切は「即裴」という漢代の県名のみに用いる。</t>
    <phoneticPr fontId="2"/>
  </si>
  <si>
    <t>はい</t>
    <phoneticPr fontId="2"/>
  </si>
  <si>
    <t>衣</t>
    <phoneticPr fontId="2"/>
  </si>
  <si>
    <t>駰</t>
  </si>
  <si>
    <t>いん</t>
    <phoneticPr fontId="2"/>
  </si>
  <si>
    <t>晏</t>
  </si>
  <si>
    <t>あん</t>
    <phoneticPr fontId="2"/>
  </si>
  <si>
    <t>あ</t>
    <phoneticPr fontId="2"/>
  </si>
  <si>
    <t>犂</t>
  </si>
  <si>
    <t>牛</t>
    <phoneticPr fontId="2"/>
  </si>
  <si>
    <t>らい</t>
    <phoneticPr fontId="2"/>
  </si>
  <si>
    <t>ら</t>
    <phoneticPr fontId="2"/>
  </si>
  <si>
    <t>𦣝</t>
  </si>
  <si>
    <t>𦣞</t>
  </si>
  <si>
    <t>異体字/俗字</t>
    <rPh sb="0" eb="3">
      <t>イタイジ</t>
    </rPh>
    <rPh sb="4" eb="6">
      <t>ゾクジ</t>
    </rPh>
    <phoneticPr fontId="2"/>
  </si>
  <si>
    <t>閱</t>
  </si>
  <si>
    <t>閲</t>
  </si>
  <si>
    <t>㢈の異体字とすれば、「たい」（杜回切）ではないか。龍龕手鑒に従って「雖」と読んでも、日本語は「さい」ではなく「すい」のはず！</t>
    <rPh sb="2" eb="5">
      <t>イタイジ</t>
    </rPh>
    <rPh sb="15" eb="16">
      <t>モリ</t>
    </rPh>
    <rPh sb="16" eb="17">
      <t>カイ</t>
    </rPh>
    <rPh sb="17" eb="18">
      <t>セツ</t>
    </rPh>
    <rPh sb="25" eb="26">
      <t>リュウ</t>
    </rPh>
    <rPh sb="26" eb="27">
      <t>コン</t>
    </rPh>
    <rPh sb="27" eb="28">
      <t>テ</t>
    </rPh>
    <rPh sb="28" eb="29">
      <t>カンガ</t>
    </rPh>
    <rPh sb="30" eb="31">
      <t>シタガ</t>
    </rPh>
    <rPh sb="34" eb="35">
      <t>スイ</t>
    </rPh>
    <rPh sb="37" eb="38">
      <t>ヨ</t>
    </rPh>
    <rPh sb="42" eb="45">
      <t>ニホンゴ</t>
    </rPh>
    <phoneticPr fontId="2"/>
  </si>
  <si>
    <t>旧字</t>
    <rPh sb="0" eb="2">
      <t>キュウジ</t>
    </rPh>
    <phoneticPr fontId="2"/>
  </si>
  <si>
    <t>新字</t>
    <rPh sb="0" eb="2">
      <t>シンジ</t>
    </rPh>
    <phoneticPr fontId="2"/>
  </si>
  <si>
    <t>愛</t>
  </si>
  <si>
    <t>為</t>
  </si>
  <si>
    <t>葦</t>
  </si>
  <si>
    <t>益</t>
  </si>
  <si>
    <t>仮</t>
  </si>
  <si>
    <t>壊</t>
  </si>
  <si>
    <t>菅</t>
  </si>
  <si>
    <t>漢</t>
  </si>
  <si>
    <t>寛</t>
  </si>
  <si>
    <t>関</t>
  </si>
  <si>
    <t>器</t>
  </si>
  <si>
    <t>九</t>
  </si>
  <si>
    <t>郷</t>
  </si>
  <si>
    <t>県</t>
  </si>
  <si>
    <t>戸</t>
  </si>
  <si>
    <t>国</t>
  </si>
  <si>
    <t>再</t>
  </si>
  <si>
    <t>蔡</t>
  </si>
  <si>
    <t>之</t>
  </si>
  <si>
    <t>死</t>
  </si>
  <si>
    <t>詞</t>
  </si>
  <si>
    <t>貮</t>
  </si>
  <si>
    <t>七</t>
  </si>
  <si>
    <t>失</t>
  </si>
  <si>
    <t>疾</t>
  </si>
  <si>
    <t>舎</t>
  </si>
  <si>
    <t>衆</t>
  </si>
  <si>
    <t>署</t>
  </si>
  <si>
    <t>将</t>
  </si>
  <si>
    <t>冗</t>
  </si>
  <si>
    <t>蓐</t>
  </si>
  <si>
    <t>晋</t>
  </si>
  <si>
    <t>真</t>
  </si>
  <si>
    <t>請</t>
  </si>
  <si>
    <t>蘇</t>
  </si>
  <si>
    <t>桑</t>
  </si>
  <si>
    <t>賊</t>
  </si>
  <si>
    <t>内</t>
  </si>
  <si>
    <t>橐</t>
  </si>
  <si>
    <t>旦</t>
  </si>
  <si>
    <t>談</t>
  </si>
  <si>
    <t>致</t>
  </si>
  <si>
    <t>伝</t>
  </si>
  <si>
    <t>荼</t>
  </si>
  <si>
    <t>都</t>
  </si>
  <si>
    <t>当</t>
  </si>
  <si>
    <t>徳</t>
  </si>
  <si>
    <t>伯</t>
  </si>
  <si>
    <t>薄</t>
  </si>
  <si>
    <t>付</t>
  </si>
  <si>
    <t>福</t>
  </si>
  <si>
    <t>法</t>
  </si>
  <si>
    <t>報</t>
  </si>
  <si>
    <t>蓬</t>
  </si>
  <si>
    <t>灋</t>
  </si>
  <si>
    <t>名</t>
  </si>
  <si>
    <t>厭</t>
  </si>
  <si>
    <t>六</t>
  </si>
  <si>
    <t>呂</t>
  </si>
  <si>
    <t>倫</t>
  </si>
  <si>
    <t>隷</t>
  </si>
  <si>
    <t>虜</t>
  </si>
  <si>
    <t>論</t>
  </si>
  <si>
    <t>阡</t>
  </si>
  <si>
    <t>陌</t>
  </si>
  <si>
    <t>役</t>
  </si>
  <si>
    <t>适</t>
  </si>
  <si>
    <t>盾</t>
  </si>
  <si>
    <t>旱</t>
  </si>
  <si>
    <t>灘</t>
  </si>
  <si>
    <t>挽</t>
  </si>
  <si>
    <t>斄</t>
  </si>
  <si>
    <t>『廣韻』には、「洛哀切」（咍韻、ライ）と「里之切」（之韻）として本字が収録されているほかに、咍韻の邰字に、「或作斄」という。『漢書』地理志の顔師古注にも「讀與邰同。」とある。</t>
    <phoneticPr fontId="2"/>
  </si>
  <si>
    <t>宀</t>
    <phoneticPr fontId="2"/>
  </si>
  <si>
    <t>䜌</t>
  </si>
  <si>
    <t>らん</t>
    <phoneticPr fontId="2"/>
  </si>
  <si>
    <r>
      <t>『廣韻』には、落官切（桓韻、ラン、luan2）、吕員切（仙韻、レン(?)、luan2）、力卷切（線韻、レン、lian4）の三音あり。力卷切は姓（「何承天云姓也。漢有䜌秘，爲南郡太守。」）、吕員切と落官切はともに地名（「南䜌縣，在鉅鹿。」）、現代中国語では「鑾」や「攣」「</t>
    </r>
    <r>
      <rPr>
        <sz val="11"/>
        <rFont val="SimSun-ExtB"/>
        <family val="3"/>
        <charset val="134"/>
      </rPr>
      <t>𤼙</t>
    </r>
    <r>
      <rPr>
        <sz val="11"/>
        <rFont val="游ゴシック"/>
        <family val="3"/>
        <charset val="128"/>
        <scheme val="minor"/>
      </rPr>
      <t>」等を含めて、ともにluan2と読む。落官切に従って「ラン」と読んでおいた。</t>
    </r>
    <phoneticPr fontId="2"/>
  </si>
  <si>
    <t>媅</t>
  </si>
  <si>
    <t>媅</t>
    <phoneticPr fontId="2"/>
  </si>
  <si>
    <t>婺</t>
  </si>
  <si>
    <t>婺</t>
    <phoneticPr fontId="2"/>
  </si>
  <si>
    <t>ぶ</t>
    <phoneticPr fontId="2"/>
  </si>
  <si>
    <t>ば</t>
    <phoneticPr fontId="2"/>
  </si>
  <si>
    <t>獾</t>
  </si>
  <si>
    <t>獾</t>
    <phoneticPr fontId="2"/>
  </si>
  <si>
    <t>犬</t>
    <phoneticPr fontId="2"/>
  </si>
  <si>
    <t>𡣬</t>
  </si>
  <si>
    <t>𡣬</t>
    <phoneticPr fontId="2"/>
  </si>
  <si>
    <t>産</t>
    <rPh sb="0" eb="1">
      <t>サン</t>
    </rPh>
    <phoneticPr fontId="2"/>
  </si>
  <si>
    <t>望</t>
    <rPh sb="0" eb="1">
      <t>ノゾム</t>
    </rPh>
    <phoneticPr fontId="2"/>
  </si>
  <si>
    <t>け</t>
    <phoneticPr fontId="2"/>
  </si>
  <si>
    <t>の</t>
    <phoneticPr fontId="2"/>
  </si>
  <si>
    <t>｛宀＋兇｝
。兇に従って読んだ</t>
    <rPh sb="10" eb="11">
      <t>シタガ</t>
    </rPh>
    <rPh sb="13" eb="14">
      <t>ヨ</t>
    </rPh>
    <phoneticPr fontId="2"/>
  </si>
  <si>
    <t>｛古＋皿｝（同じく古・皿に従う説文解字の字は盬（公戸切＝gu3コ；又音古胡切（コ）は陳楚人の方言）と䀇（玉篇は𥂩に作る。広韻未収録。段注（未確認）は盬と同じく公戸切とする）の二つのみ。）</t>
  </si>
  <si>
    <t>ふめい</t>
    <phoneticPr fontId="2"/>
  </si>
  <si>
    <t>｛犭＋于｝</t>
    <phoneticPr fontId="2"/>
  </si>
  <si>
    <t>｛口＋畺｝</t>
    <rPh sb="1" eb="2">
      <t>クチ</t>
    </rPh>
    <phoneticPr fontId="2"/>
  </si>
  <si>
    <t>｛艸＋畀｝</t>
    <phoneticPr fontId="2"/>
  </si>
  <si>
    <t>｛宀＋邑｝</t>
    <rPh sb="3" eb="4">
      <t>ムラ</t>
    </rPh>
    <phoneticPr fontId="2"/>
  </si>
  <si>
    <t>产</t>
  </si>
  <si>
    <t>產</t>
    <phoneticPr fontId="2"/>
  </si>
  <si>
    <t>时</t>
  </si>
  <si>
    <t>時</t>
    <phoneticPr fontId="2"/>
  </si>
  <si>
    <t>尧</t>
  </si>
  <si>
    <t>堯</t>
    <phoneticPr fontId="2"/>
  </si>
  <si>
    <t>这</t>
  </si>
  <si>
    <t>這</t>
    <phoneticPr fontId="2"/>
  </si>
  <si>
    <t>个</t>
  </si>
  <si>
    <t>個</t>
    <phoneticPr fontId="2"/>
  </si>
  <si>
    <t>继</t>
  </si>
  <si>
    <t>繼</t>
    <phoneticPr fontId="2"/>
  </si>
  <si>
    <t>启</t>
  </si>
  <si>
    <t>啓</t>
    <phoneticPr fontId="2"/>
  </si>
  <si>
    <t>种</t>
  </si>
  <si>
    <t>種</t>
    <phoneticPr fontId="2"/>
  </si>
  <si>
    <t>动</t>
  </si>
  <si>
    <t>動</t>
    <phoneticPr fontId="2"/>
  </si>
  <si>
    <t>让</t>
  </si>
  <si>
    <t>讓</t>
    <phoneticPr fontId="2"/>
  </si>
  <si>
    <t>给</t>
  </si>
  <si>
    <t>給</t>
    <phoneticPr fontId="2"/>
  </si>
  <si>
    <t>無</t>
    <phoneticPr fontId="2"/>
  </si>
  <si>
    <t>论</t>
  </si>
  <si>
    <t>論</t>
    <phoneticPr fontId="2"/>
  </si>
  <si>
    <t>结</t>
  </si>
  <si>
    <t>結</t>
    <phoneticPr fontId="2"/>
  </si>
  <si>
    <t>开</t>
  </si>
  <si>
    <t>開</t>
    <phoneticPr fontId="2"/>
  </si>
  <si>
    <t>发</t>
  </si>
  <si>
    <t>规</t>
  </si>
  <si>
    <t>規</t>
    <phoneticPr fontId="2"/>
  </si>
  <si>
    <t>现</t>
  </si>
  <si>
    <t>現</t>
    <phoneticPr fontId="2"/>
  </si>
  <si>
    <t>却</t>
  </si>
  <si>
    <t>卻</t>
    <phoneticPr fontId="2"/>
  </si>
  <si>
    <t>范</t>
  </si>
  <si>
    <t>範</t>
    <phoneticPr fontId="2"/>
  </si>
  <si>
    <t>颂</t>
  </si>
  <si>
    <t>頌</t>
    <phoneticPr fontId="2"/>
  </si>
  <si>
    <t>扬</t>
  </si>
  <si>
    <t>揚</t>
    <phoneticPr fontId="2"/>
  </si>
  <si>
    <t>只</t>
  </si>
  <si>
    <t>隻</t>
    <phoneticPr fontId="2"/>
  </si>
  <si>
    <t>衹</t>
  </si>
  <si>
    <t>亲</t>
  </si>
  <si>
    <t>親</t>
    <phoneticPr fontId="2"/>
  </si>
  <si>
    <t>经</t>
  </si>
  <si>
    <t>經</t>
    <phoneticPr fontId="2"/>
  </si>
  <si>
    <t>讲</t>
  </si>
  <si>
    <t>講</t>
    <phoneticPr fontId="2"/>
  </si>
  <si>
    <t>儘</t>
    <phoneticPr fontId="2"/>
  </si>
  <si>
    <t>爱</t>
  </si>
  <si>
    <t>愛</t>
    <phoneticPr fontId="2"/>
  </si>
  <si>
    <t>听</t>
  </si>
  <si>
    <t>聽</t>
    <phoneticPr fontId="2"/>
  </si>
  <si>
    <t>其它俗字</t>
    <phoneticPr fontId="2"/>
  </si>
  <si>
    <t>正</t>
    <phoneticPr fontId="2"/>
  </si>
  <si>
    <t>俗</t>
  </si>
  <si>
    <t>连</t>
  </si>
  <si>
    <t>連</t>
    <phoneticPr fontId="2"/>
  </si>
  <si>
    <t>许</t>
  </si>
  <si>
    <t>許</t>
    <phoneticPr fontId="2"/>
  </si>
  <si>
    <t>庆</t>
  </si>
  <si>
    <t>慶</t>
    <phoneticPr fontId="2"/>
  </si>
  <si>
    <t>对</t>
  </si>
  <si>
    <t>對</t>
    <phoneticPr fontId="2"/>
  </si>
  <si>
    <t>际</t>
  </si>
  <si>
    <t>際</t>
    <phoneticPr fontId="2"/>
  </si>
  <si>
    <t>军</t>
  </si>
  <si>
    <t>軍</t>
    <phoneticPr fontId="2"/>
  </si>
  <si>
    <t>阀</t>
  </si>
  <si>
    <t>閥</t>
    <phoneticPr fontId="2"/>
  </si>
  <si>
    <t>费</t>
  </si>
  <si>
    <t>費</t>
    <phoneticPr fontId="2"/>
  </si>
  <si>
    <t>还</t>
  </si>
  <si>
    <t>還</t>
    <phoneticPr fontId="2"/>
  </si>
  <si>
    <t>碍</t>
  </si>
  <si>
    <t>礙</t>
    <phoneticPr fontId="2"/>
  </si>
  <si>
    <t>则</t>
  </si>
  <si>
    <t>則</t>
    <phoneticPr fontId="2"/>
  </si>
  <si>
    <t>夺</t>
  </si>
  <si>
    <t>奪</t>
    <phoneticPr fontId="2"/>
  </si>
  <si>
    <t>仅</t>
  </si>
  <si>
    <t>僅</t>
    <phoneticPr fontId="2"/>
  </si>
  <si>
    <t>敌</t>
  </si>
  <si>
    <t>敵</t>
    <phoneticPr fontId="2"/>
  </si>
  <si>
    <t>势</t>
  </si>
  <si>
    <t>勢</t>
    <phoneticPr fontId="2"/>
  </si>
  <si>
    <t>圣</t>
  </si>
  <si>
    <t>聖</t>
    <phoneticPr fontId="2"/>
  </si>
  <si>
    <t>陈</t>
  </si>
  <si>
    <t>陳</t>
    <phoneticPr fontId="2"/>
  </si>
  <si>
    <t>赵</t>
  </si>
  <si>
    <t>趙</t>
    <phoneticPr fontId="2"/>
  </si>
  <si>
    <t>义</t>
  </si>
  <si>
    <t>義</t>
    <phoneticPr fontId="2"/>
  </si>
  <si>
    <t>诏</t>
  </si>
  <si>
    <t>詔</t>
    <phoneticPr fontId="2"/>
  </si>
  <si>
    <t>书</t>
  </si>
  <si>
    <t>書</t>
    <phoneticPr fontId="2"/>
  </si>
  <si>
    <t>远</t>
  </si>
  <si>
    <t>遠</t>
    <phoneticPr fontId="2"/>
  </si>
  <si>
    <t>谁</t>
  </si>
  <si>
    <t>誰</t>
    <phoneticPr fontId="2"/>
  </si>
  <si>
    <t>进</t>
  </si>
  <si>
    <t>進</t>
    <phoneticPr fontId="2"/>
  </si>
  <si>
    <t>过</t>
  </si>
  <si>
    <t>過</t>
    <phoneticPr fontId="2"/>
  </si>
  <si>
    <t>记</t>
  </si>
  <si>
    <t>記</t>
    <phoneticPr fontId="2"/>
  </si>
  <si>
    <t>载</t>
  </si>
  <si>
    <t>載</t>
    <phoneticPr fontId="2"/>
  </si>
  <si>
    <t>详</t>
  </si>
  <si>
    <t>詳</t>
    <phoneticPr fontId="2"/>
  </si>
  <si>
    <t>细</t>
  </si>
  <si>
    <t>細</t>
    <phoneticPr fontId="2"/>
  </si>
  <si>
    <t>词</t>
  </si>
  <si>
    <t>詞</t>
    <phoneticPr fontId="2"/>
  </si>
  <si>
    <t>虽</t>
  </si>
  <si>
    <t>雖</t>
    <phoneticPr fontId="2"/>
  </si>
  <si>
    <t>读</t>
  </si>
  <si>
    <t>讀</t>
    <phoneticPr fontId="2"/>
  </si>
  <si>
    <t>认</t>
  </si>
  <si>
    <t>認</t>
    <phoneticPr fontId="2"/>
  </si>
  <si>
    <t>长</t>
  </si>
  <si>
    <t>長</t>
    <phoneticPr fontId="2"/>
  </si>
  <si>
    <t>达</t>
  </si>
  <si>
    <t>達</t>
    <phoneticPr fontId="2"/>
  </si>
  <si>
    <t>萬</t>
    <phoneticPr fontId="2"/>
  </si>
  <si>
    <t>觉</t>
  </si>
  <si>
    <t>覺</t>
    <phoneticPr fontId="2"/>
  </si>
  <si>
    <t>编</t>
  </si>
  <si>
    <t>編</t>
    <phoneticPr fontId="2"/>
  </si>
  <si>
    <t>终</t>
  </si>
  <si>
    <t>終</t>
    <phoneticPr fontId="2"/>
  </si>
  <si>
    <t>仪</t>
  </si>
  <si>
    <t>儀</t>
    <phoneticPr fontId="2"/>
  </si>
  <si>
    <t>离</t>
  </si>
  <si>
    <t>離</t>
    <phoneticPr fontId="2"/>
  </si>
  <si>
    <t>兴</t>
  </si>
  <si>
    <t>興</t>
    <phoneticPr fontId="2"/>
  </si>
  <si>
    <t>话</t>
  </si>
  <si>
    <t>話</t>
    <phoneticPr fontId="2"/>
  </si>
  <si>
    <t>见</t>
  </si>
  <si>
    <t>見</t>
    <phoneticPr fontId="2"/>
  </si>
  <si>
    <t>验</t>
  </si>
  <si>
    <t>驗</t>
    <phoneticPr fontId="2"/>
  </si>
  <si>
    <t>饶</t>
  </si>
  <si>
    <t>饒</t>
    <phoneticPr fontId="2"/>
  </si>
  <si>
    <t>报</t>
  </si>
  <si>
    <t>報</t>
    <phoneticPr fontId="2"/>
  </si>
  <si>
    <t>凤</t>
  </si>
  <si>
    <t>鳳</t>
    <phoneticPr fontId="2"/>
  </si>
  <si>
    <t>临</t>
  </si>
  <si>
    <t>臨</t>
    <phoneticPr fontId="2"/>
  </si>
  <si>
    <t>征</t>
  </si>
  <si>
    <t>徵</t>
    <phoneticPr fontId="2"/>
  </si>
  <si>
    <t>孙</t>
  </si>
  <si>
    <t>孫</t>
    <phoneticPr fontId="2"/>
  </si>
  <si>
    <t>谓</t>
  </si>
  <si>
    <t>謂</t>
    <phoneticPr fontId="2"/>
  </si>
  <si>
    <t>铺</t>
  </si>
  <si>
    <t>鋪</t>
    <phoneticPr fontId="2"/>
  </si>
  <si>
    <t>垫</t>
  </si>
  <si>
    <t>墊</t>
    <phoneticPr fontId="2"/>
  </si>
  <si>
    <t>队</t>
  </si>
  <si>
    <t>隊</t>
    <phoneticPr fontId="2"/>
  </si>
  <si>
    <t>东</t>
  </si>
  <si>
    <t>東</t>
    <phoneticPr fontId="2"/>
  </si>
  <si>
    <t>请</t>
  </si>
  <si>
    <t>請</t>
    <phoneticPr fontId="2"/>
  </si>
  <si>
    <t>赋</t>
  </si>
  <si>
    <t>賦</t>
    <phoneticPr fontId="2"/>
  </si>
  <si>
    <t>颖</t>
  </si>
  <si>
    <t>穎</t>
    <phoneticPr fontId="2"/>
  </si>
  <si>
    <t>阴</t>
  </si>
  <si>
    <t>陰</t>
    <phoneticPr fontId="2"/>
  </si>
  <si>
    <t>张</t>
  </si>
  <si>
    <t>張</t>
    <phoneticPr fontId="2"/>
  </si>
  <si>
    <t>鲁</t>
  </si>
  <si>
    <t>魯</t>
    <phoneticPr fontId="2"/>
  </si>
  <si>
    <t>问</t>
  </si>
  <si>
    <t>問</t>
    <phoneticPr fontId="2"/>
  </si>
  <si>
    <t>预</t>
  </si>
  <si>
    <t>預</t>
    <phoneticPr fontId="2"/>
  </si>
  <si>
    <t>顺</t>
  </si>
  <si>
    <t>順</t>
    <phoneticPr fontId="2"/>
  </si>
  <si>
    <t>邺</t>
  </si>
  <si>
    <t>鄴</t>
    <phoneticPr fontId="2"/>
  </si>
  <si>
    <t>虑</t>
  </si>
  <si>
    <t>慮</t>
    <phoneticPr fontId="2"/>
  </si>
  <si>
    <t>机</t>
  </si>
  <si>
    <t>機</t>
    <phoneticPr fontId="2"/>
  </si>
  <si>
    <t>贺</t>
  </si>
  <si>
    <t>賀</t>
    <phoneticPr fontId="2"/>
  </si>
  <si>
    <t>讨</t>
  </si>
  <si>
    <t>討</t>
    <phoneticPr fontId="2"/>
  </si>
  <si>
    <t>况</t>
  </si>
  <si>
    <t>況</t>
    <phoneticPr fontId="2"/>
  </si>
  <si>
    <t>错</t>
  </si>
  <si>
    <t>錯</t>
    <phoneticPr fontId="2"/>
  </si>
  <si>
    <t>刘</t>
  </si>
  <si>
    <t>劉</t>
    <phoneticPr fontId="2"/>
  </si>
  <si>
    <t>们</t>
  </si>
  <si>
    <t>們</t>
    <phoneticPr fontId="2"/>
  </si>
  <si>
    <t>头</t>
  </si>
  <si>
    <t>頭</t>
    <phoneticPr fontId="2"/>
  </si>
  <si>
    <t>乌</t>
  </si>
  <si>
    <t>烏</t>
    <phoneticPr fontId="2"/>
  </si>
  <si>
    <t>衔</t>
  </si>
  <si>
    <t>銜</t>
    <phoneticPr fontId="2"/>
  </si>
  <si>
    <t>获</t>
  </si>
  <si>
    <t>獲</t>
    <phoneticPr fontId="2"/>
  </si>
  <si>
    <t>树</t>
  </si>
  <si>
    <t>樹</t>
    <phoneticPr fontId="2"/>
  </si>
  <si>
    <t>叶</t>
  </si>
  <si>
    <t>华</t>
  </si>
  <si>
    <t>華</t>
    <phoneticPr fontId="2"/>
  </si>
  <si>
    <t>丽</t>
  </si>
  <si>
    <t>麗</t>
    <phoneticPr fontId="2"/>
  </si>
  <si>
    <t>葉</t>
    <phoneticPr fontId="2"/>
  </si>
  <si>
    <t>氣</t>
    <phoneticPr fontId="2"/>
  </si>
  <si>
    <t>幾</t>
    <phoneticPr fontId="2"/>
  </si>
  <si>
    <t>灵</t>
  </si>
  <si>
    <t>靈</t>
    <phoneticPr fontId="2"/>
  </si>
  <si>
    <t>乱</t>
  </si>
  <si>
    <t>亂</t>
    <phoneticPr fontId="2"/>
  </si>
  <si>
    <t>余</t>
  </si>
  <si>
    <t>餘</t>
    <phoneticPr fontId="2"/>
  </si>
  <si>
    <t>诞</t>
  </si>
  <si>
    <t>誕</t>
    <phoneticPr fontId="2"/>
  </si>
  <si>
    <t>难</t>
  </si>
  <si>
    <t>難</t>
    <phoneticPr fontId="2"/>
  </si>
  <si>
    <t>么</t>
  </si>
  <si>
    <t>難</t>
    <rPh sb="0" eb="1">
      <t>ナン</t>
    </rPh>
    <phoneticPr fontId="2"/>
  </si>
  <si>
    <t>麽</t>
    <phoneticPr fontId="2"/>
  </si>
  <si>
    <t>争</t>
  </si>
  <si>
    <t>爭</t>
    <phoneticPr fontId="2"/>
  </si>
  <si>
    <t>欢</t>
  </si>
  <si>
    <t>歡</t>
    <phoneticPr fontId="2"/>
  </si>
  <si>
    <t>员</t>
  </si>
  <si>
    <t>員</t>
    <phoneticPr fontId="2"/>
  </si>
  <si>
    <t>舆</t>
  </si>
  <si>
    <t>輿</t>
    <phoneticPr fontId="2"/>
  </si>
  <si>
    <t>马</t>
  </si>
  <si>
    <t>塗</t>
  </si>
  <si>
    <t>筑</t>
  </si>
  <si>
    <t>築</t>
    <phoneticPr fontId="2"/>
  </si>
  <si>
    <t>运</t>
  </si>
  <si>
    <t>運</t>
    <phoneticPr fontId="2"/>
  </si>
  <si>
    <t>绝</t>
  </si>
  <si>
    <t>絕</t>
    <phoneticPr fontId="2"/>
  </si>
  <si>
    <t>隸</t>
    <phoneticPr fontId="2"/>
  </si>
  <si>
    <t>辅</t>
  </si>
  <si>
    <t>輔</t>
    <phoneticPr fontId="2"/>
  </si>
  <si>
    <t>简</t>
  </si>
  <si>
    <t>簡</t>
    <phoneticPr fontId="2"/>
  </si>
  <si>
    <t>胜</t>
  </si>
  <si>
    <t>勝</t>
    <phoneticPr fontId="2"/>
  </si>
  <si>
    <t>兽</t>
  </si>
  <si>
    <t>獸</t>
    <phoneticPr fontId="2"/>
  </si>
  <si>
    <t>岁</t>
  </si>
  <si>
    <t>歲</t>
    <phoneticPr fontId="2"/>
  </si>
  <si>
    <t>阳</t>
  </si>
  <si>
    <t>陽</t>
    <phoneticPr fontId="2"/>
  </si>
  <si>
    <t>责</t>
  </si>
  <si>
    <t>責</t>
    <phoneticPr fontId="2"/>
  </si>
  <si>
    <t>职</t>
  </si>
  <si>
    <t>職</t>
    <phoneticPr fontId="2"/>
  </si>
  <si>
    <t>赞</t>
  </si>
  <si>
    <t>贊</t>
    <phoneticPr fontId="2"/>
  </si>
  <si>
    <t>叹</t>
  </si>
  <si>
    <t>嘆</t>
    <phoneticPr fontId="2"/>
  </si>
  <si>
    <t>备</t>
  </si>
  <si>
    <t>備</t>
    <phoneticPr fontId="2"/>
  </si>
  <si>
    <t>极</t>
  </si>
  <si>
    <t>極</t>
    <phoneticPr fontId="2"/>
  </si>
  <si>
    <t>业</t>
  </si>
  <si>
    <t>業</t>
    <phoneticPr fontId="2"/>
  </si>
  <si>
    <t>仓</t>
  </si>
  <si>
    <t>倉</t>
    <phoneticPr fontId="2"/>
  </si>
  <si>
    <t>库</t>
  </si>
  <si>
    <t>庫</t>
    <phoneticPr fontId="2"/>
  </si>
  <si>
    <t>冻</t>
  </si>
  <si>
    <t>凍</t>
    <phoneticPr fontId="2"/>
  </si>
  <si>
    <t>饱</t>
  </si>
  <si>
    <t>飽</t>
    <phoneticPr fontId="2"/>
  </si>
  <si>
    <t>优</t>
  </si>
  <si>
    <t>優</t>
    <phoneticPr fontId="2"/>
  </si>
  <si>
    <t>惧</t>
  </si>
  <si>
    <t>懼</t>
    <phoneticPr fontId="2"/>
  </si>
  <si>
    <t>负</t>
  </si>
  <si>
    <t>負</t>
    <phoneticPr fontId="2"/>
  </si>
  <si>
    <t>屡</t>
  </si>
  <si>
    <t>屢</t>
    <phoneticPr fontId="2"/>
  </si>
  <si>
    <t>岂</t>
  </si>
  <si>
    <t>豈</t>
    <phoneticPr fontId="2"/>
  </si>
  <si>
    <t>吗</t>
  </si>
  <si>
    <t>嗎</t>
    <phoneticPr fontId="2"/>
  </si>
  <si>
    <t>诗</t>
  </si>
  <si>
    <t>詩</t>
    <phoneticPr fontId="2"/>
  </si>
  <si>
    <t>纷</t>
  </si>
  <si>
    <t>紛</t>
    <phoneticPr fontId="2"/>
  </si>
  <si>
    <t>怜</t>
  </si>
  <si>
    <t>憐</t>
    <phoneticPr fontId="2"/>
  </si>
  <si>
    <t>态</t>
  </si>
  <si>
    <t>態</t>
    <phoneticPr fontId="2"/>
  </si>
  <si>
    <t>骑</t>
  </si>
  <si>
    <t>騎</t>
    <phoneticPr fontId="2"/>
  </si>
  <si>
    <t>阶</t>
  </si>
  <si>
    <t>階</t>
    <phoneticPr fontId="2"/>
  </si>
  <si>
    <t>矫</t>
  </si>
  <si>
    <t>嬌</t>
    <phoneticPr fontId="2"/>
  </si>
  <si>
    <t>苏</t>
  </si>
  <si>
    <t>联</t>
  </si>
  <si>
    <t>聯</t>
    <phoneticPr fontId="2"/>
  </si>
  <si>
    <t>恳</t>
  </si>
  <si>
    <t>懇</t>
    <phoneticPr fontId="2"/>
  </si>
  <si>
    <t>坚</t>
  </si>
  <si>
    <t>堅</t>
    <phoneticPr fontId="2"/>
  </si>
  <si>
    <t>谦</t>
  </si>
  <si>
    <t>謙</t>
    <phoneticPr fontId="2"/>
  </si>
  <si>
    <t>汤</t>
  </si>
  <si>
    <t>湯</t>
    <phoneticPr fontId="2"/>
  </si>
  <si>
    <t>逊</t>
  </si>
  <si>
    <t>遜</t>
    <phoneticPr fontId="2"/>
  </si>
  <si>
    <t>满</t>
  </si>
  <si>
    <t>滿</t>
    <phoneticPr fontId="2"/>
  </si>
  <si>
    <t>饥</t>
  </si>
  <si>
    <t>飢</t>
    <phoneticPr fontId="2"/>
  </si>
  <si>
    <t>统</t>
  </si>
  <si>
    <t>統</t>
    <phoneticPr fontId="2"/>
  </si>
  <si>
    <t>该</t>
  </si>
  <si>
    <t>該</t>
    <phoneticPr fontId="2"/>
  </si>
  <si>
    <t>议</t>
  </si>
  <si>
    <t>議</t>
    <phoneticPr fontId="2"/>
  </si>
  <si>
    <t>热</t>
  </si>
  <si>
    <t>熱</t>
    <phoneticPr fontId="2"/>
  </si>
  <si>
    <t>违</t>
  </si>
  <si>
    <t>違</t>
    <phoneticPr fontId="2"/>
  </si>
  <si>
    <t>复</t>
  </si>
  <si>
    <t>複</t>
    <phoneticPr fontId="2"/>
  </si>
  <si>
    <t>復</t>
    <phoneticPr fontId="2"/>
  </si>
  <si>
    <t>覆</t>
    <phoneticPr fontId="2"/>
  </si>
  <si>
    <t>岩</t>
  </si>
  <si>
    <t>巖</t>
  </si>
  <si>
    <t>击</t>
  </si>
  <si>
    <t>擊</t>
    <phoneticPr fontId="2"/>
  </si>
  <si>
    <t>红</t>
  </si>
  <si>
    <t>紅</t>
    <phoneticPr fontId="2"/>
  </si>
  <si>
    <t>质</t>
  </si>
  <si>
    <t>質</t>
    <phoneticPr fontId="2"/>
  </si>
  <si>
    <t>贤</t>
  </si>
  <si>
    <t>賢</t>
    <phoneticPr fontId="2"/>
  </si>
  <si>
    <t>习</t>
  </si>
  <si>
    <t>習</t>
    <phoneticPr fontId="2"/>
  </si>
  <si>
    <t>帅</t>
  </si>
  <si>
    <t>帥</t>
    <phoneticPr fontId="2"/>
  </si>
  <si>
    <t>斩</t>
  </si>
  <si>
    <t>斬</t>
    <phoneticPr fontId="2"/>
  </si>
  <si>
    <t>钉</t>
  </si>
  <si>
    <t>釘</t>
    <phoneticPr fontId="2"/>
  </si>
  <si>
    <t>场</t>
  </si>
  <si>
    <t>場</t>
    <phoneticPr fontId="2"/>
  </si>
  <si>
    <t>专</t>
  </si>
  <si>
    <t>專</t>
    <phoneticPr fontId="2"/>
  </si>
  <si>
    <t>玺</t>
  </si>
  <si>
    <t>璽</t>
    <phoneticPr fontId="2"/>
  </si>
  <si>
    <t>驻</t>
  </si>
  <si>
    <t>駐</t>
    <phoneticPr fontId="2"/>
  </si>
  <si>
    <t>营</t>
  </si>
  <si>
    <t>營</t>
    <phoneticPr fontId="2"/>
  </si>
  <si>
    <t>狭</t>
  </si>
  <si>
    <t>狹</t>
    <phoneticPr fontId="2"/>
  </si>
  <si>
    <t>坛</t>
  </si>
  <si>
    <t>壇</t>
    <phoneticPr fontId="2"/>
  </si>
  <si>
    <t>选</t>
  </si>
  <si>
    <t>選</t>
    <phoneticPr fontId="2"/>
  </si>
  <si>
    <t>谈</t>
  </si>
  <si>
    <t>设</t>
  </si>
  <si>
    <t>設</t>
    <phoneticPr fontId="2"/>
  </si>
  <si>
    <t>帐</t>
  </si>
  <si>
    <t>帳</t>
    <phoneticPr fontId="2"/>
  </si>
  <si>
    <t>须</t>
  </si>
  <si>
    <t>須</t>
    <phoneticPr fontId="2"/>
  </si>
  <si>
    <t>农</t>
  </si>
  <si>
    <t>農</t>
    <phoneticPr fontId="2"/>
  </si>
  <si>
    <t>烛</t>
  </si>
  <si>
    <t>燭</t>
    <phoneticPr fontId="2"/>
  </si>
  <si>
    <t>贵</t>
  </si>
  <si>
    <t>貴</t>
    <phoneticPr fontId="2"/>
  </si>
  <si>
    <t>财</t>
  </si>
  <si>
    <t>財</t>
    <phoneticPr fontId="2"/>
  </si>
  <si>
    <t>棄</t>
    <phoneticPr fontId="2"/>
  </si>
  <si>
    <t>决</t>
  </si>
  <si>
    <t>決</t>
    <phoneticPr fontId="2"/>
  </si>
  <si>
    <t>寧</t>
    <phoneticPr fontId="2"/>
  </si>
  <si>
    <t>膽</t>
    <phoneticPr fontId="2"/>
  </si>
  <si>
    <t>驳</t>
  </si>
  <si>
    <t>駁</t>
    <phoneticPr fontId="2"/>
  </si>
  <si>
    <t>迁</t>
  </si>
  <si>
    <t>遷</t>
    <phoneticPr fontId="2"/>
  </si>
  <si>
    <t>顾</t>
  </si>
  <si>
    <t>顧</t>
    <phoneticPr fontId="2"/>
  </si>
  <si>
    <t>顿</t>
  </si>
  <si>
    <t>頓</t>
    <phoneticPr fontId="2"/>
  </si>
  <si>
    <t>罢</t>
  </si>
  <si>
    <t>罷</t>
    <phoneticPr fontId="2"/>
  </si>
  <si>
    <t>颜</t>
  </si>
  <si>
    <t>顔</t>
    <phoneticPr fontId="2"/>
  </si>
  <si>
    <t>阖</t>
  </si>
  <si>
    <t>闔</t>
    <phoneticPr fontId="2"/>
  </si>
  <si>
    <t>馈</t>
  </si>
  <si>
    <t>饋</t>
    <phoneticPr fontId="2"/>
  </si>
  <si>
    <t>赠</t>
  </si>
  <si>
    <t>贈</t>
    <phoneticPr fontId="2"/>
  </si>
  <si>
    <t>俩</t>
  </si>
  <si>
    <t>倆</t>
    <phoneticPr fontId="2"/>
  </si>
  <si>
    <t>誉</t>
  </si>
  <si>
    <t>譽</t>
    <phoneticPr fontId="2"/>
  </si>
  <si>
    <t>贫</t>
  </si>
  <si>
    <t>貧</t>
    <phoneticPr fontId="2"/>
  </si>
  <si>
    <t>穷</t>
  </si>
  <si>
    <t>窮</t>
    <phoneticPr fontId="2"/>
  </si>
  <si>
    <t>赶</t>
  </si>
  <si>
    <t>趕</t>
    <phoneticPr fontId="2"/>
  </si>
  <si>
    <t>饰</t>
  </si>
  <si>
    <t>飾</t>
    <phoneticPr fontId="2"/>
  </si>
  <si>
    <t>导</t>
  </si>
  <si>
    <t>導</t>
    <phoneticPr fontId="2"/>
  </si>
  <si>
    <t>响</t>
  </si>
  <si>
    <t>響</t>
    <phoneticPr fontId="2"/>
  </si>
  <si>
    <t>翘</t>
  </si>
  <si>
    <t>翹</t>
    <phoneticPr fontId="2"/>
  </si>
  <si>
    <t>乾</t>
    <phoneticPr fontId="2"/>
  </si>
  <si>
    <t>幹</t>
    <phoneticPr fontId="2"/>
  </si>
  <si>
    <t>饿</t>
  </si>
  <si>
    <t>餓</t>
    <phoneticPr fontId="2"/>
  </si>
  <si>
    <t>吃</t>
  </si>
  <si>
    <t>喫</t>
    <rPh sb="0" eb="1">
      <t>キツ</t>
    </rPh>
    <phoneticPr fontId="2"/>
  </si>
  <si>
    <t>妇</t>
  </si>
  <si>
    <t>婦</t>
    <phoneticPr fontId="2"/>
  </si>
  <si>
    <t>灭</t>
  </si>
  <si>
    <t>滅</t>
    <phoneticPr fontId="2"/>
  </si>
  <si>
    <t>凯</t>
  </si>
  <si>
    <t>凱</t>
    <phoneticPr fontId="2"/>
  </si>
  <si>
    <t>厲</t>
  </si>
  <si>
    <t>厉</t>
  </si>
  <si>
    <t>办</t>
  </si>
  <si>
    <t>辦</t>
    <phoneticPr fontId="2"/>
  </si>
  <si>
    <t>驚</t>
    <phoneticPr fontId="2"/>
  </si>
  <si>
    <t>筹</t>
  </si>
  <si>
    <t>籌</t>
    <phoneticPr fontId="2"/>
  </si>
  <si>
    <t>划</t>
  </si>
  <si>
    <t>劃</t>
    <phoneticPr fontId="2"/>
  </si>
  <si>
    <t>轮</t>
  </si>
  <si>
    <t>輪</t>
    <phoneticPr fontId="2"/>
  </si>
  <si>
    <t>桩</t>
  </si>
  <si>
    <t>樁</t>
    <phoneticPr fontId="2"/>
  </si>
  <si>
    <t>贾</t>
  </si>
  <si>
    <t>賈</t>
    <phoneticPr fontId="2"/>
  </si>
  <si>
    <t>诩</t>
  </si>
  <si>
    <t>詡</t>
    <phoneticPr fontId="2"/>
  </si>
  <si>
    <t>拥</t>
  </si>
  <si>
    <t>擁</t>
    <phoneticPr fontId="2"/>
  </si>
  <si>
    <t>浑</t>
  </si>
  <si>
    <t>渾</t>
    <phoneticPr fontId="2"/>
  </si>
  <si>
    <t>损</t>
  </si>
  <si>
    <t>損</t>
    <phoneticPr fontId="2"/>
  </si>
  <si>
    <t>苍</t>
  </si>
  <si>
    <t>蒼</t>
    <phoneticPr fontId="2"/>
  </si>
  <si>
    <t>赐</t>
  </si>
  <si>
    <t>賜</t>
    <phoneticPr fontId="2"/>
  </si>
  <si>
    <t>锣</t>
  </si>
  <si>
    <t>鑼</t>
    <phoneticPr fontId="2"/>
  </si>
  <si>
    <t>闭</t>
  </si>
  <si>
    <t>閉</t>
    <phoneticPr fontId="2"/>
  </si>
  <si>
    <t>踌</t>
  </si>
  <si>
    <t>躊</t>
    <phoneticPr fontId="2"/>
  </si>
  <si>
    <t>摆</t>
  </si>
  <si>
    <t>擺</t>
    <phoneticPr fontId="2"/>
  </si>
  <si>
    <t>压</t>
  </si>
  <si>
    <t>壓</t>
    <phoneticPr fontId="2"/>
  </si>
  <si>
    <t>炉</t>
  </si>
  <si>
    <t>爐</t>
    <phoneticPr fontId="2"/>
  </si>
  <si>
    <t>确</t>
  </si>
  <si>
    <t>確</t>
    <phoneticPr fontId="2"/>
  </si>
  <si>
    <t>评</t>
  </si>
  <si>
    <t>評</t>
    <phoneticPr fontId="2"/>
  </si>
  <si>
    <t>犹</t>
  </si>
  <si>
    <t>猶</t>
    <phoneticPr fontId="2"/>
  </si>
  <si>
    <t>资</t>
  </si>
  <si>
    <t>資</t>
    <phoneticPr fontId="2"/>
  </si>
  <si>
    <t>鉴</t>
  </si>
  <si>
    <t>鑒</t>
    <phoneticPr fontId="2"/>
  </si>
  <si>
    <t>风</t>
  </si>
  <si>
    <t>風</t>
    <phoneticPr fontId="2"/>
  </si>
  <si>
    <t>识</t>
  </si>
  <si>
    <t>識</t>
    <phoneticPr fontId="2"/>
  </si>
  <si>
    <t>领</t>
    <phoneticPr fontId="2"/>
  </si>
  <si>
    <t>領</t>
    <phoneticPr fontId="2"/>
  </si>
  <si>
    <t>尔</t>
  </si>
  <si>
    <t>爾</t>
    <phoneticPr fontId="2"/>
  </si>
  <si>
    <t>赏</t>
  </si>
  <si>
    <t>賞</t>
    <phoneticPr fontId="2"/>
  </si>
  <si>
    <t>镐</t>
  </si>
  <si>
    <t>鎬</t>
  </si>
  <si>
    <t>壶</t>
  </si>
  <si>
    <t>壺</t>
    <phoneticPr fontId="2"/>
  </si>
  <si>
    <t>梦</t>
  </si>
  <si>
    <t>夢</t>
    <phoneticPr fontId="2"/>
  </si>
  <si>
    <t>门</t>
  </si>
  <si>
    <t>門</t>
    <phoneticPr fontId="2"/>
  </si>
  <si>
    <t>楼</t>
  </si>
  <si>
    <t>樓</t>
    <phoneticPr fontId="2"/>
  </si>
  <si>
    <t>计</t>
  </si>
  <si>
    <t>計</t>
    <phoneticPr fontId="2"/>
  </si>
  <si>
    <t>陕</t>
  </si>
  <si>
    <t>陝</t>
    <phoneticPr fontId="2"/>
  </si>
  <si>
    <t>镇</t>
  </si>
  <si>
    <t>鎮</t>
    <phoneticPr fontId="2"/>
  </si>
  <si>
    <t>师</t>
  </si>
  <si>
    <t>師</t>
    <phoneticPr fontId="2"/>
  </si>
  <si>
    <t>桥</t>
  </si>
  <si>
    <t>橋</t>
    <phoneticPr fontId="2"/>
  </si>
  <si>
    <t>败</t>
  </si>
  <si>
    <t>敗</t>
    <phoneticPr fontId="2"/>
  </si>
  <si>
    <t>项</t>
  </si>
  <si>
    <t>項</t>
    <phoneticPr fontId="2"/>
  </si>
  <si>
    <t>尘</t>
  </si>
  <si>
    <t>塵</t>
    <phoneticPr fontId="2"/>
  </si>
  <si>
    <t>憑</t>
    <phoneticPr fontId="2"/>
  </si>
  <si>
    <t>养</t>
  </si>
  <si>
    <t>養</t>
    <phoneticPr fontId="2"/>
  </si>
  <si>
    <t>骂</t>
  </si>
  <si>
    <t>罵</t>
    <phoneticPr fontId="2"/>
  </si>
  <si>
    <t>键</t>
  </si>
  <si>
    <t>鍵</t>
    <phoneticPr fontId="2"/>
  </si>
  <si>
    <t>闹</t>
  </si>
  <si>
    <t>閙</t>
    <phoneticPr fontId="2"/>
  </si>
  <si>
    <t>剧</t>
  </si>
  <si>
    <t>劇</t>
    <phoneticPr fontId="2"/>
  </si>
  <si>
    <t>挤</t>
  </si>
  <si>
    <t>擠</t>
    <phoneticPr fontId="2"/>
  </si>
  <si>
    <t>层</t>
  </si>
  <si>
    <t>層</t>
    <phoneticPr fontId="2"/>
  </si>
  <si>
    <t>护</t>
  </si>
  <si>
    <t>護</t>
    <phoneticPr fontId="2"/>
  </si>
  <si>
    <t>宝</t>
  </si>
  <si>
    <t>寶</t>
    <phoneticPr fontId="2"/>
  </si>
  <si>
    <t>准</t>
  </si>
  <si>
    <t>準</t>
    <phoneticPr fontId="2"/>
  </si>
  <si>
    <t>拟</t>
  </si>
  <si>
    <t>擬</t>
    <phoneticPr fontId="2"/>
  </si>
  <si>
    <t>裏</t>
    <phoneticPr fontId="2"/>
  </si>
  <si>
    <t>误</t>
  </si>
  <si>
    <t>誤</t>
    <phoneticPr fontId="2"/>
  </si>
  <si>
    <t>补</t>
  </si>
  <si>
    <t>補</t>
    <phoneticPr fontId="2"/>
  </si>
  <si>
    <t>笼</t>
  </si>
  <si>
    <t>籠</t>
    <phoneticPr fontId="2"/>
  </si>
  <si>
    <t>贴</t>
  </si>
  <si>
    <t>貼</t>
    <phoneticPr fontId="2"/>
  </si>
  <si>
    <t>惩</t>
  </si>
  <si>
    <t>懲</t>
  </si>
  <si>
    <t>迟</t>
  </si>
  <si>
    <t>遲</t>
    <phoneticPr fontId="2"/>
  </si>
  <si>
    <t>号</t>
  </si>
  <si>
    <t>號</t>
  </si>
  <si>
    <t>签</t>
  </si>
  <si>
    <t>簽</t>
    <phoneticPr fontId="2"/>
  </si>
  <si>
    <t>虧</t>
    <phoneticPr fontId="2"/>
  </si>
  <si>
    <t>闯</t>
  </si>
  <si>
    <t>闖</t>
    <phoneticPr fontId="2"/>
  </si>
  <si>
    <t>胁</t>
  </si>
  <si>
    <t>脅</t>
    <phoneticPr fontId="2"/>
  </si>
  <si>
    <t>电</t>
  </si>
  <si>
    <t>電</t>
    <phoneticPr fontId="2"/>
  </si>
  <si>
    <t>脑</t>
  </si>
  <si>
    <t>腦</t>
    <phoneticPr fontId="2"/>
  </si>
  <si>
    <t>馆</t>
  </si>
  <si>
    <t>館</t>
    <phoneticPr fontId="2"/>
  </si>
  <si>
    <t>轶</t>
  </si>
  <si>
    <t>軼</t>
    <phoneticPr fontId="2"/>
  </si>
  <si>
    <t>寻</t>
  </si>
  <si>
    <t>尋</t>
    <phoneticPr fontId="2"/>
  </si>
  <si>
    <t>云</t>
  </si>
  <si>
    <t>雲</t>
    <phoneticPr fontId="2"/>
  </si>
  <si>
    <t>标</t>
  </si>
  <si>
    <t>標</t>
    <phoneticPr fontId="2"/>
  </si>
  <si>
    <t>码</t>
  </si>
  <si>
    <t>碼</t>
    <phoneticPr fontId="2"/>
  </si>
  <si>
    <r>
      <t></t>
    </r>
    <r>
      <rPr>
        <sz val="11"/>
        <color theme="1"/>
        <rFont val="游ゴシック"/>
        <family val="3"/>
        <charset val="134"/>
        <scheme val="minor"/>
      </rPr>
      <t>硕</t>
    </r>
  </si>
  <si>
    <t>碩</t>
    <phoneticPr fontId="2"/>
  </si>
  <si>
    <t>艰</t>
  </si>
  <si>
    <t>艱</t>
    <phoneticPr fontId="2"/>
  </si>
  <si>
    <t>构</t>
  </si>
  <si>
    <t>構</t>
  </si>
  <si>
    <t>鞏</t>
    <phoneticPr fontId="2"/>
  </si>
  <si>
    <t>车</t>
  </si>
  <si>
    <t>車</t>
    <phoneticPr fontId="2"/>
  </si>
  <si>
    <t>稳</t>
  </si>
  <si>
    <t>穩</t>
    <phoneticPr fontId="2"/>
  </si>
  <si>
    <t>谋</t>
  </si>
  <si>
    <t>謀</t>
    <phoneticPr fontId="2"/>
  </si>
  <si>
    <t>纯</t>
  </si>
  <si>
    <t>純</t>
    <phoneticPr fontId="2"/>
  </si>
  <si>
    <t>奋</t>
  </si>
  <si>
    <t>奮</t>
    <phoneticPr fontId="2"/>
  </si>
  <si>
    <t>组</t>
  </si>
  <si>
    <t>組</t>
    <phoneticPr fontId="2"/>
  </si>
  <si>
    <t>毕</t>
  </si>
  <si>
    <t>畢</t>
    <phoneticPr fontId="2"/>
  </si>
  <si>
    <t>俨</t>
  </si>
  <si>
    <t>儼</t>
  </si>
  <si>
    <t>冯</t>
  </si>
  <si>
    <t>馮</t>
    <phoneticPr fontId="2"/>
  </si>
  <si>
    <t>丧</t>
  </si>
  <si>
    <t>喪</t>
    <phoneticPr fontId="2"/>
  </si>
  <si>
    <t>绍</t>
  </si>
  <si>
    <t>紹</t>
    <phoneticPr fontId="2"/>
  </si>
  <si>
    <t>丰</t>
  </si>
  <si>
    <t>豐</t>
    <phoneticPr fontId="2"/>
  </si>
  <si>
    <t>肃</t>
  </si>
  <si>
    <t>肅</t>
    <phoneticPr fontId="2"/>
  </si>
  <si>
    <t>硕</t>
  </si>
  <si>
    <t>减</t>
  </si>
  <si>
    <t>減</t>
    <phoneticPr fontId="2"/>
  </si>
  <si>
    <t>旧</t>
  </si>
  <si>
    <t>频</t>
  </si>
  <si>
    <t>頻</t>
    <phoneticPr fontId="2"/>
  </si>
  <si>
    <t>诛</t>
  </si>
  <si>
    <t>誅</t>
    <phoneticPr fontId="2"/>
  </si>
  <si>
    <t>網</t>
    <phoneticPr fontId="2"/>
  </si>
  <si>
    <t>罗</t>
  </si>
  <si>
    <t>羅</t>
    <phoneticPr fontId="2"/>
  </si>
  <si>
    <t>务</t>
  </si>
  <si>
    <t>務</t>
    <phoneticPr fontId="2"/>
  </si>
  <si>
    <t>访</t>
  </si>
  <si>
    <t>訪</t>
    <phoneticPr fontId="2"/>
  </si>
  <si>
    <t>抚</t>
  </si>
  <si>
    <t>撫</t>
    <phoneticPr fontId="2"/>
  </si>
  <si>
    <t>《玉篇》有适字，時而有用爲人名者。</t>
    <phoneticPr fontId="2"/>
  </si>
  <si>
    <t>网</t>
    <phoneticPr fontId="2"/>
  </si>
  <si>
    <t>《説文》有网字</t>
    <phoneticPr fontId="2"/>
  </si>
  <si>
    <t>簡體碩字似有兩種編碼</t>
    <phoneticPr fontId="2"/>
  </si>
  <si>
    <t>巩</t>
    <phoneticPr fontId="2"/>
  </si>
  <si>
    <r>
      <t>《玉篇》、《廣韻》有巩字，《説文》作</t>
    </r>
    <r>
      <rPr>
        <sz val="11"/>
        <color theme="1"/>
        <rFont val="SimSun-ExtB"/>
        <family val="3"/>
        <charset val="134"/>
      </rPr>
      <t>𢀜</t>
    </r>
    <r>
      <rPr>
        <sz val="11"/>
        <color theme="1"/>
        <rFont val="Microsoft YaHei"/>
        <family val="3"/>
        <charset val="134"/>
      </rPr>
      <t>，</t>
    </r>
    <r>
      <rPr>
        <sz val="11"/>
        <color theme="1"/>
        <rFont val="游ゴシック"/>
        <family val="3"/>
        <charset val="128"/>
        <scheme val="minor"/>
      </rPr>
      <t>傳世文獻似無辭例。</t>
    </r>
    <phoneticPr fontId="2"/>
  </si>
  <si>
    <t>亏</t>
    <phoneticPr fontId="2"/>
  </si>
  <si>
    <t>《説文》有亏字，漢語大字典舉三國魏張輯《上廣雅表》辭例。</t>
    <phoneticPr fontId="2"/>
  </si>
  <si>
    <t>《説文》、《廣韻》、《集韻》有号字。</t>
    <rPh sb="15" eb="16">
      <t>ゴウ</t>
    </rPh>
    <rPh sb="16" eb="17">
      <t>ジ</t>
    </rPh>
    <phoneticPr fontId="2"/>
  </si>
  <si>
    <t>凭</t>
    <phoneticPr fontId="2"/>
  </si>
  <si>
    <t>傳世文獻有少數凭字辭例！</t>
    <phoneticPr fontId="2"/>
  </si>
  <si>
    <t>惊</t>
    <phoneticPr fontId="2"/>
  </si>
  <si>
    <t>《集韻》有惊字，讀liang2。</t>
    <phoneticPr fontId="2"/>
  </si>
  <si>
    <t>宁</t>
    <phoneticPr fontId="2"/>
  </si>
  <si>
    <r>
      <t>傳世文獻有少數宁字辭例，讀</t>
    </r>
    <r>
      <rPr>
        <sz val="11"/>
        <color theme="1"/>
        <rFont val="Microsoft YaHei"/>
        <family val="3"/>
        <charset val="134"/>
      </rPr>
      <t>zhu4。</t>
    </r>
    <phoneticPr fontId="2"/>
  </si>
  <si>
    <t>弃</t>
    <phoneticPr fontId="2"/>
  </si>
  <si>
    <t>《説文》有弃字，古文棄。</t>
    <phoneticPr fontId="2"/>
  </si>
  <si>
    <t>胆</t>
    <phoneticPr fontId="2"/>
  </si>
  <si>
    <t>《廣韻》、《集韻》有胆字。</t>
    <phoneticPr fontId="2"/>
  </si>
  <si>
    <t>新旧対照表（中国語、旧字は最初康煕字典のままとしたが、No200以下は便宜的に中国語の入力システムに従った。No491まで調べたところ、難, 嘆, 顏, 贈, 響, 鑑, 鎭, 鬧, 層, 懲, 館, 頻の正字は中国語繁体常用字と異なる）</t>
    <rPh sb="0" eb="5">
      <t>シンキュウタイショウヒョウ</t>
    </rPh>
    <rPh sb="6" eb="9">
      <t>チュウゴクゴ</t>
    </rPh>
    <rPh sb="10" eb="12">
      <t>キュウジ</t>
    </rPh>
    <rPh sb="13" eb="15">
      <t>サイショ</t>
    </rPh>
    <rPh sb="15" eb="19">
      <t>コウキジテン</t>
    </rPh>
    <rPh sb="32" eb="34">
      <t>イカ</t>
    </rPh>
    <rPh sb="35" eb="38">
      <t>ベンギテキ</t>
    </rPh>
    <rPh sb="39" eb="42">
      <t>チュウゴクゴ</t>
    </rPh>
    <rPh sb="43" eb="45">
      <t>ニュウリョク</t>
    </rPh>
    <rPh sb="50" eb="51">
      <t>シタガ</t>
    </rPh>
    <rPh sb="61" eb="62">
      <t>シラ</t>
    </rPh>
    <rPh sb="103" eb="105">
      <t>セイジ</t>
    </rPh>
    <rPh sb="106" eb="109">
      <t>チュウゴクゴ</t>
    </rPh>
    <phoneticPr fontId="2"/>
  </si>
  <si>
    <t>环</t>
  </si>
  <si>
    <t>環</t>
    <phoneticPr fontId="2"/>
  </si>
  <si>
    <t>趋</t>
  </si>
  <si>
    <t>趨</t>
    <phoneticPr fontId="2"/>
  </si>
  <si>
    <t>鬥</t>
    <phoneticPr fontId="2"/>
  </si>
  <si>
    <t>鬭</t>
  </si>
  <si>
    <t>顶</t>
  </si>
  <si>
    <t>頂</t>
    <phoneticPr fontId="2"/>
  </si>
  <si>
    <t>惨</t>
  </si>
  <si>
    <t>慘</t>
    <phoneticPr fontId="2"/>
  </si>
  <si>
    <t>芜</t>
  </si>
  <si>
    <t>《玉篇》有芜字。</t>
    <phoneticPr fontId="2"/>
  </si>
  <si>
    <t>蕪</t>
  </si>
  <si>
    <t>墙</t>
  </si>
  <si>
    <t>墻</t>
  </si>
  <si>
    <t>较</t>
  </si>
  <si>
    <t>較</t>
    <phoneticPr fontId="2"/>
  </si>
  <si>
    <t>俭</t>
  </si>
  <si>
    <t>儉</t>
    <phoneticPr fontId="2"/>
  </si>
  <si>
    <t>笃</t>
  </si>
  <si>
    <t>篤</t>
    <phoneticPr fontId="2"/>
  </si>
  <si>
    <t>严</t>
  </si>
  <si>
    <t>嚴</t>
    <phoneticPr fontId="2"/>
  </si>
  <si>
    <t>异</t>
  </si>
  <si>
    <t>異</t>
    <phoneticPr fontId="2"/>
  </si>
  <si>
    <t>渐</t>
  </si>
  <si>
    <t>漸</t>
    <phoneticPr fontId="2"/>
  </si>
  <si>
    <t>帮</t>
  </si>
  <si>
    <t>幫</t>
    <phoneticPr fontId="2"/>
  </si>
  <si>
    <t>织</t>
  </si>
  <si>
    <t>織</t>
    <phoneticPr fontId="2"/>
  </si>
  <si>
    <t>绶</t>
  </si>
  <si>
    <t>綬</t>
    <phoneticPr fontId="2"/>
  </si>
  <si>
    <r>
      <t>庙</t>
    </r>
    <r>
      <rPr>
        <sz val="11"/>
        <color theme="1"/>
        <rFont val="游ゴシック"/>
        <family val="2"/>
        <charset val="128"/>
        <scheme val="minor"/>
      </rPr>
      <t></t>
    </r>
  </si>
  <si>
    <t>廟</t>
    <phoneticPr fontId="2"/>
  </si>
  <si>
    <t>试</t>
  </si>
  <si>
    <t>試</t>
    <phoneticPr fontId="2"/>
  </si>
  <si>
    <t>协</t>
  </si>
  <si>
    <t>協</t>
    <phoneticPr fontId="2"/>
  </si>
  <si>
    <t>枢</t>
  </si>
  <si>
    <t>樞</t>
    <phoneticPr fontId="2"/>
  </si>
  <si>
    <t>胀</t>
  </si>
  <si>
    <t>脹</t>
    <phoneticPr fontId="2"/>
  </si>
  <si>
    <t>竞</t>
  </si>
  <si>
    <t>競</t>
    <phoneticPr fontId="2"/>
  </si>
  <si>
    <t>团</t>
  </si>
  <si>
    <t>團</t>
    <phoneticPr fontId="2"/>
  </si>
  <si>
    <t>湾</t>
  </si>
  <si>
    <t>灣</t>
    <phoneticPr fontId="2"/>
  </si>
  <si>
    <t>韩</t>
  </si>
  <si>
    <t>韓</t>
    <phoneticPr fontId="2"/>
  </si>
  <si>
    <t>纲</t>
  </si>
  <si>
    <t>綱</t>
    <phoneticPr fontId="2"/>
  </si>
  <si>
    <t>题</t>
  </si>
  <si>
    <t>題</t>
    <phoneticPr fontId="2"/>
  </si>
  <si>
    <t>郑</t>
  </si>
  <si>
    <t>鄭</t>
    <phoneticPr fontId="2"/>
  </si>
  <si>
    <t>晓</t>
  </si>
  <si>
    <t>曉</t>
    <phoneticPr fontId="2"/>
  </si>
  <si>
    <t>涛</t>
  </si>
  <si>
    <t>濤</t>
    <phoneticPr fontId="2"/>
  </si>
  <si>
    <t>谭</t>
  </si>
  <si>
    <t>譚</t>
    <phoneticPr fontId="2"/>
  </si>
  <si>
    <t>绪</t>
  </si>
  <si>
    <t>緒</t>
    <phoneticPr fontId="2"/>
  </si>
  <si>
    <t>杨</t>
  </si>
  <si>
    <t>楊</t>
    <phoneticPr fontId="2"/>
  </si>
  <si>
    <t>辉</t>
  </si>
  <si>
    <t>輝</t>
    <phoneticPr fontId="2"/>
  </si>
  <si>
    <t>铉</t>
  </si>
  <si>
    <t>鉉</t>
    <phoneticPr fontId="2"/>
  </si>
  <si>
    <t>辑</t>
  </si>
  <si>
    <t>輯</t>
    <phoneticPr fontId="2"/>
  </si>
  <si>
    <t>乔</t>
  </si>
  <si>
    <t>喬</t>
    <phoneticPr fontId="2"/>
  </si>
  <si>
    <t>监</t>
  </si>
  <si>
    <t>監</t>
    <phoneticPr fontId="2"/>
  </si>
  <si>
    <t>辽</t>
  </si>
  <si>
    <t>遼</t>
    <phoneticPr fontId="2"/>
  </si>
  <si>
    <t>袭</t>
  </si>
  <si>
    <t>襲</t>
    <phoneticPr fontId="2"/>
  </si>
  <si>
    <t>赣</t>
  </si>
  <si>
    <t>贛</t>
    <phoneticPr fontId="2"/>
  </si>
  <si>
    <t>创</t>
  </si>
  <si>
    <t>創</t>
    <phoneticPr fontId="2"/>
  </si>
  <si>
    <t>调</t>
  </si>
  <si>
    <t>調</t>
    <phoneticPr fontId="2"/>
  </si>
  <si>
    <t>紧</t>
  </si>
  <si>
    <t>緊</t>
    <phoneticPr fontId="2"/>
  </si>
  <si>
    <t>暂</t>
  </si>
  <si>
    <t>暫</t>
    <phoneticPr fontId="2"/>
  </si>
  <si>
    <t>贬</t>
  </si>
  <si>
    <t>貶</t>
    <phoneticPr fontId="2"/>
  </si>
  <si>
    <t>纪</t>
  </si>
  <si>
    <t>紀</t>
    <phoneticPr fontId="2"/>
  </si>
  <si>
    <t>颉</t>
  </si>
  <si>
    <t>頡</t>
    <phoneticPr fontId="2"/>
  </si>
  <si>
    <t>刚</t>
  </si>
  <si>
    <t>剛</t>
    <phoneticPr fontId="2"/>
  </si>
  <si>
    <t>笔</t>
  </si>
  <si>
    <t>筆</t>
    <phoneticPr fontId="2"/>
  </si>
  <si>
    <t>骥</t>
  </si>
  <si>
    <t>驥</t>
    <phoneticPr fontId="2"/>
  </si>
  <si>
    <t>哙</t>
  </si>
  <si>
    <t>噲</t>
    <phoneticPr fontId="2"/>
  </si>
  <si>
    <t>尝</t>
  </si>
  <si>
    <t>嘗</t>
    <phoneticPr fontId="2"/>
  </si>
  <si>
    <t>页</t>
  </si>
  <si>
    <t>頁</t>
    <phoneticPr fontId="2"/>
  </si>
  <si>
    <t>纭</t>
  </si>
  <si>
    <t>紜</t>
  </si>
  <si>
    <t>畴</t>
  </si>
  <si>
    <t>疇</t>
    <phoneticPr fontId="2"/>
  </si>
  <si>
    <t>阐</t>
  </si>
  <si>
    <t>闡</t>
    <phoneticPr fontId="2"/>
  </si>
  <si>
    <t>辩</t>
  </si>
  <si>
    <t>辯</t>
    <phoneticPr fontId="2"/>
  </si>
  <si>
    <t>执</t>
  </si>
  <si>
    <t>執</t>
    <phoneticPr fontId="2"/>
  </si>
  <si>
    <t>荡</t>
  </si>
  <si>
    <t>蕩</t>
  </si>
  <si>
    <t>或作盪</t>
    <phoneticPr fontId="2"/>
  </si>
  <si>
    <t>坏</t>
  </si>
  <si>
    <t>壞</t>
    <phoneticPr fontId="2"/>
  </si>
  <si>
    <t>钦</t>
  </si>
  <si>
    <t>欽</t>
    <phoneticPr fontId="2"/>
  </si>
  <si>
    <t>维</t>
  </si>
  <si>
    <t>維</t>
    <phoneticPr fontId="2"/>
  </si>
  <si>
    <t>语</t>
  </si>
  <si>
    <t>語</t>
    <phoneticPr fontId="2"/>
  </si>
  <si>
    <t>术</t>
  </si>
  <si>
    <t>術</t>
    <phoneticPr fontId="2"/>
  </si>
  <si>
    <t>纣</t>
  </si>
  <si>
    <t>紂</t>
    <phoneticPr fontId="2"/>
  </si>
  <si>
    <t>贼</t>
  </si>
  <si>
    <t>賊</t>
    <phoneticPr fontId="2"/>
  </si>
  <si>
    <t>彻</t>
  </si>
  <si>
    <t>鸣</t>
  </si>
  <si>
    <t>鳴</t>
    <phoneticPr fontId="2"/>
  </si>
  <si>
    <t>弥</t>
  </si>
  <si>
    <t>彌</t>
    <phoneticPr fontId="2"/>
  </si>
  <si>
    <t>觊</t>
  </si>
  <si>
    <t>覬</t>
    <phoneticPr fontId="2"/>
  </si>
  <si>
    <t>觎</t>
  </si>
  <si>
    <t>覦</t>
    <phoneticPr fontId="2"/>
  </si>
  <si>
    <t>缩</t>
  </si>
  <si>
    <t>縮</t>
    <phoneticPr fontId="2"/>
  </si>
  <si>
    <t>积</t>
  </si>
  <si>
    <t>積</t>
    <phoneticPr fontId="2"/>
  </si>
  <si>
    <t>缓</t>
  </si>
  <si>
    <t>緩</t>
    <phoneticPr fontId="2"/>
  </si>
  <si>
    <t>础</t>
  </si>
  <si>
    <t>礎</t>
    <phoneticPr fontId="2"/>
  </si>
  <si>
    <t>牺</t>
  </si>
  <si>
    <t>犧</t>
    <phoneticPr fontId="2"/>
  </si>
  <si>
    <t>阅</t>
  </si>
  <si>
    <t>閲</t>
    <phoneticPr fontId="2"/>
  </si>
  <si>
    <t>祸</t>
  </si>
  <si>
    <t>禍</t>
    <phoneticPr fontId="2"/>
  </si>
  <si>
    <t>琐</t>
  </si>
  <si>
    <t>瑣</t>
    <phoneticPr fontId="2"/>
  </si>
  <si>
    <t>冲</t>
  </si>
  <si>
    <t>衝</t>
    <phoneticPr fontId="2"/>
  </si>
  <si>
    <t>沖</t>
    <rPh sb="0" eb="1">
      <t>オキ</t>
    </rPh>
    <phoneticPr fontId="2"/>
  </si>
  <si>
    <t>萧</t>
  </si>
  <si>
    <t>蕭</t>
    <phoneticPr fontId="2"/>
  </si>
  <si>
    <t>蒋</t>
  </si>
  <si>
    <t>蔣</t>
    <phoneticPr fontId="2"/>
  </si>
  <si>
    <t>缝</t>
  </si>
  <si>
    <t>縫</t>
    <phoneticPr fontId="2"/>
  </si>
  <si>
    <t>贡</t>
  </si>
  <si>
    <t>貢</t>
    <phoneticPr fontId="2"/>
  </si>
  <si>
    <t>侧</t>
  </si>
  <si>
    <t>側</t>
    <phoneticPr fontId="2"/>
  </si>
  <si>
    <t>脉</t>
  </si>
  <si>
    <t>脈</t>
    <phoneticPr fontId="2"/>
  </si>
  <si>
    <t>络</t>
  </si>
  <si>
    <t>絡</t>
    <phoneticPr fontId="2"/>
  </si>
  <si>
    <t>译</t>
  </si>
  <si>
    <t>譯</t>
    <phoneticPr fontId="2"/>
  </si>
  <si>
    <t>谧</t>
  </si>
  <si>
    <t>謐</t>
    <phoneticPr fontId="2"/>
  </si>
  <si>
    <t>瓒</t>
  </si>
  <si>
    <t>瓚</t>
    <phoneticPr fontId="2"/>
  </si>
  <si>
    <t>谢</t>
  </si>
  <si>
    <t>謝</t>
    <phoneticPr fontId="2"/>
  </si>
  <si>
    <t>绕</t>
  </si>
  <si>
    <t>繞</t>
    <phoneticPr fontId="2"/>
  </si>
  <si>
    <t>遗</t>
  </si>
  <si>
    <t>遺</t>
    <phoneticPr fontId="2"/>
  </si>
  <si>
    <t>勗</t>
  </si>
  <si>
    <t>勖</t>
  </si>
  <si>
    <t>庙</t>
  </si>
  <si>
    <t>陆</t>
  </si>
  <si>
    <t>陸</t>
    <phoneticPr fontId="2"/>
  </si>
  <si>
    <t>综</t>
  </si>
  <si>
    <t>綜</t>
    <phoneticPr fontId="2"/>
  </si>
  <si>
    <t>测</t>
  </si>
  <si>
    <t>測</t>
    <phoneticPr fontId="2"/>
  </si>
  <si>
    <t>纬</t>
  </si>
  <si>
    <t>緯</t>
    <phoneticPr fontId="2"/>
  </si>
  <si>
    <t>换</t>
  </si>
  <si>
    <t>換</t>
    <phoneticPr fontId="2"/>
  </si>
  <si>
    <t>挥</t>
  </si>
  <si>
    <t>揮</t>
    <phoneticPr fontId="2"/>
  </si>
  <si>
    <t>驱</t>
  </si>
  <si>
    <t>驅</t>
    <phoneticPr fontId="2"/>
  </si>
  <si>
    <t>洁</t>
  </si>
  <si>
    <t>潔</t>
  </si>
  <si>
    <t>《玉篇》、《廣韻》有洁字。</t>
    <phoneticPr fontId="2"/>
  </si>
  <si>
    <t>约</t>
  </si>
  <si>
    <t>約</t>
    <phoneticPr fontId="2"/>
  </si>
  <si>
    <t>牍</t>
  </si>
  <si>
    <t>牘</t>
    <phoneticPr fontId="2"/>
  </si>
  <si>
    <t>臺</t>
    <phoneticPr fontId="2"/>
  </si>
  <si>
    <t>颱</t>
    <phoneticPr fontId="2"/>
  </si>
  <si>
    <t>檯</t>
  </si>
  <si>
    <r>
      <t></t>
    </r>
    <r>
      <rPr>
        <sz val="11"/>
        <color theme="1"/>
        <rFont val="游ゴシック"/>
        <family val="3"/>
        <charset val="134"/>
        <scheme val="minor"/>
      </rPr>
      <t>讫</t>
    </r>
  </si>
  <si>
    <t>訖</t>
    <phoneticPr fontId="2"/>
  </si>
  <si>
    <t>闻</t>
  </si>
  <si>
    <t>聞</t>
    <phoneticPr fontId="2"/>
  </si>
  <si>
    <t>飞</t>
  </si>
  <si>
    <t>飛</t>
    <phoneticPr fontId="2"/>
  </si>
  <si>
    <t>跃</t>
  </si>
  <si>
    <t>躍</t>
    <phoneticPr fontId="2"/>
  </si>
  <si>
    <t>纳</t>
  </si>
  <si>
    <t>納</t>
    <phoneticPr fontId="2"/>
  </si>
  <si>
    <t>轨</t>
  </si>
  <si>
    <t>軌</t>
    <phoneticPr fontId="2"/>
  </si>
  <si>
    <t>鸿</t>
  </si>
  <si>
    <t>鴻</t>
    <phoneticPr fontId="2"/>
  </si>
  <si>
    <t>谟</t>
  </si>
  <si>
    <t>謨</t>
    <phoneticPr fontId="2"/>
  </si>
  <si>
    <t>缅</t>
  </si>
  <si>
    <t>緬</t>
    <phoneticPr fontId="2"/>
  </si>
  <si>
    <t>烟</t>
  </si>
  <si>
    <t>煙</t>
  </si>
  <si>
    <t>腾</t>
  </si>
  <si>
    <t>騰</t>
    <phoneticPr fontId="2"/>
  </si>
  <si>
    <t>龟</t>
  </si>
  <si>
    <t>龜</t>
    <phoneticPr fontId="2"/>
  </si>
  <si>
    <t>讹</t>
  </si>
  <si>
    <t>訛</t>
  </si>
  <si>
    <t>譌</t>
  </si>
  <si>
    <t>浇</t>
  </si>
  <si>
    <t>澆</t>
    <phoneticPr fontId="2"/>
  </si>
  <si>
    <r>
      <t></t>
    </r>
    <r>
      <rPr>
        <sz val="11"/>
        <color theme="1"/>
        <rFont val="游ゴシック"/>
        <family val="3"/>
        <charset val="134"/>
        <scheme val="minor"/>
      </rPr>
      <t>钟</t>
    </r>
  </si>
  <si>
    <t>鍾</t>
    <phoneticPr fontId="2"/>
  </si>
  <si>
    <t>纶</t>
  </si>
  <si>
    <t>綸</t>
  </si>
  <si>
    <t>鲸</t>
  </si>
  <si>
    <t>鯨</t>
    <phoneticPr fontId="2"/>
  </si>
  <si>
    <r>
      <t>鲵</t>
    </r>
    <r>
      <rPr>
        <sz val="11"/>
        <color theme="1"/>
        <rFont val="游ゴシック"/>
        <family val="2"/>
        <charset val="128"/>
        <scheme val="minor"/>
      </rPr>
      <t></t>
    </r>
  </si>
  <si>
    <t>鯢</t>
    <phoneticPr fontId="2"/>
  </si>
  <si>
    <t>纮</t>
  </si>
  <si>
    <t>紘</t>
    <phoneticPr fontId="2"/>
  </si>
  <si>
    <t>迈</t>
  </si>
  <si>
    <t>邁</t>
  </si>
  <si>
    <t>针</t>
  </si>
  <si>
    <t>針</t>
    <phoneticPr fontId="2"/>
  </si>
  <si>
    <t>鸾</t>
  </si>
  <si>
    <t>鸞</t>
  </si>
  <si>
    <t>倾</t>
  </si>
  <si>
    <t>傾</t>
    <phoneticPr fontId="2"/>
  </si>
  <si>
    <t>览</t>
  </si>
  <si>
    <t>覽</t>
    <phoneticPr fontId="2"/>
  </si>
  <si>
    <t>颇</t>
  </si>
  <si>
    <t>頗</t>
    <phoneticPr fontId="2"/>
  </si>
  <si>
    <t>擡</t>
    <phoneticPr fontId="2"/>
  </si>
  <si>
    <t>抬</t>
    <phoneticPr fontId="2"/>
  </si>
  <si>
    <t>《集韻》、《類篇》有抬字，作笞字異體。</t>
    <phoneticPr fontId="2"/>
  </si>
  <si>
    <t>闰</t>
  </si>
  <si>
    <t>閏</t>
    <phoneticPr fontId="2"/>
  </si>
  <si>
    <t>溃</t>
  </si>
  <si>
    <t>潰</t>
    <phoneticPr fontId="2"/>
  </si>
  <si>
    <t>谄</t>
  </si>
  <si>
    <t>諂</t>
    <phoneticPr fontId="2"/>
  </si>
  <si>
    <t>崭</t>
  </si>
  <si>
    <t>嶄</t>
  </si>
  <si>
    <t>辈</t>
  </si>
  <si>
    <t>輩</t>
    <phoneticPr fontId="2"/>
  </si>
  <si>
    <t>惯</t>
  </si>
  <si>
    <t>慣</t>
    <phoneticPr fontId="2"/>
  </si>
  <si>
    <t>讦</t>
  </si>
  <si>
    <t>辄</t>
  </si>
  <si>
    <t>訐</t>
  </si>
  <si>
    <t>輒</t>
  </si>
  <si>
    <t>摄</t>
  </si>
  <si>
    <t>攝</t>
    <phoneticPr fontId="2"/>
  </si>
  <si>
    <t>罚</t>
  </si>
  <si>
    <t>罰</t>
    <phoneticPr fontId="2"/>
  </si>
  <si>
    <t>谬</t>
  </si>
  <si>
    <t>謬</t>
    <phoneticPr fontId="2"/>
  </si>
  <si>
    <t>甚</t>
  </si>
  <si>
    <t>锐</t>
  </si>
  <si>
    <t>銳</t>
    <phoneticPr fontId="2"/>
  </si>
  <si>
    <t>盖</t>
  </si>
  <si>
    <t>蓋</t>
    <phoneticPr fontId="2"/>
  </si>
  <si>
    <t>贞</t>
  </si>
  <si>
    <t>貞</t>
    <phoneticPr fontId="2"/>
  </si>
  <si>
    <t>渊</t>
  </si>
  <si>
    <t>淵</t>
    <phoneticPr fontId="2"/>
  </si>
  <si>
    <t>闵</t>
  </si>
  <si>
    <t>閔</t>
    <phoneticPr fontId="2"/>
  </si>
  <si>
    <t>双</t>
  </si>
  <si>
    <t>雙</t>
    <phoneticPr fontId="2"/>
  </si>
  <si>
    <t>届</t>
  </si>
  <si>
    <t>屆</t>
  </si>
  <si>
    <t>谊</t>
  </si>
  <si>
    <t>誼</t>
    <phoneticPr fontId="2"/>
  </si>
  <si>
    <t>鹏</t>
  </si>
  <si>
    <t>鵬</t>
    <phoneticPr fontId="2"/>
  </si>
  <si>
    <t>聪</t>
  </si>
  <si>
    <t>聰</t>
    <phoneticPr fontId="2"/>
  </si>
  <si>
    <t>审</t>
  </si>
  <si>
    <t>審</t>
    <phoneticPr fontId="2"/>
  </si>
  <si>
    <t>強</t>
    <phoneticPr fontId="2"/>
  </si>
  <si>
    <t>羣</t>
  </si>
  <si>
    <t>群</t>
    <rPh sb="0" eb="1">
      <t>ムレ</t>
    </rPh>
    <phoneticPr fontId="2"/>
  </si>
  <si>
    <t>外字および誤作動を引き起こす字に代用する仮名の一覧</t>
    <rPh sb="0" eb="2">
      <t>ガイジ</t>
    </rPh>
    <rPh sb="5" eb="8">
      <t>ゴサドウ</t>
    </rPh>
    <rPh sb="9" eb="10">
      <t>ヒ</t>
    </rPh>
    <rPh sb="11" eb="12">
      <t>オ</t>
    </rPh>
    <rPh sb="14" eb="15">
      <t>ジ</t>
    </rPh>
    <rPh sb="16" eb="18">
      <t>ダイヨウ</t>
    </rPh>
    <rPh sb="20" eb="22">
      <t>カナ</t>
    </rPh>
    <rPh sb="23" eb="25">
      <t>イチラン</t>
    </rPh>
    <phoneticPr fontId="2"/>
  </si>
  <si>
    <t>正字確認</t>
    <rPh sb="0" eb="4">
      <t>セイジカクニン</t>
    </rPh>
    <phoneticPr fontId="2"/>
  </si>
  <si>
    <t>新字確認</t>
    <rPh sb="0" eb="4">
      <t>シンジカクニン</t>
    </rPh>
    <phoneticPr fontId="2"/>
  </si>
  <si>
    <t>文字列</t>
    <rPh sb="0" eb="3">
      <t>モジレツ</t>
    </rPh>
    <phoneticPr fontId="2"/>
  </si>
  <si>
    <t>C1</t>
    <phoneticPr fontId="2"/>
  </si>
  <si>
    <t>C2</t>
    <phoneticPr fontId="2"/>
  </si>
  <si>
    <t>C3</t>
    <phoneticPr fontId="2"/>
  </si>
  <si>
    <t>C4</t>
    <phoneticPr fontId="2"/>
  </si>
  <si>
    <t>C5</t>
    <phoneticPr fontId="2"/>
  </si>
  <si>
    <t>最初の五文字の漢音と正字の画数を基準に文字列を並べ替える</t>
    <rPh sb="0" eb="2">
      <t>サイショ</t>
    </rPh>
    <rPh sb="3" eb="6">
      <t>ゴモジ</t>
    </rPh>
    <rPh sb="7" eb="9">
      <t>カンオン</t>
    </rPh>
    <rPh sb="10" eb="12">
      <t>セイジ</t>
    </rPh>
    <rPh sb="13" eb="15">
      <t>カクスウ</t>
    </rPh>
    <rPh sb="16" eb="18">
      <t>キジュン</t>
    </rPh>
    <rPh sb="23" eb="24">
      <t>ナラ</t>
    </rPh>
    <rPh sb="25" eb="26">
      <t>カ</t>
    </rPh>
    <phoneticPr fontId="2"/>
  </si>
  <si>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（䑁）：</t>
    </r>
    <r>
      <rPr>
        <sz val="11"/>
        <rFont val="游ゴシック"/>
        <family val="3"/>
        <charset val="128"/>
      </rPr>
      <t>原簡の字形は</t>
    </r>
    <r>
      <rPr>
        <sz val="11"/>
        <rFont val="Microsoft YaHei"/>
        <family val="3"/>
        <charset val="134"/>
      </rPr>
      <t>「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に近いことに問題はないが</t>
    </r>
    <r>
      <rPr>
        <sz val="11"/>
        <rFont val="Microsoft YaHei"/>
        <family val="3"/>
        <charset val="134"/>
      </rPr>
      <t>、</t>
    </r>
    <r>
      <rPr>
        <sz val="11"/>
        <rFont val="Microsoft YaHei UI"/>
        <family val="3"/>
        <charset val="134"/>
      </rPr>
      <t>「</t>
    </r>
    <r>
      <rPr>
        <sz val="11"/>
        <rFont val="游ゴシック"/>
        <family val="3"/>
        <charset val="128"/>
      </rPr>
      <t>よ</t>
    </r>
    <r>
      <rPr>
        <sz val="11"/>
        <rFont val="Microsoft YaHei UI"/>
        <family val="3"/>
        <charset val="134"/>
      </rPr>
      <t>」</t>
    </r>
    <r>
      <rPr>
        <sz val="11"/>
        <rFont val="游ゴシック"/>
        <family val="3"/>
        <charset val="128"/>
      </rPr>
      <t>という大漢和の読みは、編集者の勘違いで、康煕字典の</t>
    </r>
    <r>
      <rPr>
        <sz val="11"/>
        <rFont val="Microsoft YaHei"/>
        <family val="3"/>
        <charset val="134"/>
      </rPr>
      <t>「</t>
    </r>
    <r>
      <rPr>
        <sz val="11"/>
        <rFont val="SimSun-ExtB"/>
        <family val="3"/>
        <charset val="134"/>
      </rPr>
      <t>𦡭</t>
    </r>
    <r>
      <rPr>
        <sz val="11"/>
        <rFont val="游ゴシック"/>
        <family val="3"/>
        <charset val="128"/>
      </rPr>
      <t>同</t>
    </r>
    <r>
      <rPr>
        <sz val="11"/>
        <rFont val="Microsoft YaHei"/>
        <family val="2"/>
        <charset val="134"/>
      </rPr>
      <t>䑁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に基づいて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おく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に改める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各自の収録状況は以下の通り</t>
    </r>
    <r>
      <rPr>
        <sz val="11"/>
        <rFont val="Microsoft YaHei"/>
        <family val="3"/>
        <charset val="134"/>
      </rPr>
      <t>。</t>
    </r>
    <r>
      <rPr>
        <sz val="11"/>
        <rFont val="Calibri"/>
        <family val="3"/>
      </rPr>
      <t xml:space="preserve">
</t>
    </r>
    <r>
      <rPr>
        <sz val="11"/>
        <rFont val="SimSun-ExtB"/>
        <family val="3"/>
        <charset val="134"/>
      </rPr>
      <t>𦡌</t>
    </r>
    <r>
      <rPr>
        <sz val="11"/>
        <rFont val="Microsoft YaHei"/>
        <family val="3"/>
        <charset val="134"/>
      </rPr>
      <t>：</t>
    </r>
    <r>
      <rPr>
        <sz val="11"/>
        <rFont val="游ゴシック"/>
        <family val="3"/>
        <charset val="128"/>
      </rPr>
      <t>大漢和辞典・附録</t>
    </r>
    <r>
      <rPr>
        <sz val="11"/>
        <rFont val="Calibri"/>
        <family val="3"/>
      </rPr>
      <t>49549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ヨ</t>
    </r>
    <r>
      <rPr>
        <sz val="11"/>
        <rFont val="Microsoft YaHei"/>
        <family val="3"/>
        <charset val="134"/>
      </rPr>
      <t>。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9-29965</t>
    </r>
    <r>
      <rPr>
        <sz val="11"/>
        <rFont val="Microsoft YaHei"/>
        <family val="3"/>
        <charset val="134"/>
      </rPr>
      <t>）</t>
    </r>
    <r>
      <rPr>
        <sz val="11"/>
        <rFont val="游ゴシック"/>
        <family val="3"/>
        <charset val="128"/>
      </rPr>
      <t>に同じ</t>
    </r>
    <r>
      <rPr>
        <sz val="11"/>
        <rFont val="Microsoft YaHei"/>
        <family val="3"/>
        <charset val="134"/>
      </rPr>
      <t>。」</t>
    </r>
    <r>
      <rPr>
        <sz val="11"/>
        <rFont val="Calibri"/>
        <family val="3"/>
      </rPr>
      <t xml:space="preserve">
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：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・大</t>
    </r>
    <r>
      <rPr>
        <sz val="11"/>
        <rFont val="Microsoft YaHei"/>
        <family val="3"/>
        <charset val="134"/>
      </rPr>
      <t>漢和</t>
    </r>
    <r>
      <rPr>
        <sz val="11"/>
        <rFont val="游ゴシック"/>
        <family val="3"/>
        <charset val="128"/>
      </rPr>
      <t>辞典</t>
    </r>
    <r>
      <rPr>
        <sz val="11"/>
        <rFont val="Calibri"/>
        <family val="3"/>
      </rPr>
      <t>9-29965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ヨ</t>
    </r>
    <r>
      <rPr>
        <sz val="11"/>
        <rFont val="Microsoft YaHei"/>
        <family val="3"/>
        <charset val="134"/>
      </rPr>
      <t>。〔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〕：</t>
    </r>
    <r>
      <rPr>
        <sz val="11"/>
        <rFont val="游ゴシック"/>
        <family val="3"/>
        <charset val="128"/>
      </rPr>
      <t>音預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あぶら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又</t>
    </r>
    <r>
      <rPr>
        <sz val="11"/>
        <rFont val="Microsoft YaHei"/>
        <family val="3"/>
        <charset val="134"/>
      </rPr>
      <t>、</t>
    </r>
    <r>
      <rPr>
        <sz val="11"/>
        <rFont val="SimSun-ExtB"/>
        <family val="3"/>
        <charset val="134"/>
      </rPr>
      <t>𦡌</t>
    </r>
    <r>
      <rPr>
        <sz val="11"/>
        <rFont val="游ゴシック"/>
        <family val="3"/>
        <charset val="128"/>
      </rPr>
      <t>に作る</t>
    </r>
    <r>
      <rPr>
        <sz val="11"/>
        <rFont val="Microsoft YaHei"/>
        <family val="3"/>
        <charset val="134"/>
      </rPr>
      <t>。〔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〕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、脂膜也。亦作</t>
    </r>
    <r>
      <rPr>
        <sz val="11"/>
        <rFont val="SimSun-ExtB"/>
        <family val="3"/>
        <charset val="134"/>
      </rPr>
      <t>𦡌</t>
    </r>
    <r>
      <rPr>
        <sz val="11"/>
        <rFont val="Microsoft YaHei"/>
        <family val="3"/>
        <charset val="134"/>
      </rPr>
      <t>。」→</t>
    </r>
    <r>
      <rPr>
        <sz val="11"/>
        <rFont val="游ゴシック"/>
        <family val="3"/>
        <charset val="128"/>
      </rPr>
      <t>玉篇肉部・臼部・舁部には見当たらず</t>
    </r>
    <r>
      <rPr>
        <sz val="11"/>
        <rFont val="Microsoft YaHei"/>
        <family val="3"/>
        <charset val="134"/>
      </rPr>
      <t>！</t>
    </r>
    <r>
      <rPr>
        <sz val="11"/>
        <rFont val="游ゴシック"/>
        <family val="3"/>
        <charset val="128"/>
      </rPr>
      <t>中華書局古代字書輯刊</t>
    </r>
    <r>
      <rPr>
        <sz val="11"/>
        <rFont val="Microsoft YaHei"/>
        <family val="3"/>
        <charset val="134"/>
      </rPr>
      <t>『</t>
    </r>
    <r>
      <rPr>
        <sz val="11"/>
        <rFont val="游ゴシック"/>
        <family val="3"/>
        <charset val="128"/>
      </rPr>
      <t>大廣益会玉篇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と</t>
    </r>
    <r>
      <rPr>
        <sz val="11"/>
        <rFont val="Microsoft YaHei"/>
        <family val="3"/>
        <charset val="134"/>
      </rPr>
      <t>『</t>
    </r>
    <r>
      <rPr>
        <sz val="11"/>
        <rFont val="游ゴシック"/>
        <family val="3"/>
        <charset val="128"/>
      </rPr>
      <t>原本玉篇残巻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による</t>
    </r>
    <r>
      <rPr>
        <sz val="11"/>
        <rFont val="Microsoft YaHei"/>
        <family val="3"/>
        <charset val="134"/>
      </rPr>
      <t>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・康煕字典・備考未集・肉字部</t>
    </r>
    <r>
      <rPr>
        <sz val="11"/>
        <rFont val="Microsoft YaHei"/>
        <family val="3"/>
        <charset val="134"/>
      </rPr>
      <t>：「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，《川</t>
    </r>
    <r>
      <rPr>
        <sz val="11"/>
        <rFont val="游ゴシック"/>
        <family val="3"/>
        <charset val="128"/>
      </rPr>
      <t>篇</t>
    </r>
    <r>
      <rPr>
        <sz val="11"/>
        <rFont val="Microsoft YaHei"/>
        <family val="3"/>
        <charset val="134"/>
      </rPr>
      <t>》</t>
    </r>
    <r>
      <rPr>
        <sz val="11"/>
        <rFont val="游ゴシック"/>
        <family val="3"/>
        <charset val="128"/>
      </rPr>
      <t>同</t>
    </r>
    <r>
      <rPr>
        <sz val="11"/>
        <rFont val="Microsoft YaHei"/>
        <family val="2"/>
        <charset val="134"/>
      </rPr>
      <t>䑁</t>
    </r>
    <r>
      <rPr>
        <sz val="11"/>
        <rFont val="Microsoft YaHei"/>
        <family val="3"/>
        <charset val="134"/>
      </rPr>
      <t>。」→</t>
    </r>
    <r>
      <rPr>
        <sz val="11"/>
        <rFont val="游ゴシック"/>
        <family val="3"/>
        <charset val="128"/>
      </rPr>
      <t>大漢和はこれを</t>
    </r>
    <r>
      <rPr>
        <sz val="11"/>
        <rFont val="SimSun-ExtB"/>
        <family val="3"/>
        <charset val="134"/>
      </rPr>
      <t>𦡌</t>
    </r>
    <r>
      <rPr>
        <sz val="11"/>
        <rFont val="游ゴシック"/>
        <family val="3"/>
        <charset val="128"/>
      </rPr>
      <t>と見間違えたのでは</t>
    </r>
    <r>
      <rPr>
        <sz val="11"/>
        <rFont val="Microsoft YaHei"/>
        <family val="3"/>
        <charset val="134"/>
      </rPr>
      <t>？</t>
    </r>
    <r>
      <rPr>
        <sz val="11"/>
        <rFont val="游ゴシック"/>
        <family val="3"/>
        <charset val="128"/>
      </rPr>
      <t>漢文博士の検索でヒットする</t>
    </r>
    <r>
      <rPr>
        <sz val="11"/>
        <rFont val="Microsoft YaHei"/>
        <family val="3"/>
        <charset val="134"/>
      </rPr>
      <t>「</t>
    </r>
    <r>
      <rPr>
        <sz val="11"/>
        <rFont val="Calibri"/>
        <family val="3"/>
      </rPr>
      <t xml:space="preserve">Unihan </t>
    </r>
    <r>
      <rPr>
        <sz val="11"/>
        <rFont val="Microsoft YaHei"/>
        <family val="3"/>
        <charset val="134"/>
      </rPr>
      <t>缩简版」</t>
    </r>
    <r>
      <rPr>
        <sz val="11"/>
        <rFont val="游ゴシック"/>
        <family val="3"/>
        <charset val="128"/>
      </rPr>
      <t>も誤って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康</t>
    </r>
    <r>
      <rPr>
        <sz val="11"/>
        <rFont val="Microsoft YaHei"/>
        <family val="3"/>
        <charset val="134"/>
      </rPr>
      <t>熙字典汉</t>
    </r>
    <r>
      <rPr>
        <sz val="11"/>
        <rFont val="游ゴシック"/>
        <family val="3"/>
        <charset val="128"/>
      </rPr>
      <t>字笔画数肉部</t>
    </r>
    <r>
      <rPr>
        <sz val="11"/>
        <rFont val="Calibri"/>
        <family val="3"/>
      </rPr>
      <t>13</t>
    </r>
    <r>
      <rPr>
        <sz val="11"/>
        <rFont val="游ゴシック"/>
        <family val="3"/>
        <charset val="128"/>
      </rPr>
      <t>画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とするが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そこには</t>
    </r>
    <r>
      <rPr>
        <sz val="11"/>
        <rFont val="Microsoft YaHei UI"/>
        <family val="3"/>
        <charset val="134"/>
      </rPr>
      <t>䑁</t>
    </r>
    <r>
      <rPr>
        <sz val="11"/>
        <rFont val="游ゴシック"/>
        <family val="3"/>
        <charset val="128"/>
      </rPr>
      <t>しか存在せず</t>
    </r>
    <r>
      <rPr>
        <sz val="11"/>
        <rFont val="Microsoft YaHei"/>
        <family val="3"/>
        <charset val="134"/>
      </rPr>
      <t>）</t>
    </r>
    <r>
      <rPr>
        <sz val="11"/>
        <rFont val="Calibri"/>
        <family val="3"/>
      </rPr>
      <t xml:space="preserve">
</t>
    </r>
    <r>
      <rPr>
        <sz val="11"/>
        <rFont val="Microsoft YaHei UI"/>
        <family val="3"/>
        <charset val="134"/>
      </rPr>
      <t>䑁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・玉篇肉</t>
    </r>
    <r>
      <rPr>
        <sz val="11"/>
        <rFont val="Microsoft YaHei"/>
        <family val="3"/>
        <charset val="134"/>
      </rPr>
      <t>部「</t>
    </r>
    <r>
      <rPr>
        <sz val="11"/>
        <rFont val="游ゴシック"/>
        <family val="3"/>
        <charset val="128"/>
      </rPr>
      <t>烏酷切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膏</t>
    </r>
    <r>
      <rPr>
        <sz val="11"/>
        <rFont val="Microsoft YaHei"/>
        <family val="2"/>
        <charset val="134"/>
      </rPr>
      <t>䐝</t>
    </r>
    <r>
      <rPr>
        <sz val="11"/>
        <rFont val="Microsoft YaHei"/>
        <family val="3"/>
        <charset val="134"/>
      </rPr>
      <t>。」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・康煕字典・肉部</t>
    </r>
    <r>
      <rPr>
        <sz val="11"/>
        <rFont val="Microsoft YaHei"/>
        <family val="3"/>
        <charset val="134"/>
      </rPr>
      <t>「玉篇：烏</t>
    </r>
    <r>
      <rPr>
        <sz val="11"/>
        <rFont val="游ゴシック"/>
        <family val="3"/>
        <charset val="128"/>
      </rPr>
      <t>酷切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音渥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wo4,</t>
    </r>
    <r>
      <rPr>
        <sz val="11"/>
        <rFont val="游ゴシック"/>
        <family val="3"/>
        <charset val="128"/>
      </rPr>
      <t>アク</t>
    </r>
    <r>
      <rPr>
        <sz val="11"/>
        <rFont val="Microsoft YaHei"/>
        <family val="3"/>
        <charset val="134"/>
      </rPr>
      <t>）。</t>
    </r>
    <r>
      <rPr>
        <sz val="11"/>
        <rFont val="游ゴシック"/>
        <family val="3"/>
        <charset val="128"/>
      </rPr>
      <t>膏</t>
    </r>
    <r>
      <rPr>
        <sz val="11"/>
        <rFont val="Microsoft YaHei"/>
        <family val="2"/>
        <charset val="134"/>
      </rPr>
      <t>䐝</t>
    </r>
    <r>
      <rPr>
        <sz val="11"/>
        <rFont val="游ゴシック"/>
        <family val="3"/>
        <charset val="128"/>
      </rPr>
      <t>也</t>
    </r>
    <r>
      <rPr>
        <sz val="11"/>
        <rFont val="Microsoft YaHei"/>
        <family val="3"/>
        <charset val="134"/>
      </rPr>
      <t>。　</t>
    </r>
    <r>
      <rPr>
        <sz val="11"/>
        <rFont val="游ゴシック"/>
        <family val="3"/>
        <charset val="128"/>
      </rPr>
      <t>又廣韻・集韻</t>
    </r>
    <r>
      <rPr>
        <sz val="11"/>
        <rFont val="Microsoft YaHei"/>
        <family val="3"/>
        <charset val="134"/>
      </rPr>
      <t>：</t>
    </r>
    <r>
      <rPr>
        <sz val="11"/>
        <rFont val="SimSun-ExtB"/>
        <family val="3"/>
        <charset val="134"/>
      </rPr>
      <t>𠀤</t>
    </r>
    <r>
      <rPr>
        <sz val="11"/>
        <rFont val="游ゴシック"/>
        <family val="3"/>
        <charset val="128"/>
      </rPr>
      <t>烏</t>
    </r>
    <r>
      <rPr>
        <sz val="11"/>
        <rFont val="Microsoft YaHei"/>
        <family val="3"/>
        <charset val="134"/>
      </rPr>
      <t>谷切。音</t>
    </r>
    <r>
      <rPr>
        <sz val="11"/>
        <rFont val="游ゴシック"/>
        <family val="3"/>
        <charset val="128"/>
      </rPr>
      <t>屋</t>
    </r>
    <r>
      <rPr>
        <sz val="11"/>
        <rFont val="Microsoft YaHei"/>
        <family val="3"/>
        <charset val="134"/>
      </rPr>
      <t>。䑁膏肥貌。」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・廣韻・屋韻の字音は烏谷切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wu1</t>
    </r>
    <r>
      <rPr>
        <sz val="11"/>
        <rFont val="Microsoft YaHei"/>
        <family val="3"/>
        <charset val="134"/>
      </rPr>
      <t>，</t>
    </r>
    <r>
      <rPr>
        <sz val="11"/>
        <rFont val="游ゴシック"/>
        <family val="3"/>
        <charset val="128"/>
      </rPr>
      <t>オク</t>
    </r>
    <r>
      <rPr>
        <sz val="11"/>
        <rFont val="Microsoft YaHei"/>
        <family val="3"/>
        <charset val="134"/>
      </rPr>
      <t>）、</t>
    </r>
    <r>
      <rPr>
        <sz val="11"/>
        <rFont val="游ゴシック"/>
        <family val="3"/>
        <charset val="128"/>
      </rPr>
      <t>沃韻の字音は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烏酷切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wo4,</t>
    </r>
    <r>
      <rPr>
        <sz val="11"/>
        <rFont val="游ゴシック"/>
        <family val="3"/>
        <charset val="128"/>
      </rPr>
      <t>オク</t>
    </r>
    <r>
      <rPr>
        <sz val="11"/>
        <rFont val="Microsoft YaHei"/>
        <family val="3"/>
        <charset val="134"/>
      </rPr>
      <t>（</t>
    </r>
    <r>
      <rPr>
        <sz val="11"/>
        <rFont val="游ゴシック"/>
        <family val="3"/>
        <charset val="128"/>
      </rPr>
      <t>慣</t>
    </r>
    <r>
      <rPr>
        <sz val="11"/>
        <rFont val="Microsoft YaHei"/>
        <family val="3"/>
        <charset val="134"/>
      </rPr>
      <t>：</t>
    </r>
    <r>
      <rPr>
        <sz val="11"/>
        <rFont val="游ゴシック"/>
        <family val="3"/>
        <charset val="128"/>
      </rPr>
      <t>ヨク</t>
    </r>
    <r>
      <rPr>
        <sz val="11"/>
        <rFont val="Microsoft YaHei"/>
        <family val="3"/>
        <charset val="134"/>
      </rPr>
      <t>））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・段玉裁</t>
    </r>
    <r>
      <rPr>
        <sz val="11"/>
        <rFont val="Microsoft YaHei"/>
        <family val="3"/>
        <charset val="134"/>
      </rPr>
      <t>『</t>
    </r>
    <r>
      <rPr>
        <sz val="11"/>
        <rFont val="游ゴシック"/>
        <family val="3"/>
        <charset val="128"/>
      </rPr>
      <t>説文解字注</t>
    </r>
    <r>
      <rPr>
        <sz val="11"/>
        <rFont val="Microsoft YaHei"/>
        <family val="3"/>
        <charset val="134"/>
      </rPr>
      <t>』肉部「膏肥皃。从肉。學省聲。段註『烏酷切。三部。此篆舊無，今補。按：䐝、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二篆，葢古本皆無。或增䐝而失其解，則不若倂增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也。』」</t>
    </r>
    <r>
      <rPr>
        <sz val="11"/>
        <rFont val="Calibri"/>
        <family val="3"/>
      </rPr>
      <t xml:space="preserve">
</t>
    </r>
    <r>
      <rPr>
        <sz val="11"/>
        <rFont val="Microsoft YaHei UI"/>
        <family val="3"/>
        <charset val="134"/>
      </rPr>
      <t>䐝（玉篇肉部「先臥切（</t>
    </r>
    <r>
      <rPr>
        <sz val="11"/>
        <rFont val="Calibri"/>
        <family val="3"/>
      </rPr>
      <t>suo4</t>
    </r>
    <r>
      <rPr>
        <sz val="11"/>
        <rFont val="Microsoft YaHei"/>
        <family val="3"/>
        <charset val="134"/>
      </rPr>
      <t>）。</t>
    </r>
    <r>
      <rPr>
        <sz val="11"/>
        <rFont val="游ゴシック"/>
        <family val="3"/>
        <charset val="128"/>
      </rPr>
      <t>膏</t>
    </r>
    <r>
      <rPr>
        <sz val="11"/>
        <rFont val="Microsoft YaHei"/>
        <family val="2"/>
        <charset val="134"/>
      </rPr>
      <t>䑁</t>
    </r>
    <r>
      <rPr>
        <sz val="11"/>
        <rFont val="Microsoft YaHei"/>
        <family val="3"/>
        <charset val="134"/>
      </rPr>
      <t>。」）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・段玉裁</t>
    </r>
    <r>
      <rPr>
        <sz val="11"/>
        <rFont val="Microsoft YaHei"/>
        <family val="3"/>
        <charset val="134"/>
      </rPr>
      <t>『説文解字注』肉部「䑁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也。段註：『䑁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各本譌觷。說者以釋器「角謂之觷」釋之，誤甚。角部本無觷字。此上下文皆言脂膏，治角之義無從</t>
    </r>
    <r>
      <rPr>
        <sz val="11"/>
        <rFont val="MS UI Gothic"/>
        <family val="3"/>
        <charset val="134"/>
      </rPr>
      <t>𨷻</t>
    </r>
    <r>
      <rPr>
        <sz val="11"/>
        <rFont val="Microsoft YaHei"/>
        <family val="3"/>
        <charset val="134"/>
      </rPr>
      <t>入也。玉篇：「䐝，膏䑁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也；䑁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，膏䐝也。」廣韵過韵：「䐝，䑁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膏也。」䑁</t>
    </r>
    <r>
      <rPr>
        <sz val="11"/>
        <rFont val="Calibri"/>
        <family val="3"/>
      </rPr>
      <t>(</t>
    </r>
    <r>
      <rPr>
        <sz val="11"/>
        <rFont val="MS UI Gothic"/>
        <family val="3"/>
        <charset val="134"/>
      </rPr>
      <t>𦥯</t>
    </r>
    <r>
      <rPr>
        <sz val="11"/>
        <rFont val="Microsoft YaHei"/>
        <family val="3"/>
        <charset val="134"/>
      </rPr>
      <t>肉</t>
    </r>
    <r>
      <rPr>
        <sz val="11"/>
        <rFont val="Calibri"/>
        <family val="3"/>
      </rPr>
      <t>)</t>
    </r>
    <r>
      <rPr>
        <sz val="11"/>
        <rFont val="Microsoft YaHei"/>
        <family val="3"/>
        <charset val="134"/>
      </rPr>
      <t>又見屋沃韵。是可據以正誤補缺矣。』从肉，</t>
    </r>
    <r>
      <rPr>
        <sz val="11"/>
        <rFont val="SimSun-ExtB"/>
        <family val="3"/>
        <charset val="134"/>
      </rPr>
      <t>𧴪</t>
    </r>
    <r>
      <rPr>
        <sz val="11"/>
        <rFont val="Microsoft YaHei"/>
        <family val="3"/>
        <charset val="134"/>
      </rPr>
      <t>聲。段註『穌果切。十七部。廣韵先臥切。』」</t>
    </r>
    <r>
      <rPr>
        <sz val="11"/>
        <rFont val="Calibri"/>
        <family val="3"/>
      </rPr>
      <t xml:space="preserve">
</t>
    </r>
    <r>
      <rPr>
        <sz val="11"/>
        <rFont val="Microsoft YaHei"/>
        <family val="3"/>
        <charset val="134"/>
      </rPr>
      <t>臖（玉篇肉部「許證切。</t>
    </r>
    <r>
      <rPr>
        <sz val="11"/>
        <rFont val="游ゴシック"/>
        <family val="3"/>
        <charset val="128"/>
      </rPr>
      <t>腫痛也</t>
    </r>
    <r>
      <rPr>
        <sz val="11"/>
        <rFont val="Microsoft YaHei"/>
        <family val="3"/>
        <charset val="134"/>
      </rPr>
      <t>。」）→</t>
    </r>
    <r>
      <rPr>
        <sz val="11"/>
        <rFont val="游ゴシック"/>
        <family val="3"/>
        <charset val="128"/>
      </rPr>
      <t>里耶の関連字は字形が異なる</t>
    </r>
    <r>
      <rPr>
        <sz val="11"/>
        <rFont val="Microsoft YaHei"/>
        <family val="3"/>
        <charset val="134"/>
      </rPr>
      <t>！</t>
    </r>
    <r>
      <rPr>
        <sz val="11"/>
        <rFont val="游ゴシック"/>
        <family val="3"/>
        <charset val="128"/>
      </rPr>
      <t>上部は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興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ではなく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與</t>
    </r>
    <r>
      <rPr>
        <sz val="11"/>
        <rFont val="Microsoft YaHei"/>
        <family val="3"/>
        <charset val="134"/>
      </rPr>
      <t>」！）</t>
    </r>
    <r>
      <rPr>
        <sz val="11"/>
        <rFont val="Calibri"/>
        <family val="3"/>
      </rPr>
      <t xml:space="preserve">
</t>
    </r>
    <r>
      <rPr>
        <sz val="11"/>
        <rFont val="Microsoft YaHei UI"/>
        <family val="3"/>
        <charset val="134"/>
      </rPr>
      <t>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・玉篇肉部</t>
    </r>
    <r>
      <rPr>
        <sz val="11"/>
        <rFont val="Microsoft YaHei"/>
        <family val="3"/>
        <charset val="134"/>
      </rPr>
      <t>「</t>
    </r>
    <r>
      <rPr>
        <sz val="11"/>
        <rFont val="游ゴシック"/>
        <family val="3"/>
        <charset val="128"/>
      </rPr>
      <t>羊</t>
    </r>
    <r>
      <rPr>
        <sz val="11"/>
        <rFont val="Microsoft YaHei"/>
        <family val="3"/>
        <charset val="134"/>
      </rPr>
      <t>改切。</t>
    </r>
    <r>
      <rPr>
        <sz val="11"/>
        <rFont val="游ゴシック"/>
        <family val="3"/>
        <charset val="128"/>
      </rPr>
      <t>肥也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又音與</t>
    </r>
    <r>
      <rPr>
        <sz val="11"/>
        <rFont val="Microsoft YaHei"/>
        <family val="3"/>
        <charset val="134"/>
      </rPr>
      <t>。」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・廣韻・海韻の字音は與改切</t>
    </r>
    <r>
      <rPr>
        <sz val="11"/>
        <rFont val="Microsoft YaHei"/>
        <family val="3"/>
        <charset val="134"/>
      </rPr>
      <t>（</t>
    </r>
    <r>
      <rPr>
        <sz val="11"/>
        <rFont val="游ゴシック"/>
        <family val="3"/>
        <charset val="128"/>
      </rPr>
      <t>アイ</t>
    </r>
    <r>
      <rPr>
        <sz val="11"/>
        <rFont val="Microsoft YaHei"/>
        <family val="3"/>
        <charset val="134"/>
      </rPr>
      <t>？）。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・康煕字典・肉部は廣韻と集韻の反切を引いた上</t>
    </r>
    <r>
      <rPr>
        <sz val="11"/>
        <rFont val="Microsoft YaHei"/>
        <family val="3"/>
        <charset val="134"/>
      </rPr>
      <t>、「</t>
    </r>
    <r>
      <rPr>
        <sz val="11"/>
        <rFont val="SimSun-ExtB"/>
        <family val="3"/>
        <charset val="134"/>
      </rPr>
      <t>𠀤</t>
    </r>
    <r>
      <rPr>
        <sz val="11"/>
        <rFont val="Microsoft YaHei"/>
        <family val="3"/>
        <charset val="134"/>
      </rPr>
      <t>音佁（</t>
    </r>
    <r>
      <rPr>
        <sz val="11"/>
        <rFont val="Calibri"/>
        <family val="3"/>
      </rPr>
      <t>yi3/ai3,</t>
    </r>
    <r>
      <rPr>
        <sz val="11"/>
        <rFont val="游ゴシック"/>
        <family val="3"/>
        <charset val="128"/>
      </rPr>
      <t>イ</t>
    </r>
    <r>
      <rPr>
        <sz val="11"/>
        <rFont val="Calibri"/>
        <family val="3"/>
      </rPr>
      <t>/</t>
    </r>
    <r>
      <rPr>
        <sz val="11"/>
        <rFont val="游ゴシック"/>
        <family val="3"/>
        <charset val="128"/>
      </rPr>
      <t>アイ</t>
    </r>
    <r>
      <rPr>
        <sz val="11"/>
        <rFont val="Microsoft YaHei"/>
        <family val="3"/>
        <charset val="134"/>
      </rPr>
      <t>）」</t>
    </r>
    <r>
      <rPr>
        <sz val="11"/>
        <rFont val="游ゴシック"/>
        <family val="3"/>
        <charset val="128"/>
      </rPr>
      <t>とする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訓詁は玉篇と言わず</t>
    </r>
    <r>
      <rPr>
        <sz val="11"/>
        <rFont val="Microsoft YaHei"/>
        <family val="3"/>
        <charset val="134"/>
      </rPr>
      <t>、「</t>
    </r>
    <r>
      <rPr>
        <sz val="11"/>
        <rFont val="游ゴシック"/>
        <family val="3"/>
        <charset val="128"/>
      </rPr>
      <t>肥也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とする</t>
    </r>
    <r>
      <rPr>
        <sz val="11"/>
        <rFont val="Microsoft YaHei"/>
        <family val="3"/>
        <charset val="134"/>
      </rPr>
      <t>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なお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訳注稿には次の注を追</t>
    </r>
    <r>
      <rPr>
        <sz val="11"/>
        <rFont val="Microsoft YaHei"/>
        <family val="3"/>
        <charset val="134"/>
      </rPr>
      <t>加：</t>
    </r>
    <r>
      <rPr>
        <sz val="11"/>
        <rFont val="Calibri"/>
        <family val="3"/>
      </rPr>
      <t xml:space="preserve">
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（䑁）、人</t>
    </r>
    <r>
      <rPr>
        <sz val="11"/>
        <rFont val="游ゴシック"/>
        <family val="3"/>
        <charset val="128"/>
      </rPr>
      <t>名</t>
    </r>
    <r>
      <rPr>
        <sz val="11"/>
        <rFont val="Microsoft YaHei"/>
        <family val="3"/>
        <charset val="134"/>
      </rPr>
      <t>。『</t>
    </r>
    <r>
      <rPr>
        <sz val="11"/>
        <rFont val="游ゴシック"/>
        <family val="3"/>
        <charset val="128"/>
      </rPr>
      <t>康煕字典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備考の未集・肉字部には</t>
    </r>
    <r>
      <rPr>
        <sz val="11"/>
        <rFont val="Microsoft YaHei"/>
        <family val="3"/>
        <charset val="134"/>
      </rPr>
      <t>、</t>
    </r>
    <r>
      <rPr>
        <sz val="11"/>
        <rFont val="Calibri"/>
        <family val="3"/>
      </rPr>
      <t xml:space="preserve">
</t>
    </r>
    <r>
      <rPr>
        <sz val="11"/>
        <rFont val="Microsoft YaHei"/>
        <family val="3"/>
        <charset val="134"/>
      </rPr>
      <t>「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，『</t>
    </r>
    <r>
      <rPr>
        <sz val="11"/>
        <rFont val="游ゴシック"/>
        <family val="3"/>
        <charset val="128"/>
      </rPr>
      <t>川篇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同</t>
    </r>
    <r>
      <rPr>
        <sz val="11"/>
        <rFont val="Microsoft YaHei"/>
        <family val="2"/>
        <charset val="134"/>
      </rPr>
      <t>䑁</t>
    </r>
    <r>
      <rPr>
        <sz val="11"/>
        <rFont val="Microsoft YaHei"/>
        <family val="3"/>
        <charset val="134"/>
      </rPr>
      <t>。」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という</t>
    </r>
    <r>
      <rPr>
        <sz val="11"/>
        <rFont val="Microsoft YaHei"/>
        <family val="3"/>
        <charset val="134"/>
      </rPr>
      <t>。䑁字</t>
    </r>
    <r>
      <rPr>
        <sz val="11"/>
        <rFont val="游ゴシック"/>
        <family val="3"/>
        <charset val="128"/>
      </rPr>
      <t>は</t>
    </r>
    <r>
      <rPr>
        <sz val="11"/>
        <rFont val="Microsoft YaHei"/>
        <family val="3"/>
        <charset val="134"/>
      </rPr>
      <t>、『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肉部および</t>
    </r>
    <r>
      <rPr>
        <sz val="11"/>
        <rFont val="Microsoft YaHei"/>
        <family val="3"/>
        <charset val="134"/>
      </rPr>
      <t>『</t>
    </r>
    <r>
      <rPr>
        <sz val="11"/>
        <rFont val="游ゴシック"/>
        <family val="3"/>
        <charset val="128"/>
      </rPr>
      <t>廣韻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屋韻</t>
    </r>
    <r>
      <rPr>
        <sz val="11"/>
        <rFont val="Microsoft YaHei"/>
        <family val="3"/>
        <charset val="134"/>
      </rPr>
      <t>（</t>
    </r>
    <r>
      <rPr>
        <sz val="11"/>
        <rFont val="游ゴシック"/>
        <family val="3"/>
        <charset val="128"/>
      </rPr>
      <t>烏谷切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オク</t>
    </r>
    <r>
      <rPr>
        <sz val="11"/>
        <rFont val="Microsoft YaHei"/>
        <family val="3"/>
        <charset val="134"/>
      </rPr>
      <t>）</t>
    </r>
    <r>
      <rPr>
        <sz val="11"/>
        <rFont val="游ゴシック"/>
        <family val="3"/>
        <charset val="128"/>
      </rPr>
      <t>と沃韻</t>
    </r>
    <r>
      <rPr>
        <sz val="11"/>
        <rFont val="Microsoft YaHei"/>
        <family val="3"/>
        <charset val="134"/>
      </rPr>
      <t>（</t>
    </r>
    <r>
      <rPr>
        <sz val="11"/>
        <rFont val="游ゴシック"/>
        <family val="3"/>
        <charset val="128"/>
      </rPr>
      <t>烏酷切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オク</t>
    </r>
    <r>
      <rPr>
        <sz val="11"/>
        <rFont val="Microsoft YaHei"/>
        <family val="3"/>
        <charset val="134"/>
      </rPr>
      <t>）</t>
    </r>
    <r>
      <rPr>
        <sz val="11"/>
        <rFont val="游ゴシック"/>
        <family val="3"/>
        <charset val="128"/>
      </rPr>
      <t>に見える</t>
    </r>
    <r>
      <rPr>
        <sz val="11"/>
        <rFont val="Microsoft YaHei"/>
        <family val="3"/>
        <charset val="134"/>
      </rPr>
      <t>。『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』</t>
    </r>
    <r>
      <rPr>
        <sz val="11"/>
        <rFont val="游ゴシック"/>
        <family val="3"/>
        <charset val="128"/>
      </rPr>
      <t>の反切も烏酷切であり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それに基づいて字音を附した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なお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校釋は</t>
    </r>
    <r>
      <rPr>
        <sz val="11"/>
        <rFont val="Microsoft YaHei"/>
        <family val="3"/>
        <charset val="134"/>
      </rPr>
      <t>、「</t>
    </r>
    <r>
      <rPr>
        <sz val="11"/>
        <rFont val="SimSun-ExtB"/>
        <family val="3"/>
        <charset val="134"/>
      </rPr>
      <t>𦡌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に作る</t>
    </r>
    <r>
      <rPr>
        <sz val="11"/>
        <rFont val="Microsoft YaHei"/>
        <family val="3"/>
        <charset val="134"/>
      </rPr>
      <t>。</t>
    </r>
    <r>
      <rPr>
        <sz val="11"/>
        <rFont val="SimSun-ExtB"/>
        <family val="3"/>
        <charset val="134"/>
      </rPr>
      <t>𦡌</t>
    </r>
    <r>
      <rPr>
        <sz val="11"/>
        <rFont val="游ゴシック"/>
        <family val="3"/>
        <charset val="128"/>
      </rPr>
      <t>字は</t>
    </r>
    <r>
      <rPr>
        <sz val="11"/>
        <rFont val="Microsoft YaHei"/>
        <family val="3"/>
        <charset val="134"/>
      </rPr>
      <t>、『大漢和辞典』</t>
    </r>
    <r>
      <rPr>
        <sz val="11"/>
        <rFont val="游ゴシック"/>
        <family val="3"/>
        <charset val="128"/>
      </rPr>
      <t>附録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49549</t>
    </r>
    <r>
      <rPr>
        <sz val="11"/>
        <rFont val="Microsoft YaHei"/>
        <family val="3"/>
        <charset val="134"/>
      </rPr>
      <t>）</t>
    </r>
    <r>
      <rPr>
        <sz val="11"/>
        <rFont val="游ゴシック"/>
        <family val="3"/>
        <charset val="128"/>
      </rPr>
      <t>に収録されており</t>
    </r>
    <r>
      <rPr>
        <sz val="11"/>
        <rFont val="Microsoft YaHei"/>
        <family val="3"/>
        <charset val="134"/>
      </rPr>
      <t>、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ヨ</t>
    </r>
    <r>
      <rPr>
        <sz val="11"/>
        <rFont val="Microsoft YaHei"/>
        <family val="3"/>
        <charset val="134"/>
      </rPr>
      <t>。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（</t>
    </r>
    <r>
      <rPr>
        <sz val="11"/>
        <rFont val="Calibri"/>
        <family val="3"/>
      </rPr>
      <t>9-29965</t>
    </r>
    <r>
      <rPr>
        <sz val="11"/>
        <rFont val="Microsoft YaHei"/>
        <family val="3"/>
        <charset val="134"/>
      </rPr>
      <t>）</t>
    </r>
    <r>
      <rPr>
        <sz val="11"/>
        <rFont val="游ゴシック"/>
        <family val="3"/>
        <charset val="128"/>
      </rPr>
      <t>に同じ</t>
    </r>
    <r>
      <rPr>
        <sz val="11"/>
        <rFont val="Microsoft YaHei"/>
        <family val="3"/>
        <charset val="134"/>
      </rPr>
      <t>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といい</t>
    </r>
    <r>
      <rPr>
        <sz val="11"/>
        <rFont val="Microsoft YaHei"/>
        <family val="3"/>
        <charset val="134"/>
      </rPr>
      <t>、</t>
    </r>
    <r>
      <rPr>
        <sz val="11"/>
        <rFont val="SimSun-ExtB"/>
        <family val="3"/>
        <charset val="134"/>
      </rPr>
      <t>𦡭</t>
    </r>
    <r>
      <rPr>
        <sz val="11"/>
        <rFont val="游ゴシック"/>
        <family val="3"/>
        <charset val="128"/>
      </rPr>
      <t>の項では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さらに</t>
    </r>
    <r>
      <rPr>
        <sz val="11"/>
        <rFont val="Microsoft YaHei"/>
        <family val="3"/>
        <charset val="134"/>
      </rPr>
      <t>、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ヨ</t>
    </r>
    <r>
      <rPr>
        <sz val="11"/>
        <rFont val="Microsoft YaHei"/>
        <family val="3"/>
        <charset val="134"/>
      </rPr>
      <t>。〔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〕：</t>
    </r>
    <r>
      <rPr>
        <sz val="11"/>
        <rFont val="游ゴシック"/>
        <family val="3"/>
        <charset val="128"/>
      </rPr>
      <t>音預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あぶら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</rPr>
      <t>又</t>
    </r>
    <r>
      <rPr>
        <sz val="11"/>
        <rFont val="Microsoft YaHei"/>
        <family val="3"/>
        <charset val="134"/>
      </rPr>
      <t>、</t>
    </r>
    <r>
      <rPr>
        <sz val="11"/>
        <rFont val="SimSun-ExtB"/>
        <family val="3"/>
        <charset val="134"/>
      </rPr>
      <t>𦡌</t>
    </r>
    <r>
      <rPr>
        <sz val="11"/>
        <rFont val="游ゴシック"/>
        <family val="3"/>
        <charset val="128"/>
      </rPr>
      <t>に作る</t>
    </r>
    <r>
      <rPr>
        <sz val="11"/>
        <rFont val="Microsoft YaHei"/>
        <family val="3"/>
        <charset val="134"/>
      </rPr>
      <t>。〔</t>
    </r>
    <r>
      <rPr>
        <sz val="11"/>
        <rFont val="游ゴシック"/>
        <family val="3"/>
        <charset val="128"/>
      </rPr>
      <t>玉篇</t>
    </r>
    <r>
      <rPr>
        <sz val="11"/>
        <rFont val="Microsoft YaHei"/>
        <family val="3"/>
        <charset val="134"/>
      </rPr>
      <t>〕</t>
    </r>
    <r>
      <rPr>
        <sz val="11"/>
        <rFont val="SimSun-ExtB"/>
        <family val="3"/>
        <charset val="134"/>
      </rPr>
      <t>𦡭</t>
    </r>
    <r>
      <rPr>
        <sz val="11"/>
        <rFont val="Microsoft YaHei"/>
        <family val="3"/>
        <charset val="134"/>
      </rPr>
      <t>、脂膜也。亦作</t>
    </r>
    <r>
      <rPr>
        <sz val="11"/>
        <rFont val="SimSun-ExtB"/>
        <family val="3"/>
        <charset val="134"/>
      </rPr>
      <t>𦡌</t>
    </r>
    <r>
      <rPr>
        <sz val="11"/>
        <rFont val="Microsoft YaHei"/>
        <family val="3"/>
        <charset val="134"/>
      </rPr>
      <t>。</t>
    </r>
    <r>
      <rPr>
        <sz val="11"/>
        <rFont val="Calibri"/>
        <family val="3"/>
      </rPr>
      <t xml:space="preserve">
</t>
    </r>
    <r>
      <rPr>
        <sz val="11"/>
        <rFont val="游ゴシック"/>
        <family val="3"/>
        <charset val="128"/>
      </rPr>
      <t>というが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今本玉篇の肉部には</t>
    </r>
    <r>
      <rPr>
        <sz val="11"/>
        <rFont val="SimSun-ExtB"/>
        <family val="3"/>
        <charset val="134"/>
      </rPr>
      <t>𦡭</t>
    </r>
    <r>
      <rPr>
        <sz val="11"/>
        <rFont val="游ゴシック"/>
        <family val="3"/>
        <charset val="128"/>
      </rPr>
      <t>字も</t>
    </r>
    <r>
      <rPr>
        <sz val="11"/>
        <rFont val="SimSun-ExtB"/>
        <family val="3"/>
        <charset val="134"/>
      </rPr>
      <t>𦡌</t>
    </r>
    <r>
      <rPr>
        <sz val="11"/>
        <rFont val="游ゴシック"/>
        <family val="3"/>
        <charset val="128"/>
      </rPr>
      <t>字も見当たらず</t>
    </r>
    <r>
      <rPr>
        <sz val="11"/>
        <rFont val="Microsoft YaHei"/>
        <family val="3"/>
        <charset val="134"/>
      </rPr>
      <t>、</t>
    </r>
    <r>
      <rPr>
        <sz val="11"/>
        <rFont val="游ゴシック"/>
        <family val="3"/>
        <charset val="128"/>
      </rPr>
      <t>残本玉篇にはそもそも肉部は残されていない</t>
    </r>
    <r>
      <rPr>
        <sz val="11"/>
        <rFont val="Microsoft YaHei"/>
        <family val="3"/>
        <charset val="134"/>
      </rPr>
      <t>。</t>
    </r>
    <rPh sb="43" eb="46">
      <t>ヘンシュウシャ</t>
    </rPh>
    <rPh sb="47" eb="49">
      <t>カンチガ</t>
    </rPh>
    <phoneticPr fontId="2"/>
  </si>
  <si>
    <t>吕</t>
  </si>
  <si>
    <t>説</t>
    <rPh sb="0" eb="1">
      <t>セツ</t>
    </rPh>
    <phoneticPr fontId="2"/>
  </si>
  <si>
    <t>說</t>
    <phoneticPr fontId="2"/>
  </si>
  <si>
    <t>木</t>
    <phoneticPr fontId="2"/>
  </si>
  <si>
    <t>ろう</t>
    <phoneticPr fontId="2"/>
  </si>
  <si>
    <t>斤</t>
    <rPh sb="0" eb="1">
      <t>キン</t>
    </rPh>
    <phoneticPr fontId="2"/>
  </si>
  <si>
    <t>だ</t>
    <phoneticPr fontId="2"/>
  </si>
  <si>
    <t>呉</t>
    <rPh sb="0" eb="1">
      <t>ゴ</t>
    </rPh>
    <phoneticPr fontId="2"/>
  </si>
  <si>
    <t>ちょう</t>
    <phoneticPr fontId="2"/>
  </si>
  <si>
    <t>ち</t>
    <phoneticPr fontId="2"/>
  </si>
  <si>
    <t>とく</t>
    <phoneticPr fontId="2"/>
  </si>
  <si>
    <t>『廣韻』屋韻は徒谷切とする。句読のトウ音は『廣韻』にはなく、『集韻』に由来する。</t>
    <rPh sb="1" eb="3">
      <t>コウイン</t>
    </rPh>
    <rPh sb="5" eb="6">
      <t>イン</t>
    </rPh>
    <rPh sb="9" eb="10">
      <t>セツ</t>
    </rPh>
    <rPh sb="14" eb="16">
      <t>クトウ</t>
    </rPh>
    <rPh sb="19" eb="20">
      <t>オン</t>
    </rPh>
    <rPh sb="22" eb="24">
      <t>コウイン</t>
    </rPh>
    <rPh sb="31" eb="33">
      <t>シュウイン</t>
    </rPh>
    <rPh sb="35" eb="37">
      <t>ユライ</t>
    </rPh>
    <phoneticPr fontId="2"/>
  </si>
  <si>
    <t>てい</t>
    <phoneticPr fontId="2"/>
  </si>
  <si>
    <t>て</t>
    <phoneticPr fontId="2"/>
  </si>
  <si>
    <t>てん</t>
    <phoneticPr fontId="2"/>
  </si>
  <si>
    <t>れき</t>
    <phoneticPr fontId="2"/>
  </si>
  <si>
    <t>がい</t>
    <phoneticPr fontId="2"/>
  </si>
  <si>
    <t>『廣韻』代韻は『説文』木部に従って「槩」に作る。</t>
    <rPh sb="1" eb="3">
      <t>コウイン</t>
    </rPh>
    <rPh sb="4" eb="5">
      <t>ダイ</t>
    </rPh>
    <rPh sb="5" eb="6">
      <t>イン</t>
    </rPh>
    <rPh sb="8" eb="10">
      <t>セツモン</t>
    </rPh>
    <rPh sb="11" eb="12">
      <t>キ</t>
    </rPh>
    <rPh sb="12" eb="13">
      <t>ブ</t>
    </rPh>
    <rPh sb="14" eb="15">
      <t>シタガ</t>
    </rPh>
    <rPh sb="21" eb="22">
      <t>ツク</t>
    </rPh>
    <phoneticPr fontId="2"/>
  </si>
  <si>
    <t>げん</t>
    <phoneticPr fontId="2"/>
  </si>
  <si>
    <t>げ</t>
    <phoneticPr fontId="2"/>
  </si>
  <si>
    <t>しゃ</t>
    <phoneticPr fontId="2"/>
  </si>
  <si>
    <t>示</t>
    <rPh sb="0" eb="1">
      <t>シメ</t>
    </rPh>
    <phoneticPr fontId="2"/>
  </si>
  <si>
    <t>さつ</t>
    <phoneticPr fontId="2"/>
  </si>
  <si>
    <t>『廣韻』燭韻は力玉切（リョク、lu4、采錄，また錄事）とする。『集韻』に従えば、省察は、良據切（リョ、lü4）とも読めるが、『廣韻』の録事は省察を含むとも考えられる。</t>
    <rPh sb="1" eb="3">
      <t>コウイン</t>
    </rPh>
    <rPh sb="5" eb="6">
      <t>イン</t>
    </rPh>
    <rPh sb="7" eb="8">
      <t>チカラ</t>
    </rPh>
    <rPh sb="8" eb="9">
      <t>ギョク</t>
    </rPh>
    <rPh sb="9" eb="10">
      <t>セツ</t>
    </rPh>
    <rPh sb="25" eb="26">
      <t>コト</t>
    </rPh>
    <rPh sb="36" eb="37">
      <t>シタガ</t>
    </rPh>
    <rPh sb="40" eb="42">
      <t>セイサツ</t>
    </rPh>
    <rPh sb="46" eb="47">
      <t>セツ</t>
    </rPh>
    <rPh sb="57" eb="58">
      <t>ヨ</t>
    </rPh>
    <rPh sb="63" eb="65">
      <t>コウイン</t>
    </rPh>
    <rPh sb="67" eb="68">
      <t>ロク</t>
    </rPh>
    <rPh sb="68" eb="69">
      <t>コト</t>
    </rPh>
    <rPh sb="70" eb="72">
      <t>セイサツ</t>
    </rPh>
    <rPh sb="73" eb="74">
      <t>フク</t>
    </rPh>
    <rPh sb="77" eb="78">
      <t>カンガ</t>
    </rPh>
    <phoneticPr fontId="2"/>
  </si>
  <si>
    <t>『廣韻』黠韻は所八切（サツ、sha1、殺命・戮）とし、怪韻は所拜切（サイ、shai4、殺害，又疾也。猛也。亦降殺。周禮注云殺衰小之也。）とする。一般にころす意味を黠韻に従ってサツ、減じる意味を怪韻にしたがってサイと読む。</t>
    <rPh sb="5" eb="6">
      <t>イン</t>
    </rPh>
    <rPh sb="9" eb="10">
      <t>セツ</t>
    </rPh>
    <rPh sb="19" eb="20">
      <t>サツ</t>
    </rPh>
    <rPh sb="20" eb="21">
      <t>イノチ</t>
    </rPh>
    <rPh sb="28" eb="29">
      <t>イン</t>
    </rPh>
    <rPh sb="32" eb="33">
      <t>セツ</t>
    </rPh>
    <rPh sb="72" eb="74">
      <t>イッパン</t>
    </rPh>
    <rPh sb="78" eb="80">
      <t>イミ</t>
    </rPh>
    <rPh sb="84" eb="85">
      <t>シタガ</t>
    </rPh>
    <rPh sb="90" eb="91">
      <t>ゲン</t>
    </rPh>
    <rPh sb="93" eb="95">
      <t>イミ</t>
    </rPh>
    <rPh sb="107" eb="108">
      <t>ヨ</t>
    </rPh>
    <phoneticPr fontId="2"/>
  </si>
  <si>
    <t>りょう</t>
    <phoneticPr fontId="2"/>
  </si>
  <si>
    <t>入</t>
    <rPh sb="0" eb="1">
      <t>イ</t>
    </rPh>
    <phoneticPr fontId="2"/>
  </si>
  <si>
    <t>シャク</t>
    <phoneticPr fontId="2"/>
  </si>
  <si>
    <t>ナン</t>
    <phoneticPr fontId="2"/>
  </si>
  <si>
    <t>ヒョウ</t>
    <phoneticPr fontId="2"/>
  </si>
  <si>
    <t>ドク</t>
    <phoneticPr fontId="2"/>
  </si>
  <si>
    <t>リョク</t>
    <phoneticPr fontId="2"/>
  </si>
  <si>
    <t>『廣韻』虞韻は豈俱切（ク、qu1）、侯韻は烏侯切（オウ、ou1、姓）とする。</t>
    <rPh sb="1" eb="3">
      <t>コウイン</t>
    </rPh>
    <rPh sb="5" eb="6">
      <t>イン</t>
    </rPh>
    <rPh sb="9" eb="10">
      <t>セツ</t>
    </rPh>
    <rPh sb="19" eb="20">
      <t>イン</t>
    </rPh>
    <rPh sb="23" eb="24">
      <t>セツ</t>
    </rPh>
    <rPh sb="32" eb="33">
      <t>セイ</t>
    </rPh>
    <phoneticPr fontId="2"/>
  </si>
  <si>
    <t>さん</t>
    <phoneticPr fontId="2"/>
  </si>
  <si>
    <t>『廣韻』覃韻は、倉含切（サン、can1參承，參覲也）、談韻は、蘇甘切（サン、san1、同三，俗作叁）、侵部は、所今切（シン、shen1、星參，亦姓）と楚簪切（シン、cen1、同嵾，嵾差不齊）、勘韻は、七紺切（サン？、can4、參鼓）とする。</t>
    <rPh sb="1" eb="3">
      <t>コウイン</t>
    </rPh>
    <rPh sb="52" eb="53">
      <t>ブ</t>
    </rPh>
    <rPh sb="57" eb="58">
      <t>セツ</t>
    </rPh>
    <rPh sb="68" eb="69">
      <t>ホシ</t>
    </rPh>
    <rPh sb="77" eb="78">
      <t>セツ</t>
    </rPh>
    <rPh sb="87" eb="88">
      <t>ドウ</t>
    </rPh>
    <rPh sb="97" eb="98">
      <t>イン</t>
    </rPh>
    <rPh sb="102" eb="103">
      <t>セツ</t>
    </rPh>
    <phoneticPr fontId="2"/>
  </si>
  <si>
    <r>
      <t>止韻・羊己切（イ。癡也，説文讀若騃，又夷在切）、海韻・夷在切（アイ。癡也）、志韻・丑吏切（チ。</t>
    </r>
    <r>
      <rPr>
        <sz val="11"/>
        <rFont val="游ゴシック"/>
        <family val="3"/>
        <charset val="136"/>
        <scheme val="minor"/>
      </rPr>
      <t>佁</t>
    </r>
    <r>
      <rPr>
        <sz val="11"/>
        <rFont val="游ゴシック"/>
        <family val="3"/>
        <charset val="128"/>
        <scheme val="minor"/>
      </rPr>
      <t>儗不前）の三音あり</t>
    </r>
  </si>
  <si>
    <r>
      <t>広韻・漾韻には式亮切（ショウ）と許亮切（キョウ。對也，</t>
    </r>
    <r>
      <rPr>
        <sz val="11"/>
        <rFont val="Microsoft YaHei"/>
        <family val="2"/>
        <charset val="134"/>
      </rPr>
      <t>䆫</t>
    </r>
    <r>
      <rPr>
        <sz val="11"/>
        <rFont val="游ゴシック"/>
        <family val="3"/>
        <charset val="128"/>
        <scheme val="minor"/>
      </rPr>
      <t>也。説文曰北出牖也。从宀、口。詩曰。塞向墐</t>
    </r>
    <r>
      <rPr>
        <sz val="11"/>
        <rFont val="游ゴシック"/>
        <family val="3"/>
        <charset val="129"/>
        <scheme val="minor"/>
      </rPr>
      <t>戶</t>
    </r>
    <r>
      <rPr>
        <sz val="11"/>
        <rFont val="游ゴシック"/>
        <family val="3"/>
        <charset val="128"/>
        <scheme val="minor"/>
      </rPr>
      <t>。）の二音あるが、前者は周の国名と姓氏のみ。段注に従って許亮切で読んだ。</t>
    </r>
    <phoneticPr fontId="2"/>
  </si>
  <si>
    <r>
      <rPr>
        <sz val="11"/>
        <rFont val="SimSun-ExtB"/>
        <family val="3"/>
        <charset val="134"/>
      </rPr>
      <t>𡛿</t>
    </r>
    <r>
      <rPr>
        <sz val="11"/>
        <rFont val="Microsoft YaHei UI"/>
        <family val="3"/>
        <charset val="134"/>
      </rPr>
      <t>。</t>
    </r>
    <r>
      <rPr>
        <sz val="11"/>
        <rFont val="游ゴシック"/>
        <family val="3"/>
        <charset val="128"/>
        <scheme val="minor"/>
      </rPr>
      <t>廣韻未収録字。『字彙補』女部「</t>
    </r>
    <r>
      <rPr>
        <sz val="11"/>
        <rFont val="SimSun-ExtB"/>
        <family val="3"/>
        <charset val="134"/>
      </rPr>
      <t>𡛿</t>
    </r>
    <r>
      <rPr>
        <sz val="11"/>
        <rFont val="游ゴシック"/>
        <family val="3"/>
        <charset val="128"/>
        <scheme val="minor"/>
      </rPr>
      <t>，音未詳，鳥名。」</t>
    </r>
    <phoneticPr fontId="2"/>
  </si>
  <si>
    <r>
      <rPr>
        <sz val="11"/>
        <rFont val="SimSun-ExtB"/>
        <family val="3"/>
        <charset val="134"/>
      </rPr>
      <t>𡩡</t>
    </r>
    <r>
      <rPr>
        <sz val="11"/>
        <rFont val="Microsoft YaHei UI"/>
        <family val="3"/>
        <charset val="134"/>
      </rPr>
      <t>。</t>
    </r>
    <r>
      <rPr>
        <sz val="11"/>
        <rFont val="游ゴシック"/>
        <family val="3"/>
        <charset val="128"/>
        <scheme val="minor"/>
      </rPr>
      <t>山戟切・山責切、索の又音に同じ</t>
    </r>
  </si>
  <si>
    <r>
      <t>｛犭＋舟｝</t>
    </r>
    <r>
      <rPr>
        <sz val="11"/>
        <rFont val="Microsoft YaHei UI"/>
        <family val="3"/>
        <charset val="134"/>
      </rPr>
      <t>（貈）</t>
    </r>
    <r>
      <rPr>
        <sz val="11"/>
        <rFont val="HGPｺﾞｼｯｸE"/>
        <family val="3"/>
        <charset val="128"/>
      </rPr>
      <t xml:space="preserve">
広韻は下各切とするが、段玉裁が「下各切。按此切乃貉之古音。非此字本音也。其字舟聲」とするのに従い、シュウに改めた。</t>
    </r>
    <phoneticPr fontId="2"/>
  </si>
  <si>
    <r>
      <t>字音は廣韻・術韻の慈卹切による。正字通には七醉切（スイ）という字音もあるが、それは萃の讀み替えで、典籍では</t>
    </r>
    <r>
      <rPr>
        <sz val="11"/>
        <rFont val="游ゴシック"/>
        <family val="3"/>
        <charset val="134"/>
        <scheme val="minor"/>
      </rPr>
      <t>崪</t>
    </r>
    <r>
      <rPr>
        <sz val="11"/>
        <rFont val="游ゴシック"/>
        <family val="3"/>
        <charset val="128"/>
        <scheme val="minor"/>
      </rPr>
      <t>と書くことが多い。『文選』宋玉「高唐賦」の李善注には、「崒，聚也」といい、司馬相如「子虛賦」の注では張揖を引いて「崒與萃同，集也」という。實際に『史記』司馬相如列傳では萃に作る。</t>
    </r>
    <phoneticPr fontId="2"/>
  </si>
  <si>
    <r>
      <rPr>
        <sz val="11"/>
        <rFont val="SimSun-ExtB"/>
        <family val="2"/>
        <charset val="134"/>
      </rPr>
      <t>𨛭</t>
    </r>
    <r>
      <rPr>
        <sz val="11"/>
        <rFont val="Segoe UI Symbol"/>
        <family val="2"/>
      </rPr>
      <t>✔</t>
    </r>
    <phoneticPr fontId="2"/>
  </si>
  <si>
    <r>
      <t>康煕字典・大部は「獎」を退けて「奬」を正しいとする。なお、秦簡は『説文解字』犬部の通り「</t>
    </r>
    <r>
      <rPr>
        <sz val="11"/>
        <rFont val="SimSun-ExtB"/>
        <family val="3"/>
        <charset val="134"/>
      </rPr>
      <t>𤟌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に作るから、そもそも「獎」と「奬」のどちらも正確ではなく、「</t>
    </r>
    <r>
      <rPr>
        <sz val="11"/>
        <rFont val="SimSun-ExtB"/>
        <family val="3"/>
        <charset val="134"/>
      </rPr>
      <t>𤟌</t>
    </r>
    <r>
      <rPr>
        <sz val="11"/>
        <rFont val="Microsoft YaHei"/>
        <family val="3"/>
        <charset val="134"/>
      </rPr>
      <t>」</t>
    </r>
    <r>
      <rPr>
        <sz val="11"/>
        <rFont val="游ゴシック"/>
        <family val="3"/>
        <charset val="128"/>
      </rPr>
      <t>に作るべし。『康煕字典』：</t>
    </r>
    <r>
      <rPr>
        <sz val="11"/>
        <rFont val="游ゴシック"/>
        <family val="3"/>
        <charset val="128"/>
        <scheme val="minor"/>
      </rPr>
      <t>按《說文》</t>
    </r>
    <r>
      <rPr>
        <sz val="11"/>
        <rFont val="SimSun-ExtB"/>
        <family val="3"/>
        <charset val="134"/>
      </rPr>
      <t>𤟌</t>
    </r>
    <r>
      <rPr>
        <sz val="11"/>
        <rFont val="游ゴシック"/>
        <family val="3"/>
        <charset val="128"/>
        <scheme val="minor"/>
      </rPr>
      <t>列犬部，嗾犬厲之也。本作㢡。隷省作奬。字彙泥說文嗾犬之訓，廾部收㢡，以奬爲俗書，失考正。趙</t>
    </r>
    <r>
      <rPr>
        <sz val="11"/>
        <rFont val="Microsoft YaHei"/>
        <family val="2"/>
        <charset val="134"/>
      </rPr>
      <t>宧</t>
    </r>
    <r>
      <rPr>
        <sz val="11"/>
        <rFont val="游ゴシック"/>
        <family val="3"/>
        <charset val="128"/>
        <scheme val="minor"/>
      </rPr>
      <t>光長箋，奬厲乃嗾犬之訓，俗通作褒奬，美辭。仕宦以爲課最之號，此不通字學之大也。說似泥。</t>
    </r>
    <rPh sb="0" eb="4">
      <t>コウキジテン</t>
    </rPh>
    <rPh sb="5" eb="6">
      <t>ダイ</t>
    </rPh>
    <rPh sb="6" eb="7">
      <t>ブ</t>
    </rPh>
    <rPh sb="12" eb="13">
      <t>シリゾ</t>
    </rPh>
    <rPh sb="19" eb="20">
      <t>タダ</t>
    </rPh>
    <rPh sb="29" eb="31">
      <t>シンカン</t>
    </rPh>
    <rPh sb="33" eb="37">
      <t>セツモンカイジ</t>
    </rPh>
    <rPh sb="38" eb="39">
      <t>イヌ</t>
    </rPh>
    <rPh sb="39" eb="40">
      <t>ブ</t>
    </rPh>
    <rPh sb="41" eb="42">
      <t>トオ</t>
    </rPh>
    <rPh sb="48" eb="49">
      <t>ツク</t>
    </rPh>
    <rPh sb="69" eb="71">
      <t>セイカク</t>
    </rPh>
    <rPh sb="81" eb="82">
      <t>ツク</t>
    </rPh>
    <rPh sb="87" eb="91">
      <t>コウキジテン</t>
    </rPh>
    <phoneticPr fontId="2"/>
  </si>
  <si>
    <r>
      <rPr>
        <sz val="11"/>
        <rFont val="SimSun-ExtB"/>
        <family val="3"/>
        <charset val="134"/>
      </rPr>
      <t>𡡑</t>
    </r>
    <r>
      <rPr>
        <sz val="11"/>
        <rFont val="Microsoft YaHei UI"/>
        <family val="3"/>
        <charset val="134"/>
      </rPr>
      <t>。</t>
    </r>
    <r>
      <rPr>
        <sz val="11"/>
        <rFont val="游ゴシック"/>
        <family val="3"/>
        <charset val="128"/>
        <scheme val="minor"/>
      </rPr>
      <t>廣韻未收錄字。</t>
    </r>
    <phoneticPr fontId="2"/>
  </si>
  <si>
    <r>
      <t>廣韻には他果切（</t>
    </r>
    <r>
      <rPr>
        <sz val="10.5"/>
        <rFont val="Century"/>
        <family val="1"/>
      </rPr>
      <t>=</t>
    </r>
    <r>
      <rPr>
        <sz val="10.5"/>
        <rFont val="ＭＳ 明朝"/>
        <family val="1"/>
        <charset val="128"/>
      </rPr>
      <t>タ，果韻。裂肉也）と旬爲切（</t>
    </r>
    <r>
      <rPr>
        <sz val="10.5"/>
        <rFont val="Century"/>
        <family val="1"/>
      </rPr>
      <t>=</t>
    </r>
    <r>
      <rPr>
        <sz val="10.5"/>
        <rFont val="ＭＳ 明朝"/>
        <family val="1"/>
        <charset val="128"/>
      </rPr>
      <t>スイ，支韻。國名，本作隨……隋文帝去走）の二音あるも、『説文解字』肉部所收の隋字が「裂肉也」と訓ぜられることから、他果切で讀んだ。</t>
    </r>
    <phoneticPr fontId="2"/>
  </si>
  <si>
    <r>
      <t>廣韻には、普耕切（ホウ，耕韻。齊與女交罰金四兩曰</t>
    </r>
    <r>
      <rPr>
        <sz val="11"/>
        <rFont val="Microsoft YaHei"/>
        <family val="2"/>
        <charset val="134"/>
      </rPr>
      <t>姘</t>
    </r>
    <r>
      <rPr>
        <sz val="11"/>
        <rFont val="游ゴシック"/>
        <family val="3"/>
        <charset val="128"/>
        <scheme val="minor"/>
      </rPr>
      <t>。蒼頡篇曰：男女私合曰</t>
    </r>
    <r>
      <rPr>
        <sz val="11"/>
        <rFont val="Microsoft YaHei"/>
        <family val="2"/>
        <charset val="134"/>
      </rPr>
      <t>姘</t>
    </r>
    <r>
      <rPr>
        <sz val="11"/>
        <rFont val="游ゴシック"/>
        <family val="3"/>
        <charset val="128"/>
        <scheme val="minor"/>
      </rPr>
      <t>）・普丁切（ヘイ，靑韻。男女會合）の二音あり、前者は「除也。《漢律》：齊人豫〔與〕妻婢姦曰</t>
    </r>
    <r>
      <rPr>
        <sz val="11"/>
        <rFont val="Microsoft YaHei"/>
        <family val="2"/>
        <charset val="134"/>
      </rPr>
      <t>姘</t>
    </r>
    <r>
      <rPr>
        <sz val="11"/>
        <rFont val="游ゴシック"/>
        <family val="3"/>
        <charset val="128"/>
        <scheme val="minor"/>
      </rPr>
      <t>」という説文解字・女部の</t>
    </r>
    <r>
      <rPr>
        <sz val="11"/>
        <rFont val="Microsoft YaHei"/>
        <family val="2"/>
        <charset val="134"/>
      </rPr>
      <t>姘</t>
    </r>
    <r>
      <rPr>
        <sz val="11"/>
        <rFont val="游ゴシック"/>
        <family val="3"/>
        <charset val="128"/>
        <scheme val="minor"/>
      </rPr>
      <t>字の訓詁と對應する。段玉裁も普耕切と讀む。現代中國語のpin1は嬪の讀み換えに由來する誤讀か。なお、漢和大辭典は新字體（6199）を嬪の異體字としてヒンと、舊字體の俗字としてホウ・ヘイと讀み、また舊字體（6366）をホウとヘイと讀む。正字は11畫のはずだが、フォント上表現できない。</t>
    </r>
    <rPh sb="106" eb="109">
      <t>ダンギョクサイ</t>
    </rPh>
    <phoneticPr fontId="2"/>
  </si>
  <si>
    <r>
      <t>「たけだけしい」はホウ（ボウ）、「さらす」はホク（バク）人名なので前者か。
廣韻には薄報切（ホウ、號韻。侵暴，猝也，急也，又晞也。案：説文作</t>
    </r>
    <r>
      <rPr>
        <sz val="11"/>
        <rFont val="Microsoft YaHei"/>
        <family val="2"/>
        <charset val="134"/>
      </rPr>
      <t>曓</t>
    </r>
    <r>
      <rPr>
        <sz val="11"/>
        <rFont val="游ゴシック"/>
        <family val="3"/>
        <charset val="128"/>
        <scheme val="minor"/>
      </rPr>
      <t>，疾有所趣也。又作暴，晞也。今通作暴。亦姓。漢有繡衣使者暴勝之。）・蒲木切（ホク、屋韻。日乾也）の二音あり、蒲木切は後に曝に作る。段玉裁は、「疾有所趣也」の</t>
    </r>
    <r>
      <rPr>
        <sz val="11"/>
        <rFont val="Microsoft YaHei"/>
        <family val="2"/>
        <charset val="134"/>
      </rPr>
      <t>曓</t>
    </r>
    <r>
      <rPr>
        <sz val="11"/>
        <rFont val="游ゴシック"/>
        <family val="3"/>
        <charset val="128"/>
        <scheme val="minor"/>
      </rPr>
      <t>（暴）を薄報切と讀み、「晞也」の</t>
    </r>
    <r>
      <rPr>
        <sz val="11"/>
        <rFont val="Microsoft YaHei UI"/>
        <family val="3"/>
        <charset val="134"/>
      </rPr>
      <t>㬥</t>
    </r>
    <r>
      <rPr>
        <sz val="11"/>
        <rFont val="游ゴシック"/>
        <family val="3"/>
        <charset val="128"/>
        <scheme val="minor"/>
      </rPr>
      <t>について、蒲木切を退け、捕沃切（ホク？）と讀む。なお、角川漢和中辭典は、誤って薄報切の漢音と呉音をボウと、慣用讀みをバウとする、同音の虣をホウ/バウ（漢）・ボウ（呉）とする。</t>
    </r>
    <rPh sb="28" eb="30">
      <t>ジンメイ</t>
    </rPh>
    <rPh sb="33" eb="35">
      <t>ゼンシャ</t>
    </rPh>
    <phoneticPr fontId="2"/>
  </si>
  <si>
    <r>
      <rPr>
        <sz val="11"/>
        <rFont val="SimSun-ExtB"/>
        <family val="3"/>
        <charset val="134"/>
      </rPr>
      <t>𨹝</t>
    </r>
    <r>
      <rPr>
        <sz val="11"/>
        <rFont val="Microsoft YaHei"/>
        <family val="3"/>
        <charset val="134"/>
      </rPr>
      <t>（</t>
    </r>
    <r>
      <rPr>
        <sz val="11"/>
        <rFont val="Yu Gothic"/>
        <family val="3"/>
        <charset val="128"/>
      </rPr>
      <t>広韻は未収録！邑に従って読んだ。集韻（乙及切）と矛盾せず。なお、『南斉書』張融傳の原注には於</t>
    </r>
    <r>
      <rPr>
        <sz val="11"/>
        <rFont val="游ゴシック"/>
        <family val="3"/>
        <charset val="128"/>
      </rPr>
      <t>夾</t>
    </r>
    <r>
      <rPr>
        <sz val="11"/>
        <rFont val="Yu Gothic"/>
        <family val="3"/>
        <charset val="128"/>
      </rPr>
      <t>反（オウ？）という読みもある）</t>
    </r>
    <rPh sb="3" eb="5">
      <t>コウイン</t>
    </rPh>
    <rPh sb="6" eb="9">
      <t>ミシュウロク</t>
    </rPh>
    <rPh sb="10" eb="11">
      <t>ムラ</t>
    </rPh>
    <rPh sb="12" eb="13">
      <t>シタガ</t>
    </rPh>
    <rPh sb="15" eb="16">
      <t>ヨ</t>
    </rPh>
    <rPh sb="19" eb="21">
      <t>シュウイン</t>
    </rPh>
    <rPh sb="22" eb="23">
      <t>オツ</t>
    </rPh>
    <rPh sb="23" eb="24">
      <t>オヨ</t>
    </rPh>
    <rPh sb="24" eb="25">
      <t>セツ</t>
    </rPh>
    <rPh sb="27" eb="29">
      <t>ムジュン</t>
    </rPh>
    <rPh sb="36" eb="37">
      <t>ミナミ</t>
    </rPh>
    <rPh sb="37" eb="38">
      <t>セイ</t>
    </rPh>
    <rPh sb="38" eb="39">
      <t>ショ</t>
    </rPh>
    <rPh sb="40" eb="41">
      <t>ハリ</t>
    </rPh>
    <rPh sb="41" eb="42">
      <t>ユウ</t>
    </rPh>
    <rPh sb="42" eb="43">
      <t>デン</t>
    </rPh>
    <rPh sb="44" eb="46">
      <t>ゲンチュウ</t>
    </rPh>
    <rPh sb="48" eb="49">
      <t>オ</t>
    </rPh>
    <rPh sb="49" eb="50">
      <t>キョウ</t>
    </rPh>
    <rPh sb="50" eb="51">
      <t>タン</t>
    </rPh>
    <rPh sb="59" eb="60">
      <t>ヨ</t>
    </rPh>
    <phoneticPr fontId="2"/>
  </si>
  <si>
    <r>
      <rPr>
        <sz val="11"/>
        <rFont val="SimSun-ExtB"/>
        <family val="3"/>
        <charset val="134"/>
      </rPr>
      <t>𦱂</t>
    </r>
    <r>
      <rPr>
        <sz val="11"/>
        <rFont val="Microsoft YaHei"/>
        <family val="3"/>
        <charset val="134"/>
      </rPr>
      <t>。</t>
    </r>
    <r>
      <rPr>
        <sz val="11"/>
        <rFont val="游ゴシック"/>
        <family val="3"/>
        <charset val="128"/>
        <scheme val="minor"/>
      </rPr>
      <t>正字は12画ではあるが、フォント上表現できない。</t>
    </r>
    <phoneticPr fontId="2"/>
  </si>
  <si>
    <r>
      <t>平原郡樂陵</t>
    </r>
    <r>
      <rPr>
        <sz val="11"/>
        <rFont val="Microsoft YaHei UI"/>
        <family val="3"/>
        <charset val="134"/>
      </rPr>
      <t>縣</t>
    </r>
    <r>
      <rPr>
        <sz val="11"/>
        <rFont val="游ゴシック"/>
        <family val="3"/>
        <charset val="128"/>
      </rPr>
      <t>に合わせてラクと読んだ。人名索引は青木さんの素案通り手動でガクの所に挿入。社会労働編成では樂人等があれば手動で対応する必要がある。好む訓はさらに五教切（ゴウ）と読む。</t>
    </r>
    <rPh sb="0" eb="1">
      <t>ヒラ</t>
    </rPh>
    <rPh sb="1" eb="2">
      <t>ハラ</t>
    </rPh>
    <rPh sb="2" eb="3">
      <t>グン</t>
    </rPh>
    <rPh sb="4" eb="5">
      <t>リョウ</t>
    </rPh>
    <rPh sb="7" eb="8">
      <t>ア</t>
    </rPh>
    <rPh sb="14" eb="15">
      <t>ヨ</t>
    </rPh>
    <rPh sb="18" eb="22">
      <t>ジンメイサクイン</t>
    </rPh>
    <rPh sb="23" eb="25">
      <t>アオキ</t>
    </rPh>
    <rPh sb="28" eb="30">
      <t>ソアン</t>
    </rPh>
    <rPh sb="30" eb="31">
      <t>ドオ</t>
    </rPh>
    <rPh sb="32" eb="34">
      <t>シュドウ</t>
    </rPh>
    <rPh sb="38" eb="39">
      <t>トコロ</t>
    </rPh>
    <rPh sb="40" eb="42">
      <t>ソウニュウ</t>
    </rPh>
    <rPh sb="43" eb="45">
      <t>シャカイ</t>
    </rPh>
    <rPh sb="45" eb="47">
      <t>ロウドウ</t>
    </rPh>
    <rPh sb="47" eb="49">
      <t>ヘンセイ</t>
    </rPh>
    <rPh sb="52" eb="53">
      <t>ヒト</t>
    </rPh>
    <rPh sb="53" eb="54">
      <t>ナド</t>
    </rPh>
    <rPh sb="58" eb="60">
      <t>シュドウ</t>
    </rPh>
    <rPh sb="61" eb="63">
      <t>タイオウ</t>
    </rPh>
    <rPh sb="65" eb="67">
      <t>ヒツヨウ</t>
    </rPh>
    <rPh sb="71" eb="72">
      <t>コノ</t>
    </rPh>
    <rPh sb="73" eb="74">
      <t>クン</t>
    </rPh>
    <rPh sb="78" eb="79">
      <t>ゴ</t>
    </rPh>
    <rPh sb="79" eb="80">
      <t>オシ</t>
    </rPh>
    <rPh sb="80" eb="81">
      <t>セツ</t>
    </rPh>
    <rPh sb="86" eb="87">
      <t>ヨ</t>
    </rPh>
    <phoneticPr fontId="2"/>
  </si>
  <si>
    <t>ズ</t>
    <phoneticPr fontId="2"/>
  </si>
  <si>
    <t>きょう</t>
    <phoneticPr fontId="2"/>
  </si>
  <si>
    <t>擧</t>
    <phoneticPr fontId="2"/>
  </si>
  <si>
    <t>きょ</t>
    <phoneticPr fontId="2"/>
  </si>
  <si>
    <t>かく</t>
    <phoneticPr fontId="2"/>
  </si>
  <si>
    <t>字音は『集韻』による。『廣韻』宕韻は、攩（乎曠切、コウ、huang4）に同じとする。</t>
    <rPh sb="0" eb="2">
      <t>ジオン</t>
    </rPh>
    <rPh sb="4" eb="6">
      <t>シュウイン</t>
    </rPh>
    <rPh sb="12" eb="14">
      <t>コウイン</t>
    </rPh>
    <rPh sb="16" eb="17">
      <t>イン</t>
    </rPh>
    <rPh sb="23" eb="24">
      <t>セツ</t>
    </rPh>
    <rPh sb="36" eb="37">
      <t>オナ</t>
    </rPh>
    <phoneticPr fontId="2"/>
  </si>
  <si>
    <t>しゅう</t>
    <phoneticPr fontId="2"/>
  </si>
  <si>
    <t>えい</t>
    <phoneticPr fontId="2"/>
  </si>
  <si>
    <t>おう</t>
    <phoneticPr fontId="2"/>
  </si>
  <si>
    <t>ク音は『集韻』による</t>
    <rPh sb="1" eb="2">
      <t>オン</t>
    </rPh>
    <rPh sb="4" eb="6">
      <t>シュウイン</t>
    </rPh>
    <phoneticPr fontId="2"/>
  </si>
  <si>
    <t>ぼつ</t>
    <phoneticPr fontId="2"/>
  </si>
  <si>
    <t>ぼ</t>
    <phoneticPr fontId="2"/>
  </si>
  <si>
    <t>慣用読みにはザイもあり。『廣韻』薺韻・子禮切（セイ、ji3、水名、濟濟多威儀貌等義）の呉音に由来する。その場合、セイ（漢音）・サイ（呉音）は、霽韻・子計（セイ、ji1、渡也等義）にのみ対応すると考えられる。</t>
    <rPh sb="13" eb="15">
      <t>コウイン</t>
    </rPh>
    <rPh sb="17" eb="18">
      <t>イン</t>
    </rPh>
    <rPh sb="21" eb="22">
      <t>セツ</t>
    </rPh>
    <rPh sb="30" eb="31">
      <t>ミズ</t>
    </rPh>
    <rPh sb="31" eb="32">
      <t>ナ</t>
    </rPh>
    <rPh sb="43" eb="45">
      <t>ゴオン</t>
    </rPh>
    <rPh sb="46" eb="48">
      <t>ユライ</t>
    </rPh>
    <rPh sb="53" eb="55">
      <t>バアイ</t>
    </rPh>
    <rPh sb="59" eb="61">
      <t>カンオン</t>
    </rPh>
    <rPh sb="66" eb="68">
      <t>ゴオン</t>
    </rPh>
    <rPh sb="72" eb="73">
      <t>イン</t>
    </rPh>
    <rPh sb="84" eb="85">
      <t>ワタル</t>
    </rPh>
    <rPh sb="85" eb="86">
      <t>ナリ</t>
    </rPh>
    <rPh sb="86" eb="87">
      <t>ナド</t>
    </rPh>
    <phoneticPr fontId="2"/>
  </si>
  <si>
    <t>しょう</t>
    <phoneticPr fontId="2"/>
  </si>
  <si>
    <t>ぼく</t>
    <phoneticPr fontId="2"/>
  </si>
  <si>
    <t>黑</t>
    <phoneticPr fontId="2"/>
  </si>
  <si>
    <t>凵</t>
    <phoneticPr fontId="2"/>
  </si>
  <si>
    <t>『廣韻』卦韻は、麥韻は胡麥切（かく、huo4、計策也）、胡卦切（かい、hua4、卦也）。慣用読みとしてガもある。</t>
    <rPh sb="1" eb="3">
      <t>コウイン</t>
    </rPh>
    <rPh sb="5" eb="6">
      <t>イン</t>
    </rPh>
    <rPh sb="30" eb="31">
      <t>セツ</t>
    </rPh>
    <rPh sb="41" eb="42">
      <t>ナリ</t>
    </rPh>
    <rPh sb="44" eb="47">
      <t>カンヨウヨ</t>
    </rPh>
    <phoneticPr fontId="2"/>
  </si>
  <si>
    <t>ぜん</t>
    <phoneticPr fontId="2"/>
  </si>
  <si>
    <t>とう</t>
    <phoneticPr fontId="2"/>
  </si>
  <si>
    <t>じゅう</t>
    <phoneticPr fontId="2"/>
  </si>
  <si>
    <t>呉音はシュウ</t>
    <rPh sb="0" eb="2">
      <t>ゴオン</t>
    </rPh>
    <phoneticPr fontId="2"/>
  </si>
  <si>
    <t>ぞう</t>
    <phoneticPr fontId="2"/>
  </si>
  <si>
    <t>やく</t>
    <phoneticPr fontId="2"/>
  </si>
  <si>
    <t>や</t>
    <phoneticPr fontId="2"/>
  </si>
  <si>
    <t>行</t>
    <rPh sb="0" eb="1">
      <t>ギョウ</t>
    </rPh>
    <phoneticPr fontId="2"/>
  </si>
  <si>
    <t>けい</t>
    <phoneticPr fontId="2"/>
  </si>
  <si>
    <t>隹</t>
    <phoneticPr fontId="2"/>
  </si>
  <si>
    <t>ざつ</t>
    <phoneticPr fontId="2"/>
  </si>
  <si>
    <t>呉音のゾウも参照指示が必要な場合があろう。</t>
    <rPh sb="0" eb="2">
      <t>ゴオン</t>
    </rPh>
    <rPh sb="6" eb="10">
      <t>サンショウシジ</t>
    </rPh>
    <rPh sb="11" eb="13">
      <t>ヒツヨウ</t>
    </rPh>
    <rPh sb="14" eb="16">
      <t>バアイ</t>
    </rPh>
    <phoneticPr fontId="2"/>
  </si>
  <si>
    <t>はつ</t>
    <phoneticPr fontId="2"/>
  </si>
  <si>
    <t>べん</t>
    <phoneticPr fontId="2"/>
  </si>
  <si>
    <t>べ</t>
    <phoneticPr fontId="2"/>
  </si>
  <si>
    <t>ばい</t>
    <phoneticPr fontId="2"/>
  </si>
  <si>
    <t>ほ</t>
    <phoneticPr fontId="2"/>
  </si>
  <si>
    <t>まい</t>
    <phoneticPr fontId="2"/>
  </si>
  <si>
    <t>『廣韻』曷韻は、苦曷切（カツ、ke3、飢渴，又虜複姓二氏）、薛韻は、渠列切（ケツ、jie2、水盡也）。なお、現代日本語は例えば枯渇のように、後者もカツと読むことが多い。</t>
    <rPh sb="1" eb="3">
      <t>コウイン</t>
    </rPh>
    <rPh sb="5" eb="6">
      <t>イン</t>
    </rPh>
    <rPh sb="10" eb="11">
      <t>セツ</t>
    </rPh>
    <rPh sb="31" eb="32">
      <t>イン</t>
    </rPh>
    <rPh sb="36" eb="37">
      <t>セツ</t>
    </rPh>
    <rPh sb="54" eb="59">
      <t>ゲンダイニホンゴ</t>
    </rPh>
    <rPh sb="60" eb="61">
      <t>タト</t>
    </rPh>
    <rPh sb="63" eb="65">
      <t>コカツ</t>
    </rPh>
    <rPh sb="70" eb="72">
      <t>コウシャ</t>
    </rPh>
    <rPh sb="76" eb="77">
      <t>ヨ</t>
    </rPh>
    <rPh sb="81" eb="82">
      <t>オオ</t>
    </rPh>
    <phoneticPr fontId="2"/>
  </si>
  <si>
    <t>トウ音は『集韻』に基づく</t>
    <rPh sb="2" eb="3">
      <t>オン</t>
    </rPh>
    <rPh sb="5" eb="7">
      <t>シュウイン</t>
    </rPh>
    <rPh sb="9" eb="10">
      <t>モト</t>
    </rPh>
    <phoneticPr fontId="2"/>
  </si>
  <si>
    <t>こく</t>
    <phoneticPr fontId="2"/>
  </si>
  <si>
    <t>せつ</t>
    <phoneticPr fontId="2"/>
  </si>
  <si>
    <t>自</t>
    <rPh sb="0" eb="1">
      <t>ジ</t>
    </rPh>
    <phoneticPr fontId="2"/>
  </si>
  <si>
    <t>キュウ音は『集韻』に基づく。嗅に通じる</t>
    <rPh sb="3" eb="4">
      <t>オン</t>
    </rPh>
    <rPh sb="6" eb="8">
      <t>シュウイン</t>
    </rPh>
    <rPh sb="10" eb="11">
      <t>モト</t>
    </rPh>
    <rPh sb="14" eb="15">
      <t>カ</t>
    </rPh>
    <rPh sb="16" eb="17">
      <t>ツウ</t>
    </rPh>
    <phoneticPr fontId="2"/>
  </si>
  <si>
    <t>きん</t>
    <phoneticPr fontId="2"/>
  </si>
  <si>
    <t>酉</t>
    <rPh sb="0" eb="1">
      <t>トリ</t>
    </rPh>
    <phoneticPr fontId="2"/>
  </si>
  <si>
    <t>厳密に言えば、醤は、簡易慣用字体である。</t>
    <rPh sb="0" eb="2">
      <t>ゲンミツ</t>
    </rPh>
    <rPh sb="3" eb="4">
      <t>イ</t>
    </rPh>
    <rPh sb="10" eb="16">
      <t>カンイカンヨウジタイ</t>
    </rPh>
    <phoneticPr fontId="2"/>
  </si>
  <si>
    <t>顛</t>
    <phoneticPr fontId="2"/>
  </si>
  <si>
    <t>厳密に言えば、顛は、簡易慣用字体である。</t>
    <rPh sb="0" eb="2">
      <t>ゲンミツ</t>
    </rPh>
    <rPh sb="3" eb="4">
      <t>イ</t>
    </rPh>
    <rPh sb="10" eb="16">
      <t>カンイカンヨウジタイ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</si>
</sst>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8"/>
      <name val="游ゴシック"/>
      <family val="2"/>
      <charset val="128"/>
      <scheme val="minor"/>
    </font>
    <font>
      <sz val="11"/>
      <color theme="1"/>
      <name val="游ゴシック"/>
      <family val="3"/>
      <charset val="129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游ゴシック"/>
      <family val="3"/>
      <charset val="134"/>
      <scheme val="minor"/>
    </font>
    <font>
      <sz val="11"/>
      <color theme="1"/>
      <name val="SimSun-ExtB"/>
      <family val="3"/>
      <charset val="134"/>
    </font>
    <font>
      <sz val="11"/>
      <color theme="1"/>
      <name val="Microsoft YaHei UI"/>
      <family val="3"/>
      <charset val="134"/>
    </font>
    <font>
      <sz val="11"/>
      <color theme="1"/>
      <name val="Microsoft YaHei"/>
      <family val="3"/>
      <charset val="134"/>
    </font>
    <font>
      <sz val="11"/>
      <color theme="1"/>
      <name val="Microsoft YaHei"/>
      <family val="2"/>
      <charset val="134"/>
    </font>
    <font>
      <sz val="11"/>
      <color theme="1"/>
      <name val="游ゴシック"/>
      <family val="3"/>
      <charset val="136"/>
      <scheme val="minor"/>
    </font>
    <font>
      <sz val="10.5"/>
      <color theme="1"/>
      <name val="Batang"/>
      <family val="1"/>
      <charset val="129"/>
    </font>
    <font>
      <sz val="10.5"/>
      <color theme="1"/>
      <name val="ＭＳ 明朝"/>
      <family val="1"/>
      <charset val="128"/>
    </font>
    <font>
      <sz val="11"/>
      <name val="Segoe UI Symbol"/>
      <family val="3"/>
    </font>
    <font>
      <sz val="11"/>
      <name val="游ゴシック"/>
      <family val="3"/>
      <charset val="128"/>
      <scheme val="minor"/>
    </font>
    <font>
      <sz val="11"/>
      <name val="游ゴシック"/>
      <family val="3"/>
      <charset val="134"/>
      <scheme val="minor"/>
    </font>
    <font>
      <sz val="11"/>
      <name val="SimSun-ExtB"/>
      <family val="3"/>
      <charset val="134"/>
    </font>
    <font>
      <sz val="11"/>
      <name val="Microsoft YaHei UI"/>
      <family val="3"/>
      <charset val="134"/>
    </font>
    <font>
      <sz val="11"/>
      <color rgb="FF000000"/>
      <name val="游ゴシック"/>
      <family val="3"/>
      <charset val="128"/>
      <scheme val="minor"/>
    </font>
    <font>
      <sz val="11"/>
      <name val="游ゴシック"/>
      <family val="3"/>
      <charset val="134"/>
    </font>
    <font>
      <sz val="11"/>
      <name val="Microsoft YaHei"/>
      <family val="3"/>
      <charset val="134"/>
    </font>
    <font>
      <sz val="11"/>
      <name val="游ゴシック"/>
      <family val="3"/>
      <charset val="128"/>
    </font>
    <font>
      <sz val="11"/>
      <name val="Calibri"/>
      <family val="3"/>
    </font>
    <font>
      <sz val="11"/>
      <name val="Microsoft YaHei"/>
      <family val="2"/>
      <charset val="134"/>
    </font>
    <font>
      <sz val="11"/>
      <name val="MS UI Gothic"/>
      <family val="3"/>
      <charset val="134"/>
    </font>
    <font>
      <sz val="11"/>
      <name val="游ゴシック"/>
      <family val="2"/>
      <charset val="134"/>
      <scheme val="minor"/>
    </font>
    <font>
      <sz val="10.5"/>
      <color theme="1"/>
      <name val="Century"/>
      <family val="1"/>
    </font>
    <font>
      <sz val="11"/>
      <name val="Microsoft JhengHei"/>
      <family val="3"/>
      <charset val="136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charset val="134"/>
      <scheme val="minor"/>
    </font>
    <font>
      <sz val="11"/>
      <color theme="1"/>
      <name val="Microsoft JhengHei"/>
      <family val="3"/>
      <charset val="136"/>
    </font>
    <font>
      <sz val="10.5"/>
      <color theme="1"/>
      <name val="SimSun"/>
      <family val="1"/>
      <charset val="134"/>
    </font>
    <font>
      <sz val="10.5"/>
      <color theme="1"/>
      <name val="PMingLiU-ExtB"/>
      <family val="1"/>
      <charset val="136"/>
    </font>
    <font>
      <sz val="10.5"/>
      <color theme="1"/>
      <name val="SimSun"/>
    </font>
    <font>
      <sz val="11"/>
      <color theme="1"/>
      <name val="Times New Roman"/>
      <family val="1"/>
    </font>
    <font>
      <sz val="11"/>
      <color theme="1"/>
      <name val="Microsoft JhengHei"/>
      <family val="2"/>
      <charset val="136"/>
    </font>
    <font>
      <sz val="10.5"/>
      <color theme="1"/>
      <name val="SimSun"/>
    </font>
    <font>
      <sz val="10.5"/>
      <color theme="1"/>
      <name val="SimSun"/>
    </font>
    <font>
      <sz val="11"/>
      <name val="游ゴシック"/>
      <family val="2"/>
      <scheme val="minor"/>
    </font>
    <font>
      <sz val="11"/>
      <name val="Segoe UI Symbol"/>
      <family val="2"/>
    </font>
    <font>
      <sz val="11"/>
      <name val="ＭＳ Ｐゴシック"/>
      <family val="3"/>
      <charset val="128"/>
    </font>
    <font>
      <sz val="11"/>
      <name val="游ゴシック"/>
      <family val="3"/>
      <charset val="136"/>
      <scheme val="minor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9"/>
      <scheme val="minor"/>
    </font>
    <font>
      <sz val="11"/>
      <name val="HGPｺﾞｼｯｸE"/>
      <family val="3"/>
      <charset val="128"/>
    </font>
    <font>
      <sz val="10.5"/>
      <name val="ＭＳ 明朝"/>
      <family val="1"/>
      <charset val="128"/>
    </font>
    <font>
      <b/>
      <sz val="11"/>
      <name val="游ゴシック"/>
      <family val="2"/>
      <scheme val="minor"/>
    </font>
    <font>
      <sz val="11"/>
      <name val="游ゴシック"/>
      <family val="2"/>
      <charset val="134"/>
    </font>
    <font>
      <sz val="11"/>
      <name val="SimSun-ExtB"/>
      <family val="2"/>
      <charset val="134"/>
    </font>
    <font>
      <sz val="10.5"/>
      <name val="Century"/>
      <family val="1"/>
    </font>
    <font>
      <sz val="11"/>
      <name val="Yu 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5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" fillId="0" borderId="0" xfId="0" applyNumberFormat="1" applyFont="1" applyAlignment="1">
      <alignment vertical="center" wrapText="1"/>
    </xf>
    <xf numFmtId="49" fontId="1" fillId="0" borderId="0" xfId="0" applyNumberFormat="1" applyFont="1">
      <alignment vertical="center"/>
    </xf>
    <xf numFmtId="0" fontId="1" fillId="0" borderId="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49" fontId="6" fillId="0" borderId="0" xfId="0" applyNumberFormat="1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4" fillId="0" borderId="5" xfId="0" applyFont="1" applyBorder="1" applyAlignment="1">
      <alignment horizontal="left" vertical="center"/>
    </xf>
    <xf numFmtId="0" fontId="15" fillId="0" borderId="5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0" fillId="0" borderId="0" xfId="0" applyNumberFormat="1">
      <alignment vertical="center"/>
    </xf>
    <xf numFmtId="0" fontId="13" fillId="0" borderId="0" xfId="0" applyFont="1" applyAlignment="1">
      <alignment horizontal="justify" vertical="center"/>
    </xf>
    <xf numFmtId="0" fontId="19" fillId="0" borderId="0" xfId="0" applyFont="1">
      <alignment vertical="center"/>
    </xf>
    <xf numFmtId="0" fontId="0" fillId="0" borderId="3" xfId="0" applyNumberFormat="1" applyBorder="1">
      <alignment vertical="center"/>
    </xf>
    <xf numFmtId="0" fontId="1" fillId="0" borderId="0" xfId="0" applyNumberFormat="1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9" fillId="0" borderId="1" xfId="0" applyFont="1" applyBorder="1">
      <alignment vertical="center"/>
    </xf>
    <xf numFmtId="0" fontId="19" fillId="0" borderId="9" xfId="0" applyFont="1" applyBorder="1">
      <alignment vertical="center"/>
    </xf>
    <xf numFmtId="0" fontId="11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1" fillId="0" borderId="6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NumberFormat="1" applyFont="1" applyBorder="1" applyAlignment="1">
      <alignment horizontal="center" vertical="center"/>
    </xf>
    <xf numFmtId="0" fontId="15" fillId="0" borderId="5" xfId="0" applyFont="1" applyFill="1" applyBorder="1" applyAlignment="1">
      <alignment horizontal="left" vertical="center"/>
    </xf>
    <xf numFmtId="0" fontId="7" fillId="0" borderId="0" xfId="0" applyFont="1">
      <alignment vertical="center"/>
    </xf>
    <xf numFmtId="0" fontId="17" fillId="0" borderId="0" xfId="0" applyFont="1">
      <alignment vertical="center"/>
    </xf>
    <xf numFmtId="0" fontId="0" fillId="0" borderId="2" xfId="0" applyBorder="1" applyAlignment="1">
      <alignment vertical="center"/>
    </xf>
    <xf numFmtId="0" fontId="30" fillId="0" borderId="0" xfId="0" applyFont="1">
      <alignment vertical="center"/>
    </xf>
    <xf numFmtId="0" fontId="6" fillId="0" borderId="0" xfId="0" applyNumberFormat="1" applyFont="1">
      <alignment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2" borderId="10" xfId="0" applyFont="1" applyFill="1" applyBorder="1">
      <alignment vertical="center"/>
    </xf>
    <xf numFmtId="0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0" fontId="32" fillId="0" borderId="0" xfId="0" applyFont="1">
      <alignment vertical="center"/>
    </xf>
    <xf numFmtId="0" fontId="31" fillId="0" borderId="0" xfId="0" applyFont="1">
      <alignment vertical="center"/>
    </xf>
    <xf numFmtId="0" fontId="33" fillId="0" borderId="0" xfId="0" applyFont="1" applyAlignment="1">
      <alignment horizontal="justify" vertical="center"/>
    </xf>
    <xf numFmtId="0" fontId="0" fillId="2" borderId="0" xfId="0" applyFont="1" applyFill="1" applyBorder="1">
      <alignment vertical="center"/>
    </xf>
    <xf numFmtId="0" fontId="6" fillId="0" borderId="0" xfId="0" applyFont="1">
      <alignment vertical="center"/>
    </xf>
    <xf numFmtId="0" fontId="0" fillId="0" borderId="11" xfId="0" applyBorder="1">
      <alignment vertical="center"/>
    </xf>
    <xf numFmtId="0" fontId="34" fillId="0" borderId="0" xfId="0" applyFont="1">
      <alignment vertical="center"/>
    </xf>
    <xf numFmtId="0" fontId="35" fillId="0" borderId="0" xfId="0" applyFont="1">
      <alignment vertical="center"/>
    </xf>
    <xf numFmtId="0" fontId="0" fillId="0" borderId="6" xfId="0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1" fillId="0" borderId="12" xfId="0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6" fillId="0" borderId="5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0" fontId="32" fillId="0" borderId="8" xfId="0" applyNumberFormat="1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15" fillId="0" borderId="1" xfId="0" applyFont="1" applyFill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44" fillId="0" borderId="1" xfId="0" applyFont="1" applyBorder="1">
      <alignment vertical="center"/>
    </xf>
    <xf numFmtId="0" fontId="15" fillId="0" borderId="1" xfId="0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 wrapText="1"/>
    </xf>
    <xf numFmtId="0" fontId="47" fillId="0" borderId="1" xfId="0" applyFont="1" applyBorder="1">
      <alignment vertical="center"/>
    </xf>
    <xf numFmtId="0" fontId="15" fillId="0" borderId="1" xfId="0" applyNumberFormat="1" applyFont="1" applyFill="1" applyBorder="1" applyAlignment="1">
      <alignment horizontal="center" vertical="center"/>
    </xf>
    <xf numFmtId="0" fontId="48" fillId="0" borderId="1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44" fillId="0" borderId="5" xfId="0" applyFont="1" applyBorder="1">
      <alignment vertical="center"/>
    </xf>
    <xf numFmtId="0" fontId="14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left" vertical="center"/>
    </xf>
    <xf numFmtId="0" fontId="15" fillId="0" borderId="5" xfId="0" applyFont="1" applyBorder="1" applyAlignment="1">
      <alignment horizontal="center" vertical="center"/>
    </xf>
    <xf numFmtId="0" fontId="18" fillId="3" borderId="5" xfId="0" applyFont="1" applyFill="1" applyBorder="1" applyAlignment="1">
      <alignment horizontal="left" vertical="center"/>
    </xf>
    <xf numFmtId="0" fontId="46" fillId="0" borderId="5" xfId="0" applyFont="1" applyBorder="1" applyAlignment="1">
      <alignment horizontal="center" vertical="center"/>
    </xf>
    <xf numFmtId="0" fontId="42" fillId="0" borderId="5" xfId="0" applyFont="1" applyBorder="1" applyAlignment="1">
      <alignment horizontal="left" vertical="center"/>
    </xf>
    <xf numFmtId="0" fontId="49" fillId="0" borderId="5" xfId="0" applyFont="1" applyBorder="1" applyAlignment="1">
      <alignment horizontal="left" vertical="center"/>
    </xf>
    <xf numFmtId="0" fontId="40" fillId="0" borderId="0" xfId="0" applyFont="1" applyBorder="1" applyAlignment="1">
      <alignment horizontal="left" vertical="center"/>
    </xf>
    <xf numFmtId="0" fontId="16" fillId="0" borderId="5" xfId="0" applyFont="1" applyBorder="1">
      <alignment vertical="center"/>
    </xf>
    <xf numFmtId="0" fontId="15" fillId="0" borderId="5" xfId="0" applyFont="1" applyBorder="1">
      <alignment vertical="center"/>
    </xf>
    <xf numFmtId="0" fontId="47" fillId="0" borderId="5" xfId="0" applyFont="1" applyBorder="1">
      <alignment vertical="center"/>
    </xf>
    <xf numFmtId="0" fontId="40" fillId="0" borderId="5" xfId="0" applyFont="1" applyBorder="1" applyAlignment="1">
      <alignment horizontal="left" vertical="center"/>
    </xf>
    <xf numFmtId="0" fontId="46" fillId="0" borderId="5" xfId="0" applyFont="1" applyBorder="1" applyAlignment="1">
      <alignment horizontal="left" vertical="center"/>
    </xf>
    <xf numFmtId="0" fontId="20" fillId="0" borderId="5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40" fillId="0" borderId="5" xfId="0" applyFont="1" applyFill="1" applyBorder="1" applyAlignment="1">
      <alignment horizontal="left" vertical="center"/>
    </xf>
  </cellXfs>
  <cellStyles count="1">
    <cellStyle name="標準" xfId="0" builtinId="0"/>
  </cellStyles>
  <dxfs count="8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theme="4" tint="0.39997558519241921"/>
        </bottom>
        <vertical/>
        <horizontal/>
      </border>
    </dxf>
    <dxf>
      <numFmt numFmtId="0" formatCode="General"/>
    </dxf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D39004C-BBC8-4371-B7D8-0664F9AE25F2}" name="並べ替え用" displayName="並べ替え用" ref="B2:H3" insertRowShift="1" totalsRowShown="0">
  <autoFilter ref="B2:H3" xr:uid="{84ED7ED0-5C16-4A70-8677-D2828E691A0E}"/>
  <tableColumns count="7">
    <tableColumn id="1" xr3:uid="{418DF600-DBFD-4E14-8FFF-A72BAC960AD8}" name="No">
      <calculatedColumnFormula>ROW()-2</calculatedColumnFormula>
    </tableColumn>
    <tableColumn id="2" xr3:uid="{B2E408B1-A395-46B0-9273-EA82D1B51B10}" name="文字列" dataDxfId="84"/>
    <tableColumn id="3" xr3:uid="{86792740-CC4C-4197-BAE1-4DE2058EE568}" name="C1">
      <calculatedColumnFormula>IFERROR(MATCH(LEFT(並べ替え用[[#This Row],[文字列]],1),字音画数表[旧字],0),0)</calculatedColumnFormula>
    </tableColumn>
    <tableColumn id="4" xr3:uid="{D41F36B0-9204-4AD2-9CB1-2A2D82ED43A0}" name="C2">
      <calculatedColumnFormula>IF(MID(並べ替え用[[#This Row],[文字列]],2,1)="",0,MATCH(MID(並べ替え用[[#This Row],[文字列]],2,1),字音画数表[旧字],0))</calculatedColumnFormula>
    </tableColumn>
    <tableColumn id="5" xr3:uid="{0E315A5D-9BF2-4394-B793-629AE5820400}" name="C3">
      <calculatedColumnFormula>IF(MID(並べ替え用[[#This Row],[文字列]],3,1)="",0,MATCH(MID(並べ替え用[[#This Row],[文字列]],3,1),字音画数表[旧字],0))</calculatedColumnFormula>
    </tableColumn>
    <tableColumn id="6" xr3:uid="{29FC39B6-9DFD-496F-ADC1-DFCD7A2251D4}" name="C4">
      <calculatedColumnFormula>IF(MID(並べ替え用[[#This Row],[文字列]],4,1)="",0,MATCH(MID(並べ替え用[[#This Row],[文字列]],4,1),字音画数表[旧字],0))</calculatedColumnFormula>
    </tableColumn>
    <tableColumn id="7" xr3:uid="{B9EB0437-8621-4C58-A987-54CA36672684}" name="C5">
      <calculatedColumnFormula>IF(MID(並べ替え用[[#This Row],[文字列]],5,1)="",0,MATCH(MID(並べ替え用[[#This Row],[文字列]],5,1),字音画数表[旧字],0))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F933E17-FFD9-46B2-A529-2A13800AB9DE}" name="変換時要注意" displayName="変換時要注意" ref="J2:K71" totalsRowShown="0">
  <autoFilter ref="J2:K71" xr:uid="{004A8327-5FD3-4C7C-906B-103683A94283}"/>
  <tableColumns count="2">
    <tableColumn id="1" xr3:uid="{3665CA43-1A85-421E-834D-5A56B831C6A5}" name="舊"/>
    <tableColumn id="2" xr3:uid="{AC06A5F5-596F-4293-A553-497B5E5948EC}" name="新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9963776-DEEA-4EF2-BF8A-9DA6925FC9C6}" name="テーブル7" displayName="テーブル7" ref="M2:N4" totalsRowShown="0">
  <autoFilter ref="M2:N4" xr:uid="{ED0649A2-D9E2-4986-A5FF-47FC6CC7FB63}"/>
  <tableColumns count="2">
    <tableColumn id="1" xr3:uid="{6427588D-E5C8-4F21-A999-7A934C66122B}" name="正"/>
    <tableColumn id="2" xr3:uid="{8CD59783-E47C-47C9-9D3A-80125B11B9FA}" name="俗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C5A9A7E-F1F2-47FE-B71B-B563AB55A10C}" name="テーブル5" displayName="テーブル5" ref="B2:C35" totalsRowShown="0">
  <autoFilter ref="B2:C35" xr:uid="{CFFE150A-41BE-47FB-B735-75E3E3CD96BF}"/>
  <tableColumns count="2">
    <tableColumn id="1" xr3:uid="{0D4D074E-D800-47C7-BC50-6251B343E81D}" name="仮名"/>
    <tableColumn id="2" xr3:uid="{BA444A16-D954-4557-AF42-B3226C4A79A4}" name="備考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9E0384C-F0E0-4948-AADB-1168DB07F230}" name="字音画数表" displayName="字音画数表" ref="B2:M1204" totalsRowShown="0" totalsRowDxfId="81" headerRowBorderDxfId="83" tableBorderDxfId="82">
  <autoFilter ref="B2:M1204" xr:uid="{24F88A63-CC5A-4B21-94AF-0FDCD3FA78D7}"/>
  <sortState xmlns:xlrd2="http://schemas.microsoft.com/office/spreadsheetml/2017/richdata2" ref="B3:M1111">
    <sortCondition ref="E3:E1111"/>
    <sortCondition ref="F3:F1111"/>
    <sortCondition ref="H3:H1111"/>
  </sortState>
  <tableColumns count="12">
    <tableColumn id="5" xr3:uid="{3A8419BD-09CE-4361-98B2-0E5023146E20}" name="No" dataDxfId="80" totalsRowDxfId="79">
      <calculatedColumnFormula>ROW()-2</calculatedColumnFormula>
    </tableColumn>
    <tableColumn id="10" xr3:uid="{59FBF27E-B104-4716-A252-B12335C69A6C}" name="旧字" dataDxfId="78" totalsRowDxfId="77"/>
    <tableColumn id="9" xr3:uid="{1F1D99AB-CBBF-41A2-B473-B675C8C96526}" name="新字" dataDxfId="76" totalsRowDxfId="75"/>
    <tableColumn id="1" xr3:uid="{D4F69B1C-99C1-4698-97E9-A25C524EB6D3}" name="字音" dataDxfId="74"/>
    <tableColumn id="2" xr3:uid="{54D930D5-1EC4-414B-9D00-589E16E3E835}" name="画数" dataDxfId="73" totalsRowDxfId="72"/>
    <tableColumn id="15" xr3:uid="{1BD8C890-0D4B-4759-9A22-233D8A4C7C78}" name="部首" dataDxfId="71" totalsRowDxfId="70"/>
    <tableColumn id="3" xr3:uid="{504C7E13-E094-4946-8237-AF0C085C30C2}" name="部首番号" dataDxfId="69" totalsRowDxfId="68">
      <calculatedColumnFormula>INDEX(部首検索表[序数],MATCH(字音画数表[[#This Row],[部首]],部首検索表[部首],0))</calculatedColumnFormula>
    </tableColumn>
    <tableColumn id="4" xr3:uid="{2F283397-5DC6-4F01-A8AF-D42AABA0F17F}" name="頭文字" dataDxfId="67" totalsRowDxfId="66"/>
    <tableColumn id="8" xr3:uid="{503F1AB9-C9C5-4A36-847B-E6DBC6E4E3EE}" name="常音" dataDxfId="65" totalsRowDxfId="64"/>
    <tableColumn id="7" xr3:uid="{0D516F13-00CE-42AA-84E1-D8B992DC048D}" name="常音類別" dataDxfId="63" totalsRowDxfId="62"/>
    <tableColumn id="6" xr3:uid="{C61F2F58-1E6E-4447-A938-B3FFD7621F0B}" name="要注意字音" dataDxfId="61" totalsRowDxfId="60"/>
    <tableColumn id="16" xr3:uid="{FEBDA8F8-AA16-4980-9D04-68E816D89B79}" name="備考" dataDxfId="59" totalsRowDxfId="5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C15A6C8-76AE-40DE-A58F-AE912F644A22}" name="記号一覧" displayName="記号一覧" ref="R2:S12" totalsRowShown="0" headerRowDxfId="57">
  <autoFilter ref="R2:S12" xr:uid="{9F458816-7F5D-4798-BAB4-78F4A4ABE456}"/>
  <tableColumns count="2">
    <tableColumn id="1" xr3:uid="{C6A2C73C-908A-4F9D-A1F6-0FA5CD25B7ED}" name="No" dataDxfId="56">
      <calculatedColumnFormula>ROW()-2</calculatedColumnFormula>
    </tableColumn>
    <tableColumn id="2" xr3:uid="{FA7CB85B-B272-4D54-9ADE-D3EB2462DC08}" name="記号" dataDxfId="5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AFD2B1B-997F-4ABB-BFF0-959DCF36B070}" name="部首検索表" displayName="部首検索表" ref="T2:U216" totalsRowShown="0" headerRowDxfId="54">
  <autoFilter ref="T2:U216" xr:uid="{2BDE71EE-7E45-4D9C-8046-B41938134E31}"/>
  <tableColumns count="2">
    <tableColumn id="1" xr3:uid="{A36B58A8-0190-4F13-9186-8226E15E684E}" name="序数"/>
    <tableColumn id="2" xr3:uid="{DCFE5534-5945-4DA2-B244-4C2A2F98ED6A}" name="部首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F6460AE-5C82-4233-8C70-6E8D3520B871}" name="テーブル6" displayName="テーブル6" ref="B2:D1181" totalsRowShown="0">
  <autoFilter ref="B2:D1181" xr:uid="{49A8FDEB-84A2-44A9-B10B-290B580C4BCE}"/>
  <tableColumns count="3">
    <tableColumn id="1" xr3:uid="{A6AC1975-DEA8-406D-B87C-3AC29CFD07F6}" name="No">
      <calculatedColumnFormula>ROW()-2</calculatedColumnFormula>
    </tableColumn>
    <tableColumn id="2" xr3:uid="{119EB18D-0C11-40FD-9024-F570F79C5D89}" name="文字" dataDxfId="53">
      <calculatedColumnFormula array="1">INDEX(字音画数表[旧字],テーブル6[[#This Row],[No]])</calculatedColumnFormula>
    </tableColumn>
    <tableColumn id="3" xr3:uid="{2F8FD5F1-DE0F-4629-AAF5-39ED34971A19}" name="コード" dataDxfId="52">
      <calculatedColumnFormula>_xlfn.UNICODE(テーブル6[[#This Row],[文字]])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6D98538-6623-4A40-9900-3CD074A7D707}" name="新旧対照表_日本語" displayName="新旧対照表_日本語" ref="B2:I218" totalsRowShown="0">
  <autoFilter ref="B2:I218" xr:uid="{3BE569F4-DA52-46A9-BC62-4BF92FF08E9F}"/>
  <sortState xmlns:xlrd2="http://schemas.microsoft.com/office/spreadsheetml/2017/richdata2" ref="B3:G218">
    <sortCondition ref="E3:E218"/>
    <sortCondition ref="F3:F218"/>
    <sortCondition ref="G3:G218"/>
  </sortState>
  <tableColumns count="8">
    <tableColumn id="7" xr3:uid="{2FA586F5-2546-454B-8B73-018326CB3318}" name="No" dataDxfId="51">
      <calculatedColumnFormula>ROW()-2</calculatedColumnFormula>
    </tableColumn>
    <tableColumn id="1" xr3:uid="{8586B262-93C1-4C69-B1CA-1A798F24BFCF}" name="舊"/>
    <tableColumn id="2" xr3:uid="{40372F0C-3568-4C34-964A-4303AB493BEF}" name="新"/>
    <tableColumn id="4" xr3:uid="{077A6573-AADA-4439-932A-1CC2A48BD827}" name="字音" dataDxfId="50">
      <calculatedColumnFormula>INDEX(字音画数表[字音],MATCH(新旧対照表_日本語[[#This Row],[舊]],字音画数表[旧字],0))</calculatedColumnFormula>
    </tableColumn>
    <tableColumn id="3" xr3:uid="{2F15F0F7-36D7-4EA8-B28D-9936BC840305}" name="画数" dataDxfId="49">
      <calculatedColumnFormula>INDEX(字音画数表[画数],MATCH(新旧対照表_日本語[[#This Row],[舊]],字音画数表[旧字],0))</calculatedColumnFormula>
    </tableColumn>
    <tableColumn id="6" xr3:uid="{B65D45D2-08B4-4D13-9E6D-51284E89E073}" name="部首番号" dataDxfId="48">
      <calculatedColumnFormula>INDEX(字音画数表[部首番号],MATCH(新旧対照表_日本語[[#This Row],[舊]],字音画数表[旧字],0))</calculatedColumnFormula>
    </tableColumn>
    <tableColumn id="5" xr3:uid="{CC36885F-86C7-4F24-87CF-A12EEBCADD96}" name="正字確認" dataDxfId="47">
      <calculatedColumnFormula>COUNTIF(並べ替え用[文字列],"*"&amp;新旧対照表_日本語[[#This Row],[舊]]&amp;"*")</calculatedColumnFormula>
    </tableColumn>
    <tableColumn id="8" xr3:uid="{3479B27C-D931-4798-A993-B27BE5B264D5}" name="新字確認" dataDxfId="46">
      <calculatedColumnFormula>COUNTIF(並べ替え用[文字列],"*"&amp;新旧対照表_日本語[[#This Row],[新]]&amp;"*")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79DCB42-D2BA-4A61-9968-5DCCB7A5BBFE}" name="異体字_新字変換のみ" displayName="異体字_新字変換のみ" ref="K2:L9" totalsRowShown="0">
  <autoFilter ref="K2:L9" xr:uid="{288948E3-EF0E-4103-80C1-D9FF90017733}"/>
  <tableColumns count="2">
    <tableColumn id="1" xr3:uid="{8C2110AE-6552-46E8-868F-F7B6EAC45C8F}" name="異体字/俗字"/>
    <tableColumn id="2" xr3:uid="{04B13391-068A-400B-B776-2676BBEF384D}" name="通行字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F5972F3-62B7-4E74-BEC6-251354F3EACD}" name="異体字_自動変換せず" displayName="異体字_自動変換せず" ref="N2:O14" totalsRowShown="0">
  <autoFilter ref="N2:O14" xr:uid="{F4F89905-BD2C-40EF-A099-44725DDD3F4F}"/>
  <tableColumns count="2">
    <tableColumn id="1" xr3:uid="{3B711428-3D8D-44D7-A37C-2C43498C6B3E}" name="異体字"/>
    <tableColumn id="2" xr3:uid="{80350A8E-265D-458A-A4FA-49C308537D68}" name="通行字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BD870AA-68AD-449A-B01B-1D89E244A3D8}" name="新旧対照表_中国語" displayName="新旧対照表_中国語" ref="B2:H644" totalsRowShown="0">
  <autoFilter ref="B2:H644" xr:uid="{F0989B12-7A26-4453-A19E-1EF29B933DC7}"/>
  <tableColumns count="7">
    <tableColumn id="1" xr3:uid="{C15204E7-9952-45B6-B416-261BC640787A}" name="No" dataDxfId="45">
      <calculatedColumnFormula>ROW()-2</calculatedColumnFormula>
    </tableColumn>
    <tableColumn id="2" xr3:uid="{F1AEB48E-85E2-4DD7-9BFD-09CDF819EF02}" name="舊"/>
    <tableColumn id="3" xr3:uid="{9D36AEA0-2417-486B-A2D6-04D74A9BE55D}" name="新"/>
    <tableColumn id="4" xr3:uid="{E797D7FD-77A8-49A0-99A2-FF050542A916}" name="字音" dataDxfId="44">
      <calculatedColumnFormula>INDEX(字音画数表[字音],MATCH(新旧対照表_中国語[[#This Row],[舊]],字音画数表[旧字],0))</calculatedColumnFormula>
    </tableColumn>
    <tableColumn id="5" xr3:uid="{352DED19-DA0C-4CD8-977F-C99127029E91}" name="画数" dataDxfId="43">
      <calculatedColumnFormula>INDEX(字音画数表[画数],MATCH(新旧対照表_中国語[[#This Row],[舊]],字音画数表[旧字],0))</calculatedColumnFormula>
    </tableColumn>
    <tableColumn id="6" xr3:uid="{8DB06AAB-8734-4082-8B02-4342845EA0ED}" name="部首番号" dataDxfId="42">
      <calculatedColumnFormula>INDEX(字音画数表[部首番号],MATCH(新旧対照表_中国語[[#This Row],[舊]],字音画数表[旧字],0))</calculatedColumnFormula>
    </tableColumn>
    <tableColumn id="7" xr3:uid="{73E7219E-7655-4823-A624-D1775C9AC23D}" name="コメント" dataDxfId="4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8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1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E06C6-353B-4EFB-8596-64E4FAD0A0E2}">
  <dimension ref="B1:H3"/>
  <sheetViews>
    <sheetView workbookViewId="0">
      <selection activeCell="C3" sqref="C3"/>
    </sheetView>
  </sheetViews>
  <sheetFormatPr defaultRowHeight="17.7"/>
  <cols>
    <col min="3" max="3" width="8.76171875" style="3"/>
  </cols>
  <sheetData>
    <row r="1" spans="2:8">
      <c r="B1" t="s">
        <v>3755</v>
      </c>
    </row>
    <row r="2" spans="2:8">
      <c r="B2" t="s">
        <v>8</v>
      </c>
      <c r="C2" s="3" t="s">
        <v>3749</v>
      </c>
      <c r="D2" t="s">
        <v>3750</v>
      </c>
      <c r="E2" t="s">
        <v>3751</v>
      </c>
      <c r="F2" t="s">
        <v>3752</v>
      </c>
      <c r="G2" t="s">
        <v>3753</v>
      </c>
      <c r="H2" t="s">
        <v>3754</v>
      </c>
    </row>
    <row r="3" spans="2:8">
      <c r="B3">
        <f>ROW()-2</f>
        <v>1</v>
      </c>
      <c r="C3" s="1"/>
      <c r="D3">
        <f>IFERROR(MATCH(LEFT(並べ替え用[[#This Row],[文字列]],1),字音画数表[旧字],0),0)</f>
        <v>0</v>
      </c>
      <c r="E3">
        <f>IF(MID(並べ替え用[[#This Row],[文字列]],2,1)="",0,MATCH(MID(並べ替え用[[#This Row],[文字列]],2,1),字音画数表[旧字],0))</f>
        <v>0</v>
      </c>
      <c r="F3">
        <f>IF(MID(並べ替え用[[#This Row],[文字列]],3,1)="",0,MATCH(MID(並べ替え用[[#This Row],[文字列]],3,1),字音画数表[旧字],0))</f>
        <v>0</v>
      </c>
      <c r="G3">
        <f>IF(MID(並べ替え用[[#This Row],[文字列]],4,1)="",0,MATCH(MID(並べ替え用[[#This Row],[文字列]],4,1),字音画数表[旧字],0))</f>
        <v>0</v>
      </c>
      <c r="H3">
        <f>IF(MID(並べ替え用[[#This Row],[文字列]],5,1)="",0,MATCH(MID(並べ替え用[[#This Row],[文字列]],5,1),字音画数表[旧字],0))</f>
        <v>0</v>
      </c>
    </row>
  </sheetData>
  <phoneticPr fontId="2"/>
  <conditionalFormatting sqref="C3">
    <cfRule type="duplicateValues" dxfId="36" priority="1"/>
  </conditionalFormatting>
  <pageMargins left="0.7" right="0.7" top="0.75" bottom="0.75" header="0.3" footer="0.3"/>
  <pageSetup paperSize="9" orientation="portrait" horizontalDpi="4294967292" verticalDpi="0" copies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D5942-AF8E-4FB8-B83F-FC606E6D510D}">
  <dimension ref="B1:GB1204"/>
  <sheetViews>
    <sheetView tabSelected="1" zoomScale="130" zoomScaleNormal="130" workbookViewId="0"/>
  </sheetViews>
  <sheetFormatPr defaultRowHeight="17.7"/>
  <cols>
    <col min="1" max="1" width="9" customWidth="1"/>
    <col min="2" max="2" width="6.85546875" style="14" customWidth="1"/>
    <col min="4" max="4" width="6.76171875" style="14" bestFit="1" customWidth="1"/>
    <col min="5" max="7" width="6.76171875" style="14" customWidth="1"/>
    <col min="9" max="9" width="6.85546875" style="20" customWidth="1"/>
    <col min="33" max="46" width="4.140625" customWidth="1"/>
    <col min="47" max="47" width="9" style="3"/>
    <col min="49" max="49" width="9" style="3"/>
    <col min="51" max="51" width="9" style="3"/>
    <col min="53" max="53" width="9" style="3"/>
    <col min="55" max="55" width="9" style="3"/>
    <col min="57" max="57" width="9" style="3"/>
    <col min="59" max="59" width="9" style="3"/>
    <col min="61" max="61" width="9" style="3"/>
    <col min="63" max="63" width="9" style="3"/>
    <col min="65" max="65" width="9" style="3"/>
    <col min="67" max="67" width="9" style="3"/>
    <col min="69" max="69" width="9" style="3"/>
    <col min="71" max="71" width="9" style="3"/>
    <col min="73" max="73" width="9" style="3"/>
    <col min="75" max="75" width="9" style="3"/>
    <col min="77" max="77" width="9" style="3"/>
    <col min="79" max="79" width="9" style="3"/>
  </cols>
  <sheetData>
    <row r="1" spans="2:184">
      <c r="B1" s="1" t="s">
        <v>0</v>
      </c>
      <c r="C1" s="1"/>
      <c r="D1" s="73" t="s">
        <v>2202</v>
      </c>
      <c r="E1" s="2"/>
      <c r="F1" s="2">
        <f>MAX(字音画数表[No])</f>
        <v>1202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2:184">
      <c r="B2" s="5" t="s">
        <v>8</v>
      </c>
      <c r="C2" s="4" t="s">
        <v>2663</v>
      </c>
      <c r="D2" s="5" t="s">
        <v>2664</v>
      </c>
      <c r="E2" s="5" t="s">
        <v>2</v>
      </c>
      <c r="F2" s="4" t="s">
        <v>3</v>
      </c>
      <c r="G2" s="4" t="s">
        <v>4</v>
      </c>
      <c r="H2" s="4" t="s">
        <v>5</v>
      </c>
      <c r="I2" s="4" t="s">
        <v>6</v>
      </c>
      <c r="J2" s="4" t="s">
        <v>1967</v>
      </c>
      <c r="K2" s="4" t="s">
        <v>1968</v>
      </c>
      <c r="L2" s="4" t="s">
        <v>1969</v>
      </c>
      <c r="M2" s="4" t="s">
        <v>7</v>
      </c>
      <c r="P2" s="6"/>
      <c r="Q2" s="2"/>
      <c r="R2" s="2" t="s">
        <v>8</v>
      </c>
      <c r="S2" s="2" t="s">
        <v>9</v>
      </c>
      <c r="AU2"/>
      <c r="AW2"/>
      <c r="AY2"/>
      <c r="CC2" s="3"/>
      <c r="CE2" s="3"/>
      <c r="CG2" s="3"/>
      <c r="GB2" s="7"/>
    </row>
    <row r="3" spans="2:184">
      <c r="B3" s="31">
        <f t="shared" ref="B3:B66" si="0">ROW()-2</f>
        <v>1</v>
      </c>
      <c r="C3" s="8" t="s">
        <v>10</v>
      </c>
      <c r="D3" s="21" t="s">
        <v>10</v>
      </c>
      <c r="E3" s="9">
        <v>3</v>
      </c>
      <c r="F3" s="1">
        <v>0</v>
      </c>
      <c r="G3" s="8"/>
      <c r="H3" s="8"/>
      <c r="I3" s="8"/>
      <c r="J3" s="8"/>
      <c r="K3" s="8"/>
      <c r="L3" s="8"/>
      <c r="M3" s="45" t="s">
        <v>11</v>
      </c>
      <c r="P3" s="6"/>
      <c r="Q3" s="2"/>
      <c r="R3" s="2">
        <f t="shared" ref="R3:R12" si="1">ROW()-2</f>
        <v>1</v>
      </c>
      <c r="S3" s="10" t="s">
        <v>12</v>
      </c>
      <c r="U3" t="s">
        <v>13</v>
      </c>
      <c r="W3">
        <f>IF(LEFT(U3,1)="0",0,
IF(COUNTIF(記号一覧[記号],LEFT(U3,1))&gt;=1,IF(COUNTIF(記号一覧[記号],MID(U3,2,1))&gt;=1,MATCH(MID(U3,3,1),字音画数表[旧字],0)+0.4,
MATCH(MID(U3,2,1),字音画数表[旧字],0)+0.2),MATCH(LEFT(U3,1),字音画数表[旧字],0)))</f>
        <v>587.4</v>
      </c>
      <c r="AU3"/>
      <c r="AW3"/>
      <c r="AY3"/>
      <c r="BA3"/>
      <c r="BC3"/>
      <c r="BE3"/>
      <c r="BG3"/>
      <c r="BI3"/>
      <c r="BK3"/>
      <c r="BM3"/>
      <c r="BO3"/>
      <c r="BQ3"/>
      <c r="BS3"/>
      <c r="BU3"/>
      <c r="BW3"/>
      <c r="BY3"/>
      <c r="CA3"/>
    </row>
    <row r="4" spans="2:184">
      <c r="B4" s="29">
        <f t="shared" si="0"/>
        <v>2</v>
      </c>
      <c r="C4" s="1" t="s">
        <v>1357</v>
      </c>
      <c r="D4" s="9" t="s">
        <v>1357</v>
      </c>
      <c r="E4" s="9" t="s">
        <v>1358</v>
      </c>
      <c r="F4" s="1">
        <v>9</v>
      </c>
      <c r="G4" s="1" t="s">
        <v>793</v>
      </c>
      <c r="H4" s="31">
        <f>INDEX(部首検索表[序数],MATCH(字音画数表[[#This Row],[部首]],部首検索表[部首],0))</f>
        <v>30</v>
      </c>
      <c r="I4" s="1" t="s">
        <v>886</v>
      </c>
      <c r="J4" s="4"/>
      <c r="K4" s="4"/>
      <c r="L4" s="4"/>
      <c r="M4" s="128"/>
      <c r="R4" s="2">
        <f>ROW()-2</f>
        <v>2</v>
      </c>
      <c r="S4" s="10" t="s">
        <v>16</v>
      </c>
      <c r="AU4"/>
      <c r="AW4"/>
      <c r="AY4"/>
      <c r="BA4"/>
      <c r="BC4"/>
      <c r="BE4"/>
      <c r="BG4"/>
      <c r="BI4"/>
      <c r="BK4"/>
      <c r="BM4"/>
      <c r="BO4"/>
      <c r="BQ4"/>
      <c r="BS4"/>
      <c r="BU4"/>
      <c r="BW4"/>
      <c r="BY4"/>
      <c r="CA4"/>
    </row>
    <row r="5" spans="2:184">
      <c r="B5" s="29">
        <f t="shared" si="0"/>
        <v>3</v>
      </c>
      <c r="C5" s="1" t="s">
        <v>1359</v>
      </c>
      <c r="D5" s="9" t="s">
        <v>1359</v>
      </c>
      <c r="E5" s="9" t="s">
        <v>1358</v>
      </c>
      <c r="F5" s="1">
        <v>9</v>
      </c>
      <c r="G5" s="1" t="s">
        <v>799</v>
      </c>
      <c r="H5" s="29">
        <f>INDEX(部首検索表[序数],MATCH(字音画数表[[#This Row],[部首]],部首検索表[部首],0))</f>
        <v>38</v>
      </c>
      <c r="I5" s="1" t="s">
        <v>886</v>
      </c>
      <c r="J5" s="1"/>
      <c r="K5" s="1"/>
      <c r="L5" s="1"/>
      <c r="M5" s="47"/>
      <c r="R5">
        <f t="shared" si="1"/>
        <v>3</v>
      </c>
      <c r="S5" s="13" t="s">
        <v>21</v>
      </c>
      <c r="Y5" s="2"/>
      <c r="Z5" s="2"/>
      <c r="AU5"/>
      <c r="AW5"/>
      <c r="AY5"/>
      <c r="BA5"/>
      <c r="BC5"/>
      <c r="BE5"/>
      <c r="BG5"/>
      <c r="BI5"/>
      <c r="BK5"/>
      <c r="BM5"/>
      <c r="BO5"/>
      <c r="BQ5"/>
      <c r="BS5"/>
      <c r="BU5"/>
      <c r="BW5"/>
      <c r="BY5"/>
      <c r="CA5"/>
    </row>
    <row r="6" spans="2:184">
      <c r="B6" s="29">
        <f t="shared" si="0"/>
        <v>4</v>
      </c>
      <c r="C6" s="1" t="s">
        <v>1862</v>
      </c>
      <c r="D6" s="9" t="s">
        <v>2665</v>
      </c>
      <c r="E6" s="9" t="s">
        <v>1863</v>
      </c>
      <c r="F6" s="1">
        <v>13</v>
      </c>
      <c r="G6" s="14" t="s">
        <v>618</v>
      </c>
      <c r="H6" s="26">
        <f>INDEX(部首検索表[序数],MATCH(字音画数表[[#This Row],[部首]],部首検索表[部首],0))</f>
        <v>61</v>
      </c>
      <c r="I6" s="1" t="s">
        <v>886</v>
      </c>
      <c r="J6" s="1"/>
      <c r="K6" s="1"/>
      <c r="L6" s="1"/>
      <c r="M6" s="47" t="s">
        <v>1345</v>
      </c>
      <c r="R6">
        <f t="shared" si="1"/>
        <v>4</v>
      </c>
      <c r="S6" s="10" t="s">
        <v>24</v>
      </c>
      <c r="Y6" s="2"/>
      <c r="Z6" s="2"/>
      <c r="AU6"/>
      <c r="AW6"/>
      <c r="AY6"/>
      <c r="BA6"/>
      <c r="BC6"/>
      <c r="BE6"/>
      <c r="BG6"/>
      <c r="BI6"/>
      <c r="BK6"/>
      <c r="BM6"/>
      <c r="BO6"/>
      <c r="BQ6"/>
      <c r="BS6"/>
      <c r="BU6"/>
      <c r="BW6"/>
      <c r="BY6"/>
      <c r="CA6"/>
    </row>
    <row r="7" spans="2:184">
      <c r="B7" s="29">
        <f t="shared" si="0"/>
        <v>5</v>
      </c>
      <c r="C7" s="1" t="s">
        <v>845</v>
      </c>
      <c r="D7" s="9" t="s">
        <v>2312</v>
      </c>
      <c r="E7" s="9" t="s">
        <v>1360</v>
      </c>
      <c r="F7" s="1">
        <v>12</v>
      </c>
      <c r="G7" s="28" t="s">
        <v>618</v>
      </c>
      <c r="H7" s="29">
        <f>INDEX(部首検索表[序数],MATCH(字音画数表[[#This Row],[部首]],部首検索表[部首],0))</f>
        <v>61</v>
      </c>
      <c r="I7" s="1" t="s">
        <v>886</v>
      </c>
      <c r="J7" s="1"/>
      <c r="K7" s="1"/>
      <c r="L7" s="1"/>
      <c r="M7" s="47"/>
      <c r="R7">
        <f t="shared" si="1"/>
        <v>5</v>
      </c>
      <c r="S7" s="10" t="s">
        <v>27</v>
      </c>
      <c r="V7" t="s">
        <v>785</v>
      </c>
      <c r="Y7" s="2"/>
      <c r="Z7" s="2"/>
      <c r="AU7"/>
      <c r="AW7"/>
      <c r="AY7"/>
      <c r="BA7"/>
      <c r="BC7"/>
      <c r="BE7"/>
      <c r="BG7"/>
      <c r="BI7"/>
      <c r="BK7"/>
      <c r="BM7"/>
      <c r="BO7"/>
      <c r="BQ7"/>
      <c r="BS7"/>
      <c r="BU7"/>
      <c r="BW7"/>
      <c r="BY7"/>
      <c r="CA7"/>
    </row>
    <row r="8" spans="2:184">
      <c r="B8" s="29">
        <f t="shared" si="0"/>
        <v>6</v>
      </c>
      <c r="C8" s="1" t="s">
        <v>1361</v>
      </c>
      <c r="D8" s="9" t="s">
        <v>1361</v>
      </c>
      <c r="E8" s="9" t="s">
        <v>1362</v>
      </c>
      <c r="F8" s="1">
        <v>13</v>
      </c>
      <c r="G8" s="1" t="s">
        <v>109</v>
      </c>
      <c r="H8" s="29">
        <f>INDEX(部首検索表[序数],MATCH(字音画数表[[#This Row],[部首]],部首検索表[部首],0))</f>
        <v>162</v>
      </c>
      <c r="I8" s="1" t="s">
        <v>886</v>
      </c>
      <c r="J8" s="1"/>
      <c r="K8" s="1"/>
      <c r="L8" s="1"/>
      <c r="M8" s="47"/>
      <c r="R8">
        <f t="shared" si="1"/>
        <v>6</v>
      </c>
      <c r="S8" s="10" t="s">
        <v>29</v>
      </c>
      <c r="Y8" s="2"/>
      <c r="Z8" s="2"/>
      <c r="AU8"/>
      <c r="AW8"/>
      <c r="AY8"/>
      <c r="BA8"/>
      <c r="BC8"/>
      <c r="BE8"/>
      <c r="BG8"/>
      <c r="BI8"/>
      <c r="BK8"/>
      <c r="BM8"/>
      <c r="BO8"/>
      <c r="BQ8"/>
      <c r="BS8"/>
      <c r="BU8"/>
      <c r="BW8"/>
      <c r="BY8"/>
      <c r="CA8"/>
    </row>
    <row r="9" spans="2:184">
      <c r="B9" s="29">
        <f t="shared" si="0"/>
        <v>7</v>
      </c>
      <c r="C9" s="1" t="s">
        <v>14</v>
      </c>
      <c r="D9" s="9" t="s">
        <v>14</v>
      </c>
      <c r="E9" s="9" t="s">
        <v>55</v>
      </c>
      <c r="F9" s="1">
        <v>6</v>
      </c>
      <c r="G9" s="11" t="s">
        <v>15</v>
      </c>
      <c r="H9" s="1">
        <f>INDEX(部首検索表[序数],MATCH(字音画数表[[#This Row],[部首]],部首検索表[部首],0))</f>
        <v>40</v>
      </c>
      <c r="I9" s="1" t="s">
        <v>886</v>
      </c>
      <c r="J9" s="1"/>
      <c r="K9" s="1"/>
      <c r="L9" s="1"/>
      <c r="M9" s="47"/>
      <c r="R9">
        <f t="shared" si="1"/>
        <v>7</v>
      </c>
      <c r="S9" s="13" t="s">
        <v>31</v>
      </c>
      <c r="Y9" s="2"/>
      <c r="Z9" s="2"/>
      <c r="AU9"/>
      <c r="AW9"/>
      <c r="AY9"/>
      <c r="BA9"/>
      <c r="BC9"/>
      <c r="BE9"/>
      <c r="BG9"/>
      <c r="BI9"/>
      <c r="BK9"/>
      <c r="BM9"/>
      <c r="BO9"/>
      <c r="BQ9"/>
      <c r="BS9"/>
      <c r="BU9"/>
      <c r="BW9"/>
      <c r="BY9"/>
      <c r="CA9"/>
    </row>
    <row r="10" spans="2:184">
      <c r="B10" s="29">
        <f t="shared" si="0"/>
        <v>8</v>
      </c>
      <c r="C10" s="29" t="s">
        <v>2650</v>
      </c>
      <c r="D10" s="100" t="s">
        <v>2650</v>
      </c>
      <c r="E10" s="66" t="s">
        <v>2651</v>
      </c>
      <c r="F10" s="58">
        <v>10</v>
      </c>
      <c r="G10" s="58" t="s">
        <v>2265</v>
      </c>
      <c r="H10" s="29">
        <f>INDEX(部首検索表[序数],MATCH(字音画数表[[#This Row],[部首]],部首検索表[部首],0))</f>
        <v>72</v>
      </c>
      <c r="I10" s="59" t="s">
        <v>2652</v>
      </c>
      <c r="J10" s="59"/>
      <c r="K10" s="59"/>
      <c r="L10" s="59"/>
      <c r="M10" s="47" t="s">
        <v>20</v>
      </c>
      <c r="R10">
        <f t="shared" si="1"/>
        <v>8</v>
      </c>
      <c r="S10" s="10" t="s">
        <v>33</v>
      </c>
      <c r="X10" s="2"/>
      <c r="Y10" s="2"/>
      <c r="Z10" s="2"/>
      <c r="AU10"/>
      <c r="AW10"/>
      <c r="AY10"/>
      <c r="BA10"/>
      <c r="BC10"/>
      <c r="BE10"/>
      <c r="BG10"/>
      <c r="BI10"/>
      <c r="BK10"/>
      <c r="BM10"/>
      <c r="BO10"/>
      <c r="BQ10"/>
      <c r="BS10"/>
      <c r="BU10"/>
      <c r="BW10"/>
      <c r="BY10"/>
      <c r="CA10"/>
    </row>
    <row r="11" spans="2:184">
      <c r="B11" s="29">
        <f t="shared" si="0"/>
        <v>9</v>
      </c>
      <c r="C11" s="1" t="s">
        <v>17</v>
      </c>
      <c r="D11" s="9" t="s">
        <v>17</v>
      </c>
      <c r="E11" s="9" t="s">
        <v>18</v>
      </c>
      <c r="F11" s="1">
        <v>3</v>
      </c>
      <c r="G11" s="108" t="s">
        <v>19</v>
      </c>
      <c r="H11" s="1">
        <f>INDEX(部首検索表[序数],MATCH(字音画数表[[#This Row],[部首]],部首検索表[部首],0))</f>
        <v>49</v>
      </c>
      <c r="I11" s="1" t="s">
        <v>18</v>
      </c>
      <c r="J11" s="1"/>
      <c r="K11" s="1"/>
      <c r="L11" s="1"/>
      <c r="M11" s="47" t="s">
        <v>20</v>
      </c>
      <c r="R11">
        <f t="shared" si="1"/>
        <v>9</v>
      </c>
      <c r="S11" s="13" t="s">
        <v>37</v>
      </c>
      <c r="X11" s="2"/>
      <c r="Y11" s="2"/>
      <c r="Z11" s="2"/>
      <c r="AU11"/>
      <c r="AW11"/>
      <c r="AY11"/>
      <c r="BA11"/>
      <c r="BC11"/>
      <c r="BE11"/>
      <c r="BG11"/>
      <c r="BI11"/>
      <c r="BK11"/>
      <c r="BM11"/>
      <c r="BO11"/>
      <c r="BQ11"/>
      <c r="BS11"/>
      <c r="BU11"/>
      <c r="BW11"/>
      <c r="BY11"/>
      <c r="CA11"/>
    </row>
    <row r="12" spans="2:184">
      <c r="B12" s="29">
        <f t="shared" si="0"/>
        <v>10</v>
      </c>
      <c r="C12" s="1" t="s">
        <v>22</v>
      </c>
      <c r="D12" s="9" t="s">
        <v>22</v>
      </c>
      <c r="E12" s="9" t="s">
        <v>18</v>
      </c>
      <c r="F12" s="1">
        <v>5</v>
      </c>
      <c r="G12" s="11" t="s">
        <v>23</v>
      </c>
      <c r="H12" s="1">
        <f>INDEX(部首検索表[序数],MATCH(字音画数表[[#This Row],[部首]],部首検索表[部首],0))</f>
        <v>9</v>
      </c>
      <c r="I12" s="1" t="s">
        <v>18</v>
      </c>
      <c r="J12" s="1"/>
      <c r="K12" s="1"/>
      <c r="L12" s="1"/>
      <c r="M12" s="47" t="s">
        <v>20</v>
      </c>
      <c r="R12">
        <f t="shared" si="1"/>
        <v>10</v>
      </c>
      <c r="S12" s="10" t="s">
        <v>40</v>
      </c>
      <c r="X12" s="2"/>
      <c r="Y12" s="2"/>
      <c r="Z12" s="2"/>
      <c r="AU12"/>
      <c r="AW12"/>
      <c r="AY12"/>
      <c r="BA12"/>
      <c r="BC12"/>
      <c r="BE12"/>
      <c r="BG12"/>
      <c r="BI12"/>
      <c r="BK12"/>
      <c r="BM12"/>
      <c r="BO12"/>
      <c r="BQ12"/>
      <c r="BS12"/>
      <c r="BU12"/>
      <c r="BW12"/>
      <c r="BY12"/>
      <c r="CA12"/>
    </row>
    <row r="13" spans="2:184">
      <c r="B13" s="29">
        <f t="shared" si="0"/>
        <v>11</v>
      </c>
      <c r="C13" s="8" t="s">
        <v>25</v>
      </c>
      <c r="D13" s="21" t="s">
        <v>25</v>
      </c>
      <c r="E13" s="9" t="s">
        <v>18</v>
      </c>
      <c r="F13" s="1">
        <v>6</v>
      </c>
      <c r="G13" s="8" t="s">
        <v>26</v>
      </c>
      <c r="H13" s="8">
        <f>INDEX(部首検索表[序数],MATCH(字音画数表[[#This Row],[部首]],部首検索表[部首],0))</f>
        <v>37</v>
      </c>
      <c r="I13" s="1" t="s">
        <v>18</v>
      </c>
      <c r="J13" s="1"/>
      <c r="K13" s="1"/>
      <c r="L13" s="1"/>
      <c r="M13" s="47" t="s">
        <v>20</v>
      </c>
      <c r="X13" s="2"/>
      <c r="Y13" s="2"/>
      <c r="Z13" s="2"/>
      <c r="AU13"/>
      <c r="AW13"/>
      <c r="AY13"/>
      <c r="BA13"/>
      <c r="BC13"/>
      <c r="BE13"/>
      <c r="BG13"/>
      <c r="BI13"/>
      <c r="BK13"/>
      <c r="BM13"/>
      <c r="BO13"/>
      <c r="BQ13"/>
      <c r="BS13"/>
      <c r="BU13"/>
      <c r="BW13"/>
      <c r="BY13"/>
      <c r="CA13"/>
    </row>
    <row r="14" spans="2:184">
      <c r="B14" s="29">
        <f t="shared" si="0"/>
        <v>12</v>
      </c>
      <c r="C14" s="1" t="s">
        <v>28</v>
      </c>
      <c r="D14" s="9" t="s">
        <v>28</v>
      </c>
      <c r="E14" s="9" t="s">
        <v>18</v>
      </c>
      <c r="F14" s="1">
        <v>6</v>
      </c>
      <c r="G14" s="1" t="s">
        <v>28</v>
      </c>
      <c r="H14" s="1">
        <f>INDEX(部首検索表[序数],MATCH(字音画数表[[#This Row],[部首]],部首検索表[部首],0))</f>
        <v>145</v>
      </c>
      <c r="I14" s="1" t="s">
        <v>18</v>
      </c>
      <c r="J14" s="1"/>
      <c r="K14" s="1"/>
      <c r="L14" s="1"/>
      <c r="M14" s="47"/>
      <c r="AU14"/>
      <c r="AW14"/>
      <c r="AY14"/>
      <c r="BA14"/>
      <c r="BC14"/>
      <c r="BE14"/>
      <c r="BG14"/>
      <c r="BI14"/>
      <c r="BK14"/>
      <c r="BM14"/>
      <c r="BO14"/>
      <c r="BQ14"/>
      <c r="BS14"/>
      <c r="BU14"/>
      <c r="BW14"/>
      <c r="BY14"/>
      <c r="CA14"/>
    </row>
    <row r="15" spans="2:184">
      <c r="B15" s="29">
        <f t="shared" si="0"/>
        <v>13</v>
      </c>
      <c r="C15" s="1" t="s">
        <v>1638</v>
      </c>
      <c r="D15" s="102" t="s">
        <v>1638</v>
      </c>
      <c r="E15" s="9" t="s">
        <v>1864</v>
      </c>
      <c r="F15" s="1">
        <v>7</v>
      </c>
      <c r="G15" s="1" t="s">
        <v>23</v>
      </c>
      <c r="H15" s="29">
        <f>INDEX(部首検索表[序数],MATCH(字音画数表[[#This Row],[部首]],部首検索表[部首],0))</f>
        <v>9</v>
      </c>
      <c r="I15" s="1" t="s">
        <v>1864</v>
      </c>
      <c r="J15" s="1"/>
      <c r="K15" s="1"/>
      <c r="L15" s="1"/>
      <c r="M15" s="47" t="s">
        <v>3792</v>
      </c>
      <c r="Q15">
        <v>0</v>
      </c>
      <c r="AU15"/>
      <c r="AW15"/>
      <c r="AY15"/>
      <c r="BA15"/>
      <c r="BC15"/>
      <c r="BE15"/>
      <c r="BG15"/>
      <c r="BI15"/>
      <c r="BK15"/>
      <c r="BM15"/>
      <c r="BO15"/>
      <c r="BQ15"/>
      <c r="BS15"/>
      <c r="BU15"/>
      <c r="BW15"/>
      <c r="BY15"/>
      <c r="CA15"/>
    </row>
    <row r="16" spans="2:184">
      <c r="B16" s="29">
        <f t="shared" si="0"/>
        <v>14</v>
      </c>
      <c r="C16" s="29" t="s">
        <v>2657</v>
      </c>
      <c r="D16" s="100" t="s">
        <v>2657</v>
      </c>
      <c r="E16" s="66" t="s">
        <v>1864</v>
      </c>
      <c r="F16" s="58">
        <v>7</v>
      </c>
      <c r="G16" s="58" t="s">
        <v>929</v>
      </c>
      <c r="H16" s="29">
        <f>INDEX(部首検索表[序数],MATCH(字音画数表[[#This Row],[部首]],部首検索表[部首],0))</f>
        <v>131</v>
      </c>
      <c r="I16" s="59" t="s">
        <v>1864</v>
      </c>
      <c r="J16" s="59"/>
      <c r="K16" s="59"/>
      <c r="L16" s="59"/>
      <c r="M16" s="47" t="s">
        <v>20</v>
      </c>
      <c r="Q16">
        <v>1</v>
      </c>
      <c r="AU16"/>
      <c r="AW16"/>
      <c r="AY16"/>
      <c r="BA16"/>
      <c r="BC16"/>
      <c r="BE16"/>
      <c r="BG16"/>
      <c r="BI16"/>
      <c r="BK16"/>
      <c r="BM16"/>
      <c r="BO16"/>
      <c r="BQ16"/>
      <c r="BS16"/>
      <c r="BU16"/>
      <c r="BW16"/>
      <c r="BY16"/>
      <c r="CA16"/>
    </row>
    <row r="17" spans="2:85">
      <c r="B17" s="29">
        <f t="shared" si="0"/>
        <v>15</v>
      </c>
      <c r="C17" s="1" t="s">
        <v>1363</v>
      </c>
      <c r="D17" s="9" t="s">
        <v>1363</v>
      </c>
      <c r="E17" s="9" t="s">
        <v>18</v>
      </c>
      <c r="F17" s="1">
        <v>8</v>
      </c>
      <c r="G17" s="1" t="s">
        <v>799</v>
      </c>
      <c r="H17" s="1">
        <f>INDEX(部首検索表[序数],MATCH(字音画数表[[#This Row],[部首]],部首検索表[部首],0))</f>
        <v>38</v>
      </c>
      <c r="I17" s="1" t="s">
        <v>18</v>
      </c>
      <c r="J17" s="1"/>
      <c r="K17" s="1"/>
      <c r="L17" s="1"/>
      <c r="M17" s="47"/>
      <c r="Q17" t="s">
        <v>48</v>
      </c>
      <c r="AU17"/>
      <c r="AW17"/>
      <c r="AY17"/>
      <c r="BA17"/>
      <c r="BC17"/>
      <c r="BE17"/>
      <c r="BG17"/>
      <c r="BI17"/>
      <c r="BK17"/>
      <c r="BM17"/>
      <c r="BO17"/>
      <c r="BQ17"/>
      <c r="BS17"/>
      <c r="BU17"/>
      <c r="BW17"/>
      <c r="BY17"/>
      <c r="CA17"/>
    </row>
    <row r="18" spans="2:85">
      <c r="B18" s="29">
        <f t="shared" si="0"/>
        <v>16</v>
      </c>
      <c r="C18" s="1" t="s">
        <v>30</v>
      </c>
      <c r="D18" s="9" t="s">
        <v>30</v>
      </c>
      <c r="E18" s="9" t="s">
        <v>18</v>
      </c>
      <c r="F18" s="1">
        <v>10</v>
      </c>
      <c r="G18" s="108" t="s">
        <v>19</v>
      </c>
      <c r="H18" s="1">
        <f>INDEX(部首検索表[序数],MATCH(字音画数表[[#This Row],[部首]],部首検索表[部首],0))</f>
        <v>49</v>
      </c>
      <c r="I18" s="1" t="s">
        <v>18</v>
      </c>
      <c r="J18" s="1"/>
      <c r="K18" s="1"/>
      <c r="L18" s="1"/>
      <c r="M18" s="47" t="s">
        <v>20</v>
      </c>
      <c r="Q18" t="s">
        <v>51</v>
      </c>
      <c r="AU18"/>
      <c r="AW18"/>
      <c r="AY18"/>
      <c r="BA18"/>
      <c r="BC18"/>
      <c r="BE18"/>
      <c r="BG18"/>
      <c r="BI18"/>
      <c r="BK18"/>
      <c r="BM18"/>
      <c r="BO18"/>
      <c r="BQ18"/>
      <c r="BS18"/>
      <c r="BU18"/>
      <c r="BW18"/>
      <c r="BY18"/>
      <c r="CA18"/>
    </row>
    <row r="19" spans="2:85">
      <c r="B19" s="29">
        <f t="shared" si="0"/>
        <v>17</v>
      </c>
      <c r="C19" s="1" t="s">
        <v>32</v>
      </c>
      <c r="D19" s="9" t="s">
        <v>32</v>
      </c>
      <c r="E19" s="9" t="s">
        <v>18</v>
      </c>
      <c r="F19" s="1">
        <v>10</v>
      </c>
      <c r="G19" s="28" t="s">
        <v>32</v>
      </c>
      <c r="H19" s="29">
        <f>INDEX(部首検索表[序数],MATCH(字音画数表[[#This Row],[部首]],部首検索表[部首],0))</f>
        <v>178</v>
      </c>
      <c r="I19" s="1" t="s">
        <v>18</v>
      </c>
      <c r="J19" s="1"/>
      <c r="K19" s="1"/>
      <c r="L19" s="1"/>
      <c r="M19" s="47" t="s">
        <v>20</v>
      </c>
      <c r="Q19" t="s">
        <v>53</v>
      </c>
      <c r="AU19"/>
      <c r="AW19"/>
      <c r="AY19"/>
      <c r="BA19"/>
      <c r="BC19"/>
      <c r="BE19"/>
      <c r="BG19"/>
      <c r="BI19"/>
      <c r="BK19"/>
      <c r="BM19"/>
      <c r="BO19"/>
      <c r="BQ19"/>
      <c r="BS19"/>
      <c r="BU19"/>
      <c r="BW19"/>
      <c r="BY19"/>
      <c r="CA19"/>
    </row>
    <row r="20" spans="2:85">
      <c r="B20" s="29">
        <f t="shared" si="0"/>
        <v>18</v>
      </c>
      <c r="C20" s="1" t="s">
        <v>1364</v>
      </c>
      <c r="D20" s="9" t="s">
        <v>1364</v>
      </c>
      <c r="E20" s="9" t="s">
        <v>18</v>
      </c>
      <c r="F20" s="1">
        <v>11</v>
      </c>
      <c r="G20" s="28" t="s">
        <v>793</v>
      </c>
      <c r="H20" s="1">
        <f>INDEX(部首検索表[序数],MATCH(字音画数表[[#This Row],[部首]],部首検索表[部首],0))</f>
        <v>30</v>
      </c>
      <c r="I20" s="1" t="s">
        <v>18</v>
      </c>
      <c r="J20" s="1" t="s">
        <v>1970</v>
      </c>
      <c r="K20" s="1" t="s">
        <v>267</v>
      </c>
      <c r="L20" s="1"/>
      <c r="M20" s="47" t="s">
        <v>20</v>
      </c>
      <c r="Q20" t="s">
        <v>55</v>
      </c>
      <c r="AU20"/>
      <c r="AW20"/>
      <c r="AY20"/>
      <c r="BA20"/>
      <c r="BC20"/>
      <c r="BE20"/>
      <c r="BG20"/>
      <c r="BI20"/>
      <c r="BK20"/>
      <c r="BM20"/>
      <c r="BO20"/>
      <c r="BQ20"/>
      <c r="BS20"/>
      <c r="BU20"/>
      <c r="BW20"/>
      <c r="BY20"/>
      <c r="CA20"/>
    </row>
    <row r="21" spans="2:85">
      <c r="B21" s="29">
        <f t="shared" si="0"/>
        <v>19</v>
      </c>
      <c r="C21" s="1" t="s">
        <v>34</v>
      </c>
      <c r="D21" s="9" t="s">
        <v>34</v>
      </c>
      <c r="E21" s="9" t="s">
        <v>18</v>
      </c>
      <c r="F21" s="1">
        <v>11</v>
      </c>
      <c r="G21" s="1" t="s">
        <v>35</v>
      </c>
      <c r="H21" s="29">
        <f>INDEX(部首検索表[序数],MATCH(字音画数表[[#This Row],[部首]],部首検索表[部首],0))</f>
        <v>41</v>
      </c>
      <c r="I21" s="1" t="s">
        <v>18</v>
      </c>
      <c r="J21" s="1"/>
      <c r="K21" s="1"/>
      <c r="L21" s="1"/>
      <c r="M21" s="47" t="s">
        <v>36</v>
      </c>
      <c r="Q21" t="s">
        <v>18</v>
      </c>
      <c r="AU21"/>
      <c r="AW21"/>
      <c r="AY21"/>
      <c r="BA21"/>
      <c r="BC21"/>
      <c r="BE21"/>
      <c r="BG21"/>
      <c r="BI21"/>
      <c r="BK21"/>
      <c r="BM21"/>
      <c r="BO21"/>
      <c r="BQ21"/>
      <c r="BS21"/>
      <c r="BU21"/>
      <c r="BW21"/>
      <c r="BY21"/>
      <c r="CA21"/>
    </row>
    <row r="22" spans="2:85">
      <c r="B22" s="29">
        <f t="shared" si="0"/>
        <v>20</v>
      </c>
      <c r="C22" s="1" t="s">
        <v>1365</v>
      </c>
      <c r="D22" s="9" t="s">
        <v>1365</v>
      </c>
      <c r="E22" s="9" t="s">
        <v>18</v>
      </c>
      <c r="F22" s="1">
        <v>11</v>
      </c>
      <c r="G22" s="28" t="s">
        <v>797</v>
      </c>
      <c r="H22" s="29">
        <f>INDEX(部首検索表[序数],MATCH(字音画数表[[#This Row],[部首]],部首検索表[部首],0))</f>
        <v>102</v>
      </c>
      <c r="I22" s="1" t="s">
        <v>18</v>
      </c>
      <c r="J22" s="1"/>
      <c r="K22" s="1"/>
      <c r="L22" s="1"/>
      <c r="M22" s="47"/>
      <c r="Q22" t="s">
        <v>18</v>
      </c>
      <c r="AU22"/>
      <c r="AW22"/>
      <c r="AY22"/>
      <c r="BA22"/>
      <c r="BC22"/>
      <c r="BE22"/>
      <c r="BG22"/>
      <c r="BI22"/>
      <c r="BK22"/>
      <c r="BM22"/>
      <c r="BO22"/>
      <c r="BQ22"/>
      <c r="BS22"/>
      <c r="BU22"/>
      <c r="BW22"/>
      <c r="BY22"/>
      <c r="CA22"/>
    </row>
    <row r="23" spans="2:85">
      <c r="B23" s="29">
        <f t="shared" si="0"/>
        <v>21</v>
      </c>
      <c r="C23" s="1" t="s">
        <v>1366</v>
      </c>
      <c r="D23" s="9" t="s">
        <v>1366</v>
      </c>
      <c r="E23" s="9" t="s">
        <v>18</v>
      </c>
      <c r="F23" s="1">
        <v>11</v>
      </c>
      <c r="G23" s="1" t="s">
        <v>864</v>
      </c>
      <c r="H23" s="29">
        <f>INDEX(部首検索表[序数],MATCH(字音画数表[[#This Row],[部首]],部首検索表[部首],0))</f>
        <v>115</v>
      </c>
      <c r="I23" s="1" t="s">
        <v>18</v>
      </c>
      <c r="J23" s="1"/>
      <c r="K23" s="1"/>
      <c r="L23" s="1"/>
      <c r="M23" s="47"/>
      <c r="Q23" t="s">
        <v>14</v>
      </c>
      <c r="AU23"/>
      <c r="AW23"/>
      <c r="AY23"/>
      <c r="BA23"/>
      <c r="BC23"/>
      <c r="BE23"/>
      <c r="BG23"/>
      <c r="BI23"/>
      <c r="BK23"/>
      <c r="BM23"/>
      <c r="BO23"/>
      <c r="BQ23"/>
      <c r="BS23"/>
      <c r="BU23"/>
      <c r="BW23"/>
      <c r="BY23"/>
      <c r="CA23"/>
    </row>
    <row r="24" spans="2:85">
      <c r="B24" s="29">
        <f t="shared" si="0"/>
        <v>22</v>
      </c>
      <c r="C24" s="1" t="s">
        <v>1347</v>
      </c>
      <c r="D24" s="9" t="s">
        <v>1347</v>
      </c>
      <c r="E24" s="9" t="s">
        <v>18</v>
      </c>
      <c r="F24" s="1">
        <v>12</v>
      </c>
      <c r="G24" s="1" t="s">
        <v>472</v>
      </c>
      <c r="H24" s="1">
        <f>INDEX(部首検索表[序数],MATCH(字音画数表[[#This Row],[部首]],部首検索表[部首],0))</f>
        <v>85</v>
      </c>
      <c r="I24" s="1" t="s">
        <v>18</v>
      </c>
      <c r="J24" s="1"/>
      <c r="K24" s="1"/>
      <c r="L24" s="1"/>
      <c r="M24" s="47"/>
      <c r="AU24"/>
      <c r="AW24"/>
      <c r="AY24"/>
      <c r="BA24"/>
      <c r="BC24"/>
      <c r="BE24"/>
      <c r="BG24"/>
      <c r="BI24"/>
      <c r="BK24"/>
      <c r="BM24"/>
      <c r="BO24"/>
      <c r="BQ24"/>
      <c r="BS24"/>
      <c r="BU24"/>
      <c r="BW24"/>
      <c r="BY24"/>
      <c r="CA24"/>
    </row>
    <row r="25" spans="2:85">
      <c r="B25" s="29">
        <f t="shared" si="0"/>
        <v>23</v>
      </c>
      <c r="C25" s="1" t="s">
        <v>38</v>
      </c>
      <c r="D25" s="9" t="s">
        <v>2666</v>
      </c>
      <c r="E25" s="9" t="s">
        <v>18</v>
      </c>
      <c r="F25" s="1">
        <v>12</v>
      </c>
      <c r="G25" s="1" t="s">
        <v>39</v>
      </c>
      <c r="H25" s="1">
        <f>INDEX(部首検索表[序数],MATCH(字音画数表[[#This Row],[部首]],部首検索表[部首],0))</f>
        <v>87</v>
      </c>
      <c r="I25" s="1" t="s">
        <v>18</v>
      </c>
      <c r="J25" s="1"/>
      <c r="K25" s="1"/>
      <c r="L25" s="1"/>
      <c r="M25" s="47" t="s">
        <v>20</v>
      </c>
      <c r="AU25"/>
      <c r="AW25"/>
      <c r="AY25"/>
      <c r="BA25"/>
      <c r="BC25"/>
      <c r="BE25"/>
      <c r="BG25"/>
      <c r="BI25"/>
      <c r="BK25"/>
      <c r="BM25"/>
      <c r="BO25"/>
      <c r="BQ25"/>
      <c r="BS25"/>
      <c r="BU25"/>
      <c r="BW25"/>
      <c r="BY25"/>
      <c r="CA25"/>
    </row>
    <row r="26" spans="2:85">
      <c r="B26" s="29">
        <f t="shared" si="0"/>
        <v>24</v>
      </c>
      <c r="C26" s="1" t="s">
        <v>1865</v>
      </c>
      <c r="D26" s="9" t="s">
        <v>2667</v>
      </c>
      <c r="E26" s="9" t="s">
        <v>18</v>
      </c>
      <c r="F26" s="1">
        <v>12</v>
      </c>
      <c r="G26" s="1" t="s">
        <v>41</v>
      </c>
      <c r="H26" s="1">
        <f>INDEX(部首検索表[序数],MATCH(字音画数表[[#This Row],[部首]],部首検索表[部首],0))</f>
        <v>140</v>
      </c>
      <c r="I26" s="1" t="s">
        <v>18</v>
      </c>
      <c r="J26" s="1"/>
      <c r="K26" s="1"/>
      <c r="L26" s="1"/>
      <c r="M26" s="47" t="s">
        <v>20</v>
      </c>
      <c r="AU26"/>
      <c r="AW26"/>
      <c r="AY26"/>
      <c r="BA26"/>
      <c r="BC26"/>
      <c r="BE26"/>
      <c r="BG26"/>
      <c r="BI26"/>
      <c r="BK26"/>
      <c r="BM26"/>
      <c r="BO26"/>
      <c r="BQ26"/>
      <c r="BS26"/>
      <c r="BU26"/>
      <c r="BW26"/>
      <c r="BY26"/>
      <c r="CA26"/>
    </row>
    <row r="27" spans="2:85">
      <c r="B27" s="29">
        <f t="shared" si="0"/>
        <v>25</v>
      </c>
      <c r="C27" s="1" t="s">
        <v>42</v>
      </c>
      <c r="D27" s="9" t="s">
        <v>42</v>
      </c>
      <c r="E27" s="9" t="s">
        <v>18</v>
      </c>
      <c r="F27" s="1">
        <v>13</v>
      </c>
      <c r="G27" s="1" t="s">
        <v>43</v>
      </c>
      <c r="H27" s="8">
        <f>INDEX(部首検索表[序数],MATCH(字音画数表[[#This Row],[部首]],部首検索表[部首],0))</f>
        <v>61</v>
      </c>
      <c r="I27" s="1" t="s">
        <v>18</v>
      </c>
      <c r="J27" s="1"/>
      <c r="K27" s="1"/>
      <c r="L27" s="1"/>
      <c r="M27" s="47" t="s">
        <v>20</v>
      </c>
      <c r="AU27"/>
      <c r="AW27"/>
      <c r="AY27"/>
      <c r="BA27"/>
      <c r="BC27"/>
      <c r="BE27"/>
      <c r="BG27"/>
      <c r="BI27"/>
      <c r="BK27"/>
      <c r="BM27"/>
      <c r="BO27"/>
      <c r="BQ27"/>
      <c r="BS27"/>
      <c r="BU27"/>
      <c r="BW27"/>
      <c r="BY27"/>
      <c r="CA27"/>
    </row>
    <row r="28" spans="2:85">
      <c r="B28" s="29">
        <f t="shared" si="0"/>
        <v>26</v>
      </c>
      <c r="C28" s="1" t="s">
        <v>18</v>
      </c>
      <c r="D28" s="9" t="s">
        <v>18</v>
      </c>
      <c r="E28" s="9" t="s">
        <v>18</v>
      </c>
      <c r="F28" s="1">
        <v>17</v>
      </c>
      <c r="G28" s="1" t="s">
        <v>32</v>
      </c>
      <c r="H28" s="1">
        <f>INDEX(部首検索表[序数],MATCH(字音画数表[[#This Row],[部首]],部首検索表[部首],0))</f>
        <v>178</v>
      </c>
      <c r="I28" s="1" t="s">
        <v>18</v>
      </c>
      <c r="J28" s="1"/>
      <c r="K28" s="1"/>
      <c r="L28" s="1" t="s">
        <v>1298</v>
      </c>
      <c r="M28" s="47" t="s">
        <v>2179</v>
      </c>
      <c r="AU28"/>
      <c r="AW28"/>
      <c r="AY28"/>
      <c r="BA28"/>
      <c r="BC28"/>
      <c r="BE28"/>
      <c r="BG28"/>
      <c r="BI28"/>
      <c r="BK28"/>
      <c r="BM28"/>
      <c r="BO28"/>
      <c r="BQ28"/>
      <c r="BS28"/>
      <c r="BU28"/>
      <c r="BW28"/>
      <c r="BY28"/>
      <c r="CA28"/>
    </row>
    <row r="29" spans="2:85">
      <c r="B29" s="29">
        <f t="shared" si="0"/>
        <v>27</v>
      </c>
      <c r="C29" s="1" t="s">
        <v>44</v>
      </c>
      <c r="D29" s="9" t="s">
        <v>44</v>
      </c>
      <c r="E29" s="9" t="s">
        <v>1367</v>
      </c>
      <c r="F29" s="1">
        <v>9</v>
      </c>
      <c r="G29" s="28" t="s">
        <v>45</v>
      </c>
      <c r="H29" s="29">
        <f>INDEX(部首検索表[序数],MATCH(字音画数表[[#This Row],[部首]],部首検索表[部首],0))</f>
        <v>163</v>
      </c>
      <c r="I29" s="1" t="s">
        <v>18</v>
      </c>
      <c r="J29" s="1"/>
      <c r="K29" s="1"/>
      <c r="L29" s="1"/>
      <c r="M29" s="47"/>
      <c r="AU29"/>
      <c r="AW29"/>
      <c r="AY29"/>
      <c r="BA29"/>
      <c r="BC29"/>
      <c r="BE29"/>
      <c r="BG29"/>
      <c r="BI29"/>
      <c r="BK29"/>
      <c r="BM29"/>
      <c r="BO29"/>
      <c r="BQ29"/>
      <c r="BS29"/>
      <c r="BU29"/>
      <c r="BW29"/>
      <c r="BY29"/>
      <c r="CA29"/>
    </row>
    <row r="30" spans="2:85">
      <c r="B30" s="29">
        <f t="shared" si="0"/>
        <v>28</v>
      </c>
      <c r="C30" s="1" t="s">
        <v>819</v>
      </c>
      <c r="D30" s="9" t="s">
        <v>819</v>
      </c>
      <c r="E30" s="9" t="s">
        <v>1368</v>
      </c>
      <c r="F30" s="1">
        <v>1</v>
      </c>
      <c r="G30" s="1" t="s">
        <v>814</v>
      </c>
      <c r="H30" s="29">
        <f>INDEX(部首検索表[序数],MATCH(字音画数表[[#This Row],[部首]],部首検索表[部首],0))</f>
        <v>1</v>
      </c>
      <c r="I30" s="1" t="s">
        <v>18</v>
      </c>
      <c r="J30" s="1"/>
      <c r="K30" s="1"/>
      <c r="L30" s="1"/>
      <c r="M30" s="47"/>
      <c r="AU30"/>
      <c r="AW30"/>
      <c r="AY30"/>
      <c r="BA30"/>
      <c r="BC30"/>
      <c r="BE30"/>
      <c r="BG30"/>
      <c r="BI30"/>
      <c r="BK30"/>
      <c r="BM30"/>
      <c r="BO30"/>
      <c r="BQ30"/>
      <c r="BS30"/>
      <c r="BU30"/>
      <c r="BW30"/>
      <c r="BY30"/>
      <c r="CA30"/>
    </row>
    <row r="31" spans="2:85">
      <c r="B31" s="29">
        <f t="shared" si="0"/>
        <v>29</v>
      </c>
      <c r="C31" s="1" t="s">
        <v>86</v>
      </c>
      <c r="D31" s="9" t="s">
        <v>86</v>
      </c>
      <c r="E31" s="9" t="s">
        <v>1866</v>
      </c>
      <c r="F31" s="1">
        <v>1</v>
      </c>
      <c r="G31" s="1" t="s">
        <v>87</v>
      </c>
      <c r="H31" s="29">
        <f>INDEX(部首検索表[序数],MATCH(字音画数表[[#This Row],[部首]],部首検索表[部首],0))</f>
        <v>5</v>
      </c>
      <c r="I31" s="1" t="s">
        <v>1864</v>
      </c>
      <c r="J31" s="1" t="s">
        <v>1971</v>
      </c>
      <c r="K31" s="1" t="s">
        <v>1972</v>
      </c>
      <c r="L31" s="1"/>
      <c r="M31" s="47" t="s">
        <v>1973</v>
      </c>
      <c r="AU31"/>
      <c r="AW31"/>
      <c r="AY31"/>
      <c r="CC31" s="3"/>
      <c r="CE31" s="3"/>
      <c r="CG31" s="3"/>
    </row>
    <row r="32" spans="2:85">
      <c r="B32" s="29">
        <f t="shared" si="0"/>
        <v>30</v>
      </c>
      <c r="C32" s="1" t="s">
        <v>1369</v>
      </c>
      <c r="D32" s="9" t="s">
        <v>1369</v>
      </c>
      <c r="E32" s="9" t="s">
        <v>1368</v>
      </c>
      <c r="F32" s="1">
        <v>12</v>
      </c>
      <c r="G32" s="28" t="s">
        <v>328</v>
      </c>
      <c r="H32" s="1">
        <f>INDEX(部首検索表[序数],MATCH(字音画数表[[#This Row],[部首]],部首検索表[部首],0))</f>
        <v>33</v>
      </c>
      <c r="I32" s="1" t="s">
        <v>18</v>
      </c>
      <c r="J32" s="1"/>
      <c r="K32" s="1"/>
      <c r="L32" s="1"/>
      <c r="M32" s="47"/>
      <c r="AU32"/>
      <c r="AW32"/>
      <c r="AY32"/>
      <c r="CC32" s="3"/>
      <c r="CE32" s="3"/>
      <c r="CG32" s="3"/>
    </row>
    <row r="33" spans="2:85">
      <c r="B33" s="29">
        <f t="shared" si="0"/>
        <v>31</v>
      </c>
      <c r="C33" s="1" t="s">
        <v>1370</v>
      </c>
      <c r="D33" s="9" t="s">
        <v>1370</v>
      </c>
      <c r="E33" s="9" t="s">
        <v>1371</v>
      </c>
      <c r="F33" s="1">
        <v>6</v>
      </c>
      <c r="G33" s="1" t="s">
        <v>176</v>
      </c>
      <c r="H33" s="29">
        <f>INDEX(部首検索表[序数],MATCH(字音画数表[[#This Row],[部首]],部首検索表[部首],0))</f>
        <v>26</v>
      </c>
      <c r="I33" s="1" t="s">
        <v>18</v>
      </c>
      <c r="J33" s="1"/>
      <c r="K33" s="1"/>
      <c r="L33" s="1"/>
      <c r="M33" s="47"/>
      <c r="AU33"/>
      <c r="AW33"/>
      <c r="AY33"/>
      <c r="CC33" s="3"/>
      <c r="CE33" s="3"/>
      <c r="CG33" s="3"/>
    </row>
    <row r="34" spans="2:85">
      <c r="B34" s="29">
        <f t="shared" si="0"/>
        <v>32</v>
      </c>
      <c r="C34" s="1" t="s">
        <v>46</v>
      </c>
      <c r="D34" s="9" t="s">
        <v>46</v>
      </c>
      <c r="E34" s="9" t="s">
        <v>1371</v>
      </c>
      <c r="F34" s="1">
        <v>11</v>
      </c>
      <c r="G34" s="108" t="s">
        <v>47</v>
      </c>
      <c r="H34" s="1">
        <f>INDEX(部首検索表[序数],MATCH(字音画数表[[#This Row],[部首]],部首検索表[部首],0))</f>
        <v>170</v>
      </c>
      <c r="I34" s="1" t="s">
        <v>18</v>
      </c>
      <c r="J34" s="1"/>
      <c r="K34" s="1"/>
      <c r="L34" s="1"/>
      <c r="M34" s="47"/>
      <c r="AU34"/>
      <c r="AW34"/>
      <c r="AY34"/>
      <c r="CC34" s="3"/>
      <c r="CE34" s="3"/>
      <c r="CG34" s="3"/>
    </row>
    <row r="35" spans="2:85">
      <c r="B35" s="29">
        <f t="shared" si="0"/>
        <v>33</v>
      </c>
      <c r="C35" s="29" t="s">
        <v>2648</v>
      </c>
      <c r="D35" s="100" t="s">
        <v>2648</v>
      </c>
      <c r="E35" s="66" t="s">
        <v>2649</v>
      </c>
      <c r="F35" s="58">
        <v>16</v>
      </c>
      <c r="G35" s="58" t="s">
        <v>2631</v>
      </c>
      <c r="H35" s="29">
        <f>INDEX(部首検索表[序数],MATCH(字音画数表[[#This Row],[部首]],部首検索表[部首],0))</f>
        <v>187</v>
      </c>
      <c r="I35" s="59" t="s">
        <v>1864</v>
      </c>
      <c r="J35" s="59"/>
      <c r="K35" s="59"/>
      <c r="L35" s="59"/>
      <c r="M35" s="47" t="s">
        <v>20</v>
      </c>
      <c r="AU35"/>
      <c r="AW35"/>
      <c r="AY35"/>
      <c r="CC35" s="3"/>
      <c r="CE35" s="3"/>
      <c r="CG35" s="3"/>
    </row>
    <row r="36" spans="2:85">
      <c r="B36" s="29">
        <f t="shared" si="0"/>
        <v>34</v>
      </c>
      <c r="C36" s="1" t="s">
        <v>1372</v>
      </c>
      <c r="D36" s="9" t="s">
        <v>1372</v>
      </c>
      <c r="E36" s="9" t="s">
        <v>50</v>
      </c>
      <c r="F36" s="1">
        <v>3</v>
      </c>
      <c r="G36" s="1" t="s">
        <v>837</v>
      </c>
      <c r="H36" s="1">
        <f>INDEX(部首検索表[序数],MATCH(字音画数表[[#This Row],[部首]],部首検索表[部首],0))</f>
        <v>7</v>
      </c>
      <c r="I36" s="1" t="s">
        <v>50</v>
      </c>
      <c r="J36" s="1"/>
      <c r="K36" s="1"/>
      <c r="L36" s="1"/>
      <c r="M36" s="47"/>
      <c r="AU36"/>
      <c r="AW36"/>
      <c r="AY36"/>
      <c r="CC36" s="3"/>
      <c r="CE36" s="3"/>
      <c r="CG36" s="3"/>
    </row>
    <row r="37" spans="2:85">
      <c r="B37" s="29">
        <f t="shared" si="0"/>
        <v>35</v>
      </c>
      <c r="C37" s="15" t="s">
        <v>49</v>
      </c>
      <c r="D37" s="92" t="s">
        <v>49</v>
      </c>
      <c r="E37" s="16" t="s">
        <v>50</v>
      </c>
      <c r="F37" s="1">
        <v>6</v>
      </c>
      <c r="G37" s="11" t="s">
        <v>15</v>
      </c>
      <c r="H37" s="1">
        <f>INDEX(部首検索表[序数],MATCH(字音画数表[[#This Row],[部首]],部首検索表[部首],0))</f>
        <v>40</v>
      </c>
      <c r="I37" s="1" t="s">
        <v>50</v>
      </c>
      <c r="J37" s="1"/>
      <c r="K37" s="1"/>
      <c r="L37" s="1"/>
      <c r="M37" s="47"/>
      <c r="AU37"/>
      <c r="AW37"/>
      <c r="AY37"/>
      <c r="CC37" s="3"/>
      <c r="CE37" s="3"/>
      <c r="CG37" s="3"/>
    </row>
    <row r="38" spans="2:85">
      <c r="B38" s="29">
        <f t="shared" si="0"/>
        <v>36</v>
      </c>
      <c r="C38" s="1" t="s">
        <v>56</v>
      </c>
      <c r="D38" s="9" t="s">
        <v>56</v>
      </c>
      <c r="E38" s="9" t="s">
        <v>50</v>
      </c>
      <c r="F38" s="1">
        <v>6</v>
      </c>
      <c r="G38" s="11" t="s">
        <v>57</v>
      </c>
      <c r="H38" s="1">
        <f>INDEX(部首検索表[序数],MATCH(字音画数表[[#This Row],[部首]],部首検索表[部首],0))</f>
        <v>43</v>
      </c>
      <c r="I38" s="1" t="s">
        <v>50</v>
      </c>
      <c r="J38" s="1"/>
      <c r="K38" s="1"/>
      <c r="L38" s="1"/>
      <c r="M38" s="47"/>
      <c r="AU38"/>
      <c r="AW38"/>
      <c r="AY38"/>
      <c r="CC38" s="3"/>
      <c r="CE38" s="3"/>
      <c r="CG38" s="3"/>
    </row>
    <row r="39" spans="2:85">
      <c r="B39" s="29">
        <f t="shared" si="0"/>
        <v>37</v>
      </c>
      <c r="C39" s="1" t="s">
        <v>50</v>
      </c>
      <c r="D39" s="9" t="s">
        <v>50</v>
      </c>
      <c r="E39" s="9" t="s">
        <v>50</v>
      </c>
      <c r="F39" s="1">
        <v>6</v>
      </c>
      <c r="G39" s="11" t="s">
        <v>52</v>
      </c>
      <c r="H39" s="1">
        <f>INDEX(部首検索表[序数],MATCH(字音画数表[[#This Row],[部首]],部首検索表[部首],0))</f>
        <v>94</v>
      </c>
      <c r="I39" s="1" t="s">
        <v>50</v>
      </c>
      <c r="J39" s="1"/>
      <c r="K39" s="1"/>
      <c r="L39" s="1" t="s">
        <v>1974</v>
      </c>
      <c r="M39" s="47" t="s">
        <v>2760</v>
      </c>
      <c r="AU39"/>
      <c r="AW39"/>
      <c r="AY39"/>
      <c r="CC39" s="3"/>
      <c r="CE39" s="3"/>
      <c r="CG39" s="3"/>
    </row>
    <row r="40" spans="2:85">
      <c r="B40" s="29">
        <f t="shared" si="0"/>
        <v>38</v>
      </c>
      <c r="C40" s="1" t="s">
        <v>54</v>
      </c>
      <c r="D40" s="9" t="s">
        <v>1193</v>
      </c>
      <c r="E40" s="9" t="s">
        <v>50</v>
      </c>
      <c r="F40" s="1">
        <v>6</v>
      </c>
      <c r="G40" s="1" t="s">
        <v>54</v>
      </c>
      <c r="H40" s="1">
        <f>INDEX(部首検索表[序数],MATCH(字音画数表[[#This Row],[部首]],部首検索表[部首],0))</f>
        <v>124</v>
      </c>
      <c r="I40" s="1" t="s">
        <v>50</v>
      </c>
      <c r="J40" s="1"/>
      <c r="K40" s="1"/>
      <c r="L40" s="1"/>
      <c r="M40" s="47" t="s">
        <v>20</v>
      </c>
      <c r="AU40"/>
      <c r="AW40"/>
      <c r="AY40"/>
      <c r="CC40" s="3"/>
      <c r="CE40" s="3"/>
      <c r="CG40" s="3"/>
    </row>
    <row r="41" spans="2:85">
      <c r="B41" s="29">
        <f t="shared" si="0"/>
        <v>39</v>
      </c>
      <c r="C41" s="1" t="s">
        <v>780</v>
      </c>
      <c r="D41" s="9" t="s">
        <v>780</v>
      </c>
      <c r="E41" s="9" t="s">
        <v>50</v>
      </c>
      <c r="F41" s="1">
        <v>6</v>
      </c>
      <c r="G41" s="1" t="s">
        <v>811</v>
      </c>
      <c r="H41" s="29">
        <f>INDEX(部首検索表[序数],MATCH(字音画数表[[#This Row],[部首]],部首検索表[部首],0))</f>
        <v>140</v>
      </c>
      <c r="I41" s="1" t="s">
        <v>50</v>
      </c>
      <c r="J41" s="1"/>
      <c r="K41" s="1"/>
      <c r="L41" s="1"/>
      <c r="M41" s="47"/>
      <c r="AU41"/>
      <c r="AW41"/>
      <c r="AY41"/>
      <c r="CC41" s="3"/>
      <c r="CE41" s="3"/>
      <c r="CG41" s="3"/>
    </row>
    <row r="42" spans="2:85">
      <c r="B42" s="29">
        <f t="shared" si="0"/>
        <v>40</v>
      </c>
      <c r="C42" s="1" t="s">
        <v>1373</v>
      </c>
      <c r="D42" s="9" t="s">
        <v>1373</v>
      </c>
      <c r="E42" s="9" t="s">
        <v>1374</v>
      </c>
      <c r="F42" s="1">
        <v>13</v>
      </c>
      <c r="G42" s="1" t="s">
        <v>109</v>
      </c>
      <c r="H42" s="1">
        <f>INDEX(部首検索表[序数],MATCH(字音画数表[[#This Row],[部首]],部首検索表[部首],0))</f>
        <v>162</v>
      </c>
      <c r="I42" s="1" t="s">
        <v>50</v>
      </c>
      <c r="J42" s="1"/>
      <c r="K42" s="1"/>
      <c r="L42" s="1"/>
      <c r="M42" s="47"/>
      <c r="AU42"/>
      <c r="AW42"/>
      <c r="AY42"/>
      <c r="CC42" s="3"/>
      <c r="CE42" s="3"/>
      <c r="CG42" s="3"/>
    </row>
    <row r="43" spans="2:85">
      <c r="B43" s="29">
        <f t="shared" si="0"/>
        <v>41</v>
      </c>
      <c r="C43" s="1" t="s">
        <v>58</v>
      </c>
      <c r="D43" s="9" t="s">
        <v>58</v>
      </c>
      <c r="E43" s="9" t="s">
        <v>1376</v>
      </c>
      <c r="F43" s="1">
        <v>9</v>
      </c>
      <c r="G43" s="1" t="s">
        <v>59</v>
      </c>
      <c r="H43" s="29">
        <f>INDEX(部首検索表[序数],MATCH(字音画数表[[#This Row],[部首]],部首検索表[部首],0))</f>
        <v>108</v>
      </c>
      <c r="I43" s="1" t="s">
        <v>882</v>
      </c>
      <c r="J43" s="1"/>
      <c r="K43" s="1"/>
      <c r="L43" s="1"/>
      <c r="M43" s="47"/>
      <c r="AU43"/>
      <c r="AW43"/>
      <c r="AY43"/>
      <c r="CC43" s="3"/>
      <c r="CE43" s="3"/>
      <c r="CG43" s="3"/>
    </row>
    <row r="44" spans="2:85">
      <c r="B44" s="29">
        <f t="shared" si="0"/>
        <v>42</v>
      </c>
      <c r="C44" s="1" t="s">
        <v>1377</v>
      </c>
      <c r="D44" s="102" t="s">
        <v>1377</v>
      </c>
      <c r="E44" s="9" t="s">
        <v>1376</v>
      </c>
      <c r="F44" s="1">
        <v>11</v>
      </c>
      <c r="G44" s="1" t="s">
        <v>788</v>
      </c>
      <c r="H44" s="29"/>
      <c r="I44" s="1" t="s">
        <v>882</v>
      </c>
      <c r="J44" s="1"/>
      <c r="K44" s="1"/>
      <c r="L44" s="1"/>
      <c r="M44" s="47"/>
      <c r="AU44"/>
      <c r="AW44"/>
      <c r="AY44"/>
      <c r="CC44" s="3"/>
      <c r="CE44" s="3"/>
      <c r="CG44" s="3"/>
    </row>
    <row r="45" spans="2:85">
      <c r="B45" s="29">
        <f t="shared" si="0"/>
        <v>43</v>
      </c>
      <c r="C45" s="1" t="s">
        <v>1849</v>
      </c>
      <c r="D45" s="9" t="s">
        <v>1849</v>
      </c>
      <c r="E45" s="9" t="s">
        <v>1376</v>
      </c>
      <c r="F45" s="1">
        <v>15</v>
      </c>
      <c r="G45" s="1" t="s">
        <v>472</v>
      </c>
      <c r="H45" s="1">
        <f>INDEX(部首検索表[序数],MATCH(字音画数表[[#This Row],[部首]],部首検索表[部首],0))</f>
        <v>85</v>
      </c>
      <c r="I45" s="1" t="s">
        <v>882</v>
      </c>
      <c r="J45" s="1"/>
      <c r="K45" s="1"/>
      <c r="L45" s="1"/>
      <c r="M45" s="47" t="s">
        <v>20</v>
      </c>
      <c r="AU45"/>
      <c r="AW45"/>
      <c r="AY45"/>
      <c r="CC45" s="3"/>
      <c r="CE45" s="3"/>
      <c r="CG45" s="3"/>
    </row>
    <row r="46" spans="2:85">
      <c r="B46" s="29">
        <f t="shared" si="0"/>
        <v>44</v>
      </c>
      <c r="C46" s="1" t="s">
        <v>60</v>
      </c>
      <c r="D46" s="9" t="s">
        <v>60</v>
      </c>
      <c r="E46" s="9" t="s">
        <v>1376</v>
      </c>
      <c r="F46" s="1">
        <v>16</v>
      </c>
      <c r="G46" s="1" t="s">
        <v>61</v>
      </c>
      <c r="H46" s="1">
        <f>INDEX(部首検索表[序数],MATCH(字音画数表[[#This Row],[部首]],部首検索表[部首],0))</f>
        <v>181</v>
      </c>
      <c r="I46" s="1" t="s">
        <v>882</v>
      </c>
      <c r="J46" s="1"/>
      <c r="K46" s="1"/>
      <c r="L46" s="1"/>
      <c r="M46" s="47"/>
      <c r="AU46"/>
      <c r="AW46"/>
      <c r="AY46"/>
      <c r="CC46" s="3"/>
      <c r="CE46" s="3"/>
      <c r="CG46" s="3"/>
    </row>
    <row r="47" spans="2:85">
      <c r="B47" s="29">
        <f t="shared" si="0"/>
        <v>45</v>
      </c>
      <c r="C47" s="1" t="s">
        <v>1378</v>
      </c>
      <c r="D47" s="9" t="s">
        <v>1378</v>
      </c>
      <c r="E47" s="9" t="s">
        <v>1376</v>
      </c>
      <c r="F47" s="1">
        <v>17</v>
      </c>
      <c r="G47" s="28" t="s">
        <v>410</v>
      </c>
      <c r="H47" s="29">
        <f>INDEX(部首検索表[序数],MATCH(字音画数表[[#This Row],[部首]],部首検索表[部首],0))</f>
        <v>38</v>
      </c>
      <c r="I47" s="1" t="s">
        <v>882</v>
      </c>
      <c r="J47" s="1"/>
      <c r="K47" s="1"/>
      <c r="L47" s="1"/>
      <c r="M47" s="47"/>
      <c r="AU47"/>
      <c r="AW47"/>
      <c r="AY47"/>
      <c r="CC47" s="3"/>
      <c r="CE47" s="3"/>
      <c r="CG47" s="3"/>
    </row>
    <row r="48" spans="2:85">
      <c r="B48" s="29">
        <f t="shared" si="0"/>
        <v>46</v>
      </c>
      <c r="C48" s="28" t="s">
        <v>828</v>
      </c>
      <c r="D48" s="28" t="s">
        <v>828</v>
      </c>
      <c r="E48" s="9" t="s">
        <v>1376</v>
      </c>
      <c r="F48" s="1">
        <v>20</v>
      </c>
      <c r="G48" s="23" t="s">
        <v>812</v>
      </c>
      <c r="H48" s="29">
        <f>INDEX(部首検索表[序数],MATCH(字音画数表[[#This Row],[部首]],部首検索表[部首],0))</f>
        <v>154</v>
      </c>
      <c r="I48" s="23" t="s">
        <v>882</v>
      </c>
      <c r="J48" s="23"/>
      <c r="K48" s="23"/>
      <c r="L48" s="23"/>
      <c r="M48" s="45"/>
      <c r="N48" s="20"/>
      <c r="AU48"/>
      <c r="AW48"/>
      <c r="AY48"/>
      <c r="AZ48" s="3"/>
      <c r="BA48"/>
      <c r="BB48" s="3"/>
      <c r="BC48"/>
      <c r="BD48" s="3"/>
      <c r="BE48"/>
      <c r="BF48" s="3"/>
      <c r="BG48"/>
      <c r="BH48" s="3"/>
      <c r="BI48"/>
      <c r="BJ48" s="3"/>
      <c r="BK48"/>
      <c r="BL48" s="3"/>
      <c r="BM48"/>
      <c r="BN48" s="3"/>
      <c r="BO48"/>
      <c r="BP48" s="3"/>
      <c r="BQ48"/>
      <c r="BR48" s="3"/>
      <c r="BS48"/>
      <c r="BT48" s="3"/>
      <c r="BU48"/>
      <c r="BV48" s="3"/>
      <c r="BW48"/>
      <c r="BX48" s="3"/>
      <c r="BY48"/>
      <c r="BZ48" s="3"/>
      <c r="CA48"/>
      <c r="CB48" s="3"/>
      <c r="CD48" s="3"/>
      <c r="CF48" s="3"/>
    </row>
    <row r="49" spans="2:85">
      <c r="B49" s="29">
        <f t="shared" si="0"/>
        <v>47</v>
      </c>
      <c r="C49" s="1" t="s">
        <v>1379</v>
      </c>
      <c r="D49" s="9" t="s">
        <v>1379</v>
      </c>
      <c r="E49" s="9" t="s">
        <v>64</v>
      </c>
      <c r="F49" s="1">
        <v>6</v>
      </c>
      <c r="G49" s="1" t="s">
        <v>524</v>
      </c>
      <c r="H49" s="27">
        <f>INDEX(部首検索表[序数],MATCH(字音画数表[[#This Row],[部首]],部首検索表[部首],0))</f>
        <v>8</v>
      </c>
      <c r="I49" s="1" t="s">
        <v>882</v>
      </c>
      <c r="J49" s="1"/>
      <c r="K49" s="1"/>
      <c r="L49" s="1"/>
      <c r="M49" s="47"/>
      <c r="AU49"/>
      <c r="AW49"/>
      <c r="AY49"/>
      <c r="CC49" s="3"/>
      <c r="CE49" s="3"/>
      <c r="CG49" s="3"/>
    </row>
    <row r="50" spans="2:85">
      <c r="B50" s="29">
        <f t="shared" si="0"/>
        <v>48</v>
      </c>
      <c r="C50" s="29" t="s">
        <v>2617</v>
      </c>
      <c r="D50" s="100" t="s">
        <v>2730</v>
      </c>
      <c r="E50" s="66" t="s">
        <v>2618</v>
      </c>
      <c r="F50" s="58">
        <v>7</v>
      </c>
      <c r="G50" s="11" t="s">
        <v>191</v>
      </c>
      <c r="H50" s="29">
        <f>INDEX(部首検索表[序数],MATCH(字音画数表[[#This Row],[部首]],部首検索表[部首],0))</f>
        <v>60</v>
      </c>
      <c r="I50" s="59" t="s">
        <v>2619</v>
      </c>
      <c r="J50" s="59"/>
      <c r="K50" s="59"/>
      <c r="L50" s="59"/>
      <c r="M50" s="47" t="s">
        <v>20</v>
      </c>
      <c r="AU50"/>
      <c r="AW50"/>
      <c r="AY50"/>
      <c r="CC50" s="3"/>
      <c r="CE50" s="3"/>
      <c r="CG50" s="3"/>
    </row>
    <row r="51" spans="2:85">
      <c r="B51" s="29">
        <f t="shared" si="0"/>
        <v>49</v>
      </c>
      <c r="C51" s="1" t="s">
        <v>1380</v>
      </c>
      <c r="D51" s="9" t="s">
        <v>1380</v>
      </c>
      <c r="E51" s="9" t="s">
        <v>64</v>
      </c>
      <c r="F51" s="1">
        <v>9</v>
      </c>
      <c r="G51" s="1" t="s">
        <v>1118</v>
      </c>
      <c r="H51" s="1">
        <f>INDEX(部首検索表[序数],MATCH(字音画数表[[#This Row],[部首]],部首検索表[部首],0))</f>
        <v>55</v>
      </c>
      <c r="I51" s="1" t="s">
        <v>882</v>
      </c>
      <c r="J51" s="1"/>
      <c r="K51" s="1"/>
      <c r="L51" s="1"/>
      <c r="M51" s="47"/>
      <c r="AU51"/>
      <c r="AW51"/>
      <c r="AY51"/>
      <c r="CC51" s="3"/>
      <c r="CE51" s="3"/>
      <c r="CG51" s="3"/>
    </row>
    <row r="52" spans="2:85">
      <c r="B52" s="29">
        <f t="shared" si="0"/>
        <v>50</v>
      </c>
      <c r="C52" s="1" t="s">
        <v>62</v>
      </c>
      <c r="D52" s="9" t="s">
        <v>2668</v>
      </c>
      <c r="E52" s="9" t="s">
        <v>64</v>
      </c>
      <c r="F52" s="1">
        <v>10</v>
      </c>
      <c r="G52" s="28" t="s">
        <v>59</v>
      </c>
      <c r="H52" s="1">
        <f>INDEX(部首検索表[序数],MATCH(字音画数表[[#This Row],[部首]],部首検索表[部首],0))</f>
        <v>108</v>
      </c>
      <c r="I52" s="1" t="s">
        <v>882</v>
      </c>
      <c r="J52" s="1"/>
      <c r="K52" s="1"/>
      <c r="L52" s="1"/>
      <c r="M52" s="47"/>
      <c r="AU52"/>
      <c r="AW52"/>
      <c r="AY52"/>
      <c r="CC52" s="3"/>
      <c r="CE52" s="3"/>
      <c r="CG52" s="3"/>
    </row>
    <row r="53" spans="2:85">
      <c r="B53" s="29">
        <f t="shared" si="0"/>
        <v>51</v>
      </c>
      <c r="C53" s="1" t="s">
        <v>63</v>
      </c>
      <c r="D53" s="9" t="s">
        <v>63</v>
      </c>
      <c r="E53" s="9" t="s">
        <v>64</v>
      </c>
      <c r="F53" s="1">
        <v>19</v>
      </c>
      <c r="G53" s="1" t="s">
        <v>65</v>
      </c>
      <c r="H53" s="29">
        <f>INDEX(部首検索表[序数],MATCH(字音画数表[[#This Row],[部首]],部首検索表[部首],0))</f>
        <v>120</v>
      </c>
      <c r="I53" s="1" t="s">
        <v>882</v>
      </c>
      <c r="J53" s="1"/>
      <c r="K53" s="1"/>
      <c r="L53" s="1"/>
      <c r="M53" s="47" t="s">
        <v>20</v>
      </c>
      <c r="AU53"/>
      <c r="AW53"/>
      <c r="AY53"/>
      <c r="CC53" s="3"/>
      <c r="CE53" s="3"/>
      <c r="CG53" s="3"/>
    </row>
    <row r="54" spans="2:85">
      <c r="B54" s="29">
        <f t="shared" si="0"/>
        <v>52</v>
      </c>
      <c r="C54" s="1" t="s">
        <v>1139</v>
      </c>
      <c r="D54" s="9" t="s">
        <v>1139</v>
      </c>
      <c r="E54" s="9" t="s">
        <v>1381</v>
      </c>
      <c r="F54" s="1">
        <v>4</v>
      </c>
      <c r="G54" s="1" t="s">
        <v>926</v>
      </c>
      <c r="H54" s="29">
        <f>INDEX(部首検索表[序数],MATCH(字音画数表[[#This Row],[部首]],部首検索表[部首],0))</f>
        <v>73</v>
      </c>
      <c r="I54" s="1" t="s">
        <v>882</v>
      </c>
      <c r="J54" s="1"/>
      <c r="K54" s="1"/>
      <c r="L54" s="1"/>
      <c r="M54" s="47"/>
      <c r="AU54"/>
      <c r="AW54"/>
      <c r="AY54"/>
      <c r="CC54" s="3"/>
      <c r="CE54" s="3"/>
      <c r="CG54" s="3"/>
    </row>
    <row r="55" spans="2:85">
      <c r="B55" s="29">
        <f t="shared" si="0"/>
        <v>53</v>
      </c>
      <c r="C55" s="9" t="s">
        <v>491</v>
      </c>
      <c r="D55" s="9" t="s">
        <v>491</v>
      </c>
      <c r="E55" s="9" t="s">
        <v>1867</v>
      </c>
      <c r="F55" s="1">
        <v>14</v>
      </c>
      <c r="G55" s="28" t="s">
        <v>857</v>
      </c>
      <c r="H55" s="1">
        <f>INDEX(部首検索表[序数],MATCH(字音画数表[[#This Row],[部首]],部首検索表[部首],0))</f>
        <v>149</v>
      </c>
      <c r="I55" s="1" t="s">
        <v>882</v>
      </c>
      <c r="J55" s="1"/>
      <c r="K55" s="1"/>
      <c r="L55" s="1" t="s">
        <v>1975</v>
      </c>
      <c r="M55" s="47" t="s">
        <v>1976</v>
      </c>
      <c r="AU55"/>
      <c r="AW55"/>
      <c r="AY55"/>
      <c r="CC55" s="3"/>
      <c r="CE55" s="3"/>
      <c r="CG55" s="3"/>
    </row>
    <row r="56" spans="2:85">
      <c r="B56" s="29">
        <f t="shared" si="0"/>
        <v>54</v>
      </c>
      <c r="C56" s="29" t="s">
        <v>2660</v>
      </c>
      <c r="D56" s="100" t="s">
        <v>2661</v>
      </c>
      <c r="E56" s="66" t="s">
        <v>1867</v>
      </c>
      <c r="F56" s="58">
        <v>15</v>
      </c>
      <c r="G56" s="58" t="s">
        <v>933</v>
      </c>
      <c r="H56" s="29">
        <f>INDEX(部首検索表[序数],MATCH(字音画数表[[#This Row],[部首]],部首検索表[部首],0))</f>
        <v>169</v>
      </c>
      <c r="I56" s="59" t="s">
        <v>2619</v>
      </c>
      <c r="J56" s="59"/>
      <c r="K56" s="59"/>
      <c r="L56" s="59"/>
      <c r="M56" s="47" t="s">
        <v>20</v>
      </c>
      <c r="AU56"/>
      <c r="AW56"/>
      <c r="AY56"/>
      <c r="CC56" s="3"/>
      <c r="CE56" s="3"/>
      <c r="CG56" s="3"/>
    </row>
    <row r="57" spans="2:85">
      <c r="B57" s="29">
        <f t="shared" si="0"/>
        <v>55</v>
      </c>
      <c r="C57" s="1" t="s">
        <v>1382</v>
      </c>
      <c r="D57" s="9" t="s">
        <v>1382</v>
      </c>
      <c r="E57" s="9" t="s">
        <v>71</v>
      </c>
      <c r="F57" s="1">
        <v>8</v>
      </c>
      <c r="G57" s="1" t="s">
        <v>15</v>
      </c>
      <c r="H57" s="1">
        <f>INDEX(部首検索表[序数],MATCH(字音画数表[[#This Row],[部首]],部首検索表[部首],0))</f>
        <v>40</v>
      </c>
      <c r="I57" s="1" t="s">
        <v>882</v>
      </c>
      <c r="J57" s="1"/>
      <c r="K57" s="1"/>
      <c r="L57" s="1"/>
      <c r="M57" s="47"/>
      <c r="AU57"/>
      <c r="AW57"/>
      <c r="AY57"/>
      <c r="CC57" s="3"/>
      <c r="CE57" s="3"/>
      <c r="CG57" s="3"/>
    </row>
    <row r="58" spans="2:85">
      <c r="B58" s="29">
        <f t="shared" si="0"/>
        <v>56</v>
      </c>
      <c r="C58" s="29" t="s">
        <v>2622</v>
      </c>
      <c r="D58" s="100" t="s">
        <v>2622</v>
      </c>
      <c r="E58" s="66" t="s">
        <v>2623</v>
      </c>
      <c r="F58" s="58">
        <v>9</v>
      </c>
      <c r="G58" s="114" t="s">
        <v>618</v>
      </c>
      <c r="H58" s="29">
        <f>INDEX(部首検索表[序数],MATCH(字音画数表[[#This Row],[部首]],部首検索表[部首],0))</f>
        <v>61</v>
      </c>
      <c r="I58" s="59" t="s">
        <v>2619</v>
      </c>
      <c r="J58" s="59"/>
      <c r="K58" s="59"/>
      <c r="L58" s="59"/>
      <c r="M58" s="47" t="s">
        <v>20</v>
      </c>
      <c r="AU58"/>
      <c r="AW58"/>
      <c r="AY58"/>
      <c r="CC58" s="3"/>
      <c r="CE58" s="3"/>
      <c r="CG58" s="3"/>
    </row>
    <row r="59" spans="2:85">
      <c r="B59" s="29">
        <f t="shared" si="0"/>
        <v>57</v>
      </c>
      <c r="C59" s="1" t="s">
        <v>66</v>
      </c>
      <c r="D59" s="9" t="s">
        <v>66</v>
      </c>
      <c r="E59" s="9" t="s">
        <v>71</v>
      </c>
      <c r="F59" s="1">
        <v>9</v>
      </c>
      <c r="G59" s="1" t="s">
        <v>39</v>
      </c>
      <c r="H59" s="1">
        <f>INDEX(部首検索表[序数],MATCH(字音画数表[[#This Row],[部首]],部首検索表[部首],0))</f>
        <v>87</v>
      </c>
      <c r="I59" s="1" t="s">
        <v>882</v>
      </c>
      <c r="J59" s="1"/>
      <c r="K59" s="1"/>
      <c r="L59" s="1"/>
      <c r="M59" s="47" t="s">
        <v>20</v>
      </c>
      <c r="AU59"/>
      <c r="AW59"/>
      <c r="AY59"/>
      <c r="CC59" s="3"/>
      <c r="CE59" s="3"/>
      <c r="CG59" s="3"/>
    </row>
    <row r="60" spans="2:85">
      <c r="B60" s="29">
        <f t="shared" si="0"/>
        <v>58</v>
      </c>
      <c r="C60" s="1" t="s">
        <v>67</v>
      </c>
      <c r="D60" s="9" t="s">
        <v>67</v>
      </c>
      <c r="E60" s="9" t="s">
        <v>71</v>
      </c>
      <c r="F60" s="1">
        <v>9</v>
      </c>
      <c r="G60" s="28" t="s">
        <v>41</v>
      </c>
      <c r="H60" s="1">
        <f>INDEX(部首検索表[序数],MATCH(字音画数表[[#This Row],[部首]],部首検索表[部首],0))</f>
        <v>140</v>
      </c>
      <c r="I60" s="1" t="s">
        <v>882</v>
      </c>
      <c r="J60" s="1"/>
      <c r="K60" s="1"/>
      <c r="L60" s="1"/>
      <c r="M60" s="47"/>
      <c r="AU60"/>
      <c r="AW60"/>
      <c r="AY60"/>
      <c r="BB60" s="7"/>
      <c r="CC60" s="3"/>
      <c r="CE60" s="3"/>
      <c r="CG60" s="3"/>
    </row>
    <row r="61" spans="2:85">
      <c r="B61" s="29">
        <f t="shared" si="0"/>
        <v>59</v>
      </c>
      <c r="C61" s="15" t="s">
        <v>68</v>
      </c>
      <c r="D61" s="92" t="s">
        <v>68</v>
      </c>
      <c r="E61" s="16" t="s">
        <v>71</v>
      </c>
      <c r="F61" s="1">
        <v>9</v>
      </c>
      <c r="G61" s="1" t="s">
        <v>69</v>
      </c>
      <c r="H61" s="1">
        <f>INDEX(部首検索表[序数],MATCH(字音画数表[[#This Row],[部首]],部首検索表[部首],0))</f>
        <v>144</v>
      </c>
      <c r="I61" s="1" t="s">
        <v>882</v>
      </c>
      <c r="J61" s="1"/>
      <c r="K61" s="1"/>
      <c r="L61" s="1"/>
      <c r="M61" s="47"/>
      <c r="AU61"/>
      <c r="AW61"/>
      <c r="AY61"/>
      <c r="CC61" s="3"/>
      <c r="CE61" s="3"/>
      <c r="CG61" s="3"/>
    </row>
    <row r="62" spans="2:85">
      <c r="B62" s="29">
        <f t="shared" si="0"/>
        <v>60</v>
      </c>
      <c r="C62" s="1" t="s">
        <v>1868</v>
      </c>
      <c r="D62" s="9" t="s">
        <v>1868</v>
      </c>
      <c r="E62" s="9" t="s">
        <v>71</v>
      </c>
      <c r="F62" s="1">
        <v>11</v>
      </c>
      <c r="G62" s="1" t="s">
        <v>23</v>
      </c>
      <c r="H62" s="1">
        <f>INDEX(部首検索表[序数],MATCH(字音画数表[[#This Row],[部首]],部首検索表[部首],0))</f>
        <v>9</v>
      </c>
      <c r="I62" s="1" t="s">
        <v>882</v>
      </c>
      <c r="J62" s="1"/>
      <c r="K62" s="1"/>
      <c r="L62" s="1"/>
      <c r="M62" s="47" t="s">
        <v>20</v>
      </c>
      <c r="AU62"/>
      <c r="AW62"/>
      <c r="AY62"/>
      <c r="CC62" s="3"/>
      <c r="CE62" s="3"/>
      <c r="CG62" s="3"/>
    </row>
    <row r="63" spans="2:85">
      <c r="B63" s="29">
        <f t="shared" si="0"/>
        <v>61</v>
      </c>
      <c r="C63" s="1" t="s">
        <v>1869</v>
      </c>
      <c r="D63" s="9" t="s">
        <v>1869</v>
      </c>
      <c r="E63" s="9" t="s">
        <v>71</v>
      </c>
      <c r="F63" s="1">
        <v>11</v>
      </c>
      <c r="G63" s="1" t="s">
        <v>410</v>
      </c>
      <c r="H63" s="1">
        <f>INDEX(部首検索表[序数],MATCH(字音画数表[[#This Row],[部首]],部首検索表[部首],0))</f>
        <v>38</v>
      </c>
      <c r="I63" s="1" t="s">
        <v>882</v>
      </c>
      <c r="J63" s="1"/>
      <c r="K63" s="1"/>
      <c r="L63" s="1"/>
      <c r="M63" s="47" t="s">
        <v>20</v>
      </c>
      <c r="AU63"/>
      <c r="AW63"/>
      <c r="AY63"/>
      <c r="CC63" s="3"/>
      <c r="CE63" s="3"/>
      <c r="CG63" s="3"/>
    </row>
    <row r="64" spans="2:85">
      <c r="B64" s="29">
        <f t="shared" si="0"/>
        <v>62</v>
      </c>
      <c r="C64" s="1" t="s">
        <v>70</v>
      </c>
      <c r="D64" s="9" t="s">
        <v>70</v>
      </c>
      <c r="E64" s="9" t="s">
        <v>71</v>
      </c>
      <c r="F64" s="1">
        <v>12</v>
      </c>
      <c r="G64" s="1" t="s">
        <v>72</v>
      </c>
      <c r="H64" s="1">
        <f>INDEX(部首検索表[序数],MATCH(字音画数表[[#This Row],[部首]],部首検索表[部首],0))</f>
        <v>64</v>
      </c>
      <c r="I64" s="1" t="s">
        <v>882</v>
      </c>
      <c r="J64" s="1"/>
      <c r="K64" s="1"/>
      <c r="L64" s="1"/>
      <c r="M64" s="47" t="s">
        <v>20</v>
      </c>
      <c r="AU64"/>
      <c r="AW64"/>
      <c r="AY64"/>
      <c r="CC64" s="3"/>
      <c r="CE64" s="3"/>
      <c r="CG64" s="3"/>
    </row>
    <row r="65" spans="2:85">
      <c r="B65" s="29">
        <f t="shared" si="0"/>
        <v>63</v>
      </c>
      <c r="C65" s="15" t="s">
        <v>73</v>
      </c>
      <c r="D65" s="92" t="s">
        <v>73</v>
      </c>
      <c r="E65" s="16" t="s">
        <v>71</v>
      </c>
      <c r="F65" s="1">
        <v>12</v>
      </c>
      <c r="G65" s="11" t="s">
        <v>52</v>
      </c>
      <c r="H65" s="1">
        <f>INDEX(部首検索表[序数],MATCH(字音画数表[[#This Row],[部首]],部首検索表[部首],0))</f>
        <v>94</v>
      </c>
      <c r="I65" s="1" t="s">
        <v>882</v>
      </c>
      <c r="J65" s="1"/>
      <c r="K65" s="1"/>
      <c r="L65" s="1"/>
      <c r="M65" s="47"/>
      <c r="AU65"/>
      <c r="AW65"/>
      <c r="AY65"/>
      <c r="CC65" s="3"/>
      <c r="CE65" s="3"/>
      <c r="CG65" s="3"/>
    </row>
    <row r="66" spans="2:85">
      <c r="B66" s="29">
        <f t="shared" si="0"/>
        <v>64</v>
      </c>
      <c r="C66" s="1" t="s">
        <v>74</v>
      </c>
      <c r="D66" s="102" t="s">
        <v>74</v>
      </c>
      <c r="E66" s="9" t="s">
        <v>71</v>
      </c>
      <c r="F66" s="1">
        <v>13</v>
      </c>
      <c r="G66" s="1" t="s">
        <v>23</v>
      </c>
      <c r="H66" s="29">
        <f>INDEX(部首検索表[序数],MATCH(字音画数表[[#This Row],[部首]],部首検索表[部首],0))</f>
        <v>9</v>
      </c>
      <c r="I66" s="1" t="s">
        <v>882</v>
      </c>
      <c r="J66" s="1"/>
      <c r="K66" s="1"/>
      <c r="L66" s="1"/>
      <c r="M66" s="47"/>
      <c r="AU66"/>
      <c r="AW66"/>
      <c r="AY66"/>
      <c r="CC66" s="3"/>
      <c r="CE66" s="3"/>
      <c r="CG66" s="3"/>
    </row>
    <row r="67" spans="2:85">
      <c r="B67" s="29">
        <f t="shared" ref="B67:B130" si="2">ROW()-2</f>
        <v>65</v>
      </c>
      <c r="C67" s="1" t="s">
        <v>75</v>
      </c>
      <c r="D67" s="9" t="s">
        <v>75</v>
      </c>
      <c r="E67" s="9" t="s">
        <v>71</v>
      </c>
      <c r="F67" s="1">
        <v>13</v>
      </c>
      <c r="G67" s="11" t="s">
        <v>76</v>
      </c>
      <c r="H67" s="1">
        <f>INDEX(部首検索表[序数],MATCH(字音画数表[[#This Row],[部首]],部首検索表[部首],0))</f>
        <v>31</v>
      </c>
      <c r="I67" s="1" t="s">
        <v>882</v>
      </c>
      <c r="J67" s="1"/>
      <c r="K67" s="1"/>
      <c r="L67" s="1"/>
      <c r="M67" s="47"/>
      <c r="AU67"/>
      <c r="AW67"/>
      <c r="AY67"/>
      <c r="CC67" s="3"/>
      <c r="CE67" s="3"/>
      <c r="CG67" s="3"/>
    </row>
    <row r="68" spans="2:85">
      <c r="B68" s="29">
        <f t="shared" si="2"/>
        <v>66</v>
      </c>
      <c r="C68" s="1" t="s">
        <v>78</v>
      </c>
      <c r="D68" s="9" t="s">
        <v>78</v>
      </c>
      <c r="E68" s="9" t="s">
        <v>71</v>
      </c>
      <c r="F68" s="1">
        <v>14</v>
      </c>
      <c r="G68" s="1" t="s">
        <v>45</v>
      </c>
      <c r="H68" s="1"/>
      <c r="I68" s="1" t="s">
        <v>882</v>
      </c>
      <c r="J68" s="1"/>
      <c r="K68" s="1"/>
      <c r="L68" s="1"/>
      <c r="M68" s="47"/>
      <c r="AU68"/>
      <c r="AW68"/>
      <c r="AY68"/>
      <c r="CC68" s="3"/>
      <c r="CE68" s="3"/>
      <c r="CG68" s="3"/>
    </row>
    <row r="69" spans="2:85">
      <c r="B69" s="29">
        <f t="shared" si="2"/>
        <v>67</v>
      </c>
      <c r="C69" s="8" t="s">
        <v>1383</v>
      </c>
      <c r="D69" s="21" t="s">
        <v>2456</v>
      </c>
      <c r="E69" s="9" t="s">
        <v>71</v>
      </c>
      <c r="F69" s="1">
        <v>15</v>
      </c>
      <c r="G69" s="23" t="s">
        <v>792</v>
      </c>
      <c r="H69" s="1">
        <f>INDEX(部首検索表[序数],MATCH(字音画数表[[#This Row],[部首]],部首検索表[部首],0))</f>
        <v>120</v>
      </c>
      <c r="I69" s="1" t="s">
        <v>882</v>
      </c>
      <c r="J69" s="1"/>
      <c r="K69" s="1"/>
      <c r="L69" s="1"/>
      <c r="M69" s="47"/>
      <c r="AU69"/>
      <c r="AW69"/>
      <c r="AY69"/>
      <c r="CC69" s="3"/>
      <c r="CE69" s="3"/>
      <c r="CG69" s="3"/>
    </row>
    <row r="70" spans="2:85">
      <c r="B70" s="29">
        <f t="shared" si="2"/>
        <v>68</v>
      </c>
      <c r="C70" s="1" t="s">
        <v>79</v>
      </c>
      <c r="D70" s="9" t="s">
        <v>79</v>
      </c>
      <c r="E70" s="9" t="s">
        <v>71</v>
      </c>
      <c r="F70" s="1">
        <v>16</v>
      </c>
      <c r="G70" s="1" t="s">
        <v>80</v>
      </c>
      <c r="H70" s="29">
        <f>INDEX(部首検索表[序数],MATCH(字音画数表[[#This Row],[部首]],部首検索表[部首],0))</f>
        <v>86</v>
      </c>
      <c r="I70" s="1" t="s">
        <v>882</v>
      </c>
      <c r="J70" s="1"/>
      <c r="K70" s="1"/>
      <c r="L70" s="1"/>
      <c r="M70" s="47"/>
      <c r="AU70"/>
      <c r="AW70"/>
      <c r="AY70"/>
      <c r="CC70" s="3"/>
      <c r="CE70" s="3"/>
      <c r="CG70" s="3"/>
    </row>
    <row r="71" spans="2:85">
      <c r="B71" s="29">
        <f t="shared" si="2"/>
        <v>69</v>
      </c>
      <c r="C71" s="1" t="s">
        <v>1832</v>
      </c>
      <c r="D71" s="9" t="s">
        <v>1832</v>
      </c>
      <c r="E71" s="53" t="s">
        <v>71</v>
      </c>
      <c r="F71" s="1">
        <v>16</v>
      </c>
      <c r="G71" s="1" t="s">
        <v>717</v>
      </c>
      <c r="H71" s="1">
        <f>INDEX(部首検索表[序数],MATCH(字音画数表[[#This Row],[部首]],部首検索表[部首],0))</f>
        <v>169</v>
      </c>
      <c r="I71" s="1" t="s">
        <v>882</v>
      </c>
      <c r="J71" s="1"/>
      <c r="K71" s="1"/>
      <c r="L71" s="1"/>
      <c r="M71" s="129" t="s">
        <v>20</v>
      </c>
      <c r="AU71"/>
      <c r="AW71"/>
      <c r="AY71"/>
      <c r="CC71" s="3"/>
      <c r="CE71" s="3"/>
      <c r="CG71" s="3"/>
    </row>
    <row r="72" spans="2:85">
      <c r="B72" s="29">
        <f t="shared" si="2"/>
        <v>70</v>
      </c>
      <c r="C72" s="1" t="s">
        <v>81</v>
      </c>
      <c r="D72" s="9" t="s">
        <v>81</v>
      </c>
      <c r="E72" s="9" t="s">
        <v>84</v>
      </c>
      <c r="F72" s="1">
        <v>4</v>
      </c>
      <c r="G72" s="1" t="s">
        <v>82</v>
      </c>
      <c r="H72" s="1">
        <f>INDEX(部首検索表[序数],MATCH(字音画数表[[#This Row],[部首]],部首検索表[部首],0))</f>
        <v>96</v>
      </c>
      <c r="I72" s="1" t="s">
        <v>883</v>
      </c>
      <c r="J72" s="1"/>
      <c r="K72" s="1"/>
      <c r="L72" s="1"/>
      <c r="M72" s="47"/>
      <c r="AU72"/>
      <c r="AW72"/>
      <c r="AY72"/>
      <c r="CC72" s="3"/>
      <c r="CE72" s="3"/>
      <c r="CG72" s="3"/>
    </row>
    <row r="73" spans="2:85">
      <c r="B73" s="29">
        <f t="shared" si="2"/>
        <v>71</v>
      </c>
      <c r="C73" s="1" t="s">
        <v>1384</v>
      </c>
      <c r="D73" s="9" t="s">
        <v>1384</v>
      </c>
      <c r="E73" s="9" t="s">
        <v>84</v>
      </c>
      <c r="F73" s="1">
        <v>8</v>
      </c>
      <c r="G73" s="28" t="s">
        <v>191</v>
      </c>
      <c r="H73" s="1">
        <f>INDEX(部首検索表[序数],MATCH(字音画数表[[#This Row],[部首]],部首検索表[部首],0))</f>
        <v>60</v>
      </c>
      <c r="I73" s="1" t="s">
        <v>883</v>
      </c>
      <c r="J73" s="1"/>
      <c r="K73" s="1"/>
      <c r="L73" s="1"/>
      <c r="M73" s="47" t="s">
        <v>954</v>
      </c>
      <c r="AU73"/>
      <c r="AW73"/>
      <c r="AY73"/>
      <c r="CC73" s="3"/>
      <c r="CE73" s="3"/>
      <c r="CG73" s="3"/>
    </row>
    <row r="74" spans="2:85">
      <c r="B74" s="29">
        <f t="shared" si="2"/>
        <v>72</v>
      </c>
      <c r="C74" s="1" t="s">
        <v>83</v>
      </c>
      <c r="D74" s="9" t="s">
        <v>2341</v>
      </c>
      <c r="E74" s="9" t="s">
        <v>84</v>
      </c>
      <c r="F74" s="1">
        <v>15</v>
      </c>
      <c r="G74" s="1" t="s">
        <v>85</v>
      </c>
      <c r="H74" s="1">
        <f>INDEX(部首検索表[序数],MATCH(字音画数表[[#This Row],[部首]],部首検索表[部首],0))</f>
        <v>76</v>
      </c>
      <c r="I74" s="1" t="s">
        <v>883</v>
      </c>
      <c r="J74" s="1"/>
      <c r="K74" s="1"/>
      <c r="L74" s="1"/>
      <c r="M74" s="47" t="s">
        <v>20</v>
      </c>
      <c r="AU74"/>
      <c r="AW74"/>
      <c r="AY74"/>
      <c r="CC74" s="3"/>
      <c r="CE74" s="3"/>
      <c r="CG74" s="3"/>
    </row>
    <row r="75" spans="2:85">
      <c r="B75" s="29">
        <f t="shared" si="2"/>
        <v>73</v>
      </c>
      <c r="C75" s="1" t="s">
        <v>1870</v>
      </c>
      <c r="D75" s="9" t="s">
        <v>1870</v>
      </c>
      <c r="E75" s="9" t="s">
        <v>1871</v>
      </c>
      <c r="F75" s="1">
        <v>17</v>
      </c>
      <c r="G75" s="1" t="s">
        <v>1250</v>
      </c>
      <c r="H75" s="29">
        <f>INDEX(部首検索表[序数],MATCH(字音画数表[[#This Row],[部首]],部首検索表[部首],0))</f>
        <v>130</v>
      </c>
      <c r="I75" s="1" t="s">
        <v>1977</v>
      </c>
      <c r="J75" s="1"/>
      <c r="K75" s="1"/>
      <c r="L75" s="1"/>
      <c r="M75" s="65" t="s">
        <v>3756</v>
      </c>
      <c r="AU75"/>
      <c r="AW75"/>
      <c r="AY75"/>
      <c r="CC75" s="3"/>
      <c r="CE75" s="3"/>
      <c r="CG75" s="3"/>
    </row>
    <row r="76" spans="2:85">
      <c r="B76" s="29">
        <f t="shared" si="2"/>
        <v>74</v>
      </c>
      <c r="C76" s="1" t="s">
        <v>88</v>
      </c>
      <c r="D76" s="9" t="s">
        <v>1304</v>
      </c>
      <c r="E76" s="9" t="s">
        <v>89</v>
      </c>
      <c r="F76" s="1">
        <v>13</v>
      </c>
      <c r="G76" s="1" t="s">
        <v>90</v>
      </c>
      <c r="H76" s="29">
        <f>INDEX(部首検索表[序数],MATCH(字音画数表[[#This Row],[部首]],部首検索表[部首],0))</f>
        <v>85</v>
      </c>
      <c r="I76" s="1" t="s">
        <v>883</v>
      </c>
      <c r="J76" s="1"/>
      <c r="K76" s="1"/>
      <c r="L76" s="1"/>
      <c r="M76" s="47" t="s">
        <v>1978</v>
      </c>
      <c r="AU76"/>
      <c r="AW76"/>
      <c r="AY76"/>
      <c r="CC76" s="3"/>
      <c r="CE76" s="3"/>
      <c r="CG76" s="3"/>
    </row>
    <row r="77" spans="2:85">
      <c r="B77" s="29">
        <f t="shared" si="2"/>
        <v>75</v>
      </c>
      <c r="C77" s="1" t="s">
        <v>91</v>
      </c>
      <c r="D77" s="9" t="s">
        <v>91</v>
      </c>
      <c r="E77" s="9" t="s">
        <v>92</v>
      </c>
      <c r="F77" s="1">
        <v>3</v>
      </c>
      <c r="G77" s="1" t="s">
        <v>93</v>
      </c>
      <c r="H77" s="29">
        <f>INDEX(部首検索表[序数],MATCH(字音画数表[[#This Row],[部首]],部首検索表[部首],0))</f>
        <v>1</v>
      </c>
      <c r="I77" s="1" t="s">
        <v>92</v>
      </c>
      <c r="J77" s="1"/>
      <c r="K77" s="1"/>
      <c r="L77" s="1"/>
      <c r="M77" s="47" t="s">
        <v>20</v>
      </c>
      <c r="AU77"/>
      <c r="AW77"/>
      <c r="AY77"/>
      <c r="CC77" s="3"/>
      <c r="CE77" s="3"/>
      <c r="CG77" s="3"/>
    </row>
    <row r="78" spans="2:85">
      <c r="B78" s="29">
        <f t="shared" si="2"/>
        <v>76</v>
      </c>
      <c r="C78" s="1" t="s">
        <v>1872</v>
      </c>
      <c r="D78" s="9" t="s">
        <v>1872</v>
      </c>
      <c r="E78" s="9" t="s">
        <v>92</v>
      </c>
      <c r="F78" s="1">
        <v>5</v>
      </c>
      <c r="G78" s="1" t="s">
        <v>999</v>
      </c>
      <c r="H78" s="1">
        <f>INDEX(部首検索表[序数],MATCH(字音画数表[[#This Row],[部首]],部首検索表[部首],0))</f>
        <v>19</v>
      </c>
      <c r="I78" s="1" t="s">
        <v>92</v>
      </c>
      <c r="J78" s="1"/>
      <c r="K78" s="1"/>
      <c r="L78" s="1"/>
      <c r="M78" s="47" t="s">
        <v>20</v>
      </c>
      <c r="AU78"/>
      <c r="AW78"/>
      <c r="AY78"/>
      <c r="CC78" s="3"/>
      <c r="CE78" s="3"/>
      <c r="CG78" s="3"/>
    </row>
    <row r="79" spans="2:85">
      <c r="B79" s="29">
        <f t="shared" si="2"/>
        <v>77</v>
      </c>
      <c r="C79" s="1" t="s">
        <v>1385</v>
      </c>
      <c r="D79" s="9" t="s">
        <v>1385</v>
      </c>
      <c r="E79" s="9" t="s">
        <v>92</v>
      </c>
      <c r="F79" s="1">
        <v>5</v>
      </c>
      <c r="G79" s="1" t="s">
        <v>793</v>
      </c>
      <c r="H79" s="29">
        <f>INDEX(部首検索表[序数],MATCH(字音画数表[[#This Row],[部首]],部首検索表[部首],0))</f>
        <v>30</v>
      </c>
      <c r="I79" s="1" t="s">
        <v>92</v>
      </c>
      <c r="J79" s="1"/>
      <c r="K79" s="1"/>
      <c r="L79" s="1"/>
      <c r="M79" s="47"/>
      <c r="AU79"/>
      <c r="AW79"/>
      <c r="AY79"/>
      <c r="CC79" s="3"/>
      <c r="CE79" s="3"/>
      <c r="CG79" s="3"/>
    </row>
    <row r="80" spans="2:85">
      <c r="B80" s="29">
        <f t="shared" si="2"/>
        <v>78</v>
      </c>
      <c r="C80" s="1" t="s">
        <v>864</v>
      </c>
      <c r="D80" s="9" t="s">
        <v>1237</v>
      </c>
      <c r="E80" s="9" t="s">
        <v>95</v>
      </c>
      <c r="F80" s="1">
        <v>5</v>
      </c>
      <c r="G80" s="1" t="s">
        <v>815</v>
      </c>
      <c r="H80" s="29">
        <f>INDEX(部首検索表[序数],MATCH(字音画数表[[#This Row],[部首]],部首検索表[部首],0))</f>
        <v>115</v>
      </c>
      <c r="I80" s="1" t="s">
        <v>92</v>
      </c>
      <c r="J80" s="1"/>
      <c r="K80" s="1"/>
      <c r="L80" s="1"/>
      <c r="M80" s="47" t="s">
        <v>20</v>
      </c>
      <c r="AU80"/>
      <c r="AW80"/>
      <c r="AY80"/>
      <c r="CC80" s="3"/>
      <c r="CE80" s="3"/>
      <c r="CG80" s="3"/>
    </row>
    <row r="81" spans="2:85">
      <c r="B81" s="29">
        <f t="shared" si="2"/>
        <v>79</v>
      </c>
      <c r="C81" s="1" t="s">
        <v>1348</v>
      </c>
      <c r="D81" s="9" t="s">
        <v>1348</v>
      </c>
      <c r="E81" s="9" t="s">
        <v>92</v>
      </c>
      <c r="F81" s="1">
        <v>6</v>
      </c>
      <c r="G81" s="1" t="s">
        <v>879</v>
      </c>
      <c r="H81" s="1">
        <f>INDEX(部首検索表[序数],MATCH(字音画数表[[#This Row],[部首]],部首検索表[部首],0))</f>
        <v>37</v>
      </c>
      <c r="I81" s="1" t="s">
        <v>92</v>
      </c>
      <c r="J81" s="1" t="s">
        <v>1899</v>
      </c>
      <c r="K81" s="1" t="s">
        <v>1972</v>
      </c>
      <c r="L81" s="1"/>
      <c r="M81" s="47" t="s">
        <v>20</v>
      </c>
      <c r="AU81"/>
      <c r="AW81"/>
      <c r="AY81"/>
      <c r="CC81" s="3"/>
      <c r="CE81" s="3"/>
      <c r="CG81" s="3"/>
    </row>
    <row r="82" spans="2:85">
      <c r="B82" s="29">
        <f t="shared" si="2"/>
        <v>80</v>
      </c>
      <c r="C82" s="1" t="s">
        <v>833</v>
      </c>
      <c r="D82" s="9" t="s">
        <v>833</v>
      </c>
      <c r="E82" s="9" t="s">
        <v>92</v>
      </c>
      <c r="F82" s="1">
        <v>7</v>
      </c>
      <c r="G82" s="28" t="s">
        <v>23</v>
      </c>
      <c r="H82" s="1">
        <f>INDEX(部首検索表[序数],MATCH(字音画数表[[#This Row],[部首]],部首検索表[部首],0))</f>
        <v>9</v>
      </c>
      <c r="I82" s="1" t="s">
        <v>92</v>
      </c>
      <c r="J82" s="1"/>
      <c r="K82" s="1"/>
      <c r="L82" s="1"/>
      <c r="M82" s="47"/>
      <c r="AU82"/>
      <c r="AW82"/>
      <c r="AY82"/>
      <c r="CC82" s="3"/>
      <c r="CE82" s="3"/>
      <c r="CG82" s="3"/>
    </row>
    <row r="83" spans="2:85">
      <c r="B83" s="29">
        <f t="shared" si="2"/>
        <v>81</v>
      </c>
      <c r="C83" s="1" t="s">
        <v>94</v>
      </c>
      <c r="D83" s="9" t="s">
        <v>94</v>
      </c>
      <c r="E83" s="9" t="s">
        <v>92</v>
      </c>
      <c r="F83" s="1">
        <v>8</v>
      </c>
      <c r="G83" s="1" t="s">
        <v>96</v>
      </c>
      <c r="H83" s="1">
        <f>INDEX(部首検索表[序数],MATCH(字音画数表[[#This Row],[部首]],部首検索表[部首],0))</f>
        <v>30</v>
      </c>
      <c r="I83" s="1" t="s">
        <v>92</v>
      </c>
      <c r="J83" s="1" t="s">
        <v>1979</v>
      </c>
      <c r="K83" s="1" t="s">
        <v>1980</v>
      </c>
      <c r="L83" s="1"/>
      <c r="M83" s="47" t="s">
        <v>1981</v>
      </c>
      <c r="AU83"/>
      <c r="AW83"/>
      <c r="AY83"/>
      <c r="CC83" s="3"/>
      <c r="CE83" s="3"/>
      <c r="CG83" s="3"/>
    </row>
    <row r="84" spans="2:85">
      <c r="B84" s="29">
        <f t="shared" si="2"/>
        <v>82</v>
      </c>
      <c r="C84" s="29" t="s">
        <v>2269</v>
      </c>
      <c r="D84" s="100" t="s">
        <v>2269</v>
      </c>
      <c r="E84" s="66" t="s">
        <v>95</v>
      </c>
      <c r="F84" s="58">
        <v>8</v>
      </c>
      <c r="G84" s="11" t="s">
        <v>805</v>
      </c>
      <c r="H84" s="29">
        <f>INDEX(部首検索表[序数],MATCH(字音画数表[[#This Row],[部首]],部首検索表[部首],0))</f>
        <v>140</v>
      </c>
      <c r="I84" s="59" t="s">
        <v>95</v>
      </c>
      <c r="J84" s="59"/>
      <c r="K84" s="59"/>
      <c r="L84" s="59"/>
      <c r="M84" s="47" t="s">
        <v>20</v>
      </c>
      <c r="AU84"/>
      <c r="AW84"/>
      <c r="AY84"/>
      <c r="CC84" s="3"/>
      <c r="CE84" s="3"/>
      <c r="CG84" s="3"/>
    </row>
    <row r="85" spans="2:85">
      <c r="B85" s="29">
        <f t="shared" si="2"/>
        <v>83</v>
      </c>
      <c r="C85" s="1" t="s">
        <v>1386</v>
      </c>
      <c r="D85" s="9" t="s">
        <v>1386</v>
      </c>
      <c r="E85" s="9" t="s">
        <v>92</v>
      </c>
      <c r="F85" s="1">
        <v>9</v>
      </c>
      <c r="G85" s="1" t="s">
        <v>801</v>
      </c>
      <c r="H85" s="1">
        <f>INDEX(部首検索表[序数],MATCH(字音画数表[[#This Row],[部首]],部首検索表[部首],0))</f>
        <v>29</v>
      </c>
      <c r="I85" s="1" t="s">
        <v>92</v>
      </c>
      <c r="J85" s="1"/>
      <c r="K85" s="1"/>
      <c r="L85" s="1"/>
      <c r="M85" s="47"/>
      <c r="AU85"/>
      <c r="AW85"/>
      <c r="AY85"/>
      <c r="CC85" s="3"/>
      <c r="CE85" s="3"/>
      <c r="CG85" s="3"/>
    </row>
    <row r="86" spans="2:85">
      <c r="B86" s="29">
        <f t="shared" si="2"/>
        <v>84</v>
      </c>
      <c r="C86" s="1" t="s">
        <v>1387</v>
      </c>
      <c r="D86" s="9" t="s">
        <v>1387</v>
      </c>
      <c r="E86" s="9" t="s">
        <v>92</v>
      </c>
      <c r="F86" s="1">
        <v>9</v>
      </c>
      <c r="G86" s="1" t="s">
        <v>799</v>
      </c>
      <c r="H86" s="1">
        <f>INDEX(部首検索表[序数],MATCH(字音画数表[[#This Row],[部首]],部首検索表[部首],0))</f>
        <v>38</v>
      </c>
      <c r="I86" s="1" t="s">
        <v>92</v>
      </c>
      <c r="J86" s="1"/>
      <c r="K86" s="1"/>
      <c r="L86" s="1"/>
      <c r="M86" s="47"/>
      <c r="AU86"/>
      <c r="AW86"/>
      <c r="AY86"/>
      <c r="CC86" s="3"/>
      <c r="CE86" s="3"/>
      <c r="CG86" s="3"/>
    </row>
    <row r="87" spans="2:85">
      <c r="B87" s="29">
        <f t="shared" si="2"/>
        <v>85</v>
      </c>
      <c r="C87" s="1" t="s">
        <v>1388</v>
      </c>
      <c r="D87" s="9" t="s">
        <v>1388</v>
      </c>
      <c r="E87" s="9" t="s">
        <v>92</v>
      </c>
      <c r="F87" s="1">
        <v>10</v>
      </c>
      <c r="G87" s="1" t="s">
        <v>15</v>
      </c>
      <c r="H87" s="1">
        <f>INDEX(部首検索表[序数],MATCH(字音画数表[[#This Row],[部首]],部首検索表[部首],0))</f>
        <v>40</v>
      </c>
      <c r="I87" s="1" t="s">
        <v>92</v>
      </c>
      <c r="J87" s="1"/>
      <c r="K87" s="1"/>
      <c r="L87" s="1"/>
      <c r="M87" s="47"/>
      <c r="AU87"/>
      <c r="AW87"/>
      <c r="AY87"/>
      <c r="CC87" s="3"/>
      <c r="CE87" s="3"/>
      <c r="CG87" s="3"/>
    </row>
    <row r="88" spans="2:85">
      <c r="B88" s="29">
        <f t="shared" si="2"/>
        <v>86</v>
      </c>
      <c r="C88" s="1" t="s">
        <v>98</v>
      </c>
      <c r="D88" s="9" t="s">
        <v>98</v>
      </c>
      <c r="E88" s="9" t="s">
        <v>92</v>
      </c>
      <c r="F88" s="1">
        <v>10</v>
      </c>
      <c r="G88" s="28" t="s">
        <v>41</v>
      </c>
      <c r="H88" s="1">
        <f>INDEX(部首検索表[序数],MATCH(字音画数表[[#This Row],[部首]],部首検索表[部首],0))</f>
        <v>140</v>
      </c>
      <c r="I88" s="1" t="s">
        <v>92</v>
      </c>
      <c r="J88" s="1"/>
      <c r="K88" s="1"/>
      <c r="L88" s="1"/>
      <c r="M88" s="47" t="s">
        <v>20</v>
      </c>
      <c r="AU88"/>
      <c r="AW88"/>
      <c r="AY88"/>
      <c r="CC88" s="3"/>
      <c r="CE88" s="3"/>
      <c r="CG88" s="3"/>
    </row>
    <row r="89" spans="2:85">
      <c r="B89" s="29">
        <f t="shared" si="2"/>
        <v>87</v>
      </c>
      <c r="C89" s="1" t="s">
        <v>97</v>
      </c>
      <c r="D89" s="9" t="s">
        <v>2669</v>
      </c>
      <c r="E89" s="9" t="s">
        <v>92</v>
      </c>
      <c r="F89" s="1">
        <v>11</v>
      </c>
      <c r="G89" s="1" t="s">
        <v>23</v>
      </c>
      <c r="H89" s="1">
        <f>INDEX(部首検索表[序数],MATCH(字音画数表[[#This Row],[部首]],部首検索表[部首],0))</f>
        <v>9</v>
      </c>
      <c r="I89" s="1" t="s">
        <v>92</v>
      </c>
      <c r="J89" s="1"/>
      <c r="K89" s="1"/>
      <c r="L89" s="1"/>
      <c r="M89" s="47"/>
      <c r="AU89"/>
      <c r="AW89"/>
      <c r="AY89"/>
      <c r="CC89" s="3"/>
      <c r="CE89" s="3"/>
      <c r="CG89" s="3"/>
    </row>
    <row r="90" spans="2:85">
      <c r="B90" s="29">
        <f t="shared" si="2"/>
        <v>88</v>
      </c>
      <c r="C90" s="1" t="s">
        <v>99</v>
      </c>
      <c r="D90" s="9" t="s">
        <v>99</v>
      </c>
      <c r="E90" s="9" t="s">
        <v>92</v>
      </c>
      <c r="F90" s="1">
        <v>12</v>
      </c>
      <c r="G90" s="1" t="s">
        <v>100</v>
      </c>
      <c r="H90" s="1">
        <f>INDEX(部首検索表[序数],MATCH(字音画数表[[#This Row],[部首]],部首検索表[部首],0))</f>
        <v>154</v>
      </c>
      <c r="I90" s="1" t="s">
        <v>92</v>
      </c>
      <c r="J90" s="1" t="s">
        <v>1982</v>
      </c>
      <c r="K90" s="1" t="s">
        <v>1980</v>
      </c>
      <c r="L90" s="1"/>
      <c r="M90" s="47" t="s">
        <v>20</v>
      </c>
      <c r="AU90"/>
      <c r="AW90"/>
      <c r="AY90"/>
      <c r="CC90" s="3"/>
      <c r="CE90" s="3"/>
      <c r="CG90" s="3"/>
    </row>
    <row r="91" spans="2:85">
      <c r="B91" s="29">
        <f t="shared" si="2"/>
        <v>89</v>
      </c>
      <c r="C91" s="1" t="s">
        <v>108</v>
      </c>
      <c r="D91" s="9" t="s">
        <v>108</v>
      </c>
      <c r="E91" s="17" t="s">
        <v>92</v>
      </c>
      <c r="F91" s="1">
        <v>13</v>
      </c>
      <c r="G91" s="108" t="s">
        <v>109</v>
      </c>
      <c r="H91" s="1">
        <f>INDEX(部首検索表[序数],MATCH(字音画数表[[#This Row],[部首]],部首検索表[部首],0))</f>
        <v>162</v>
      </c>
      <c r="I91" s="1" t="s">
        <v>92</v>
      </c>
      <c r="J91" s="1"/>
      <c r="K91" s="1"/>
      <c r="L91" s="1"/>
      <c r="M91" s="47" t="s">
        <v>20</v>
      </c>
      <c r="AU91"/>
      <c r="AW91"/>
      <c r="AY91"/>
      <c r="CC91" s="3"/>
      <c r="CE91" s="3"/>
      <c r="CG91" s="3"/>
    </row>
    <row r="92" spans="2:85">
      <c r="B92" s="29">
        <f t="shared" si="2"/>
        <v>90</v>
      </c>
      <c r="C92" s="1" t="s">
        <v>101</v>
      </c>
      <c r="D92" s="9" t="s">
        <v>101</v>
      </c>
      <c r="E92" s="9" t="s">
        <v>92</v>
      </c>
      <c r="F92" s="1">
        <v>14</v>
      </c>
      <c r="G92" s="1" t="s">
        <v>96</v>
      </c>
      <c r="H92" s="29">
        <f>INDEX(部首検索表[序数],MATCH(字音画数表[[#This Row],[部首]],部首検索表[部首],0))</f>
        <v>30</v>
      </c>
      <c r="I92" s="1" t="s">
        <v>92</v>
      </c>
      <c r="J92" s="1"/>
      <c r="K92" s="1"/>
      <c r="L92" s="1"/>
      <c r="M92" s="47" t="s">
        <v>20</v>
      </c>
      <c r="AU92"/>
      <c r="AW92"/>
      <c r="AY92"/>
      <c r="CC92" s="3"/>
      <c r="CE92" s="3"/>
      <c r="CG92" s="3"/>
    </row>
    <row r="93" spans="2:85">
      <c r="B93" s="29">
        <f t="shared" si="2"/>
        <v>91</v>
      </c>
      <c r="C93" s="1" t="s">
        <v>1389</v>
      </c>
      <c r="D93" s="9" t="s">
        <v>1389</v>
      </c>
      <c r="E93" s="9" t="s">
        <v>92</v>
      </c>
      <c r="F93" s="1">
        <v>14</v>
      </c>
      <c r="G93" s="1" t="s">
        <v>15</v>
      </c>
      <c r="H93" s="29">
        <f>INDEX(部首検索表[序数],MATCH(字音画数表[[#This Row],[部首]],部首検索表[部首],0))</f>
        <v>40</v>
      </c>
      <c r="I93" s="1" t="s">
        <v>92</v>
      </c>
      <c r="J93" s="1"/>
      <c r="K93" s="1"/>
      <c r="L93" s="1"/>
      <c r="M93" s="47"/>
      <c r="AU93"/>
      <c r="AW93"/>
      <c r="AY93"/>
      <c r="CC93" s="3"/>
      <c r="CE93" s="3"/>
      <c r="CG93" s="3"/>
    </row>
    <row r="94" spans="2:85">
      <c r="B94" s="29">
        <f t="shared" si="2"/>
        <v>92</v>
      </c>
      <c r="C94" s="1" t="s">
        <v>102</v>
      </c>
      <c r="D94" s="9" t="s">
        <v>102</v>
      </c>
      <c r="E94" s="9" t="s">
        <v>92</v>
      </c>
      <c r="F94" s="1">
        <v>15</v>
      </c>
      <c r="G94" s="28" t="s">
        <v>103</v>
      </c>
      <c r="H94" s="29">
        <f>INDEX(部首検索表[序数],MATCH(字音画数表[[#This Row],[部首]],部首検索表[部首],0))</f>
        <v>75</v>
      </c>
      <c r="I94" s="1" t="s">
        <v>92</v>
      </c>
      <c r="J94" s="1"/>
      <c r="K94" s="1"/>
      <c r="L94" s="1"/>
      <c r="M94" s="47" t="s">
        <v>20</v>
      </c>
      <c r="AU94"/>
      <c r="AW94"/>
      <c r="AY94"/>
      <c r="CC94" s="3"/>
      <c r="CE94" s="3"/>
      <c r="CG94" s="3"/>
    </row>
    <row r="95" spans="2:85">
      <c r="B95" s="29">
        <f t="shared" si="2"/>
        <v>93</v>
      </c>
      <c r="C95" s="8" t="s">
        <v>104</v>
      </c>
      <c r="D95" s="21" t="s">
        <v>104</v>
      </c>
      <c r="E95" s="9" t="s">
        <v>92</v>
      </c>
      <c r="F95" s="1">
        <v>15</v>
      </c>
      <c r="G95" s="23" t="s">
        <v>105</v>
      </c>
      <c r="H95" s="1">
        <f>INDEX(部首検索表[序数],MATCH(字音画数表[[#This Row],[部首]],部首検索表[部首],0))</f>
        <v>149</v>
      </c>
      <c r="I95" s="1" t="s">
        <v>92</v>
      </c>
      <c r="J95" s="8"/>
      <c r="K95" s="8"/>
      <c r="L95" s="8"/>
      <c r="M95" s="45" t="s">
        <v>20</v>
      </c>
      <c r="AU95"/>
      <c r="AW95"/>
      <c r="AY95"/>
      <c r="CC95" s="3"/>
      <c r="CE95" s="3"/>
      <c r="CG95" s="3"/>
    </row>
    <row r="96" spans="2:85">
      <c r="B96" s="29">
        <f t="shared" si="2"/>
        <v>94</v>
      </c>
      <c r="C96" s="1" t="s">
        <v>106</v>
      </c>
      <c r="D96" s="9" t="s">
        <v>106</v>
      </c>
      <c r="E96" s="9" t="s">
        <v>92</v>
      </c>
      <c r="F96" s="1">
        <v>15</v>
      </c>
      <c r="G96" s="28" t="s">
        <v>107</v>
      </c>
      <c r="H96" s="1">
        <f>INDEX(部首検索表[序数],MATCH(字音画数表[[#This Row],[部首]],部首検索表[部首],0))</f>
        <v>187</v>
      </c>
      <c r="I96" s="1" t="s">
        <v>92</v>
      </c>
      <c r="J96" s="1" t="s">
        <v>1982</v>
      </c>
      <c r="K96" s="1" t="s">
        <v>1972</v>
      </c>
      <c r="L96" s="1"/>
      <c r="M96" s="47" t="s">
        <v>1983</v>
      </c>
      <c r="AU96"/>
      <c r="AW96"/>
      <c r="AY96"/>
      <c r="CC96" s="3"/>
      <c r="CE96" s="3"/>
      <c r="CG96" s="3"/>
    </row>
    <row r="97" spans="2:85">
      <c r="B97" s="29">
        <f t="shared" si="2"/>
        <v>95</v>
      </c>
      <c r="C97" s="1" t="s">
        <v>1073</v>
      </c>
      <c r="D97" s="9" t="s">
        <v>1073</v>
      </c>
      <c r="E97" s="9" t="s">
        <v>959</v>
      </c>
      <c r="F97" s="1">
        <v>5</v>
      </c>
      <c r="G97" s="1" t="s">
        <v>1073</v>
      </c>
      <c r="H97" s="29">
        <f>INDEX(部首検索表[序数],MATCH(字音画数表[[#This Row],[部首]],部首検索表[部首],0))</f>
        <v>98</v>
      </c>
      <c r="I97" s="1" t="s">
        <v>92</v>
      </c>
      <c r="J97" s="1"/>
      <c r="K97" s="1"/>
      <c r="L97" s="1"/>
      <c r="M97" s="47"/>
      <c r="AU97"/>
      <c r="AW97"/>
      <c r="AY97"/>
      <c r="CC97" s="3"/>
      <c r="CE97" s="3"/>
      <c r="CG97" s="3"/>
    </row>
    <row r="98" spans="2:85">
      <c r="B98" s="29">
        <f t="shared" si="2"/>
        <v>96</v>
      </c>
      <c r="C98" s="41" t="s">
        <v>1390</v>
      </c>
      <c r="D98" s="93" t="s">
        <v>1390</v>
      </c>
      <c r="E98" s="9" t="s">
        <v>111</v>
      </c>
      <c r="F98" s="1">
        <v>5</v>
      </c>
      <c r="G98" s="28" t="s">
        <v>1000</v>
      </c>
      <c r="H98" s="29">
        <f>INDEX(部首検索表[序数],MATCH(字音画数表[[#This Row],[部首]],部首検索表[部首],0))</f>
        <v>20</v>
      </c>
      <c r="I98" s="1" t="s">
        <v>92</v>
      </c>
      <c r="J98" s="1"/>
      <c r="K98" s="1"/>
      <c r="L98" s="1" t="s">
        <v>1975</v>
      </c>
      <c r="M98" s="47" t="s">
        <v>1984</v>
      </c>
      <c r="AU98"/>
      <c r="AW98"/>
      <c r="AY98"/>
      <c r="CC98" s="3"/>
      <c r="CE98" s="3"/>
      <c r="CG98" s="3"/>
    </row>
    <row r="99" spans="2:85">
      <c r="B99" s="29">
        <f t="shared" si="2"/>
        <v>97</v>
      </c>
      <c r="C99" s="1" t="s">
        <v>1402</v>
      </c>
      <c r="D99" s="9" t="s">
        <v>1402</v>
      </c>
      <c r="E99" s="9" t="s">
        <v>1873</v>
      </c>
      <c r="F99" s="1">
        <v>6</v>
      </c>
      <c r="G99" s="1" t="s">
        <v>524</v>
      </c>
      <c r="H99" s="29">
        <f>INDEX(部首検索表[序数],MATCH(字音画数表[[#This Row],[部首]],部首検索表[部首],0))</f>
        <v>8</v>
      </c>
      <c r="I99" s="1" t="s">
        <v>92</v>
      </c>
      <c r="J99" s="1" t="s">
        <v>1985</v>
      </c>
      <c r="K99" s="1" t="s">
        <v>1980</v>
      </c>
      <c r="L99" s="1"/>
      <c r="M99" s="47" t="s">
        <v>20</v>
      </c>
      <c r="AU99"/>
      <c r="AW99"/>
      <c r="AY99"/>
      <c r="CC99" s="3"/>
      <c r="CE99" s="3"/>
      <c r="CG99" s="3"/>
    </row>
    <row r="100" spans="2:85">
      <c r="B100" s="29">
        <f t="shared" si="2"/>
        <v>98</v>
      </c>
      <c r="C100" s="1" t="s">
        <v>1349</v>
      </c>
      <c r="D100" s="9" t="s">
        <v>1349</v>
      </c>
      <c r="E100" s="9" t="s">
        <v>111</v>
      </c>
      <c r="F100" s="1">
        <v>7</v>
      </c>
      <c r="G100" s="1" t="s">
        <v>618</v>
      </c>
      <c r="H100" s="1">
        <f>INDEX(部首検索表[序数],MATCH(字音画数表[[#This Row],[部首]],部首検索表[部首],0))</f>
        <v>61</v>
      </c>
      <c r="I100" s="1" t="s">
        <v>92</v>
      </c>
      <c r="J100" s="1"/>
      <c r="K100" s="1"/>
      <c r="L100" s="1"/>
      <c r="M100" s="47"/>
      <c r="AU100"/>
      <c r="AW100"/>
      <c r="AY100"/>
      <c r="CC100" s="3"/>
      <c r="CE100" s="3"/>
      <c r="CG100" s="3"/>
    </row>
    <row r="101" spans="2:85">
      <c r="B101" s="29">
        <f t="shared" si="2"/>
        <v>99</v>
      </c>
      <c r="C101" s="1" t="s">
        <v>110</v>
      </c>
      <c r="D101" s="9" t="s">
        <v>110</v>
      </c>
      <c r="E101" s="9" t="s">
        <v>111</v>
      </c>
      <c r="F101" s="1">
        <v>9</v>
      </c>
      <c r="G101" s="11" t="s">
        <v>112</v>
      </c>
      <c r="H101" s="29">
        <f>INDEX(部首検索表[序数],MATCH(字音画数表[[#This Row],[部首]],部首検索表[部首],0))</f>
        <v>44</v>
      </c>
      <c r="I101" s="1" t="s">
        <v>92</v>
      </c>
      <c r="J101" s="1"/>
      <c r="K101" s="1"/>
      <c r="L101" s="1"/>
      <c r="M101" s="47" t="s">
        <v>113</v>
      </c>
      <c r="AU101"/>
      <c r="AW101"/>
      <c r="AY101"/>
      <c r="CC101" s="3"/>
      <c r="CE101" s="3"/>
      <c r="CG101" s="3"/>
    </row>
    <row r="102" spans="2:85">
      <c r="B102" s="29">
        <f t="shared" si="2"/>
        <v>100</v>
      </c>
      <c r="C102" s="1" t="s">
        <v>114</v>
      </c>
      <c r="D102" s="9" t="s">
        <v>114</v>
      </c>
      <c r="E102" s="9" t="s">
        <v>111</v>
      </c>
      <c r="F102" s="1">
        <v>9</v>
      </c>
      <c r="G102" s="28" t="s">
        <v>115</v>
      </c>
      <c r="H102" s="1">
        <f>INDEX(部首検索表[序数],MATCH(字音画数表[[#This Row],[部首]],部首検索表[部首],0))</f>
        <v>102</v>
      </c>
      <c r="I102" s="1" t="s">
        <v>92</v>
      </c>
      <c r="J102" s="1"/>
      <c r="K102" s="1"/>
      <c r="L102" s="1"/>
      <c r="M102" s="47" t="s">
        <v>20</v>
      </c>
      <c r="AU102"/>
      <c r="AW102"/>
      <c r="AY102"/>
      <c r="CC102" s="3"/>
      <c r="CE102" s="3"/>
      <c r="CG102" s="3"/>
    </row>
    <row r="103" spans="2:85">
      <c r="B103" s="29">
        <f t="shared" si="2"/>
        <v>101</v>
      </c>
      <c r="C103" s="1" t="s">
        <v>1391</v>
      </c>
      <c r="D103" s="9" t="s">
        <v>1391</v>
      </c>
      <c r="E103" s="9" t="s">
        <v>111</v>
      </c>
      <c r="F103" s="1">
        <v>9</v>
      </c>
      <c r="G103" s="1" t="s">
        <v>874</v>
      </c>
      <c r="H103" s="1">
        <f>INDEX(部首検索表[序数],MATCH(字音画数表[[#This Row],[部首]],部首検索表[部首],0))</f>
        <v>106</v>
      </c>
      <c r="I103" s="1" t="s">
        <v>92</v>
      </c>
      <c r="J103" s="1"/>
      <c r="K103" s="1"/>
      <c r="L103" s="1"/>
      <c r="M103" s="47"/>
      <c r="AU103"/>
      <c r="AW103"/>
      <c r="AY103"/>
      <c r="CC103" s="3"/>
      <c r="CE103" s="3"/>
      <c r="CG103" s="3"/>
    </row>
    <row r="104" spans="2:85">
      <c r="B104" s="29">
        <f t="shared" si="2"/>
        <v>102</v>
      </c>
      <c r="C104" s="1" t="s">
        <v>1392</v>
      </c>
      <c r="D104" s="9" t="s">
        <v>1392</v>
      </c>
      <c r="E104" s="9" t="s">
        <v>111</v>
      </c>
      <c r="F104" s="1">
        <v>10</v>
      </c>
      <c r="G104" s="1" t="s">
        <v>15</v>
      </c>
      <c r="H104" s="29">
        <f>INDEX(部首検索表[序数],MATCH(字音画数表[[#This Row],[部首]],部首検索表[部首],0))</f>
        <v>40</v>
      </c>
      <c r="I104" s="1" t="s">
        <v>92</v>
      </c>
      <c r="J104" s="1" t="s">
        <v>1986</v>
      </c>
      <c r="K104" s="1" t="s">
        <v>1980</v>
      </c>
      <c r="L104" s="1"/>
      <c r="M104" s="47" t="s">
        <v>1987</v>
      </c>
      <c r="AU104"/>
      <c r="AW104"/>
      <c r="AY104"/>
      <c r="CC104" s="3"/>
      <c r="CE104" s="3"/>
      <c r="CG104" s="3"/>
    </row>
    <row r="105" spans="2:85">
      <c r="B105" s="29">
        <f t="shared" si="2"/>
        <v>103</v>
      </c>
      <c r="C105" s="1" t="s">
        <v>829</v>
      </c>
      <c r="D105" s="9" t="s">
        <v>829</v>
      </c>
      <c r="E105" s="9" t="s">
        <v>111</v>
      </c>
      <c r="F105" s="1">
        <v>10</v>
      </c>
      <c r="G105" s="1" t="s">
        <v>861</v>
      </c>
      <c r="H105" s="29">
        <f>INDEX(部首検索表[序数],MATCH(字音画数表[[#This Row],[部首]],部首検索表[部首],0))</f>
        <v>76</v>
      </c>
      <c r="I105" s="1" t="s">
        <v>92</v>
      </c>
      <c r="J105" s="1" t="s">
        <v>1986</v>
      </c>
      <c r="K105" s="1" t="s">
        <v>1972</v>
      </c>
      <c r="L105" s="1"/>
      <c r="M105" s="47" t="s">
        <v>1988</v>
      </c>
      <c r="AU105"/>
      <c r="AW105"/>
      <c r="AY105"/>
      <c r="CC105" s="3"/>
      <c r="CE105" s="3"/>
      <c r="CG105" s="3"/>
    </row>
    <row r="106" spans="2:85">
      <c r="B106" s="29">
        <f t="shared" si="2"/>
        <v>104</v>
      </c>
      <c r="C106" s="1" t="s">
        <v>1393</v>
      </c>
      <c r="D106" s="9" t="s">
        <v>1393</v>
      </c>
      <c r="E106" s="9" t="s">
        <v>111</v>
      </c>
      <c r="F106" s="1">
        <v>11</v>
      </c>
      <c r="G106" s="1" t="s">
        <v>23</v>
      </c>
      <c r="H106" s="29">
        <f>INDEX(部首検索表[序数],MATCH(字音画数表[[#This Row],[部首]],部首検索表[部首],0))</f>
        <v>9</v>
      </c>
      <c r="I106" s="1" t="s">
        <v>92</v>
      </c>
      <c r="J106" s="1"/>
      <c r="K106" s="1"/>
      <c r="L106" s="1"/>
      <c r="M106" s="47"/>
      <c r="AU106"/>
      <c r="AW106"/>
      <c r="AY106"/>
      <c r="CC106" s="3"/>
      <c r="CE106" s="3"/>
      <c r="CG106" s="3"/>
    </row>
    <row r="107" spans="2:85">
      <c r="B107" s="29">
        <f t="shared" si="2"/>
        <v>105</v>
      </c>
      <c r="C107" s="29" t="s">
        <v>2264</v>
      </c>
      <c r="D107" s="100" t="s">
        <v>2264</v>
      </c>
      <c r="E107" s="66" t="s">
        <v>111</v>
      </c>
      <c r="F107" s="58" t="s">
        <v>2266</v>
      </c>
      <c r="G107" s="58" t="s">
        <v>2265</v>
      </c>
      <c r="H107" s="29">
        <f>INDEX(部首検索表[序数],MATCH(字音画数表[[#This Row],[部首]],部首検索表[部首],0))</f>
        <v>72</v>
      </c>
      <c r="I107" s="59" t="s">
        <v>95</v>
      </c>
      <c r="J107" s="59"/>
      <c r="K107" s="59"/>
      <c r="L107" s="59"/>
      <c r="M107" s="47" t="s">
        <v>20</v>
      </c>
      <c r="AU107"/>
      <c r="AW107"/>
      <c r="AY107"/>
      <c r="CC107" s="3"/>
      <c r="CE107" s="3"/>
      <c r="CG107" s="3"/>
    </row>
    <row r="108" spans="2:85">
      <c r="B108" s="29">
        <f t="shared" si="2"/>
        <v>106</v>
      </c>
      <c r="C108" s="1" t="s">
        <v>1835</v>
      </c>
      <c r="D108" s="9" t="s">
        <v>1835</v>
      </c>
      <c r="E108" s="53" t="s">
        <v>111</v>
      </c>
      <c r="F108" s="1">
        <v>11</v>
      </c>
      <c r="G108" s="1" t="s">
        <v>472</v>
      </c>
      <c r="H108" s="29">
        <f>INDEX(部首検索表[序数],MATCH(字音画数表[[#This Row],[部首]],部首検索表[部首],0))</f>
        <v>85</v>
      </c>
      <c r="I108" s="1" t="s">
        <v>92</v>
      </c>
      <c r="J108" s="1" t="s">
        <v>1989</v>
      </c>
      <c r="K108" s="1" t="s">
        <v>1972</v>
      </c>
      <c r="L108" s="1"/>
      <c r="M108" s="129" t="s">
        <v>1990</v>
      </c>
      <c r="AU108"/>
      <c r="AW108"/>
      <c r="AY108"/>
      <c r="CC108" s="3"/>
      <c r="CE108" s="3"/>
      <c r="CG108" s="3"/>
    </row>
    <row r="109" spans="2:85">
      <c r="B109" s="29">
        <f t="shared" si="2"/>
        <v>107</v>
      </c>
      <c r="C109" s="1" t="s">
        <v>1394</v>
      </c>
      <c r="D109" s="9" t="s">
        <v>1394</v>
      </c>
      <c r="E109" s="9" t="s">
        <v>111</v>
      </c>
      <c r="F109" s="1">
        <v>13</v>
      </c>
      <c r="G109" s="1" t="s">
        <v>1395</v>
      </c>
      <c r="H109" s="1">
        <f>INDEX(部首検索表[序数],MATCH(字音画数表[[#This Row],[部首]],部首検索表[部首],0))</f>
        <v>148</v>
      </c>
      <c r="I109" s="1" t="s">
        <v>92</v>
      </c>
      <c r="J109" s="1"/>
      <c r="K109" s="1"/>
      <c r="L109" s="1"/>
      <c r="M109" s="57" t="s">
        <v>1345</v>
      </c>
      <c r="AU109"/>
      <c r="AW109"/>
      <c r="AY109"/>
      <c r="CC109" s="3"/>
      <c r="CE109" s="3"/>
      <c r="CG109" s="3"/>
    </row>
    <row r="110" spans="2:85">
      <c r="B110" s="29">
        <f t="shared" si="2"/>
        <v>108</v>
      </c>
      <c r="C110" s="1" t="s">
        <v>1396</v>
      </c>
      <c r="D110" s="9" t="s">
        <v>1396</v>
      </c>
      <c r="E110" s="9" t="s">
        <v>111</v>
      </c>
      <c r="F110" s="1">
        <v>14</v>
      </c>
      <c r="G110" s="1" t="s">
        <v>788</v>
      </c>
      <c r="H110" s="29">
        <f>INDEX(部首検索表[序数],MATCH(字音画数表[[#This Row],[部首]],部首検索表[部首],0))</f>
        <v>75</v>
      </c>
      <c r="I110" s="1" t="s">
        <v>92</v>
      </c>
      <c r="J110" s="1"/>
      <c r="K110" s="1"/>
      <c r="L110" s="1"/>
      <c r="M110" s="47"/>
      <c r="AU110"/>
      <c r="AW110"/>
      <c r="AY110"/>
      <c r="CC110" s="3"/>
      <c r="CE110" s="3"/>
      <c r="CG110" s="3"/>
    </row>
    <row r="111" spans="2:85">
      <c r="B111" s="29">
        <f t="shared" si="2"/>
        <v>109</v>
      </c>
      <c r="C111" s="1" t="s">
        <v>116</v>
      </c>
      <c r="D111" s="9" t="s">
        <v>116</v>
      </c>
      <c r="E111" s="9" t="s">
        <v>111</v>
      </c>
      <c r="F111" s="1">
        <v>16</v>
      </c>
      <c r="G111" s="11" t="s">
        <v>117</v>
      </c>
      <c r="H111" s="29">
        <f>INDEX(部首検索表[序数],MATCH(字音画数表[[#This Row],[部首]],部首検索表[部首],0))</f>
        <v>53</v>
      </c>
      <c r="I111" s="1" t="s">
        <v>92</v>
      </c>
      <c r="J111" s="1"/>
      <c r="K111" s="1"/>
      <c r="L111" s="1"/>
      <c r="M111" s="47"/>
      <c r="AU111"/>
      <c r="AW111"/>
      <c r="AY111"/>
      <c r="CC111" s="3"/>
      <c r="CE111" s="3"/>
      <c r="CG111" s="3"/>
    </row>
    <row r="112" spans="2:85">
      <c r="B112" s="29">
        <f t="shared" si="2"/>
        <v>110</v>
      </c>
      <c r="C112" s="1" t="s">
        <v>1397</v>
      </c>
      <c r="D112" s="9" t="s">
        <v>1397</v>
      </c>
      <c r="E112" s="9" t="s">
        <v>111</v>
      </c>
      <c r="F112" s="1">
        <v>16</v>
      </c>
      <c r="G112" s="1" t="s">
        <v>472</v>
      </c>
      <c r="H112" s="29">
        <f>INDEX(部首検索表[序数],MATCH(字音画数表[[#This Row],[部首]],部首検索表[部首],0))</f>
        <v>85</v>
      </c>
      <c r="I112" s="1" t="s">
        <v>92</v>
      </c>
      <c r="J112" s="1"/>
      <c r="K112" s="1"/>
      <c r="L112" s="1"/>
      <c r="M112" s="47"/>
      <c r="AU112"/>
      <c r="AW112"/>
      <c r="AY112"/>
      <c r="CC112" s="3"/>
      <c r="CE112" s="3"/>
      <c r="CG112" s="3"/>
    </row>
    <row r="113" spans="2:85">
      <c r="B113" s="29">
        <f t="shared" si="2"/>
        <v>111</v>
      </c>
      <c r="C113" s="1" t="s">
        <v>118</v>
      </c>
      <c r="D113" s="9" t="s">
        <v>118</v>
      </c>
      <c r="E113" s="9" t="s">
        <v>111</v>
      </c>
      <c r="F113" s="1">
        <v>16</v>
      </c>
      <c r="G113" s="28" t="s">
        <v>28</v>
      </c>
      <c r="H113" s="1">
        <f>INDEX(部首検索表[序数],MATCH(字音画数表[[#This Row],[部首]],部首検索表[部首],0))</f>
        <v>145</v>
      </c>
      <c r="I113" s="1" t="s">
        <v>92</v>
      </c>
      <c r="J113" s="1"/>
      <c r="K113" s="1"/>
      <c r="L113" s="1"/>
      <c r="M113" s="47"/>
      <c r="AU113"/>
      <c r="AW113"/>
      <c r="AY113"/>
      <c r="CC113" s="3"/>
      <c r="CE113" s="3"/>
      <c r="CG113" s="3"/>
    </row>
    <row r="114" spans="2:85">
      <c r="B114" s="29">
        <f t="shared" si="2"/>
        <v>112</v>
      </c>
      <c r="C114" s="1" t="s">
        <v>1398</v>
      </c>
      <c r="D114" s="9" t="s">
        <v>1398</v>
      </c>
      <c r="E114" s="9" t="s">
        <v>111</v>
      </c>
      <c r="F114" s="1">
        <v>17</v>
      </c>
      <c r="G114" s="1" t="s">
        <v>198</v>
      </c>
      <c r="H114" s="1">
        <f>INDEX(部首検索表[序数],MATCH(字音画数表[[#This Row],[部首]],部首検索表[部首],0))</f>
        <v>167</v>
      </c>
      <c r="I114" s="1" t="s">
        <v>92</v>
      </c>
      <c r="J114" s="1"/>
      <c r="K114" s="1"/>
      <c r="L114" s="1"/>
      <c r="M114" s="47"/>
      <c r="AU114"/>
      <c r="AW114"/>
      <c r="AY114"/>
      <c r="CC114" s="3"/>
      <c r="CE114" s="3"/>
      <c r="CG114" s="3"/>
    </row>
    <row r="115" spans="2:85">
      <c r="B115" s="29">
        <f t="shared" si="2"/>
        <v>113</v>
      </c>
      <c r="C115" s="1" t="s">
        <v>1399</v>
      </c>
      <c r="D115" s="9" t="s">
        <v>2670</v>
      </c>
      <c r="E115" s="9" t="s">
        <v>111</v>
      </c>
      <c r="F115" s="1">
        <v>19</v>
      </c>
      <c r="G115" s="1" t="s">
        <v>909</v>
      </c>
      <c r="H115" s="1">
        <f>INDEX(部首検索表[序数],MATCH(字音画数表[[#This Row],[部首]],部首検索表[部首],0))</f>
        <v>32</v>
      </c>
      <c r="I115" s="1" t="s">
        <v>92</v>
      </c>
      <c r="J115" s="1"/>
      <c r="K115" s="1"/>
      <c r="L115" s="1"/>
      <c r="M115" s="47"/>
      <c r="AU115"/>
      <c r="AW115"/>
      <c r="AY115"/>
      <c r="CC115" s="3"/>
      <c r="CE115" s="3"/>
      <c r="CG115" s="3"/>
    </row>
    <row r="116" spans="2:85">
      <c r="B116" s="29">
        <f t="shared" si="2"/>
        <v>114</v>
      </c>
      <c r="C116" s="1" t="s">
        <v>1400</v>
      </c>
      <c r="D116" s="9" t="s">
        <v>2314</v>
      </c>
      <c r="E116" s="9" t="s">
        <v>111</v>
      </c>
      <c r="F116" s="1">
        <v>19</v>
      </c>
      <c r="G116" s="28" t="s">
        <v>618</v>
      </c>
      <c r="H116" s="29">
        <f>INDEX(部首検索表[序数],MATCH(字音画数表[[#This Row],[部首]],部首検索表[部首],0))</f>
        <v>61</v>
      </c>
      <c r="I116" s="1" t="s">
        <v>92</v>
      </c>
      <c r="J116" s="1"/>
      <c r="K116" s="1"/>
      <c r="L116" s="1"/>
      <c r="M116" s="47" t="s">
        <v>20</v>
      </c>
      <c r="AU116"/>
      <c r="AW116"/>
      <c r="AY116"/>
      <c r="CC116" s="3"/>
      <c r="CE116" s="3"/>
      <c r="CG116" s="3"/>
    </row>
    <row r="117" spans="2:85">
      <c r="B117" s="29">
        <f t="shared" si="2"/>
        <v>115</v>
      </c>
      <c r="C117" s="1" t="s">
        <v>1401</v>
      </c>
      <c r="D117" s="9" t="s">
        <v>1401</v>
      </c>
      <c r="E117" s="9" t="s">
        <v>958</v>
      </c>
      <c r="F117" s="1">
        <v>5</v>
      </c>
      <c r="G117" s="1" t="s">
        <v>895</v>
      </c>
      <c r="H117" s="1">
        <f>INDEX(部首検索表[序数],MATCH(字音画数表[[#This Row],[部首]],部首検索表[部首],0))</f>
        <v>36</v>
      </c>
      <c r="I117" s="1" t="s">
        <v>92</v>
      </c>
      <c r="J117" s="1"/>
      <c r="K117" s="1"/>
      <c r="L117" s="1"/>
      <c r="M117" s="47" t="s">
        <v>20</v>
      </c>
      <c r="AU117"/>
      <c r="AW117"/>
      <c r="AY117"/>
      <c r="CC117" s="3"/>
      <c r="CE117" s="3"/>
      <c r="CG117" s="3"/>
    </row>
    <row r="118" spans="2:85">
      <c r="B118" s="29">
        <f t="shared" si="2"/>
        <v>116</v>
      </c>
      <c r="C118" s="1" t="s">
        <v>823</v>
      </c>
      <c r="D118" s="9" t="s">
        <v>823</v>
      </c>
      <c r="E118" s="9" t="s">
        <v>120</v>
      </c>
      <c r="F118" s="1">
        <v>6</v>
      </c>
      <c r="G118" s="1" t="s">
        <v>793</v>
      </c>
      <c r="H118" s="1">
        <f>INDEX(部首検索表[序数],MATCH(字音画数表[[#This Row],[部首]],部首検索表[部首],0))</f>
        <v>30</v>
      </c>
      <c r="I118" s="1" t="s">
        <v>92</v>
      </c>
      <c r="J118" s="1"/>
      <c r="K118" s="1"/>
      <c r="L118" s="1"/>
      <c r="M118" s="47"/>
      <c r="AU118"/>
      <c r="AW118"/>
      <c r="AY118"/>
      <c r="CC118" s="3"/>
      <c r="CE118" s="3"/>
      <c r="CG118" s="3"/>
    </row>
    <row r="119" spans="2:85">
      <c r="B119" s="29">
        <f t="shared" si="2"/>
        <v>117</v>
      </c>
      <c r="C119" s="1" t="s">
        <v>119</v>
      </c>
      <c r="D119" s="9" t="s">
        <v>119</v>
      </c>
      <c r="E119" s="9" t="s">
        <v>120</v>
      </c>
      <c r="F119" s="1">
        <v>7</v>
      </c>
      <c r="G119" s="1" t="s">
        <v>121</v>
      </c>
      <c r="H119" s="29">
        <f>INDEX(部首検索表[序数],MATCH(字音画数表[[#This Row],[部首]],部首検索表[部首],0))</f>
        <v>148</v>
      </c>
      <c r="I119" s="1" t="s">
        <v>92</v>
      </c>
      <c r="J119" s="1"/>
      <c r="K119" s="1"/>
      <c r="L119" s="1"/>
      <c r="M119" s="47" t="s">
        <v>122</v>
      </c>
      <c r="AU119"/>
      <c r="AW119"/>
      <c r="AY119"/>
      <c r="CC119" s="3"/>
      <c r="CE119" s="3"/>
      <c r="CG119" s="3"/>
    </row>
    <row r="120" spans="2:85">
      <c r="B120" s="29">
        <f t="shared" si="2"/>
        <v>118</v>
      </c>
      <c r="C120" s="1" t="s">
        <v>123</v>
      </c>
      <c r="D120" s="9" t="s">
        <v>123</v>
      </c>
      <c r="E120" s="9" t="s">
        <v>120</v>
      </c>
      <c r="F120" s="1">
        <v>9</v>
      </c>
      <c r="G120" s="11" t="s">
        <v>15</v>
      </c>
      <c r="H120" s="29">
        <f>INDEX(部首検索表[序数],MATCH(字音画数表[[#This Row],[部首]],部首検索表[部首],0))</f>
        <v>40</v>
      </c>
      <c r="I120" s="1" t="s">
        <v>92</v>
      </c>
      <c r="J120" s="1"/>
      <c r="K120" s="1"/>
      <c r="L120" s="1"/>
      <c r="M120" s="47"/>
      <c r="AU120"/>
      <c r="AW120"/>
      <c r="AY120"/>
      <c r="CC120" s="3"/>
      <c r="CE120" s="3"/>
      <c r="CG120" s="3"/>
    </row>
    <row r="121" spans="2:85">
      <c r="B121" s="29">
        <f t="shared" si="2"/>
        <v>119</v>
      </c>
      <c r="C121" s="1" t="s">
        <v>1013</v>
      </c>
      <c r="D121" s="9" t="s">
        <v>1013</v>
      </c>
      <c r="E121" s="9" t="s">
        <v>120</v>
      </c>
      <c r="F121" s="1">
        <v>9</v>
      </c>
      <c r="G121" s="1" t="s">
        <v>800</v>
      </c>
      <c r="H121" s="29">
        <f>INDEX(部首検索表[序数],MATCH(字音画数表[[#This Row],[部首]],部首検索表[部首],0))</f>
        <v>177</v>
      </c>
      <c r="I121" s="1" t="s">
        <v>92</v>
      </c>
      <c r="J121" s="1"/>
      <c r="K121" s="1"/>
      <c r="L121" s="1"/>
      <c r="M121" s="47"/>
      <c r="AU121"/>
      <c r="AW121"/>
      <c r="AY121"/>
      <c r="CC121" s="3"/>
      <c r="CE121" s="3"/>
      <c r="CG121" s="3"/>
    </row>
    <row r="122" spans="2:85">
      <c r="B122" s="29">
        <f t="shared" si="2"/>
        <v>120</v>
      </c>
      <c r="C122" s="1" t="s">
        <v>1874</v>
      </c>
      <c r="D122" s="9" t="s">
        <v>1874</v>
      </c>
      <c r="E122" s="9" t="s">
        <v>120</v>
      </c>
      <c r="F122" s="1">
        <v>10</v>
      </c>
      <c r="G122" s="28" t="s">
        <v>119</v>
      </c>
      <c r="H122" s="29">
        <f>INDEX(部首検索表[序数],MATCH(字音画数表[[#This Row],[部首]],部首検索表[部首],0))</f>
        <v>148</v>
      </c>
      <c r="I122" s="1" t="s">
        <v>92</v>
      </c>
      <c r="J122" s="1"/>
      <c r="K122" s="1"/>
      <c r="L122" s="1" t="s">
        <v>1974</v>
      </c>
      <c r="M122" s="47" t="s">
        <v>2181</v>
      </c>
      <c r="AU122"/>
      <c r="AW122"/>
      <c r="AY122"/>
      <c r="CC122" s="3"/>
      <c r="CE122" s="3"/>
      <c r="CG122" s="3"/>
    </row>
    <row r="123" spans="2:85">
      <c r="B123" s="29">
        <f t="shared" si="2"/>
        <v>121</v>
      </c>
      <c r="C123" s="1" t="s">
        <v>1403</v>
      </c>
      <c r="D123" s="9" t="s">
        <v>1403</v>
      </c>
      <c r="E123" s="9" t="s">
        <v>120</v>
      </c>
      <c r="F123" s="1">
        <v>14</v>
      </c>
      <c r="G123" s="28" t="s">
        <v>896</v>
      </c>
      <c r="H123" s="29">
        <f>INDEX(部首検索表[序数],MATCH(字音画数表[[#This Row],[部首]],部首検索表[部首],0))</f>
        <v>155</v>
      </c>
      <c r="I123" s="1" t="s">
        <v>92</v>
      </c>
      <c r="J123" s="1"/>
      <c r="K123" s="1"/>
      <c r="L123" s="1"/>
      <c r="M123" s="47"/>
      <c r="AU123"/>
      <c r="AW123"/>
      <c r="AY123"/>
      <c r="CC123" s="3"/>
      <c r="CE123" s="3"/>
      <c r="CG123" s="3"/>
    </row>
    <row r="124" spans="2:85">
      <c r="B124" s="29">
        <f t="shared" si="2"/>
        <v>122</v>
      </c>
      <c r="C124" s="1" t="s">
        <v>1404</v>
      </c>
      <c r="D124" s="9" t="s">
        <v>2303</v>
      </c>
      <c r="E124" s="9" t="s">
        <v>120</v>
      </c>
      <c r="F124" s="1">
        <v>16</v>
      </c>
      <c r="G124" s="28" t="s">
        <v>808</v>
      </c>
      <c r="H124" s="29">
        <f>INDEX(部首検索表[序数],MATCH(字音画数表[[#This Row],[部首]],部首検索表[部首],0))</f>
        <v>39</v>
      </c>
      <c r="I124" s="1" t="s">
        <v>92</v>
      </c>
      <c r="J124" s="1" t="s">
        <v>1991</v>
      </c>
      <c r="K124" s="1" t="s">
        <v>1980</v>
      </c>
      <c r="L124" s="1"/>
      <c r="M124" s="47" t="s">
        <v>1992</v>
      </c>
      <c r="AU124"/>
      <c r="AW124"/>
      <c r="AY124"/>
      <c r="CC124" s="3"/>
      <c r="CE124" s="3"/>
      <c r="CG124" s="3"/>
    </row>
    <row r="125" spans="2:85">
      <c r="B125" s="29">
        <f t="shared" si="2"/>
        <v>123</v>
      </c>
      <c r="C125" s="1" t="s">
        <v>124</v>
      </c>
      <c r="D125" s="9" t="s">
        <v>124</v>
      </c>
      <c r="E125" s="9" t="s">
        <v>120</v>
      </c>
      <c r="F125" s="1">
        <v>17</v>
      </c>
      <c r="G125" s="28" t="s">
        <v>52</v>
      </c>
      <c r="H125" s="1">
        <f>INDEX(部首検索表[序数],MATCH(字音画数表[[#This Row],[部首]],部首検索表[部首],0))</f>
        <v>94</v>
      </c>
      <c r="I125" s="1" t="s">
        <v>92</v>
      </c>
      <c r="J125" s="1"/>
      <c r="K125" s="1"/>
      <c r="L125" s="1"/>
      <c r="M125" s="47" t="s">
        <v>20</v>
      </c>
      <c r="AU125"/>
      <c r="AW125"/>
      <c r="AY125"/>
      <c r="CC125" s="3"/>
      <c r="CE125" s="3"/>
      <c r="CG125" s="3"/>
    </row>
    <row r="126" spans="2:85">
      <c r="B126" s="29">
        <f t="shared" si="2"/>
        <v>124</v>
      </c>
      <c r="C126" s="1" t="s">
        <v>1875</v>
      </c>
      <c r="D126" s="9" t="s">
        <v>1875</v>
      </c>
      <c r="E126" s="9" t="s">
        <v>120</v>
      </c>
      <c r="F126" s="1">
        <v>18</v>
      </c>
      <c r="G126" s="1" t="s">
        <v>1237</v>
      </c>
      <c r="H126" s="1">
        <f>INDEX(部首検索表[序数],MATCH(字音画数表[[#This Row],[部首]],部首検索表[部首],0))</f>
        <v>115</v>
      </c>
      <c r="I126" s="1" t="s">
        <v>92</v>
      </c>
      <c r="J126" s="1"/>
      <c r="K126" s="1"/>
      <c r="L126" s="1"/>
      <c r="M126" s="47" t="s">
        <v>1993</v>
      </c>
      <c r="AU126"/>
      <c r="AW126"/>
      <c r="AY126"/>
      <c r="CC126" s="3"/>
      <c r="CE126" s="3"/>
      <c r="CG126" s="3"/>
    </row>
    <row r="127" spans="2:85">
      <c r="B127" s="29">
        <f t="shared" si="2"/>
        <v>125</v>
      </c>
      <c r="C127" s="1" t="s">
        <v>839</v>
      </c>
      <c r="D127" s="9" t="s">
        <v>839</v>
      </c>
      <c r="E127" s="9" t="s">
        <v>1405</v>
      </c>
      <c r="F127" s="1">
        <v>9</v>
      </c>
      <c r="G127" s="1" t="s">
        <v>872</v>
      </c>
      <c r="H127" s="1">
        <f>INDEX(部首検索表[序数],MATCH(字音画数表[[#This Row],[部首]],部首検索表[部首],0))</f>
        <v>64</v>
      </c>
      <c r="I127" s="1" t="s">
        <v>92</v>
      </c>
      <c r="J127" s="1"/>
      <c r="K127" s="1"/>
      <c r="L127" s="1"/>
      <c r="M127" s="47"/>
      <c r="AU127"/>
      <c r="AW127"/>
      <c r="AY127"/>
      <c r="CC127" s="3"/>
      <c r="CE127" s="3"/>
      <c r="CG127" s="3"/>
    </row>
    <row r="128" spans="2:85">
      <c r="B128" s="29">
        <f t="shared" si="2"/>
        <v>126</v>
      </c>
      <c r="C128" s="1" t="s">
        <v>1406</v>
      </c>
      <c r="D128" s="9" t="s">
        <v>1406</v>
      </c>
      <c r="E128" s="9" t="s">
        <v>1405</v>
      </c>
      <c r="F128" s="1">
        <v>10</v>
      </c>
      <c r="G128" s="1" t="s">
        <v>618</v>
      </c>
      <c r="H128" s="1">
        <f>INDEX(部首検索表[序数],MATCH(字音画数表[[#This Row],[部首]],部首検索表[部首],0))</f>
        <v>61</v>
      </c>
      <c r="I128" s="1" t="s">
        <v>92</v>
      </c>
      <c r="J128" s="1"/>
      <c r="K128" s="1"/>
      <c r="L128" s="1"/>
      <c r="M128" s="47"/>
      <c r="AU128"/>
      <c r="AW128"/>
      <c r="AY128"/>
      <c r="CC128" s="3"/>
      <c r="CE128" s="3"/>
      <c r="CG128" s="3"/>
    </row>
    <row r="129" spans="2:85">
      <c r="B129" s="29">
        <f t="shared" si="2"/>
        <v>127</v>
      </c>
      <c r="C129" s="1" t="s">
        <v>784</v>
      </c>
      <c r="D129" s="9" t="s">
        <v>784</v>
      </c>
      <c r="E129" s="9" t="s">
        <v>1405</v>
      </c>
      <c r="F129" s="1">
        <v>10</v>
      </c>
      <c r="G129" s="1" t="s">
        <v>788</v>
      </c>
      <c r="H129" s="1">
        <f>INDEX(部首検索表[序数],MATCH(字音画数表[[#This Row],[部首]],部首検索表[部首],0))</f>
        <v>75</v>
      </c>
      <c r="I129" s="1" t="s">
        <v>92</v>
      </c>
      <c r="J129" s="1"/>
      <c r="K129" s="1"/>
      <c r="L129" s="1"/>
      <c r="M129" s="47"/>
      <c r="AU129"/>
      <c r="AW129"/>
      <c r="AY129"/>
      <c r="CC129" s="3"/>
      <c r="CE129" s="3"/>
      <c r="CG129" s="3"/>
    </row>
    <row r="130" spans="2:85">
      <c r="B130" s="29">
        <f t="shared" si="2"/>
        <v>128</v>
      </c>
      <c r="C130" s="29" t="s">
        <v>2624</v>
      </c>
      <c r="D130" s="100" t="s">
        <v>2731</v>
      </c>
      <c r="E130" s="66" t="s">
        <v>2625</v>
      </c>
      <c r="F130" s="58">
        <v>10</v>
      </c>
      <c r="G130" s="11" t="s">
        <v>109</v>
      </c>
      <c r="H130" s="29">
        <f>INDEX(部首検索表[序数],MATCH(字音画数表[[#This Row],[部首]],部首検索表[部首],0))</f>
        <v>162</v>
      </c>
      <c r="I130" s="59" t="s">
        <v>95</v>
      </c>
      <c r="J130" s="59"/>
      <c r="K130" s="59"/>
      <c r="L130" s="59"/>
      <c r="M130" s="47" t="s">
        <v>20</v>
      </c>
      <c r="AU130"/>
      <c r="AW130"/>
      <c r="AY130"/>
      <c r="CC130" s="3"/>
      <c r="CE130" s="3"/>
      <c r="CG130" s="3"/>
    </row>
    <row r="131" spans="2:85">
      <c r="B131" s="29">
        <f t="shared" ref="B131:B194" si="3">ROW()-2</f>
        <v>129</v>
      </c>
      <c r="C131" s="1" t="s">
        <v>1407</v>
      </c>
      <c r="D131" s="9" t="s">
        <v>1407</v>
      </c>
      <c r="E131" s="9" t="s">
        <v>1405</v>
      </c>
      <c r="F131" s="1">
        <v>13</v>
      </c>
      <c r="G131" s="1" t="s">
        <v>472</v>
      </c>
      <c r="H131" s="1">
        <f>INDEX(部首検索表[序数],MATCH(字音画数表[[#This Row],[部首]],部首検索表[部首],0))</f>
        <v>85</v>
      </c>
      <c r="I131" s="1" t="s">
        <v>92</v>
      </c>
      <c r="J131" s="1"/>
      <c r="K131" s="1"/>
      <c r="L131" s="1"/>
      <c r="M131" s="47"/>
      <c r="AU131"/>
      <c r="AW131"/>
      <c r="AY131"/>
      <c r="CC131" s="3"/>
      <c r="CE131" s="3"/>
      <c r="CG131" s="3"/>
    </row>
    <row r="132" spans="2:85">
      <c r="B132" s="29">
        <f t="shared" si="3"/>
        <v>130</v>
      </c>
      <c r="C132" s="1" t="s">
        <v>1116</v>
      </c>
      <c r="D132" s="9" t="s">
        <v>1116</v>
      </c>
      <c r="E132" s="9" t="s">
        <v>129</v>
      </c>
      <c r="F132" s="1">
        <v>3</v>
      </c>
      <c r="G132" s="1" t="s">
        <v>1116</v>
      </c>
      <c r="H132" s="1">
        <f>INDEX(部首検索表[序数],MATCH(字音画数表[[#This Row],[部首]],部首検索表[部首],0))</f>
        <v>51</v>
      </c>
      <c r="I132" s="1" t="s">
        <v>92</v>
      </c>
      <c r="J132" s="1"/>
      <c r="K132" s="1"/>
      <c r="L132" s="1"/>
      <c r="M132" s="47" t="s">
        <v>20</v>
      </c>
      <c r="AU132"/>
      <c r="AW132"/>
      <c r="AY132"/>
      <c r="CC132" s="3"/>
      <c r="CE132" s="3"/>
      <c r="CG132" s="3"/>
    </row>
    <row r="133" spans="2:85">
      <c r="B133" s="29">
        <f t="shared" si="3"/>
        <v>131</v>
      </c>
      <c r="C133" s="1" t="s">
        <v>1124</v>
      </c>
      <c r="D133" s="9" t="s">
        <v>1124</v>
      </c>
      <c r="E133" s="9" t="s">
        <v>129</v>
      </c>
      <c r="F133" s="1">
        <v>5</v>
      </c>
      <c r="G133" s="28" t="s">
        <v>898</v>
      </c>
      <c r="H133" s="1">
        <f>INDEX(部首検索表[序数],MATCH(字音画数表[[#This Row],[部首]],部首検索表[部首],0))</f>
        <v>99</v>
      </c>
      <c r="I133" s="1" t="s">
        <v>92</v>
      </c>
      <c r="J133" s="1"/>
      <c r="K133" s="1"/>
      <c r="L133" s="1"/>
      <c r="M133" s="47"/>
      <c r="AU133"/>
      <c r="AW133"/>
      <c r="AY133"/>
      <c r="CC133" s="3"/>
      <c r="CE133" s="3"/>
      <c r="CG133" s="3"/>
    </row>
    <row r="134" spans="2:85">
      <c r="B134" s="29">
        <f t="shared" si="3"/>
        <v>132</v>
      </c>
      <c r="C134" s="1" t="s">
        <v>1408</v>
      </c>
      <c r="D134" s="9" t="s">
        <v>1408</v>
      </c>
      <c r="E134" s="9" t="s">
        <v>129</v>
      </c>
      <c r="F134" s="1">
        <v>7</v>
      </c>
      <c r="G134" s="1" t="s">
        <v>15</v>
      </c>
      <c r="H134" s="29">
        <f>INDEX(部首検索表[序数],MATCH(字音画数表[[#This Row],[部首]],部首検索表[部首],0))</f>
        <v>40</v>
      </c>
      <c r="I134" s="1" t="s">
        <v>92</v>
      </c>
      <c r="J134" s="1"/>
      <c r="K134" s="1"/>
      <c r="L134" s="1"/>
      <c r="M134" s="47"/>
      <c r="AU134"/>
      <c r="AW134"/>
      <c r="AY134"/>
      <c r="CC134" s="3"/>
      <c r="CE134" s="3"/>
      <c r="CG134" s="3"/>
    </row>
    <row r="135" spans="2:85">
      <c r="B135" s="29">
        <f t="shared" si="3"/>
        <v>133</v>
      </c>
      <c r="C135" s="29" t="s">
        <v>2634</v>
      </c>
      <c r="D135" s="100" t="s">
        <v>2733</v>
      </c>
      <c r="E135" s="66" t="s">
        <v>2637</v>
      </c>
      <c r="F135" s="58">
        <v>7</v>
      </c>
      <c r="G135" s="114" t="s">
        <v>2265</v>
      </c>
      <c r="H135" s="29">
        <f>INDEX(部首検索表[序数],MATCH(字音画数表[[#This Row],[部首]],部首検索表[部首],0))</f>
        <v>72</v>
      </c>
      <c r="I135" s="59" t="s">
        <v>95</v>
      </c>
      <c r="J135" s="59"/>
      <c r="K135" s="59"/>
      <c r="L135" s="59"/>
      <c r="M135" s="47" t="s">
        <v>20</v>
      </c>
      <c r="AU135"/>
      <c r="AW135"/>
      <c r="AY135"/>
      <c r="CC135" s="3"/>
      <c r="CE135" s="3"/>
      <c r="CG135" s="3"/>
    </row>
    <row r="136" spans="2:85">
      <c r="B136" s="29">
        <f t="shared" si="3"/>
        <v>134</v>
      </c>
      <c r="C136" s="1" t="s">
        <v>125</v>
      </c>
      <c r="D136" s="9" t="s">
        <v>125</v>
      </c>
      <c r="E136" s="9" t="s">
        <v>129</v>
      </c>
      <c r="F136" s="1">
        <v>8</v>
      </c>
      <c r="G136" s="11" t="s">
        <v>15</v>
      </c>
      <c r="H136" s="1">
        <f>INDEX(部首検索表[序数],MATCH(字音画数表[[#This Row],[部首]],部首検索表[部首],0))</f>
        <v>40</v>
      </c>
      <c r="I136" s="1" t="s">
        <v>92</v>
      </c>
      <c r="J136" s="1"/>
      <c r="K136" s="1"/>
      <c r="L136" s="1"/>
      <c r="M136" s="47"/>
      <c r="AU136"/>
      <c r="AW136"/>
      <c r="AY136"/>
      <c r="CC136" s="3"/>
      <c r="CE136" s="3"/>
      <c r="CG136" s="3"/>
    </row>
    <row r="137" spans="2:85">
      <c r="B137" s="29">
        <f t="shared" si="3"/>
        <v>135</v>
      </c>
      <c r="C137" s="1" t="s">
        <v>126</v>
      </c>
      <c r="D137" s="9" t="s">
        <v>126</v>
      </c>
      <c r="E137" s="9" t="s">
        <v>129</v>
      </c>
      <c r="F137" s="1">
        <v>8</v>
      </c>
      <c r="G137" s="28" t="s">
        <v>45</v>
      </c>
      <c r="H137" s="29">
        <f>INDEX(部首検索表[序数],MATCH(字音画数表[[#This Row],[部首]],部首検索表[部首],0))</f>
        <v>163</v>
      </c>
      <c r="I137" s="1" t="s">
        <v>92</v>
      </c>
      <c r="J137" s="1"/>
      <c r="K137" s="1"/>
      <c r="L137" s="1"/>
      <c r="M137" s="47"/>
      <c r="AU137"/>
      <c r="AW137"/>
      <c r="AY137"/>
      <c r="CC137" s="3"/>
      <c r="CE137" s="3"/>
      <c r="CG137" s="3"/>
    </row>
    <row r="138" spans="2:85">
      <c r="B138" s="29">
        <f t="shared" si="3"/>
        <v>136</v>
      </c>
      <c r="C138" s="1" t="s">
        <v>127</v>
      </c>
      <c r="D138" s="9" t="s">
        <v>127</v>
      </c>
      <c r="E138" s="9" t="s">
        <v>129</v>
      </c>
      <c r="F138" s="1">
        <v>9</v>
      </c>
      <c r="G138" s="1" t="s">
        <v>96</v>
      </c>
      <c r="H138" s="29">
        <f>INDEX(部首検索表[序数],MATCH(字音画数表[[#This Row],[部首]],部首検索表[部首],0))</f>
        <v>30</v>
      </c>
      <c r="I138" s="1" t="s">
        <v>92</v>
      </c>
      <c r="J138" s="1"/>
      <c r="K138" s="1"/>
      <c r="L138" s="1"/>
      <c r="M138" s="47"/>
      <c r="AU138"/>
      <c r="AW138"/>
      <c r="AY138"/>
      <c r="CC138" s="3"/>
      <c r="CE138" s="3"/>
      <c r="CG138" s="3"/>
    </row>
    <row r="139" spans="2:85">
      <c r="B139" s="29">
        <f t="shared" si="3"/>
        <v>137</v>
      </c>
      <c r="C139" s="1" t="s">
        <v>128</v>
      </c>
      <c r="D139" s="9" t="s">
        <v>128</v>
      </c>
      <c r="E139" s="9" t="s">
        <v>129</v>
      </c>
      <c r="F139" s="1">
        <v>9</v>
      </c>
      <c r="G139" s="1" t="s">
        <v>130</v>
      </c>
      <c r="H139" s="1">
        <f>INDEX(部首検索表[序数],MATCH(字音画数表[[#This Row],[部首]],部首検索表[部首],0))</f>
        <v>131</v>
      </c>
      <c r="I139" s="1" t="s">
        <v>92</v>
      </c>
      <c r="J139" s="1"/>
      <c r="K139" s="1"/>
      <c r="L139" s="1"/>
      <c r="M139" s="47" t="s">
        <v>20</v>
      </c>
      <c r="AU139"/>
      <c r="AW139"/>
      <c r="AY139"/>
      <c r="CC139" s="3"/>
      <c r="CE139" s="3"/>
      <c r="CG139" s="3"/>
    </row>
    <row r="140" spans="2:85">
      <c r="B140" s="29">
        <f t="shared" si="3"/>
        <v>138</v>
      </c>
      <c r="C140" s="1" t="s">
        <v>131</v>
      </c>
      <c r="D140" s="9" t="s">
        <v>131</v>
      </c>
      <c r="E140" s="9" t="s">
        <v>129</v>
      </c>
      <c r="F140" s="1">
        <v>10</v>
      </c>
      <c r="G140" s="1" t="s">
        <v>43</v>
      </c>
      <c r="H140" s="1">
        <f>INDEX(部首検索表[序数],MATCH(字音画数表[[#This Row],[部首]],部首検索表[部首],0))</f>
        <v>61</v>
      </c>
      <c r="I140" s="1" t="s">
        <v>92</v>
      </c>
      <c r="J140" s="1"/>
      <c r="K140" s="1"/>
      <c r="L140" s="1"/>
      <c r="M140" s="47" t="s">
        <v>20</v>
      </c>
      <c r="AU140"/>
      <c r="AW140"/>
      <c r="AY140"/>
      <c r="CC140" s="3"/>
      <c r="CE140" s="3"/>
      <c r="CG140" s="3"/>
    </row>
    <row r="141" spans="2:85">
      <c r="B141" s="29">
        <f t="shared" si="3"/>
        <v>139</v>
      </c>
      <c r="C141" s="8" t="s">
        <v>1876</v>
      </c>
      <c r="D141" s="21" t="s">
        <v>2671</v>
      </c>
      <c r="E141" s="9" t="s">
        <v>129</v>
      </c>
      <c r="F141" s="1">
        <v>11</v>
      </c>
      <c r="G141" s="28" t="s">
        <v>805</v>
      </c>
      <c r="H141" s="1">
        <f>INDEX(部首検索表[序数],MATCH(字音画数表[[#This Row],[部首]],部首検索表[部首],0))</f>
        <v>140</v>
      </c>
      <c r="I141" s="1" t="s">
        <v>92</v>
      </c>
      <c r="J141" s="1"/>
      <c r="K141" s="1"/>
      <c r="L141" s="1"/>
      <c r="M141" s="47"/>
      <c r="AU141"/>
      <c r="AW141"/>
      <c r="AY141"/>
      <c r="CC141" s="3"/>
      <c r="CE141" s="3"/>
      <c r="CG141" s="3"/>
    </row>
    <row r="142" spans="2:85">
      <c r="B142" s="29">
        <f t="shared" si="3"/>
        <v>140</v>
      </c>
      <c r="C142" s="1" t="s">
        <v>1410</v>
      </c>
      <c r="D142" s="9" t="s">
        <v>1410</v>
      </c>
      <c r="E142" s="9" t="s">
        <v>129</v>
      </c>
      <c r="F142" s="1">
        <v>11</v>
      </c>
      <c r="G142" s="28" t="s">
        <v>811</v>
      </c>
      <c r="H142" s="29">
        <f>INDEX(部首検索表[序数],MATCH(字音画数表[[#This Row],[部首]],部首検索表[部首],0))</f>
        <v>140</v>
      </c>
      <c r="I142" s="1" t="s">
        <v>92</v>
      </c>
      <c r="J142" s="1"/>
      <c r="K142" s="1"/>
      <c r="L142" s="1"/>
      <c r="M142" s="47"/>
      <c r="AU142"/>
      <c r="AW142"/>
      <c r="AY142"/>
      <c r="CC142" s="3"/>
      <c r="CE142" s="3"/>
      <c r="CG142" s="3"/>
    </row>
    <row r="143" spans="2:85">
      <c r="B143" s="29">
        <f t="shared" si="3"/>
        <v>141</v>
      </c>
      <c r="C143" s="28" t="s">
        <v>132</v>
      </c>
      <c r="D143" s="28" t="s">
        <v>132</v>
      </c>
      <c r="E143" s="9" t="s">
        <v>129</v>
      </c>
      <c r="F143" s="1">
        <v>12</v>
      </c>
      <c r="G143" s="28" t="s">
        <v>133</v>
      </c>
      <c r="H143" s="1">
        <f>INDEX(部首検索表[序数],MATCH(字音画数表[[#This Row],[部首]],部首検索表[部首],0))</f>
        <v>32</v>
      </c>
      <c r="I143" s="1" t="s">
        <v>92</v>
      </c>
      <c r="J143" s="1" t="s">
        <v>1994</v>
      </c>
      <c r="K143" s="1" t="s">
        <v>1972</v>
      </c>
      <c r="L143" s="1"/>
      <c r="M143" s="47" t="s">
        <v>20</v>
      </c>
      <c r="AU143"/>
      <c r="AW143"/>
      <c r="AY143"/>
      <c r="CC143" s="3"/>
      <c r="CE143" s="3"/>
      <c r="CG143" s="3"/>
    </row>
    <row r="144" spans="2:85">
      <c r="B144" s="29">
        <f t="shared" si="3"/>
        <v>142</v>
      </c>
      <c r="C144" s="1" t="s">
        <v>134</v>
      </c>
      <c r="D144" s="9" t="s">
        <v>134</v>
      </c>
      <c r="E144" s="9" t="s">
        <v>129</v>
      </c>
      <c r="F144" s="1">
        <v>12</v>
      </c>
      <c r="G144" s="108" t="s">
        <v>135</v>
      </c>
      <c r="H144" s="1">
        <f>INDEX(部首検索表[序数],MATCH(字音画数表[[#This Row],[部首]],部首検索表[部首],0))</f>
        <v>66</v>
      </c>
      <c r="I144" s="1" t="s">
        <v>92</v>
      </c>
      <c r="J144" s="1"/>
      <c r="K144" s="1"/>
      <c r="L144" s="1"/>
      <c r="M144" s="47" t="s">
        <v>20</v>
      </c>
      <c r="AU144"/>
      <c r="AW144"/>
      <c r="AY144"/>
      <c r="CC144" s="3"/>
      <c r="CE144" s="3"/>
      <c r="CG144" s="3"/>
    </row>
    <row r="145" spans="2:85">
      <c r="B145" s="29">
        <f t="shared" si="3"/>
        <v>143</v>
      </c>
      <c r="C145" s="1" t="s">
        <v>1877</v>
      </c>
      <c r="D145" s="9" t="s">
        <v>1877</v>
      </c>
      <c r="E145" s="9" t="s">
        <v>129</v>
      </c>
      <c r="F145" s="1">
        <v>12</v>
      </c>
      <c r="G145" s="28" t="s">
        <v>1141</v>
      </c>
      <c r="H145" s="1">
        <f>INDEX(部首検索表[序数],MATCH(字音画数表[[#This Row],[部首]],部首検索表[部首],0))</f>
        <v>76</v>
      </c>
      <c r="I145" s="1" t="s">
        <v>92</v>
      </c>
      <c r="J145" s="1"/>
      <c r="K145" s="1"/>
      <c r="L145" s="1"/>
      <c r="M145" s="47" t="s">
        <v>20</v>
      </c>
      <c r="AU145"/>
      <c r="AW145"/>
      <c r="AY145"/>
      <c r="CC145" s="3"/>
      <c r="CE145" s="3"/>
      <c r="CG145" s="3"/>
    </row>
    <row r="146" spans="2:85">
      <c r="B146" s="29">
        <f t="shared" si="3"/>
        <v>144</v>
      </c>
      <c r="C146" s="1" t="s">
        <v>1411</v>
      </c>
      <c r="D146" s="9" t="s">
        <v>2428</v>
      </c>
      <c r="E146" s="9" t="s">
        <v>129</v>
      </c>
      <c r="F146" s="1">
        <v>12</v>
      </c>
      <c r="G146" s="28" t="s">
        <v>933</v>
      </c>
      <c r="H146" s="1">
        <f>INDEX(部首検索表[序数],MATCH(字音画数表[[#This Row],[部首]],部首検索表[部首],0))</f>
        <v>169</v>
      </c>
      <c r="I146" s="1" t="s">
        <v>92</v>
      </c>
      <c r="J146" s="1"/>
      <c r="K146" s="1"/>
      <c r="L146" s="1"/>
      <c r="M146" s="47"/>
      <c r="AU146"/>
      <c r="AW146"/>
      <c r="AY146"/>
      <c r="CC146" s="3"/>
      <c r="CE146" s="3"/>
      <c r="CG146" s="3"/>
    </row>
    <row r="147" spans="2:85">
      <c r="B147" s="29">
        <f t="shared" si="3"/>
        <v>145</v>
      </c>
      <c r="C147" s="1" t="s">
        <v>136</v>
      </c>
      <c r="D147" s="9" t="s">
        <v>136</v>
      </c>
      <c r="E147" s="9" t="s">
        <v>129</v>
      </c>
      <c r="F147" s="1">
        <v>13</v>
      </c>
      <c r="G147" s="1" t="s">
        <v>43</v>
      </c>
      <c r="H147" s="29">
        <f>INDEX(部首検索表[序数],MATCH(字音画数表[[#This Row],[部首]],部首検索表[部首],0))</f>
        <v>61</v>
      </c>
      <c r="I147" s="1" t="s">
        <v>92</v>
      </c>
      <c r="J147" s="1"/>
      <c r="K147" s="1"/>
      <c r="L147" s="1"/>
      <c r="M147" s="47" t="s">
        <v>20</v>
      </c>
      <c r="AU147"/>
      <c r="AW147"/>
      <c r="AY147"/>
      <c r="CC147" s="3"/>
      <c r="CE147" s="3"/>
      <c r="CG147" s="3"/>
    </row>
    <row r="148" spans="2:85">
      <c r="B148" s="29">
        <f t="shared" si="3"/>
        <v>146</v>
      </c>
      <c r="C148" s="1" t="s">
        <v>137</v>
      </c>
      <c r="D148" s="9" t="s">
        <v>137</v>
      </c>
      <c r="E148" s="9" t="s">
        <v>129</v>
      </c>
      <c r="F148" s="1">
        <v>13</v>
      </c>
      <c r="G148" s="1" t="s">
        <v>103</v>
      </c>
      <c r="H148" s="29">
        <f>INDEX(部首検索表[序数],MATCH(字音画数表[[#This Row],[部首]],部首検索表[部首],0))</f>
        <v>75</v>
      </c>
      <c r="I148" s="1" t="s">
        <v>92</v>
      </c>
      <c r="J148" s="1"/>
      <c r="K148" s="1"/>
      <c r="L148" s="1"/>
      <c r="M148" s="47" t="s">
        <v>20</v>
      </c>
      <c r="AU148"/>
      <c r="AW148"/>
      <c r="AY148"/>
      <c r="CC148" s="3"/>
      <c r="CE148" s="3"/>
      <c r="CG148" s="3"/>
    </row>
    <row r="149" spans="2:85">
      <c r="B149" s="29">
        <f t="shared" si="3"/>
        <v>147</v>
      </c>
      <c r="C149" s="1" t="s">
        <v>1412</v>
      </c>
      <c r="D149" s="9" t="s">
        <v>2672</v>
      </c>
      <c r="E149" s="9" t="s">
        <v>129</v>
      </c>
      <c r="F149" s="1">
        <v>14</v>
      </c>
      <c r="G149" s="1" t="s">
        <v>952</v>
      </c>
      <c r="H149" s="1">
        <f>INDEX(部首検索表[序数],MATCH(字音画数表[[#This Row],[部首]],部首検索表[部首],0))</f>
        <v>85</v>
      </c>
      <c r="I149" s="1" t="s">
        <v>92</v>
      </c>
      <c r="J149" s="1"/>
      <c r="K149" s="1"/>
      <c r="L149" s="1"/>
      <c r="M149" s="47" t="s">
        <v>20</v>
      </c>
      <c r="AU149"/>
      <c r="AW149"/>
      <c r="AY149"/>
      <c r="CC149" s="3"/>
      <c r="CE149" s="3"/>
      <c r="CG149" s="3"/>
    </row>
    <row r="150" spans="2:85">
      <c r="B150" s="29">
        <f t="shared" si="3"/>
        <v>148</v>
      </c>
      <c r="C150" s="1" t="s">
        <v>138</v>
      </c>
      <c r="D150" s="9" t="s">
        <v>138</v>
      </c>
      <c r="E150" s="9" t="s">
        <v>129</v>
      </c>
      <c r="F150" s="1">
        <v>14</v>
      </c>
      <c r="G150" s="28" t="s">
        <v>139</v>
      </c>
      <c r="H150" s="29">
        <f>INDEX(部首検索表[序数],MATCH(字音画数表[[#This Row],[部首]],部首検索表[部首],0))</f>
        <v>167</v>
      </c>
      <c r="I150" s="1" t="s">
        <v>92</v>
      </c>
      <c r="J150" s="1" t="s">
        <v>1995</v>
      </c>
      <c r="K150" s="1" t="s">
        <v>1972</v>
      </c>
      <c r="L150" s="1"/>
      <c r="M150" s="47" t="s">
        <v>20</v>
      </c>
      <c r="AU150"/>
      <c r="AW150"/>
      <c r="AY150"/>
      <c r="CC150" s="3"/>
      <c r="CE150" s="3"/>
      <c r="CG150" s="3"/>
    </row>
    <row r="151" spans="2:85">
      <c r="B151" s="29">
        <f t="shared" si="3"/>
        <v>149</v>
      </c>
      <c r="C151" s="1" t="s">
        <v>140</v>
      </c>
      <c r="D151" s="9" t="s">
        <v>2673</v>
      </c>
      <c r="E151" s="9" t="s">
        <v>129</v>
      </c>
      <c r="F151" s="1">
        <v>15</v>
      </c>
      <c r="G151" s="11" t="s">
        <v>15</v>
      </c>
      <c r="H151" s="29">
        <f>INDEX(部首検索表[序数],MATCH(字音画数表[[#This Row],[部首]],部首検索表[部首],0))</f>
        <v>40</v>
      </c>
      <c r="I151" s="1" t="s">
        <v>92</v>
      </c>
      <c r="J151" s="1"/>
      <c r="K151" s="1"/>
      <c r="L151" s="1"/>
      <c r="M151" s="47" t="s">
        <v>20</v>
      </c>
      <c r="AU151"/>
      <c r="AW151"/>
      <c r="AY151"/>
      <c r="CC151" s="3"/>
      <c r="CE151" s="3"/>
      <c r="CG151" s="3"/>
    </row>
    <row r="152" spans="2:85">
      <c r="B152" s="29">
        <f t="shared" si="3"/>
        <v>150</v>
      </c>
      <c r="C152" s="1" t="s">
        <v>141</v>
      </c>
      <c r="D152" s="9" t="s">
        <v>141</v>
      </c>
      <c r="E152" s="9" t="s">
        <v>129</v>
      </c>
      <c r="F152" s="1">
        <v>15</v>
      </c>
      <c r="G152" s="1" t="s">
        <v>59</v>
      </c>
      <c r="H152" s="1">
        <f>INDEX(部首検索表[序数],MATCH(字音画数表[[#This Row],[部首]],部首検索表[部首],0))</f>
        <v>108</v>
      </c>
      <c r="I152" s="1" t="s">
        <v>92</v>
      </c>
      <c r="J152" s="1"/>
      <c r="K152" s="1"/>
      <c r="L152" s="1"/>
      <c r="M152" s="47"/>
      <c r="AU152"/>
      <c r="AW152"/>
      <c r="AY152"/>
      <c r="CC152" s="3"/>
      <c r="CE152" s="3"/>
      <c r="CG152" s="3"/>
    </row>
    <row r="153" spans="2:85">
      <c r="B153" s="29">
        <f t="shared" si="3"/>
        <v>151</v>
      </c>
      <c r="C153" s="1" t="s">
        <v>142</v>
      </c>
      <c r="D153" s="9" t="s">
        <v>142</v>
      </c>
      <c r="E153" s="9" t="s">
        <v>129</v>
      </c>
      <c r="F153" s="1">
        <v>15</v>
      </c>
      <c r="G153" s="1" t="s">
        <v>65</v>
      </c>
      <c r="H153" s="1">
        <f>INDEX(部首検索表[序数],MATCH(字音画数表[[#This Row],[部首]],部首検索表[部首],0))</f>
        <v>120</v>
      </c>
      <c r="I153" s="1" t="s">
        <v>92</v>
      </c>
      <c r="J153" s="1"/>
      <c r="K153" s="1"/>
      <c r="L153" s="1"/>
      <c r="M153" s="47" t="s">
        <v>20</v>
      </c>
      <c r="AU153"/>
      <c r="AW153"/>
      <c r="AY153"/>
      <c r="CC153" s="3"/>
      <c r="CE153" s="3"/>
      <c r="CG153" s="3"/>
    </row>
    <row r="154" spans="2:85">
      <c r="B154" s="29">
        <f t="shared" si="3"/>
        <v>152</v>
      </c>
      <c r="C154" s="41" t="s">
        <v>95</v>
      </c>
      <c r="D154" s="93" t="s">
        <v>92</v>
      </c>
      <c r="E154" s="9" t="s">
        <v>129</v>
      </c>
      <c r="F154" s="1">
        <v>15</v>
      </c>
      <c r="G154" s="1" t="s">
        <v>811</v>
      </c>
      <c r="H154" s="1">
        <f>INDEX(部首検索表[序数],MATCH(字音画数表[[#This Row],[部首]],部首検索表[部首],0))</f>
        <v>140</v>
      </c>
      <c r="I154" s="1" t="s">
        <v>92</v>
      </c>
      <c r="J154" s="1"/>
      <c r="K154" s="1"/>
      <c r="L154" s="1"/>
      <c r="M154" s="130" t="s">
        <v>1414</v>
      </c>
      <c r="AU154"/>
      <c r="AW154"/>
      <c r="AY154"/>
      <c r="CC154" s="3"/>
      <c r="CE154" s="3"/>
      <c r="CG154" s="3"/>
    </row>
    <row r="155" spans="2:85">
      <c r="B155" s="29">
        <f t="shared" si="3"/>
        <v>153</v>
      </c>
      <c r="C155" s="1" t="s">
        <v>1413</v>
      </c>
      <c r="D155" s="9" t="s">
        <v>1413</v>
      </c>
      <c r="E155" s="9" t="s">
        <v>129</v>
      </c>
      <c r="F155" s="1">
        <v>16</v>
      </c>
      <c r="G155" s="11" t="s">
        <v>191</v>
      </c>
      <c r="H155" s="1">
        <f>INDEX(部首検索表[序数],MATCH(字音画数表[[#This Row],[部首]],部首検索表[部首],0))</f>
        <v>60</v>
      </c>
      <c r="I155" s="1" t="s">
        <v>92</v>
      </c>
      <c r="J155" s="1"/>
      <c r="K155" s="1"/>
      <c r="L155" s="1"/>
      <c r="M155" s="47" t="s">
        <v>20</v>
      </c>
      <c r="AU155"/>
      <c r="AW155"/>
      <c r="AY155"/>
      <c r="CC155" s="3"/>
      <c r="CE155" s="3"/>
      <c r="CG155" s="3"/>
    </row>
    <row r="156" spans="2:85">
      <c r="B156" s="29">
        <f t="shared" si="3"/>
        <v>154</v>
      </c>
      <c r="C156" s="1" t="s">
        <v>1415</v>
      </c>
      <c r="D156" s="9" t="s">
        <v>1415</v>
      </c>
      <c r="E156" s="9" t="s">
        <v>129</v>
      </c>
      <c r="F156" s="1">
        <v>17</v>
      </c>
      <c r="G156" s="1" t="s">
        <v>897</v>
      </c>
      <c r="H156" s="1">
        <f>INDEX(部首検索表[序数],MATCH(字音画数表[[#This Row],[部首]],部首検索表[部首],0))</f>
        <v>96</v>
      </c>
      <c r="I156" s="1" t="s">
        <v>92</v>
      </c>
      <c r="J156" s="1"/>
      <c r="K156" s="1"/>
      <c r="L156" s="1"/>
      <c r="M156" s="47"/>
      <c r="AU156"/>
      <c r="AW156"/>
      <c r="AY156"/>
      <c r="CC156" s="3"/>
      <c r="CE156" s="3"/>
      <c r="CG156" s="3"/>
    </row>
    <row r="157" spans="2:85">
      <c r="B157" s="29">
        <f t="shared" si="3"/>
        <v>155</v>
      </c>
      <c r="C157" s="1" t="s">
        <v>1878</v>
      </c>
      <c r="D157" s="9" t="s">
        <v>1878</v>
      </c>
      <c r="E157" s="9" t="s">
        <v>129</v>
      </c>
      <c r="F157" s="1">
        <v>17</v>
      </c>
      <c r="G157" s="1" t="s">
        <v>940</v>
      </c>
      <c r="H157" s="1">
        <f>INDEX(部首検索表[序数],MATCH(字音画数表[[#This Row],[部首]],部首検索表[部首],0))</f>
        <v>172</v>
      </c>
      <c r="I157" s="1" t="s">
        <v>92</v>
      </c>
      <c r="J157" s="1"/>
      <c r="K157" s="1"/>
      <c r="L157" s="1"/>
      <c r="M157" s="47" t="s">
        <v>1996</v>
      </c>
      <c r="AU157"/>
      <c r="AW157"/>
      <c r="AY157"/>
      <c r="CC157" s="3"/>
      <c r="CE157" s="3"/>
      <c r="CG157" s="3"/>
    </row>
    <row r="158" spans="2:85">
      <c r="B158" s="29">
        <f t="shared" si="3"/>
        <v>156</v>
      </c>
      <c r="C158" s="1" t="s">
        <v>1416</v>
      </c>
      <c r="D158" s="9" t="s">
        <v>1416</v>
      </c>
      <c r="E158" s="9" t="s">
        <v>129</v>
      </c>
      <c r="F158" s="1">
        <v>17</v>
      </c>
      <c r="G158" s="1" t="s">
        <v>32</v>
      </c>
      <c r="H158" s="1">
        <f>INDEX(部首検索表[序数],MATCH(字音画数表[[#This Row],[部首]],部首検索表[部首],0))</f>
        <v>178</v>
      </c>
      <c r="I158" s="1" t="s">
        <v>92</v>
      </c>
      <c r="J158" s="1"/>
      <c r="K158" s="1"/>
      <c r="L158" s="1"/>
      <c r="M158" s="47" t="s">
        <v>953</v>
      </c>
      <c r="AU158"/>
      <c r="AW158"/>
      <c r="AY158"/>
      <c r="CC158" s="3"/>
      <c r="CE158" s="3"/>
      <c r="CG158" s="3"/>
    </row>
    <row r="159" spans="2:85">
      <c r="B159" s="29">
        <f t="shared" si="3"/>
        <v>157</v>
      </c>
      <c r="C159" s="1" t="s">
        <v>1409</v>
      </c>
      <c r="D159" s="9" t="s">
        <v>1409</v>
      </c>
      <c r="E159" s="9" t="s">
        <v>129</v>
      </c>
      <c r="F159" s="1">
        <v>18</v>
      </c>
      <c r="G159" s="1" t="s">
        <v>779</v>
      </c>
      <c r="H159" s="29">
        <f>INDEX(部首検索表[序数],MATCH(字音画数表[[#This Row],[部首]],部首検索表[部首],0))</f>
        <v>118</v>
      </c>
      <c r="I159" s="1" t="s">
        <v>92</v>
      </c>
      <c r="J159" s="1"/>
      <c r="K159" s="1"/>
      <c r="L159" s="1"/>
      <c r="M159" s="47"/>
      <c r="AU159"/>
      <c r="AW159"/>
      <c r="AY159"/>
      <c r="CC159" s="3"/>
      <c r="CE159" s="3"/>
      <c r="CG159" s="3"/>
    </row>
    <row r="160" spans="2:85">
      <c r="B160" s="29">
        <f t="shared" si="3"/>
        <v>158</v>
      </c>
      <c r="C160" s="1" t="s">
        <v>143</v>
      </c>
      <c r="D160" s="9" t="s">
        <v>2674</v>
      </c>
      <c r="E160" s="9" t="s">
        <v>129</v>
      </c>
      <c r="F160" s="1">
        <v>19</v>
      </c>
      <c r="G160" s="1" t="s">
        <v>144</v>
      </c>
      <c r="H160" s="1">
        <f>INDEX(部首検索表[序数],MATCH(字音画数表[[#This Row],[部首]],部首検索表[部首],0))</f>
        <v>169</v>
      </c>
      <c r="I160" s="1" t="s">
        <v>92</v>
      </c>
      <c r="J160" s="1"/>
      <c r="K160" s="1"/>
      <c r="L160" s="1"/>
      <c r="M160" s="47"/>
      <c r="AU160"/>
      <c r="AW160"/>
      <c r="AY160"/>
      <c r="CC160" s="3"/>
      <c r="CE160" s="3"/>
      <c r="CG160" s="3"/>
    </row>
    <row r="161" spans="2:85">
      <c r="B161" s="29">
        <f t="shared" si="3"/>
        <v>159</v>
      </c>
      <c r="C161" s="1" t="s">
        <v>1417</v>
      </c>
      <c r="D161" s="9" t="s">
        <v>1417</v>
      </c>
      <c r="E161" s="9" t="s">
        <v>129</v>
      </c>
      <c r="F161" s="1">
        <v>20</v>
      </c>
      <c r="G161" s="1" t="s">
        <v>472</v>
      </c>
      <c r="H161" s="1">
        <f>INDEX(部首検索表[序数],MATCH(字音画数表[[#This Row],[部首]],部首検索表[部首],0))</f>
        <v>85</v>
      </c>
      <c r="I161" s="1" t="s">
        <v>92</v>
      </c>
      <c r="J161" s="1"/>
      <c r="K161" s="1"/>
      <c r="L161" s="1"/>
      <c r="M161" s="47"/>
      <c r="AU161"/>
      <c r="AW161"/>
      <c r="AY161"/>
      <c r="CC161" s="3"/>
      <c r="CE161" s="3"/>
      <c r="CG161" s="3"/>
    </row>
    <row r="162" spans="2:85">
      <c r="B162" s="29">
        <f t="shared" si="3"/>
        <v>160</v>
      </c>
      <c r="C162" s="1" t="s">
        <v>1418</v>
      </c>
      <c r="D162" s="9" t="s">
        <v>2394</v>
      </c>
      <c r="E162" s="9" t="s">
        <v>129</v>
      </c>
      <c r="F162" s="1">
        <v>24</v>
      </c>
      <c r="G162" s="1" t="s">
        <v>911</v>
      </c>
      <c r="H162" s="29">
        <f>INDEX(部首検索表[序数],MATCH(字音画数表[[#This Row],[部首]],部首検索表[部首],0))</f>
        <v>147</v>
      </c>
      <c r="I162" s="1" t="s">
        <v>92</v>
      </c>
      <c r="J162" s="1"/>
      <c r="K162" s="1"/>
      <c r="L162" s="1"/>
      <c r="M162" s="47"/>
      <c r="AU162"/>
      <c r="AW162"/>
      <c r="AY162"/>
      <c r="CC162" s="3"/>
      <c r="CE162" s="3"/>
      <c r="CG162" s="3"/>
    </row>
    <row r="163" spans="2:85">
      <c r="B163" s="29">
        <f t="shared" si="3"/>
        <v>161</v>
      </c>
      <c r="C163" s="1" t="s">
        <v>146</v>
      </c>
      <c r="D163" s="9" t="s">
        <v>146</v>
      </c>
      <c r="E163" s="9" t="s">
        <v>1419</v>
      </c>
      <c r="F163" s="1">
        <v>12</v>
      </c>
      <c r="G163" s="1" t="s">
        <v>147</v>
      </c>
      <c r="H163" s="1">
        <f>INDEX(部首検索表[序数],MATCH(字音画数表[[#This Row],[部首]],部首検索表[部首],0))</f>
        <v>172</v>
      </c>
      <c r="I163" s="1" t="s">
        <v>92</v>
      </c>
      <c r="J163" s="1"/>
      <c r="K163" s="1"/>
      <c r="L163" s="1"/>
      <c r="M163" s="47"/>
      <c r="AU163"/>
      <c r="AW163"/>
      <c r="AY163"/>
      <c r="CC163" s="3"/>
      <c r="CE163" s="3"/>
      <c r="CG163" s="3"/>
    </row>
    <row r="164" spans="2:85">
      <c r="B164" s="29">
        <f t="shared" si="3"/>
        <v>162</v>
      </c>
      <c r="C164" s="1" t="s">
        <v>1420</v>
      </c>
      <c r="D164" s="9" t="s">
        <v>1420</v>
      </c>
      <c r="E164" s="9" t="s">
        <v>1419</v>
      </c>
      <c r="F164" s="1">
        <v>15</v>
      </c>
      <c r="G164" s="1" t="s">
        <v>1017</v>
      </c>
      <c r="H164" s="1">
        <f>INDEX(部首検索表[序数],MATCH(字音画数表[[#This Row],[部首]],部首検索表[部首],0))</f>
        <v>196</v>
      </c>
      <c r="I164" s="1" t="s">
        <v>92</v>
      </c>
      <c r="J164" s="1"/>
      <c r="K164" s="1"/>
      <c r="L164" s="1"/>
      <c r="M164" s="47"/>
      <c r="AU164"/>
      <c r="AW164"/>
      <c r="AY164"/>
      <c r="CC164" s="3"/>
      <c r="CE164" s="3"/>
      <c r="CG164" s="3"/>
    </row>
    <row r="165" spans="2:85">
      <c r="B165" s="29">
        <f t="shared" si="3"/>
        <v>163</v>
      </c>
      <c r="C165" s="1" t="s">
        <v>19</v>
      </c>
      <c r="D165" s="9" t="s">
        <v>19</v>
      </c>
      <c r="E165" s="9" t="s">
        <v>148</v>
      </c>
      <c r="F165" s="1">
        <v>3</v>
      </c>
      <c r="G165" s="1" t="s">
        <v>19</v>
      </c>
      <c r="H165" s="29">
        <f>INDEX(部首検索表[序数],MATCH(字音画数表[[#This Row],[部首]],部首検索表[部首],0))</f>
        <v>49</v>
      </c>
      <c r="I165" s="1" t="s">
        <v>148</v>
      </c>
      <c r="J165" s="1"/>
      <c r="K165" s="1"/>
      <c r="L165" s="1"/>
      <c r="M165" s="47" t="s">
        <v>20</v>
      </c>
      <c r="AU165"/>
      <c r="AW165"/>
      <c r="AY165"/>
      <c r="CC165" s="3"/>
      <c r="CE165" s="3"/>
      <c r="CG165" s="3"/>
    </row>
    <row r="166" spans="2:85">
      <c r="B166" s="29">
        <f t="shared" si="3"/>
        <v>164</v>
      </c>
      <c r="C166" s="1" t="s">
        <v>149</v>
      </c>
      <c r="D166" s="9" t="s">
        <v>149</v>
      </c>
      <c r="E166" s="9" t="s">
        <v>148</v>
      </c>
      <c r="F166" s="1">
        <v>7</v>
      </c>
      <c r="G166" s="28" t="s">
        <v>43</v>
      </c>
      <c r="H166" s="29">
        <f>INDEX(部首検索表[序数],MATCH(字音画数表[[#This Row],[部首]],部首検索表[部首],0))</f>
        <v>61</v>
      </c>
      <c r="I166" s="1" t="s">
        <v>148</v>
      </c>
      <c r="J166" s="1"/>
      <c r="K166" s="1"/>
      <c r="L166" s="1"/>
      <c r="M166" s="47" t="s">
        <v>20</v>
      </c>
      <c r="AU166"/>
      <c r="AW166"/>
      <c r="AY166"/>
      <c r="CC166" s="3"/>
      <c r="CE166" s="3"/>
      <c r="CG166" s="3"/>
    </row>
    <row r="167" spans="2:85">
      <c r="B167" s="29">
        <f t="shared" si="3"/>
        <v>165</v>
      </c>
      <c r="C167" s="15" t="s">
        <v>150</v>
      </c>
      <c r="D167" s="92" t="s">
        <v>150</v>
      </c>
      <c r="E167" s="16" t="s">
        <v>148</v>
      </c>
      <c r="F167" s="1">
        <v>8</v>
      </c>
      <c r="G167" s="1" t="s">
        <v>152</v>
      </c>
      <c r="H167" s="1">
        <f>INDEX(部首検索表[序数],MATCH(字音画数表[[#This Row],[部首]],部首検索表[部首],0))</f>
        <v>12</v>
      </c>
      <c r="I167" s="1" t="s">
        <v>148</v>
      </c>
      <c r="J167" s="1"/>
      <c r="K167" s="1"/>
      <c r="L167" s="1"/>
      <c r="M167" s="47"/>
      <c r="AU167"/>
      <c r="AW167"/>
      <c r="AY167"/>
      <c r="CC167" s="3"/>
      <c r="CE167" s="3"/>
      <c r="CG167" s="3"/>
    </row>
    <row r="168" spans="2:85">
      <c r="B168" s="29">
        <f t="shared" si="3"/>
        <v>166</v>
      </c>
      <c r="C168" s="1" t="s">
        <v>1879</v>
      </c>
      <c r="D168" s="9" t="s">
        <v>1879</v>
      </c>
      <c r="E168" s="9" t="s">
        <v>148</v>
      </c>
      <c r="F168" s="1">
        <v>8</v>
      </c>
      <c r="G168" s="1" t="s">
        <v>528</v>
      </c>
      <c r="H168" s="1">
        <f>INDEX(部首検索表[序数],MATCH(字音画数表[[#This Row],[部首]],部首検索表[部首],0))</f>
        <v>37</v>
      </c>
      <c r="I168" s="1" t="s">
        <v>148</v>
      </c>
      <c r="J168" s="1"/>
      <c r="K168" s="1"/>
      <c r="L168" s="1"/>
      <c r="M168" s="47"/>
      <c r="AU168"/>
      <c r="AW168"/>
      <c r="AY168"/>
      <c r="CC168" s="3"/>
      <c r="CE168" s="3"/>
      <c r="CG168" s="3"/>
    </row>
    <row r="169" spans="2:85">
      <c r="B169" s="29">
        <f t="shared" si="3"/>
        <v>167</v>
      </c>
      <c r="C169" s="1" t="s">
        <v>153</v>
      </c>
      <c r="D169" s="9" t="s">
        <v>153</v>
      </c>
      <c r="E169" s="9" t="s">
        <v>148</v>
      </c>
      <c r="F169" s="1">
        <v>8</v>
      </c>
      <c r="G169" s="23" t="s">
        <v>154</v>
      </c>
      <c r="H169" s="1">
        <f>INDEX(部首検索表[序数],MATCH(字音画数表[[#This Row],[部首]],部首検索表[部首],0))</f>
        <v>39</v>
      </c>
      <c r="I169" s="1" t="s">
        <v>148</v>
      </c>
      <c r="J169" s="1"/>
      <c r="K169" s="1"/>
      <c r="L169" s="1"/>
      <c r="M169" s="47" t="s">
        <v>20</v>
      </c>
      <c r="AU169"/>
      <c r="AW169"/>
      <c r="AY169"/>
      <c r="CC169" s="3"/>
      <c r="CE169" s="3"/>
      <c r="CG169" s="3"/>
    </row>
    <row r="170" spans="2:85">
      <c r="B170" s="29">
        <f t="shared" si="3"/>
        <v>168</v>
      </c>
      <c r="C170" s="18" t="s">
        <v>1421</v>
      </c>
      <c r="D170" s="102" t="s">
        <v>1421</v>
      </c>
      <c r="E170" s="9" t="s">
        <v>148</v>
      </c>
      <c r="F170" s="1">
        <v>9</v>
      </c>
      <c r="G170" s="1" t="s">
        <v>799</v>
      </c>
      <c r="H170" s="29">
        <f>INDEX(部首検索表[序数],MATCH(字音画数表[[#This Row],[部首]],部首検索表[部首],0))</f>
        <v>38</v>
      </c>
      <c r="I170" s="1" t="s">
        <v>148</v>
      </c>
      <c r="J170" s="1"/>
      <c r="K170" s="1"/>
      <c r="L170" s="1"/>
      <c r="M170" s="47"/>
      <c r="AU170"/>
      <c r="AW170"/>
      <c r="AY170"/>
      <c r="CC170" s="3"/>
      <c r="CE170" s="3"/>
      <c r="CG170" s="3"/>
    </row>
    <row r="171" spans="2:85">
      <c r="B171" s="29">
        <f t="shared" si="3"/>
        <v>169</v>
      </c>
      <c r="C171" s="15" t="s">
        <v>155</v>
      </c>
      <c r="D171" s="92" t="s">
        <v>155</v>
      </c>
      <c r="E171" s="16" t="s">
        <v>148</v>
      </c>
      <c r="F171" s="1">
        <v>9</v>
      </c>
      <c r="G171" s="28" t="s">
        <v>65</v>
      </c>
      <c r="H171" s="29">
        <f>INDEX(部首検索表[序数],MATCH(字音画数表[[#This Row],[部首]],部首検索表[部首],0))</f>
        <v>120</v>
      </c>
      <c r="I171" s="1" t="s">
        <v>148</v>
      </c>
      <c r="J171" s="1"/>
      <c r="K171" s="1"/>
      <c r="L171" s="1"/>
      <c r="M171" s="47"/>
      <c r="AU171"/>
      <c r="AW171"/>
      <c r="AY171"/>
      <c r="CC171" s="3"/>
      <c r="CE171" s="3"/>
      <c r="CG171" s="3"/>
    </row>
    <row r="172" spans="2:85">
      <c r="B172" s="29">
        <f t="shared" si="3"/>
        <v>170</v>
      </c>
      <c r="C172" s="1" t="s">
        <v>156</v>
      </c>
      <c r="D172" s="9" t="s">
        <v>2347</v>
      </c>
      <c r="E172" s="9" t="s">
        <v>148</v>
      </c>
      <c r="F172" s="1">
        <v>10</v>
      </c>
      <c r="G172" s="11" t="s">
        <v>157</v>
      </c>
      <c r="H172" s="1">
        <f>INDEX(部首検索表[序数],MATCH(字音画数表[[#This Row],[部首]],部首検索表[部首],0))</f>
        <v>84</v>
      </c>
      <c r="I172" s="1" t="s">
        <v>148</v>
      </c>
      <c r="J172" s="1"/>
      <c r="K172" s="1"/>
      <c r="L172" s="1"/>
      <c r="M172" s="47" t="s">
        <v>20</v>
      </c>
      <c r="AU172"/>
      <c r="AW172"/>
      <c r="AY172"/>
      <c r="CC172" s="3"/>
      <c r="CE172" s="3"/>
      <c r="CG172" s="3"/>
    </row>
    <row r="173" spans="2:85">
      <c r="B173" s="29">
        <f t="shared" si="3"/>
        <v>171</v>
      </c>
      <c r="C173" s="1" t="s">
        <v>1422</v>
      </c>
      <c r="D173" s="9" t="s">
        <v>1422</v>
      </c>
      <c r="E173" s="9" t="s">
        <v>148</v>
      </c>
      <c r="F173" s="1">
        <v>10</v>
      </c>
      <c r="G173" s="1" t="s">
        <v>928</v>
      </c>
      <c r="H173" s="1">
        <f>INDEX(部首検索表[序数],MATCH(字音画数表[[#This Row],[部首]],部首検索表[部首],0))</f>
        <v>125</v>
      </c>
      <c r="I173" s="1" t="s">
        <v>148</v>
      </c>
      <c r="J173" s="1"/>
      <c r="K173" s="1"/>
      <c r="L173" s="1"/>
      <c r="M173" s="47"/>
      <c r="AU173"/>
      <c r="AW173"/>
      <c r="AY173"/>
      <c r="CC173" s="3"/>
      <c r="CE173" s="3"/>
      <c r="CG173" s="3"/>
    </row>
    <row r="174" spans="2:85">
      <c r="B174" s="29">
        <f t="shared" si="3"/>
        <v>172</v>
      </c>
      <c r="C174" s="1" t="s">
        <v>158</v>
      </c>
      <c r="D174" s="9" t="s">
        <v>158</v>
      </c>
      <c r="E174" s="9" t="s">
        <v>148</v>
      </c>
      <c r="F174" s="1">
        <v>10</v>
      </c>
      <c r="G174" s="1" t="s">
        <v>159</v>
      </c>
      <c r="H174" s="1">
        <f>INDEX(部首検索表[序数],MATCH(字音画数表[[#This Row],[部首]],部首検索表[部首],0))</f>
        <v>156</v>
      </c>
      <c r="I174" s="1" t="s">
        <v>148</v>
      </c>
      <c r="J174" s="1"/>
      <c r="K174" s="1"/>
      <c r="L174" s="1"/>
      <c r="M174" s="47" t="s">
        <v>20</v>
      </c>
      <c r="AU174"/>
      <c r="AW174"/>
      <c r="AY174"/>
      <c r="CC174" s="3"/>
      <c r="CE174" s="3"/>
      <c r="CG174" s="3"/>
    </row>
    <row r="175" spans="2:85">
      <c r="B175" s="29">
        <f t="shared" si="3"/>
        <v>173</v>
      </c>
      <c r="C175" s="1" t="s">
        <v>1218</v>
      </c>
      <c r="D175" s="9" t="s">
        <v>1218</v>
      </c>
      <c r="E175" s="9" t="s">
        <v>148</v>
      </c>
      <c r="F175" s="1">
        <v>10</v>
      </c>
      <c r="G175" s="1" t="s">
        <v>1218</v>
      </c>
      <c r="H175" s="1">
        <f>INDEX(部首検索表[序数],MATCH(字音画数表[[#This Row],[部首]],部首検索表[部首],0))</f>
        <v>194</v>
      </c>
      <c r="I175" s="1" t="s">
        <v>148</v>
      </c>
      <c r="J175" s="1"/>
      <c r="K175" s="1"/>
      <c r="L175" s="1"/>
      <c r="M175" s="47"/>
      <c r="AU175"/>
      <c r="AW175"/>
      <c r="AY175"/>
      <c r="CC175" s="3"/>
      <c r="CE175" s="3"/>
      <c r="CG175" s="3"/>
    </row>
    <row r="176" spans="2:85">
      <c r="B176" s="29">
        <f t="shared" si="3"/>
        <v>174</v>
      </c>
      <c r="C176" s="1" t="s">
        <v>822</v>
      </c>
      <c r="D176" s="9" t="s">
        <v>822</v>
      </c>
      <c r="E176" s="9" t="s">
        <v>148</v>
      </c>
      <c r="F176" s="1">
        <v>11</v>
      </c>
      <c r="G176" s="1" t="s">
        <v>15</v>
      </c>
      <c r="H176" s="1">
        <f>INDEX(部首検索表[序数],MATCH(字音画数表[[#This Row],[部首]],部首検索表[部首],0))</f>
        <v>40</v>
      </c>
      <c r="I176" s="1" t="s">
        <v>148</v>
      </c>
      <c r="J176" s="1"/>
      <c r="K176" s="1"/>
      <c r="L176" s="1"/>
      <c r="M176" s="47"/>
      <c r="AU176"/>
      <c r="AW176"/>
      <c r="AY176"/>
      <c r="CC176" s="3"/>
      <c r="CE176" s="3"/>
      <c r="CG176" s="3"/>
    </row>
    <row r="177" spans="2:85">
      <c r="B177" s="29">
        <f t="shared" si="3"/>
        <v>175</v>
      </c>
      <c r="C177" s="1" t="s">
        <v>1350</v>
      </c>
      <c r="D177" s="9" t="s">
        <v>1350</v>
      </c>
      <c r="E177" s="9" t="s">
        <v>148</v>
      </c>
      <c r="F177" s="1">
        <v>11</v>
      </c>
      <c r="G177" s="28" t="s">
        <v>911</v>
      </c>
      <c r="H177" s="1">
        <f>INDEX(部首検索表[序数],MATCH(字音画数表[[#This Row],[部首]],部首検索表[部首],0))</f>
        <v>147</v>
      </c>
      <c r="I177" s="1" t="s">
        <v>148</v>
      </c>
      <c r="J177" s="1"/>
      <c r="K177" s="1"/>
      <c r="L177" s="1"/>
      <c r="M177" s="47"/>
      <c r="AU177"/>
      <c r="AW177"/>
      <c r="AY177"/>
      <c r="CC177" s="3"/>
      <c r="CE177" s="3"/>
      <c r="CG177" s="3"/>
    </row>
    <row r="178" spans="2:85">
      <c r="B178" s="29">
        <f t="shared" si="3"/>
        <v>176</v>
      </c>
      <c r="C178" s="1" t="s">
        <v>160</v>
      </c>
      <c r="D178" s="9" t="s">
        <v>160</v>
      </c>
      <c r="E178" s="9" t="s">
        <v>148</v>
      </c>
      <c r="F178" s="1">
        <v>12</v>
      </c>
      <c r="G178" s="1" t="s">
        <v>96</v>
      </c>
      <c r="H178" s="29">
        <f>INDEX(部首検索表[序数],MATCH(字音画数表[[#This Row],[部首]],部首検索表[部首],0))</f>
        <v>30</v>
      </c>
      <c r="I178" s="1" t="s">
        <v>148</v>
      </c>
      <c r="J178" s="1"/>
      <c r="K178" s="1"/>
      <c r="L178" s="1"/>
      <c r="M178" s="47" t="s">
        <v>20</v>
      </c>
      <c r="AU178"/>
      <c r="AW178"/>
      <c r="AY178"/>
      <c r="CC178" s="3"/>
      <c r="CE178" s="3"/>
      <c r="CG178" s="3"/>
    </row>
    <row r="179" spans="2:85">
      <c r="B179" s="29">
        <f t="shared" si="3"/>
        <v>177</v>
      </c>
      <c r="C179" s="1" t="s">
        <v>1880</v>
      </c>
      <c r="D179" s="9" t="s">
        <v>1880</v>
      </c>
      <c r="E179" s="9" t="s">
        <v>148</v>
      </c>
      <c r="F179" s="1">
        <v>12</v>
      </c>
      <c r="G179" s="1" t="s">
        <v>1212</v>
      </c>
      <c r="H179" s="8">
        <f>INDEX(部首検索表[序数],MATCH(字音画数表[[#This Row],[部首]],部首検索表[部首],0))</f>
        <v>154</v>
      </c>
      <c r="I179" s="1" t="s">
        <v>148</v>
      </c>
      <c r="J179" s="1"/>
      <c r="K179" s="1"/>
      <c r="L179" s="1"/>
      <c r="M179" s="47" t="s">
        <v>20</v>
      </c>
      <c r="AU179"/>
      <c r="AW179"/>
      <c r="AY179"/>
      <c r="CC179" s="3"/>
      <c r="CE179" s="3"/>
      <c r="CG179" s="3"/>
    </row>
    <row r="180" spans="2:85">
      <c r="B180" s="29">
        <f t="shared" si="3"/>
        <v>178</v>
      </c>
      <c r="C180" s="1" t="s">
        <v>161</v>
      </c>
      <c r="D180" s="9" t="s">
        <v>161</v>
      </c>
      <c r="E180" s="9" t="s">
        <v>148</v>
      </c>
      <c r="F180" s="1">
        <v>13</v>
      </c>
      <c r="G180" s="1" t="s">
        <v>115</v>
      </c>
      <c r="H180" s="29">
        <f>INDEX(部首検索表[序数],MATCH(字音画数表[[#This Row],[部首]],部首検索表[部首],0))</f>
        <v>102</v>
      </c>
      <c r="I180" s="1" t="s">
        <v>148</v>
      </c>
      <c r="J180" s="1"/>
      <c r="K180" s="1"/>
      <c r="L180" s="1"/>
      <c r="M180" s="47" t="s">
        <v>20</v>
      </c>
      <c r="AU180"/>
      <c r="AW180"/>
      <c r="AY180"/>
      <c r="CC180" s="3"/>
      <c r="CE180" s="3"/>
      <c r="CG180" s="3"/>
    </row>
    <row r="181" spans="2:85">
      <c r="B181" s="29">
        <f t="shared" si="3"/>
        <v>179</v>
      </c>
      <c r="C181" s="1" t="s">
        <v>1423</v>
      </c>
      <c r="D181" s="9" t="s">
        <v>1423</v>
      </c>
      <c r="E181" s="9" t="s">
        <v>148</v>
      </c>
      <c r="F181" s="1">
        <v>14</v>
      </c>
      <c r="G181" s="1" t="s">
        <v>419</v>
      </c>
      <c r="H181" s="1">
        <f>INDEX(部首検索表[序数],MATCH(字音画数表[[#This Row],[部首]],部首検索表[部首],0))</f>
        <v>22</v>
      </c>
      <c r="I181" s="1" t="s">
        <v>148</v>
      </c>
      <c r="J181" s="1"/>
      <c r="K181" s="1"/>
      <c r="L181" s="1"/>
      <c r="M181" s="47"/>
      <c r="AU181"/>
      <c r="AW181"/>
      <c r="AY181"/>
      <c r="CC181" s="3"/>
      <c r="CE181" s="3"/>
      <c r="CG181" s="3"/>
    </row>
    <row r="182" spans="2:85">
      <c r="B182" s="29">
        <f t="shared" si="3"/>
        <v>180</v>
      </c>
      <c r="C182" s="18" t="s">
        <v>1424</v>
      </c>
      <c r="D182" s="102" t="s">
        <v>1424</v>
      </c>
      <c r="E182" s="9" t="s">
        <v>148</v>
      </c>
      <c r="F182" s="1">
        <v>14</v>
      </c>
      <c r="G182" s="1" t="s">
        <v>942</v>
      </c>
      <c r="H182" s="29">
        <f>INDEX(部首検索表[序数],MATCH(字音画数表[[#This Row],[部首]],部首検索表[部首],0))</f>
        <v>194</v>
      </c>
      <c r="I182" s="1" t="s">
        <v>148</v>
      </c>
      <c r="J182" s="1"/>
      <c r="K182" s="1"/>
      <c r="L182" s="1"/>
      <c r="M182" s="47"/>
      <c r="AU182"/>
      <c r="AW182"/>
      <c r="AY182"/>
      <c r="CC182" s="3"/>
      <c r="CE182" s="3"/>
      <c r="CG182" s="3"/>
    </row>
    <row r="183" spans="2:85">
      <c r="B183" s="29">
        <f t="shared" si="3"/>
        <v>181</v>
      </c>
      <c r="C183" s="60" t="s">
        <v>1425</v>
      </c>
      <c r="D183" s="112" t="s">
        <v>2675</v>
      </c>
      <c r="E183" s="9" t="s">
        <v>148</v>
      </c>
      <c r="F183" s="1">
        <v>16</v>
      </c>
      <c r="G183" s="28" t="s">
        <v>793</v>
      </c>
      <c r="H183" s="29">
        <f>INDEX(部首検索表[序数],MATCH(字音画数表[[#This Row],[部首]],部首検索表[部首],0))</f>
        <v>30</v>
      </c>
      <c r="I183" s="1" t="s">
        <v>148</v>
      </c>
      <c r="J183" s="1"/>
      <c r="K183" s="1"/>
      <c r="L183" s="1"/>
      <c r="M183" s="47" t="s">
        <v>20</v>
      </c>
      <c r="AU183"/>
      <c r="AW183"/>
      <c r="AY183"/>
      <c r="CC183" s="3"/>
      <c r="CE183" s="3"/>
      <c r="CG183" s="3"/>
    </row>
    <row r="184" spans="2:85">
      <c r="B184" s="29">
        <f t="shared" si="3"/>
        <v>182</v>
      </c>
      <c r="C184" s="1" t="s">
        <v>1881</v>
      </c>
      <c r="D184" s="9" t="s">
        <v>1881</v>
      </c>
      <c r="E184" s="9" t="s">
        <v>148</v>
      </c>
      <c r="F184" s="1">
        <v>16</v>
      </c>
      <c r="G184" s="1" t="s">
        <v>1185</v>
      </c>
      <c r="H184" s="29">
        <f>INDEX(部首検索表[序数],MATCH(字音画数表[[#This Row],[部首]],部首検索表[部首],0))</f>
        <v>86</v>
      </c>
      <c r="I184" s="1" t="s">
        <v>148</v>
      </c>
      <c r="J184" s="1"/>
      <c r="K184" s="1"/>
      <c r="L184" s="1"/>
      <c r="M184" s="47" t="s">
        <v>20</v>
      </c>
      <c r="AU184"/>
      <c r="AW184"/>
      <c r="AY184"/>
      <c r="CC184" s="3"/>
      <c r="CE184" s="3"/>
      <c r="CG184" s="3"/>
    </row>
    <row r="185" spans="2:85">
      <c r="B185" s="29">
        <f t="shared" si="3"/>
        <v>183</v>
      </c>
      <c r="C185" s="1" t="s">
        <v>1426</v>
      </c>
      <c r="D185" s="9" t="s">
        <v>1829</v>
      </c>
      <c r="E185" s="9" t="s">
        <v>148</v>
      </c>
      <c r="F185" s="1">
        <v>17</v>
      </c>
      <c r="G185" s="28" t="s">
        <v>380</v>
      </c>
      <c r="H185" s="1">
        <f>INDEX(部首検索表[序数],MATCH(字音画数表[[#This Row],[部首]],部首検索表[部首],0))</f>
        <v>62</v>
      </c>
      <c r="I185" s="1" t="s">
        <v>148</v>
      </c>
      <c r="J185" s="1"/>
      <c r="K185" s="1"/>
      <c r="L185" s="1"/>
      <c r="M185" s="47" t="s">
        <v>20</v>
      </c>
      <c r="AU185"/>
      <c r="AW185"/>
      <c r="AY185"/>
      <c r="CC185" s="3"/>
      <c r="CE185" s="3"/>
      <c r="CG185" s="3"/>
    </row>
    <row r="186" spans="2:85">
      <c r="B186" s="29">
        <f t="shared" si="3"/>
        <v>184</v>
      </c>
      <c r="C186" s="15" t="s">
        <v>162</v>
      </c>
      <c r="D186" s="92" t="s">
        <v>2342</v>
      </c>
      <c r="E186" s="16" t="s">
        <v>148</v>
      </c>
      <c r="F186" s="1">
        <v>18</v>
      </c>
      <c r="G186" s="1" t="s">
        <v>163</v>
      </c>
      <c r="H186" s="29">
        <f>INDEX(部首検索表[序数],MATCH(字音画数表[[#This Row],[部首]],部首検索表[部首],0))</f>
        <v>77</v>
      </c>
      <c r="I186" s="1" t="s">
        <v>148</v>
      </c>
      <c r="J186" s="1"/>
      <c r="K186" s="1"/>
      <c r="L186" s="1"/>
      <c r="M186" s="47"/>
      <c r="AU186"/>
      <c r="AW186"/>
      <c r="AY186"/>
      <c r="CC186" s="3"/>
      <c r="CE186" s="3"/>
      <c r="CG186" s="3"/>
    </row>
    <row r="187" spans="2:85">
      <c r="B187" s="29">
        <f t="shared" si="3"/>
        <v>185</v>
      </c>
      <c r="C187" s="1" t="s">
        <v>164</v>
      </c>
      <c r="D187" s="9" t="s">
        <v>164</v>
      </c>
      <c r="E187" s="9" t="s">
        <v>148</v>
      </c>
      <c r="F187" s="1">
        <v>18</v>
      </c>
      <c r="G187" s="1" t="s">
        <v>107</v>
      </c>
      <c r="H187" s="1">
        <f>INDEX(部首検索表[序数],MATCH(字音画数表[[#This Row],[部首]],部首検索表[部首],0))</f>
        <v>187</v>
      </c>
      <c r="I187" s="1" t="s">
        <v>148</v>
      </c>
      <c r="J187" s="1"/>
      <c r="K187" s="1"/>
      <c r="L187" s="1"/>
      <c r="M187" s="47"/>
      <c r="AU187"/>
      <c r="AW187"/>
      <c r="AY187"/>
      <c r="CC187" s="3"/>
      <c r="CE187" s="3"/>
      <c r="CG187" s="3"/>
    </row>
    <row r="188" spans="2:85">
      <c r="B188" s="29">
        <f t="shared" si="3"/>
        <v>186</v>
      </c>
      <c r="C188" s="1" t="s">
        <v>165</v>
      </c>
      <c r="D188" s="9" t="s">
        <v>165</v>
      </c>
      <c r="E188" s="9" t="s">
        <v>169</v>
      </c>
      <c r="F188" s="1">
        <v>7</v>
      </c>
      <c r="G188" s="28" t="s">
        <v>90</v>
      </c>
      <c r="H188" s="8">
        <f>INDEX(部首検索表[序数],MATCH(字音画数表[[#This Row],[部首]],部首検索表[部首],0))</f>
        <v>85</v>
      </c>
      <c r="I188" s="1" t="s">
        <v>148</v>
      </c>
      <c r="J188" s="1" t="s">
        <v>1997</v>
      </c>
      <c r="K188" s="1" t="s">
        <v>1972</v>
      </c>
      <c r="L188" s="1"/>
      <c r="M188" s="47" t="s">
        <v>2612</v>
      </c>
      <c r="AU188"/>
      <c r="AW188"/>
      <c r="AY188"/>
      <c r="CC188" s="3"/>
      <c r="CE188" s="3"/>
      <c r="CG188" s="3"/>
    </row>
    <row r="189" spans="2:85">
      <c r="B189" s="29">
        <f t="shared" si="3"/>
        <v>187</v>
      </c>
      <c r="C189" s="1" t="s">
        <v>167</v>
      </c>
      <c r="D189" s="9" t="s">
        <v>167</v>
      </c>
      <c r="E189" s="9" t="s">
        <v>169</v>
      </c>
      <c r="F189" s="1">
        <v>8</v>
      </c>
      <c r="G189" s="11" t="s">
        <v>15</v>
      </c>
      <c r="H189" s="1">
        <f>INDEX(部首検索表[序数],MATCH(字音画数表[[#This Row],[部首]],部首検索表[部首],0))</f>
        <v>40</v>
      </c>
      <c r="I189" s="1" t="s">
        <v>148</v>
      </c>
      <c r="J189" s="1"/>
      <c r="K189" s="1"/>
      <c r="L189" s="1"/>
      <c r="M189" s="47"/>
      <c r="AU189"/>
      <c r="AW189"/>
      <c r="AY189"/>
      <c r="CC189" s="3"/>
      <c r="CE189" s="3"/>
      <c r="CG189" s="3"/>
    </row>
    <row r="190" spans="2:85">
      <c r="B190" s="29">
        <f t="shared" si="3"/>
        <v>188</v>
      </c>
      <c r="C190" s="1" t="s">
        <v>168</v>
      </c>
      <c r="D190" s="9" t="s">
        <v>168</v>
      </c>
      <c r="E190" s="9" t="s">
        <v>169</v>
      </c>
      <c r="F190" s="1">
        <v>13</v>
      </c>
      <c r="G190" s="1" t="s">
        <v>737</v>
      </c>
      <c r="H190" s="29">
        <f>INDEX(部首検索表[序数],MATCH(字音画数表[[#This Row],[部首]],部首検索表[部首],0))</f>
        <v>123</v>
      </c>
      <c r="I190" s="1" t="s">
        <v>148</v>
      </c>
      <c r="J190" s="1"/>
      <c r="K190" s="1"/>
      <c r="L190" s="1"/>
      <c r="M190" s="47" t="s">
        <v>20</v>
      </c>
      <c r="AU190"/>
      <c r="AW190"/>
      <c r="AY190"/>
      <c r="CC190" s="3"/>
      <c r="CE190" s="3"/>
      <c r="CG190" s="3"/>
    </row>
    <row r="191" spans="2:85">
      <c r="B191" s="29">
        <f t="shared" si="3"/>
        <v>189</v>
      </c>
      <c r="C191" s="1" t="s">
        <v>1882</v>
      </c>
      <c r="D191" s="9" t="s">
        <v>1882</v>
      </c>
      <c r="E191" s="9" t="s">
        <v>169</v>
      </c>
      <c r="F191" s="1">
        <v>14</v>
      </c>
      <c r="G191" s="28" t="s">
        <v>1201</v>
      </c>
      <c r="H191" s="29">
        <f>INDEX(部首検索表[序数],MATCH(字音画数表[[#This Row],[部首]],部首検索表[部首],0))</f>
        <v>103</v>
      </c>
      <c r="I191" s="1" t="s">
        <v>151</v>
      </c>
      <c r="J191" s="1"/>
      <c r="K191" s="1"/>
      <c r="L191" s="1"/>
      <c r="M191" s="47" t="s">
        <v>1998</v>
      </c>
      <c r="AU191"/>
      <c r="AW191"/>
      <c r="AY191"/>
      <c r="CC191" s="3"/>
      <c r="CE191" s="3"/>
      <c r="CG191" s="3"/>
    </row>
    <row r="192" spans="2:85">
      <c r="B192" s="29">
        <f t="shared" si="3"/>
        <v>190</v>
      </c>
      <c r="C192" s="1" t="s">
        <v>1883</v>
      </c>
      <c r="D192" s="9" t="s">
        <v>1883</v>
      </c>
      <c r="E192" s="9" t="s">
        <v>169</v>
      </c>
      <c r="F192" s="1">
        <v>16</v>
      </c>
      <c r="G192" s="1" t="s">
        <v>198</v>
      </c>
      <c r="H192" s="8">
        <f>INDEX(部首検索表[序数],MATCH(字音画数表[[#This Row],[部首]],部首検索表[部首],0))</f>
        <v>167</v>
      </c>
      <c r="I192" s="1" t="s">
        <v>148</v>
      </c>
      <c r="J192" s="1"/>
      <c r="K192" s="1"/>
      <c r="L192" s="1" t="s">
        <v>1975</v>
      </c>
      <c r="M192" s="47" t="s">
        <v>1999</v>
      </c>
      <c r="AU192"/>
      <c r="AW192"/>
      <c r="AY192"/>
      <c r="CC192" s="3"/>
      <c r="CE192" s="3"/>
      <c r="CG192" s="3"/>
    </row>
    <row r="193" spans="2:85">
      <c r="B193" s="29">
        <f t="shared" si="3"/>
        <v>191</v>
      </c>
      <c r="C193" s="1" t="s">
        <v>170</v>
      </c>
      <c r="D193" s="9" t="s">
        <v>170</v>
      </c>
      <c r="E193" s="9" t="s">
        <v>169</v>
      </c>
      <c r="F193" s="1">
        <v>18</v>
      </c>
      <c r="G193" s="28" t="s">
        <v>171</v>
      </c>
      <c r="H193" s="1">
        <f>INDEX(部首検索表[序数],MATCH(字音画数表[[#This Row],[部首]],部首検索表[部首],0))</f>
        <v>194</v>
      </c>
      <c r="I193" s="1" t="s">
        <v>148</v>
      </c>
      <c r="J193" s="1"/>
      <c r="K193" s="1"/>
      <c r="L193" s="1"/>
      <c r="M193" s="47"/>
      <c r="AU193"/>
      <c r="AW193"/>
      <c r="AY193"/>
      <c r="CC193" s="3"/>
      <c r="CE193" s="3"/>
      <c r="CG193" s="3"/>
    </row>
    <row r="194" spans="2:85">
      <c r="B194" s="29">
        <f t="shared" si="3"/>
        <v>192</v>
      </c>
      <c r="C194" s="107" t="s">
        <v>166</v>
      </c>
      <c r="D194" s="111" t="s">
        <v>169</v>
      </c>
      <c r="E194" s="9" t="s">
        <v>169</v>
      </c>
      <c r="F194" s="1">
        <v>21</v>
      </c>
      <c r="G194" s="28" t="s">
        <v>321</v>
      </c>
      <c r="H194" s="1">
        <f>INDEX(部首検索表[序数],MATCH(字音画数表[[#This Row],[部首]],部首検索表[部首],0))</f>
        <v>46</v>
      </c>
      <c r="I194" s="1" t="s">
        <v>148</v>
      </c>
      <c r="J194" s="1"/>
      <c r="K194" s="1"/>
      <c r="L194" s="1"/>
      <c r="M194" s="130" t="s">
        <v>1808</v>
      </c>
      <c r="AU194"/>
      <c r="AW194"/>
      <c r="AY194"/>
      <c r="CC194" s="3"/>
      <c r="CE194" s="3"/>
      <c r="CG194" s="3"/>
    </row>
    <row r="195" spans="2:85">
      <c r="B195" s="29">
        <f t="shared" ref="B195:B257" si="4">ROW()-2</f>
        <v>193</v>
      </c>
      <c r="C195" s="1" t="s">
        <v>172</v>
      </c>
      <c r="D195" s="9" t="s">
        <v>172</v>
      </c>
      <c r="E195" s="9" t="s">
        <v>169</v>
      </c>
      <c r="F195" s="1">
        <v>23</v>
      </c>
      <c r="G195" s="11" t="s">
        <v>173</v>
      </c>
      <c r="H195" s="1">
        <f>INDEX(部首検索表[序数],MATCH(字音画数表[[#This Row],[部首]],部首検索表[部首],0))</f>
        <v>211</v>
      </c>
      <c r="I195" s="1" t="s">
        <v>148</v>
      </c>
      <c r="J195" s="1"/>
      <c r="K195" s="1"/>
      <c r="L195" s="1"/>
      <c r="M195" s="47" t="s">
        <v>20</v>
      </c>
      <c r="AU195"/>
      <c r="AW195"/>
      <c r="AY195"/>
      <c r="CC195" s="3"/>
      <c r="CE195" s="3"/>
      <c r="CG195" s="3"/>
    </row>
    <row r="196" spans="2:85">
      <c r="B196" s="29">
        <f t="shared" si="4"/>
        <v>194</v>
      </c>
      <c r="C196" s="1" t="s">
        <v>1427</v>
      </c>
      <c r="D196" s="9" t="s">
        <v>1427</v>
      </c>
      <c r="E196" s="9" t="s">
        <v>1428</v>
      </c>
      <c r="F196" s="1">
        <v>6</v>
      </c>
      <c r="G196" s="1" t="s">
        <v>793</v>
      </c>
      <c r="H196" s="1">
        <f>INDEX(部首検索表[序数],MATCH(字音画数表[[#This Row],[部首]],部首検索表[部首],0))</f>
        <v>30</v>
      </c>
      <c r="I196" s="1" t="s">
        <v>148</v>
      </c>
      <c r="J196" s="1"/>
      <c r="K196" s="1"/>
      <c r="L196" s="1"/>
      <c r="M196" s="47"/>
      <c r="AU196"/>
      <c r="AW196"/>
      <c r="AY196"/>
      <c r="CC196" s="3"/>
      <c r="CE196" s="3"/>
      <c r="CG196" s="3"/>
    </row>
    <row r="197" spans="2:85">
      <c r="B197" s="29">
        <f t="shared" si="4"/>
        <v>195</v>
      </c>
      <c r="C197" s="1" t="s">
        <v>174</v>
      </c>
      <c r="D197" s="9" t="s">
        <v>174</v>
      </c>
      <c r="E197" s="9" t="s">
        <v>175</v>
      </c>
      <c r="F197" s="1">
        <v>9</v>
      </c>
      <c r="G197" s="108" t="s">
        <v>176</v>
      </c>
      <c r="H197" s="29">
        <f>INDEX(部首検索表[序数],MATCH(字音画数表[[#This Row],[部首]],部首検索表[部首],0))</f>
        <v>26</v>
      </c>
      <c r="I197" s="1" t="s">
        <v>148</v>
      </c>
      <c r="J197" s="1"/>
      <c r="K197" s="1"/>
      <c r="L197" s="1"/>
      <c r="M197" s="47" t="s">
        <v>20</v>
      </c>
      <c r="AU197"/>
      <c r="AW197"/>
      <c r="AY197"/>
      <c r="CC197" s="3"/>
      <c r="CE197" s="3"/>
      <c r="CG197" s="3"/>
    </row>
    <row r="198" spans="2:85">
      <c r="B198" s="29">
        <f t="shared" si="4"/>
        <v>196</v>
      </c>
      <c r="C198" s="1" t="s">
        <v>1429</v>
      </c>
      <c r="D198" s="9" t="s">
        <v>2676</v>
      </c>
      <c r="E198" s="9" t="s">
        <v>179</v>
      </c>
      <c r="F198" s="1">
        <v>2</v>
      </c>
      <c r="G198" s="11" t="s">
        <v>86</v>
      </c>
      <c r="H198" s="1">
        <f>INDEX(部首検索表[序数],MATCH(字音画数表[[#This Row],[部首]],部首検索表[部首],0))</f>
        <v>5</v>
      </c>
      <c r="I198" s="1" t="s">
        <v>148</v>
      </c>
      <c r="J198" s="1"/>
      <c r="K198" s="1"/>
      <c r="L198" s="1"/>
      <c r="M198" s="47" t="s">
        <v>20</v>
      </c>
      <c r="AU198"/>
      <c r="AW198"/>
      <c r="AY198"/>
      <c r="CC198" s="3"/>
      <c r="CE198" s="3"/>
      <c r="CG198" s="3"/>
    </row>
    <row r="199" spans="2:85">
      <c r="B199" s="29">
        <f t="shared" si="4"/>
        <v>197</v>
      </c>
      <c r="C199" s="1" t="s">
        <v>1430</v>
      </c>
      <c r="D199" s="9" t="s">
        <v>1430</v>
      </c>
      <c r="E199" s="9" t="s">
        <v>179</v>
      </c>
      <c r="F199" s="1">
        <v>3</v>
      </c>
      <c r="G199" s="1" t="s">
        <v>720</v>
      </c>
      <c r="H199" s="1">
        <f>INDEX(部首検索表[序数],MATCH(字音画数表[[#This Row],[部首]],部首検索表[部首],0))</f>
        <v>29</v>
      </c>
      <c r="I199" s="1" t="s">
        <v>148</v>
      </c>
      <c r="J199" s="1"/>
      <c r="K199" s="1"/>
      <c r="L199" s="1"/>
      <c r="M199" s="47"/>
      <c r="AU199"/>
      <c r="AW199"/>
      <c r="AY199"/>
      <c r="CC199" s="3"/>
      <c r="CE199" s="3"/>
      <c r="CG199" s="3"/>
    </row>
    <row r="200" spans="2:85">
      <c r="B200" s="29">
        <f t="shared" si="4"/>
        <v>198</v>
      </c>
      <c r="C200" s="1" t="s">
        <v>1119</v>
      </c>
      <c r="D200" s="9" t="s">
        <v>1119</v>
      </c>
      <c r="E200" s="9" t="s">
        <v>179</v>
      </c>
      <c r="F200" s="1">
        <v>3</v>
      </c>
      <c r="G200" s="1" t="s">
        <v>277</v>
      </c>
      <c r="H200" s="29">
        <f>INDEX(部首検索表[序数],MATCH(字音画数表[[#This Row],[部首]],部首検索表[部首],0))</f>
        <v>57</v>
      </c>
      <c r="I200" s="1" t="s">
        <v>148</v>
      </c>
      <c r="J200" s="1"/>
      <c r="K200" s="1"/>
      <c r="L200" s="1"/>
      <c r="M200" s="47"/>
      <c r="AU200"/>
      <c r="AW200"/>
      <c r="AY200"/>
      <c r="CC200" s="3"/>
      <c r="CE200" s="3"/>
      <c r="CG200" s="3"/>
    </row>
    <row r="201" spans="2:85">
      <c r="B201" s="29">
        <f t="shared" si="4"/>
        <v>199</v>
      </c>
      <c r="C201" s="1" t="s">
        <v>1431</v>
      </c>
      <c r="D201" s="9" t="s">
        <v>1431</v>
      </c>
      <c r="E201" s="9" t="s">
        <v>179</v>
      </c>
      <c r="F201" s="1">
        <v>6</v>
      </c>
      <c r="G201" s="1" t="s">
        <v>23</v>
      </c>
      <c r="H201" s="1">
        <f>INDEX(部首検索表[序数],MATCH(字音画数表[[#This Row],[部首]],部首検索表[部首],0))</f>
        <v>9</v>
      </c>
      <c r="I201" s="1" t="s">
        <v>148</v>
      </c>
      <c r="J201" s="1"/>
      <c r="K201" s="1"/>
      <c r="L201" s="1"/>
      <c r="M201" s="47"/>
      <c r="AU201"/>
      <c r="AW201"/>
      <c r="AY201"/>
      <c r="CC201" s="3"/>
      <c r="CE201" s="3"/>
      <c r="CG201" s="3"/>
    </row>
    <row r="202" spans="2:85">
      <c r="B202" s="29">
        <f t="shared" si="4"/>
        <v>200</v>
      </c>
      <c r="C202" s="1" t="s">
        <v>177</v>
      </c>
      <c r="D202" s="9" t="s">
        <v>177</v>
      </c>
      <c r="E202" s="9" t="s">
        <v>179</v>
      </c>
      <c r="F202" s="1">
        <v>7</v>
      </c>
      <c r="G202" s="1" t="s">
        <v>90</v>
      </c>
      <c r="H202" s="1">
        <f>INDEX(部首検索表[序数],MATCH(字音画数表[[#This Row],[部首]],部首検索表[部首],0))</f>
        <v>85</v>
      </c>
      <c r="I202" s="1" t="s">
        <v>148</v>
      </c>
      <c r="J202" s="1"/>
      <c r="K202" s="1"/>
      <c r="L202" s="1"/>
      <c r="M202" s="47"/>
      <c r="AU202"/>
      <c r="AW202"/>
      <c r="AY202"/>
      <c r="CC202" s="3"/>
      <c r="CE202" s="3"/>
      <c r="CG202" s="3"/>
    </row>
    <row r="203" spans="2:85">
      <c r="B203" s="29">
        <f t="shared" si="4"/>
        <v>201</v>
      </c>
      <c r="C203" s="1" t="s">
        <v>1432</v>
      </c>
      <c r="D203" s="9" t="s">
        <v>1432</v>
      </c>
      <c r="E203" s="9" t="s">
        <v>179</v>
      </c>
      <c r="F203" s="1">
        <v>8</v>
      </c>
      <c r="G203" s="1" t="s">
        <v>793</v>
      </c>
      <c r="H203" s="29">
        <f>INDEX(部首検索表[序数],MATCH(字音画数表[[#This Row],[部首]],部首検索表[部首],0))</f>
        <v>30</v>
      </c>
      <c r="I203" s="1" t="s">
        <v>148</v>
      </c>
      <c r="J203" s="1"/>
      <c r="K203" s="1"/>
      <c r="L203" s="1"/>
      <c r="M203" s="47"/>
      <c r="AU203"/>
      <c r="AW203"/>
      <c r="AY203"/>
      <c r="CC203" s="3"/>
      <c r="CE203" s="3"/>
      <c r="CG203" s="3"/>
    </row>
    <row r="204" spans="2:85">
      <c r="B204" s="29">
        <f t="shared" si="4"/>
        <v>202</v>
      </c>
      <c r="C204" s="1" t="s">
        <v>178</v>
      </c>
      <c r="D204" s="9" t="s">
        <v>178</v>
      </c>
      <c r="E204" s="9" t="s">
        <v>179</v>
      </c>
      <c r="F204" s="1">
        <v>8</v>
      </c>
      <c r="G204" s="1" t="s">
        <v>65</v>
      </c>
      <c r="H204" s="1">
        <f>INDEX(部首検索表[序数],MATCH(字音画数表[[#This Row],[部首]],部首検索表[部首],0))</f>
        <v>120</v>
      </c>
      <c r="I204" s="1" t="s">
        <v>148</v>
      </c>
      <c r="J204" s="1"/>
      <c r="K204" s="1"/>
      <c r="L204" s="1"/>
      <c r="M204" s="47" t="s">
        <v>20</v>
      </c>
      <c r="AU204"/>
      <c r="AW204"/>
      <c r="AY204"/>
      <c r="CC204" s="3"/>
      <c r="CE204" s="3"/>
      <c r="CG204" s="3"/>
    </row>
    <row r="205" spans="2:85">
      <c r="B205" s="29">
        <f t="shared" si="4"/>
        <v>203</v>
      </c>
      <c r="C205" s="8" t="s">
        <v>1433</v>
      </c>
      <c r="D205" s="21" t="s">
        <v>1433</v>
      </c>
      <c r="E205" s="9" t="s">
        <v>179</v>
      </c>
      <c r="F205" s="1">
        <v>9</v>
      </c>
      <c r="G205" s="28" t="s">
        <v>792</v>
      </c>
      <c r="H205" s="29">
        <f>INDEX(部首検索表[序数],MATCH(字音画数表[[#This Row],[部首]],部首検索表[部首],0))</f>
        <v>120</v>
      </c>
      <c r="I205" s="1" t="s">
        <v>148</v>
      </c>
      <c r="J205" s="1"/>
      <c r="K205" s="1"/>
      <c r="L205" s="1"/>
      <c r="M205" s="47"/>
      <c r="AU205"/>
      <c r="AW205"/>
      <c r="AY205"/>
      <c r="CC205" s="3"/>
      <c r="CE205" s="3"/>
      <c r="CG205" s="3"/>
    </row>
    <row r="206" spans="2:85">
      <c r="B206" s="29">
        <f t="shared" si="4"/>
        <v>204</v>
      </c>
      <c r="C206" s="1" t="s">
        <v>180</v>
      </c>
      <c r="D206" s="9" t="s">
        <v>180</v>
      </c>
      <c r="E206" s="9" t="s">
        <v>179</v>
      </c>
      <c r="F206" s="1">
        <v>10</v>
      </c>
      <c r="G206" s="11" t="s">
        <v>15</v>
      </c>
      <c r="H206" s="29">
        <f>INDEX(部首検索表[序数],MATCH(字音画数表[[#This Row],[部首]],部首検索表[部首],0))</f>
        <v>40</v>
      </c>
      <c r="I206" s="1" t="s">
        <v>148</v>
      </c>
      <c r="J206" s="1"/>
      <c r="K206" s="1"/>
      <c r="L206" s="1"/>
      <c r="M206" s="47" t="s">
        <v>20</v>
      </c>
      <c r="AU206"/>
      <c r="AW206"/>
      <c r="AY206"/>
      <c r="CC206" s="3"/>
      <c r="CE206" s="3"/>
      <c r="CG206" s="3"/>
    </row>
    <row r="207" spans="2:85">
      <c r="B207" s="29">
        <f t="shared" si="4"/>
        <v>205</v>
      </c>
      <c r="C207" s="1" t="s">
        <v>1434</v>
      </c>
      <c r="D207" s="9" t="s">
        <v>1434</v>
      </c>
      <c r="E207" s="9" t="s">
        <v>179</v>
      </c>
      <c r="F207" s="1">
        <v>12</v>
      </c>
      <c r="G207" s="1" t="s">
        <v>792</v>
      </c>
      <c r="H207" s="1">
        <f>INDEX(部首検索表[序数],MATCH(字音画数表[[#This Row],[部首]],部首検索表[部首],0))</f>
        <v>120</v>
      </c>
      <c r="I207" s="1" t="s">
        <v>148</v>
      </c>
      <c r="J207" s="1"/>
      <c r="K207" s="1"/>
      <c r="L207" s="1"/>
      <c r="M207" s="47"/>
      <c r="AU207"/>
      <c r="AW207"/>
      <c r="AY207"/>
      <c r="CC207" s="3"/>
      <c r="CE207" s="3"/>
      <c r="CG207" s="3"/>
    </row>
    <row r="208" spans="2:85">
      <c r="B208" s="29">
        <f t="shared" si="4"/>
        <v>206</v>
      </c>
      <c r="C208" s="1" t="s">
        <v>1435</v>
      </c>
      <c r="D208" s="9" t="s">
        <v>1435</v>
      </c>
      <c r="E208" s="9" t="s">
        <v>179</v>
      </c>
      <c r="F208" s="1">
        <v>13</v>
      </c>
      <c r="G208" s="1" t="s">
        <v>28</v>
      </c>
      <c r="H208" s="26">
        <f>INDEX(部首検索表[序数],MATCH(字音画数表[[#This Row],[部首]],部首検索表[部首],0))</f>
        <v>145</v>
      </c>
      <c r="I208" s="1" t="s">
        <v>148</v>
      </c>
      <c r="J208" s="1"/>
      <c r="K208" s="1"/>
      <c r="L208" s="1"/>
      <c r="M208" s="47" t="s">
        <v>20</v>
      </c>
      <c r="AU208"/>
      <c r="AW208"/>
      <c r="AY208"/>
      <c r="CC208" s="3"/>
      <c r="CE208" s="3"/>
      <c r="CG208" s="3"/>
    </row>
    <row r="209" spans="2:85">
      <c r="B209" s="29">
        <f t="shared" si="4"/>
        <v>207</v>
      </c>
      <c r="C209" s="1" t="s">
        <v>181</v>
      </c>
      <c r="D209" s="9" t="s">
        <v>181</v>
      </c>
      <c r="E209" s="9" t="s">
        <v>179</v>
      </c>
      <c r="F209" s="1">
        <v>14</v>
      </c>
      <c r="G209" s="11" t="s">
        <v>117</v>
      </c>
      <c r="H209" s="29">
        <f>INDEX(部首検索表[序数],MATCH(字音画数表[[#This Row],[部首]],部首検索表[部首],0))</f>
        <v>53</v>
      </c>
      <c r="I209" s="1" t="s">
        <v>148</v>
      </c>
      <c r="J209" s="1"/>
      <c r="K209" s="1"/>
      <c r="L209" s="1"/>
      <c r="M209" s="47"/>
      <c r="AU209"/>
      <c r="AW209"/>
      <c r="AY209"/>
      <c r="CC209" s="3"/>
      <c r="CE209" s="3"/>
      <c r="CG209" s="3"/>
    </row>
    <row r="210" spans="2:85">
      <c r="B210" s="29">
        <f t="shared" si="4"/>
        <v>208</v>
      </c>
      <c r="C210" s="8" t="s">
        <v>182</v>
      </c>
      <c r="D210" s="21" t="s">
        <v>182</v>
      </c>
      <c r="E210" s="9" t="s">
        <v>179</v>
      </c>
      <c r="F210" s="1">
        <v>15</v>
      </c>
      <c r="G210" s="28" t="s">
        <v>103</v>
      </c>
      <c r="H210" s="29">
        <f>INDEX(部首検索表[序数],MATCH(字音画数表[[#This Row],[部首]],部首検索表[部首],0))</f>
        <v>75</v>
      </c>
      <c r="I210" s="1" t="s">
        <v>148</v>
      </c>
      <c r="J210" s="1"/>
      <c r="K210" s="1"/>
      <c r="L210" s="1"/>
      <c r="M210" s="47" t="s">
        <v>20</v>
      </c>
      <c r="AU210"/>
      <c r="AW210"/>
      <c r="AY210"/>
      <c r="CC210" s="3"/>
      <c r="CE210" s="3"/>
      <c r="CG210" s="3"/>
    </row>
    <row r="211" spans="2:85">
      <c r="B211" s="29">
        <f t="shared" si="4"/>
        <v>209</v>
      </c>
      <c r="C211" s="1" t="s">
        <v>920</v>
      </c>
      <c r="D211" s="9" t="s">
        <v>920</v>
      </c>
      <c r="E211" s="9" t="s">
        <v>1436</v>
      </c>
      <c r="F211" s="1">
        <v>4</v>
      </c>
      <c r="G211" s="1" t="s">
        <v>810</v>
      </c>
      <c r="H211" s="1">
        <f>INDEX(部首検索表[序数],MATCH(字音画数表[[#This Row],[部首]],部首検索表[部首],0))</f>
        <v>93</v>
      </c>
      <c r="I211" s="1" t="s">
        <v>148</v>
      </c>
      <c r="J211" s="1"/>
      <c r="K211" s="1"/>
      <c r="L211" s="1"/>
      <c r="M211" s="47"/>
      <c r="AU211"/>
      <c r="AW211"/>
      <c r="AY211"/>
      <c r="CC211" s="3"/>
      <c r="CE211" s="3"/>
      <c r="CG211" s="3"/>
    </row>
    <row r="212" spans="2:85">
      <c r="B212" s="29">
        <f t="shared" si="4"/>
        <v>210</v>
      </c>
      <c r="C212" s="1" t="s">
        <v>183</v>
      </c>
      <c r="D212" s="9" t="s">
        <v>183</v>
      </c>
      <c r="E212" s="9" t="s">
        <v>184</v>
      </c>
      <c r="F212" s="1">
        <v>5</v>
      </c>
      <c r="G212" s="108" t="s">
        <v>185</v>
      </c>
      <c r="H212" s="1">
        <f>INDEX(部首検索表[序数],MATCH(字音画数表[[#This Row],[部首]],部首検索表[部首],0))</f>
        <v>28</v>
      </c>
      <c r="I212" s="1" t="s">
        <v>148</v>
      </c>
      <c r="J212" s="1"/>
      <c r="K212" s="1"/>
      <c r="L212" s="1"/>
      <c r="M212" s="47" t="s">
        <v>20</v>
      </c>
      <c r="AU212"/>
      <c r="AW212"/>
      <c r="AY212"/>
      <c r="CC212" s="3"/>
      <c r="CE212" s="3"/>
      <c r="CG212" s="3"/>
    </row>
    <row r="213" spans="2:85">
      <c r="B213" s="29">
        <f t="shared" si="4"/>
        <v>211</v>
      </c>
      <c r="C213" s="1" t="s">
        <v>1884</v>
      </c>
      <c r="D213" s="9" t="s">
        <v>1884</v>
      </c>
      <c r="E213" s="9" t="s">
        <v>184</v>
      </c>
      <c r="F213" s="1">
        <v>5</v>
      </c>
      <c r="G213" s="1" t="s">
        <v>271</v>
      </c>
      <c r="H213" s="1">
        <f>INDEX(部首検索表[序数],MATCH(字音画数表[[#This Row],[部首]],部首検索表[部首],0))</f>
        <v>48</v>
      </c>
      <c r="I213" s="1" t="s">
        <v>148</v>
      </c>
      <c r="J213" s="1" t="s">
        <v>1899</v>
      </c>
      <c r="K213" s="1" t="s">
        <v>1972</v>
      </c>
      <c r="L213" s="1"/>
      <c r="M213" s="47" t="s">
        <v>2000</v>
      </c>
      <c r="AU213"/>
      <c r="AW213"/>
      <c r="AY213"/>
      <c r="CC213" s="3"/>
      <c r="CE213" s="3"/>
      <c r="CG213" s="3"/>
    </row>
    <row r="214" spans="2:85">
      <c r="B214" s="29">
        <f t="shared" si="4"/>
        <v>212</v>
      </c>
      <c r="C214" s="1" t="s">
        <v>186</v>
      </c>
      <c r="D214" s="9" t="s">
        <v>186</v>
      </c>
      <c r="E214" s="9" t="s">
        <v>184</v>
      </c>
      <c r="F214" s="1">
        <v>8</v>
      </c>
      <c r="G214" s="1" t="s">
        <v>187</v>
      </c>
      <c r="H214" s="1">
        <f>INDEX(部首検索表[序数],MATCH(字音画数表[[#This Row],[部首]],部首検索表[部首],0))</f>
        <v>44</v>
      </c>
      <c r="I214" s="1" t="s">
        <v>148</v>
      </c>
      <c r="J214" s="1"/>
      <c r="K214" s="1"/>
      <c r="L214" s="1"/>
      <c r="M214" s="47"/>
      <c r="AU214"/>
      <c r="AW214"/>
      <c r="AY214"/>
      <c r="CC214" s="3"/>
      <c r="CE214" s="3"/>
      <c r="CG214" s="3"/>
    </row>
    <row r="215" spans="2:85">
      <c r="B215" s="29">
        <f t="shared" si="4"/>
        <v>213</v>
      </c>
      <c r="C215" s="8" t="s">
        <v>1437</v>
      </c>
      <c r="D215" s="21" t="s">
        <v>1437</v>
      </c>
      <c r="E215" s="9" t="s">
        <v>184</v>
      </c>
      <c r="F215" s="1">
        <v>9</v>
      </c>
      <c r="G215" s="23" t="s">
        <v>919</v>
      </c>
      <c r="H215" s="1">
        <f>INDEX(部首検索表[序数],MATCH(字音画数表[[#This Row],[部首]],部首検索表[部首],0))</f>
        <v>130</v>
      </c>
      <c r="I215" s="1" t="s">
        <v>148</v>
      </c>
      <c r="J215" s="8"/>
      <c r="K215" s="8"/>
      <c r="L215" s="8"/>
      <c r="M215" s="45"/>
      <c r="AU215"/>
      <c r="AW215"/>
      <c r="AY215"/>
      <c r="CC215" s="3"/>
      <c r="CE215" s="3"/>
      <c r="CG215" s="3"/>
    </row>
    <row r="216" spans="2:85">
      <c r="B216" s="29">
        <f t="shared" si="4"/>
        <v>214</v>
      </c>
      <c r="C216" s="1" t="s">
        <v>1885</v>
      </c>
      <c r="D216" s="9" t="s">
        <v>1885</v>
      </c>
      <c r="E216" s="9" t="s">
        <v>184</v>
      </c>
      <c r="F216" s="1">
        <v>10</v>
      </c>
      <c r="G216" s="1" t="s">
        <v>28</v>
      </c>
      <c r="H216" s="1"/>
      <c r="I216" s="1" t="s">
        <v>148</v>
      </c>
      <c r="J216" s="1"/>
      <c r="K216" s="1"/>
      <c r="L216" s="1"/>
      <c r="M216" s="47" t="s">
        <v>20</v>
      </c>
      <c r="AU216"/>
      <c r="AW216"/>
      <c r="AY216"/>
      <c r="CC216" s="3"/>
      <c r="CE216" s="3"/>
      <c r="CG216" s="3"/>
    </row>
    <row r="217" spans="2:85">
      <c r="B217" s="29">
        <f t="shared" si="4"/>
        <v>215</v>
      </c>
      <c r="C217" s="15" t="s">
        <v>188</v>
      </c>
      <c r="D217" s="92" t="s">
        <v>188</v>
      </c>
      <c r="E217" s="16" t="s">
        <v>184</v>
      </c>
      <c r="F217" s="1">
        <v>12</v>
      </c>
      <c r="G217" s="1" t="s">
        <v>90</v>
      </c>
      <c r="H217" s="1">
        <f>INDEX(部首検索表[序数],MATCH(字音画数表[[#This Row],[部首]],部首検索表[部首],0))</f>
        <v>85</v>
      </c>
      <c r="I217" s="1" t="s">
        <v>148</v>
      </c>
      <c r="J217" s="1"/>
      <c r="K217" s="1"/>
      <c r="L217" s="1"/>
      <c r="M217" s="47"/>
      <c r="AU217"/>
      <c r="AW217"/>
      <c r="AY217"/>
      <c r="CC217" s="3"/>
      <c r="CE217" s="3"/>
      <c r="CG217" s="3"/>
    </row>
    <row r="218" spans="2:85">
      <c r="B218" s="29">
        <f t="shared" si="4"/>
        <v>216</v>
      </c>
      <c r="C218" s="1" t="s">
        <v>189</v>
      </c>
      <c r="D218" s="9" t="s">
        <v>2322</v>
      </c>
      <c r="E218" s="9" t="s">
        <v>184</v>
      </c>
      <c r="F218" s="1">
        <v>16</v>
      </c>
      <c r="G218" s="1" t="s">
        <v>72</v>
      </c>
      <c r="H218" s="1">
        <f>INDEX(部首検索表[序数],MATCH(字音画数表[[#This Row],[部首]],部首検索表[部首],0))</f>
        <v>64</v>
      </c>
      <c r="I218" s="1" t="s">
        <v>148</v>
      </c>
      <c r="J218" s="1"/>
      <c r="K218" s="1"/>
      <c r="L218" s="1"/>
      <c r="M218" s="47" t="s">
        <v>20</v>
      </c>
      <c r="AU218"/>
      <c r="AW218"/>
      <c r="AY218"/>
      <c r="CC218" s="3"/>
      <c r="CE218" s="3"/>
      <c r="CG218" s="3"/>
    </row>
    <row r="219" spans="2:85">
      <c r="B219" s="29">
        <f t="shared" si="4"/>
        <v>217</v>
      </c>
      <c r="C219" s="1" t="s">
        <v>985</v>
      </c>
      <c r="D219" s="9" t="s">
        <v>985</v>
      </c>
      <c r="E219" s="9" t="s">
        <v>1438</v>
      </c>
      <c r="F219" s="1">
        <v>11</v>
      </c>
      <c r="G219" s="28" t="s">
        <v>900</v>
      </c>
      <c r="H219" s="1"/>
      <c r="I219" s="1" t="s">
        <v>148</v>
      </c>
      <c r="J219" s="1"/>
      <c r="K219" s="1"/>
      <c r="L219" s="1"/>
      <c r="M219" s="47"/>
      <c r="AU219"/>
      <c r="AW219"/>
      <c r="AY219"/>
      <c r="CC219" s="3"/>
      <c r="CE219" s="3"/>
      <c r="CG219" s="3"/>
    </row>
    <row r="220" spans="2:85">
      <c r="B220" s="29">
        <f t="shared" si="4"/>
        <v>218</v>
      </c>
      <c r="C220" s="1" t="s">
        <v>190</v>
      </c>
      <c r="D220" s="9" t="s">
        <v>190</v>
      </c>
      <c r="E220" s="9" t="s">
        <v>1438</v>
      </c>
      <c r="F220" s="1">
        <v>12</v>
      </c>
      <c r="G220" s="11" t="s">
        <v>191</v>
      </c>
      <c r="H220" s="1">
        <f>INDEX(部首検索表[序数],MATCH(字音画数表[[#This Row],[部首]],部首検索表[部首],0))</f>
        <v>60</v>
      </c>
      <c r="I220" s="1" t="s">
        <v>148</v>
      </c>
      <c r="J220" s="1"/>
      <c r="K220" s="1"/>
      <c r="L220" s="1"/>
      <c r="M220" s="47"/>
      <c r="AU220"/>
      <c r="AW220"/>
      <c r="AY220"/>
      <c r="CC220" s="3"/>
      <c r="CE220" s="3"/>
      <c r="CG220" s="3"/>
    </row>
    <row r="221" spans="2:85">
      <c r="B221" s="29">
        <f t="shared" si="4"/>
        <v>219</v>
      </c>
      <c r="C221" s="1" t="s">
        <v>1886</v>
      </c>
      <c r="D221" s="9" t="s">
        <v>1886</v>
      </c>
      <c r="E221" s="9" t="s">
        <v>193</v>
      </c>
      <c r="F221" s="1">
        <v>6</v>
      </c>
      <c r="G221" s="1" t="s">
        <v>773</v>
      </c>
      <c r="H221" s="26">
        <f>INDEX(部首検索表[序数],MATCH(字音画数表[[#This Row],[部首]],部首検索表[部首],0))</f>
        <v>30</v>
      </c>
      <c r="I221" s="1" t="s">
        <v>148</v>
      </c>
      <c r="J221" s="1" t="s">
        <v>2001</v>
      </c>
      <c r="K221" s="1" t="s">
        <v>1980</v>
      </c>
      <c r="L221" s="1" t="s">
        <v>1975</v>
      </c>
      <c r="M221" s="47" t="s">
        <v>3793</v>
      </c>
      <c r="AU221"/>
      <c r="AW221"/>
      <c r="AY221"/>
      <c r="CC221" s="3"/>
      <c r="CE221" s="3"/>
      <c r="CG221" s="3"/>
    </row>
    <row r="222" spans="2:85">
      <c r="B222" s="29">
        <f t="shared" si="4"/>
        <v>220</v>
      </c>
      <c r="C222" s="1" t="s">
        <v>192</v>
      </c>
      <c r="D222" s="9" t="s">
        <v>192</v>
      </c>
      <c r="E222" s="9" t="s">
        <v>193</v>
      </c>
      <c r="F222" s="1">
        <v>6</v>
      </c>
      <c r="G222" s="1" t="s">
        <v>45</v>
      </c>
      <c r="H222" s="1">
        <f>INDEX(部首検索表[序数],MATCH(字音画数表[[#This Row],[部首]],部首検索表[部首],0))</f>
        <v>163</v>
      </c>
      <c r="I222" s="1" t="s">
        <v>148</v>
      </c>
      <c r="J222" s="1"/>
      <c r="K222" s="1"/>
      <c r="L222" s="1"/>
      <c r="M222" s="47" t="s">
        <v>20</v>
      </c>
      <c r="AU222"/>
      <c r="AW222"/>
      <c r="AY222"/>
      <c r="CC222" s="3"/>
      <c r="CE222" s="3"/>
      <c r="CG222" s="3"/>
    </row>
    <row r="223" spans="2:85" ht="51.6">
      <c r="B223" s="29">
        <f t="shared" si="4"/>
        <v>221</v>
      </c>
      <c r="C223" s="1" t="s">
        <v>1997</v>
      </c>
      <c r="D223" s="1" t="s">
        <v>1997</v>
      </c>
      <c r="E223" s="9" t="s">
        <v>193</v>
      </c>
      <c r="F223" s="1">
        <v>9</v>
      </c>
      <c r="G223" s="1" t="s">
        <v>15</v>
      </c>
      <c r="H223" s="1">
        <f>INDEX(部首検索表[序数],MATCH(字音画数表[[#This Row],[部首]],部首検索表[部首],0))</f>
        <v>40</v>
      </c>
      <c r="I223" s="1" t="s">
        <v>148</v>
      </c>
      <c r="J223" s="1"/>
      <c r="K223" s="1"/>
      <c r="L223" s="1" t="s">
        <v>1974</v>
      </c>
      <c r="M223" s="131" t="s">
        <v>2757</v>
      </c>
      <c r="AU223"/>
      <c r="AW223"/>
      <c r="AY223"/>
      <c r="CC223" s="3"/>
      <c r="CE223" s="3"/>
      <c r="CG223" s="3"/>
    </row>
    <row r="224" spans="2:85">
      <c r="B224" s="29">
        <f t="shared" si="4"/>
        <v>222</v>
      </c>
      <c r="C224" s="1" t="s">
        <v>1439</v>
      </c>
      <c r="D224" s="9" t="s">
        <v>1439</v>
      </c>
      <c r="E224" s="9" t="s">
        <v>193</v>
      </c>
      <c r="F224" s="1">
        <v>10</v>
      </c>
      <c r="G224" s="1" t="s">
        <v>194</v>
      </c>
      <c r="H224" s="29">
        <f>INDEX(部首検索表[序数],MATCH(字音画数表[[#This Row],[部首]],部首検索表[部首],0))</f>
        <v>130</v>
      </c>
      <c r="I224" s="1" t="s">
        <v>148</v>
      </c>
      <c r="J224" s="1"/>
      <c r="K224" s="1"/>
      <c r="L224" s="1"/>
      <c r="M224" s="47" t="s">
        <v>20</v>
      </c>
      <c r="AU224"/>
      <c r="AW224"/>
      <c r="AY224"/>
      <c r="CC224" s="3"/>
      <c r="CE224" s="3"/>
      <c r="CG224" s="3"/>
    </row>
    <row r="225" spans="2:85">
      <c r="B225" s="29">
        <f t="shared" si="4"/>
        <v>223</v>
      </c>
      <c r="C225" s="1" t="s">
        <v>1440</v>
      </c>
      <c r="D225" s="9" t="s">
        <v>1440</v>
      </c>
      <c r="E225" s="9" t="s">
        <v>193</v>
      </c>
      <c r="F225" s="1">
        <v>11</v>
      </c>
      <c r="G225" s="28" t="s">
        <v>788</v>
      </c>
      <c r="H225" s="1">
        <f>INDEX(部首検索表[序数],MATCH(字音画数表[[#This Row],[部首]],部首検索表[部首],0))</f>
        <v>75</v>
      </c>
      <c r="I225" s="1" t="s">
        <v>148</v>
      </c>
      <c r="J225" s="1"/>
      <c r="K225" s="1"/>
      <c r="L225" s="1"/>
      <c r="M225" s="47"/>
      <c r="AU225"/>
      <c r="AW225"/>
      <c r="AY225"/>
      <c r="CC225" s="3"/>
      <c r="CE225" s="3"/>
      <c r="CG225" s="3"/>
    </row>
    <row r="226" spans="2:85">
      <c r="B226" s="29">
        <f t="shared" si="4"/>
        <v>224</v>
      </c>
      <c r="C226" s="1" t="s">
        <v>1441</v>
      </c>
      <c r="D226" s="9" t="s">
        <v>1887</v>
      </c>
      <c r="E226" s="9" t="s">
        <v>193</v>
      </c>
      <c r="F226" s="1">
        <v>12</v>
      </c>
      <c r="G226" s="1" t="s">
        <v>901</v>
      </c>
      <c r="H226" s="29">
        <f>INDEX(部首検索表[序数],MATCH(字音画数表[[#This Row],[部首]],部首検索表[部首],0))</f>
        <v>57</v>
      </c>
      <c r="I226" s="1" t="s">
        <v>148</v>
      </c>
      <c r="J226" s="1"/>
      <c r="K226" s="1"/>
      <c r="L226" s="1"/>
      <c r="M226" s="47"/>
      <c r="AU226"/>
      <c r="AW226"/>
      <c r="AY226"/>
      <c r="CC226" s="3"/>
      <c r="CE226" s="3"/>
      <c r="CG226" s="3"/>
    </row>
    <row r="227" spans="2:85">
      <c r="B227" s="29">
        <f t="shared" si="4"/>
        <v>225</v>
      </c>
      <c r="C227" s="1" t="s">
        <v>1442</v>
      </c>
      <c r="D227" s="9" t="s">
        <v>2677</v>
      </c>
      <c r="E227" s="9" t="s">
        <v>193</v>
      </c>
      <c r="F227" s="1">
        <v>13</v>
      </c>
      <c r="G227" s="1" t="s">
        <v>45</v>
      </c>
      <c r="H227" s="1">
        <f>INDEX(部首検索表[序数],MATCH(字音画数表[[#This Row],[部首]],部首検索表[部首],0))</f>
        <v>163</v>
      </c>
      <c r="I227" s="1" t="s">
        <v>148</v>
      </c>
      <c r="J227" s="1"/>
      <c r="K227" s="1"/>
      <c r="L227" s="1"/>
      <c r="M227" s="47"/>
      <c r="AU227"/>
      <c r="AW227"/>
      <c r="AY227"/>
      <c r="CC227" s="3"/>
      <c r="CE227" s="3"/>
      <c r="CG227" s="3"/>
    </row>
    <row r="228" spans="2:85">
      <c r="B228" s="29">
        <f t="shared" si="4"/>
        <v>226</v>
      </c>
      <c r="C228" s="1" t="s">
        <v>1443</v>
      </c>
      <c r="D228" s="9" t="s">
        <v>1443</v>
      </c>
      <c r="E228" s="9" t="s">
        <v>193</v>
      </c>
      <c r="F228" s="1">
        <v>16</v>
      </c>
      <c r="G228" s="1" t="s">
        <v>901</v>
      </c>
      <c r="H228" s="1">
        <f>INDEX(部首検索表[序数],MATCH(字音画数表[[#This Row],[部首]],部首検索表[部首],0))</f>
        <v>57</v>
      </c>
      <c r="I228" s="1" t="s">
        <v>148</v>
      </c>
      <c r="J228" s="1"/>
      <c r="K228" s="1"/>
      <c r="L228" s="1"/>
      <c r="M228" s="47"/>
      <c r="AU228"/>
      <c r="AW228"/>
      <c r="AY228"/>
      <c r="CC228" s="3"/>
      <c r="CE228" s="3"/>
      <c r="CG228" s="3"/>
    </row>
    <row r="229" spans="2:85">
      <c r="B229" s="29">
        <f t="shared" si="4"/>
        <v>227</v>
      </c>
      <c r="C229" s="1" t="s">
        <v>1843</v>
      </c>
      <c r="D229" s="9" t="s">
        <v>1843</v>
      </c>
      <c r="E229" s="9" t="s">
        <v>193</v>
      </c>
      <c r="F229" s="1">
        <v>16</v>
      </c>
      <c r="G229" s="1" t="s">
        <v>711</v>
      </c>
      <c r="H229" s="1">
        <f>INDEX(部首検索表[序数],MATCH(字音画数表[[#This Row],[部首]],部首検索表[部首],0))</f>
        <v>75</v>
      </c>
      <c r="I229" s="1" t="s">
        <v>148</v>
      </c>
      <c r="J229" s="1"/>
      <c r="K229" s="1"/>
      <c r="L229" s="1"/>
      <c r="M229" s="129" t="s">
        <v>20</v>
      </c>
      <c r="AU229"/>
      <c r="AW229"/>
      <c r="AY229"/>
      <c r="CC229" s="3"/>
      <c r="CE229" s="3"/>
      <c r="CG229" s="3"/>
    </row>
    <row r="230" spans="2:85">
      <c r="B230" s="29">
        <f t="shared" si="4"/>
        <v>228</v>
      </c>
      <c r="C230" s="8" t="s">
        <v>1444</v>
      </c>
      <c r="D230" s="21" t="s">
        <v>1444</v>
      </c>
      <c r="E230" s="9" t="s">
        <v>193</v>
      </c>
      <c r="F230" s="1">
        <v>16</v>
      </c>
      <c r="G230" s="28" t="s">
        <v>791</v>
      </c>
      <c r="H230" s="1">
        <f>INDEX(部首検索表[序数],MATCH(字音画数表[[#This Row],[部首]],部首検索表[部首],0))</f>
        <v>134</v>
      </c>
      <c r="I230" s="1" t="s">
        <v>148</v>
      </c>
      <c r="J230" s="1"/>
      <c r="K230" s="1"/>
      <c r="L230" s="1"/>
      <c r="M230" s="47"/>
      <c r="AU230"/>
      <c r="AW230"/>
      <c r="AY230"/>
      <c r="CC230" s="3"/>
      <c r="CE230" s="3"/>
      <c r="CG230" s="3"/>
    </row>
    <row r="231" spans="2:85">
      <c r="B231" s="29">
        <f t="shared" si="4"/>
        <v>229</v>
      </c>
      <c r="C231" s="1" t="s">
        <v>151</v>
      </c>
      <c r="D231" s="9" t="s">
        <v>148</v>
      </c>
      <c r="E231" s="9" t="s">
        <v>193</v>
      </c>
      <c r="F231" s="1">
        <v>16</v>
      </c>
      <c r="G231" s="1" t="s">
        <v>1298</v>
      </c>
      <c r="H231" s="29" t="e">
        <f>INDEX(部首検索表[序数],MATCH(字音画数表[[#This Row],[部首]],部首検索表[部首],0))</f>
        <v>#N/A</v>
      </c>
      <c r="I231" s="1" t="s">
        <v>148</v>
      </c>
      <c r="J231" s="1"/>
      <c r="K231" s="1"/>
      <c r="L231" s="1" t="s">
        <v>1974</v>
      </c>
      <c r="M231" s="47" t="s">
        <v>2761</v>
      </c>
      <c r="AU231"/>
      <c r="AW231"/>
      <c r="AY231"/>
      <c r="CC231" s="3"/>
      <c r="CE231" s="3"/>
      <c r="CG231" s="3"/>
    </row>
    <row r="232" spans="2:85">
      <c r="B232" s="29">
        <f t="shared" si="4"/>
        <v>230</v>
      </c>
      <c r="C232" s="1" t="s">
        <v>1888</v>
      </c>
      <c r="D232" s="9" t="s">
        <v>1888</v>
      </c>
      <c r="E232" s="9" t="s">
        <v>193</v>
      </c>
      <c r="F232" s="1">
        <v>22</v>
      </c>
      <c r="G232" s="1" t="s">
        <v>626</v>
      </c>
      <c r="H232" s="1">
        <f>INDEX(部首検索表[序数],MATCH(字音画数表[[#This Row],[部首]],部首検索表[部首],0))</f>
        <v>187</v>
      </c>
      <c r="I232" s="1" t="s">
        <v>148</v>
      </c>
      <c r="J232" s="1"/>
      <c r="K232" s="1"/>
      <c r="L232" s="1"/>
      <c r="M232" s="129" t="s">
        <v>20</v>
      </c>
      <c r="AU232"/>
      <c r="AW232"/>
      <c r="AY232"/>
      <c r="CC232" s="3"/>
      <c r="CE232" s="3"/>
      <c r="CG232" s="3"/>
    </row>
    <row r="233" spans="2:85">
      <c r="B233" s="29">
        <f t="shared" si="4"/>
        <v>231</v>
      </c>
      <c r="C233" s="4" t="s">
        <v>1491</v>
      </c>
      <c r="D233" s="4" t="s">
        <v>1491</v>
      </c>
      <c r="E233" s="1" t="s">
        <v>1859</v>
      </c>
      <c r="F233" s="1">
        <v>4</v>
      </c>
      <c r="G233" s="1" t="s">
        <v>176</v>
      </c>
      <c r="H233" s="1">
        <f>INDEX(部首検索表[序数],MATCH(字音画数表[[#This Row],[部首]],部首検索表[部首],0))</f>
        <v>26</v>
      </c>
      <c r="I233" s="1" t="s">
        <v>148</v>
      </c>
      <c r="J233" s="1"/>
      <c r="K233" s="1"/>
      <c r="L233" s="1" t="s">
        <v>1975</v>
      </c>
      <c r="M233" s="132" t="s">
        <v>1858</v>
      </c>
      <c r="AU233"/>
      <c r="AW233"/>
      <c r="AY233"/>
      <c r="CC233" s="3"/>
      <c r="CE233" s="3"/>
      <c r="CG233" s="3"/>
    </row>
    <row r="234" spans="2:85">
      <c r="B234" s="29">
        <f t="shared" si="4"/>
        <v>232</v>
      </c>
      <c r="C234" s="1" t="s">
        <v>1445</v>
      </c>
      <c r="D234" s="1" t="s">
        <v>1445</v>
      </c>
      <c r="E234" s="1" t="s">
        <v>197</v>
      </c>
      <c r="F234" s="1">
        <v>4</v>
      </c>
      <c r="G234" s="1" t="s">
        <v>23</v>
      </c>
      <c r="H234" s="29">
        <f>INDEX(部首検索表[序数],MATCH(字音画数表[[#This Row],[部首]],部首検索表[部首],0))</f>
        <v>9</v>
      </c>
      <c r="I234" s="1" t="s">
        <v>148</v>
      </c>
      <c r="J234" s="1"/>
      <c r="K234" s="1"/>
      <c r="L234" s="1"/>
      <c r="M234" s="47"/>
      <c r="AU234"/>
      <c r="AW234"/>
      <c r="AY234"/>
      <c r="CC234" s="3"/>
      <c r="CE234" s="3"/>
      <c r="CG234" s="3"/>
    </row>
    <row r="235" spans="2:85">
      <c r="B235" s="29">
        <f t="shared" si="4"/>
        <v>233</v>
      </c>
      <c r="C235" s="1" t="s">
        <v>1136</v>
      </c>
      <c r="D235" s="1" t="s">
        <v>1136</v>
      </c>
      <c r="E235" s="54" t="s">
        <v>197</v>
      </c>
      <c r="F235" s="1">
        <v>4</v>
      </c>
      <c r="G235" s="1" t="s">
        <v>1136</v>
      </c>
      <c r="H235" s="1">
        <f>INDEX(部首検索表[序数],MATCH(字音画数表[[#This Row],[部首]],部首検索表[部首],0))</f>
        <v>69</v>
      </c>
      <c r="I235" s="1" t="s">
        <v>148</v>
      </c>
      <c r="J235" s="1"/>
      <c r="K235" s="1"/>
      <c r="L235" s="1"/>
      <c r="M235" s="129" t="s">
        <v>20</v>
      </c>
      <c r="AU235"/>
      <c r="AW235"/>
      <c r="AY235"/>
      <c r="CC235" s="3"/>
      <c r="CE235" s="3"/>
      <c r="CG235" s="3"/>
    </row>
    <row r="236" spans="2:85">
      <c r="B236" s="29">
        <f t="shared" si="4"/>
        <v>234</v>
      </c>
      <c r="C236" s="1" t="s">
        <v>195</v>
      </c>
      <c r="D236" s="1" t="s">
        <v>195</v>
      </c>
      <c r="E236" s="1" t="s">
        <v>197</v>
      </c>
      <c r="F236" s="1">
        <v>7</v>
      </c>
      <c r="G236" s="1" t="s">
        <v>133</v>
      </c>
      <c r="H236" s="1">
        <f>INDEX(部首検索表[序数],MATCH(字音画数表[[#This Row],[部首]],部首検索表[部首],0))</f>
        <v>32</v>
      </c>
      <c r="I236" s="1" t="s">
        <v>148</v>
      </c>
      <c r="J236" s="1"/>
      <c r="K236" s="1"/>
      <c r="L236" s="1"/>
      <c r="M236" s="47"/>
      <c r="AU236"/>
      <c r="AW236"/>
      <c r="AY236"/>
      <c r="CC236" s="3"/>
      <c r="CE236" s="3"/>
      <c r="CG236" s="3"/>
    </row>
    <row r="237" spans="2:85">
      <c r="B237" s="29">
        <f t="shared" si="4"/>
        <v>235</v>
      </c>
      <c r="C237" s="1" t="s">
        <v>196</v>
      </c>
      <c r="D237" s="1" t="s">
        <v>196</v>
      </c>
      <c r="E237" s="1" t="s">
        <v>197</v>
      </c>
      <c r="F237" s="1">
        <v>8</v>
      </c>
      <c r="G237" s="1" t="s">
        <v>85</v>
      </c>
      <c r="H237" s="1">
        <f>INDEX(部首検索表[序数],MATCH(字音画数表[[#This Row],[部首]],部首検索表[部首],0))</f>
        <v>76</v>
      </c>
      <c r="I237" s="1" t="s">
        <v>148</v>
      </c>
      <c r="J237" s="1"/>
      <c r="K237" s="1"/>
      <c r="L237" s="1"/>
      <c r="M237" s="47" t="s">
        <v>20</v>
      </c>
      <c r="AU237"/>
      <c r="AW237"/>
      <c r="AY237"/>
      <c r="CC237" s="3"/>
      <c r="CE237" s="3"/>
      <c r="CG237" s="3"/>
    </row>
    <row r="238" spans="2:85">
      <c r="B238" s="29">
        <f t="shared" si="4"/>
        <v>236</v>
      </c>
      <c r="C238" s="1" t="s">
        <v>198</v>
      </c>
      <c r="D238" s="1" t="s">
        <v>198</v>
      </c>
      <c r="E238" s="1" t="s">
        <v>197</v>
      </c>
      <c r="F238" s="1">
        <v>8</v>
      </c>
      <c r="G238" s="1" t="s">
        <v>139</v>
      </c>
      <c r="H238" s="1">
        <f>INDEX(部首検索表[序数],MATCH(字音画数表[[#This Row],[部首]],部首検索表[部首],0))</f>
        <v>167</v>
      </c>
      <c r="I238" s="1" t="s">
        <v>148</v>
      </c>
      <c r="J238" s="1"/>
      <c r="K238" s="1"/>
      <c r="L238" s="1"/>
      <c r="M238" s="47"/>
      <c r="AU238"/>
      <c r="AW238"/>
      <c r="AY238"/>
      <c r="CC238" s="3"/>
      <c r="CE238" s="3"/>
      <c r="CG238" s="3"/>
    </row>
    <row r="239" spans="2:85">
      <c r="B239" s="29">
        <f t="shared" si="4"/>
        <v>237</v>
      </c>
      <c r="C239" s="1" t="s">
        <v>199</v>
      </c>
      <c r="D239" s="1" t="s">
        <v>199</v>
      </c>
      <c r="E239" s="1" t="s">
        <v>197</v>
      </c>
      <c r="F239" s="1">
        <v>9</v>
      </c>
      <c r="G239" s="28" t="s">
        <v>121</v>
      </c>
      <c r="H239" s="1">
        <f>INDEX(部首検索表[序数],MATCH(字音画数表[[#This Row],[部首]],部首検索表[部首],0))</f>
        <v>148</v>
      </c>
      <c r="I239" s="1" t="s">
        <v>148</v>
      </c>
      <c r="J239" s="1"/>
      <c r="K239" s="1"/>
      <c r="L239" s="1"/>
      <c r="M239" s="47" t="s">
        <v>200</v>
      </c>
      <c r="AU239"/>
      <c r="AW239"/>
      <c r="AY239"/>
      <c r="CC239" s="3"/>
      <c r="CE239" s="3"/>
      <c r="CG239" s="3"/>
    </row>
    <row r="240" spans="2:85">
      <c r="B240" s="29">
        <f t="shared" si="4"/>
        <v>238</v>
      </c>
      <c r="C240" s="15" t="s">
        <v>203</v>
      </c>
      <c r="D240" s="15" t="s">
        <v>203</v>
      </c>
      <c r="E240" s="55" t="s">
        <v>197</v>
      </c>
      <c r="F240" s="1">
        <v>11</v>
      </c>
      <c r="G240" s="14" t="s">
        <v>41</v>
      </c>
      <c r="H240" s="29">
        <f>INDEX(部首検索表[序数],MATCH(字音画数表[[#This Row],[部首]],部首検索表[部首],0))</f>
        <v>140</v>
      </c>
      <c r="I240" s="1" t="s">
        <v>148</v>
      </c>
      <c r="J240" s="1"/>
      <c r="K240" s="1"/>
      <c r="L240" s="1"/>
      <c r="M240" s="47"/>
      <c r="AU240"/>
      <c r="AW240"/>
      <c r="AY240"/>
      <c r="CC240" s="3"/>
      <c r="CE240" s="3"/>
      <c r="CG240" s="3"/>
    </row>
    <row r="241" spans="2:85">
      <c r="B241" s="29">
        <f t="shared" si="4"/>
        <v>239</v>
      </c>
      <c r="C241" s="1" t="s">
        <v>201</v>
      </c>
      <c r="D241" s="41" t="s">
        <v>201</v>
      </c>
      <c r="E241" s="1" t="s">
        <v>197</v>
      </c>
      <c r="F241" s="1">
        <v>11</v>
      </c>
      <c r="G241" s="28" t="s">
        <v>159</v>
      </c>
      <c r="H241" s="1">
        <f>INDEX(部首検索表[序数],MATCH(字音画数表[[#This Row],[部首]],部首検索表[部首],0))</f>
        <v>156</v>
      </c>
      <c r="I241" s="1" t="s">
        <v>148</v>
      </c>
      <c r="J241" s="1"/>
      <c r="K241" s="1"/>
      <c r="L241" s="1"/>
      <c r="M241" s="47" t="s">
        <v>202</v>
      </c>
      <c r="AU241"/>
      <c r="AW241"/>
      <c r="AY241"/>
      <c r="CC241" s="3"/>
      <c r="CE241" s="3"/>
      <c r="CG241" s="3"/>
    </row>
    <row r="242" spans="2:85">
      <c r="B242" s="29">
        <f t="shared" si="4"/>
        <v>240</v>
      </c>
      <c r="C242" s="1" t="s">
        <v>1889</v>
      </c>
      <c r="D242" s="1" t="s">
        <v>1889</v>
      </c>
      <c r="E242" s="1" t="s">
        <v>197</v>
      </c>
      <c r="F242" s="1">
        <v>12</v>
      </c>
      <c r="G242" s="28" t="s">
        <v>198</v>
      </c>
      <c r="H242" s="1">
        <f>INDEX(部首検索表[序数],MATCH(字音画数表[[#This Row],[部首]],部首検索表[部首],0))</f>
        <v>167</v>
      </c>
      <c r="I242" s="1" t="s">
        <v>148</v>
      </c>
      <c r="J242" s="1"/>
      <c r="K242" s="1"/>
      <c r="L242" s="1"/>
      <c r="M242" s="47" t="s">
        <v>20</v>
      </c>
      <c r="AU242"/>
      <c r="AW242"/>
      <c r="AY242"/>
      <c r="CC242" s="3"/>
      <c r="CE242" s="3"/>
      <c r="CG242" s="3"/>
    </row>
    <row r="243" spans="2:85">
      <c r="B243" s="29">
        <f t="shared" si="4"/>
        <v>241</v>
      </c>
      <c r="C243" s="1" t="s">
        <v>205</v>
      </c>
      <c r="D243" s="1" t="s">
        <v>205</v>
      </c>
      <c r="E243" s="1" t="s">
        <v>1890</v>
      </c>
      <c r="F243" s="1">
        <v>8</v>
      </c>
      <c r="G243" s="1" t="s">
        <v>152</v>
      </c>
      <c r="H243" s="1">
        <f>INDEX(部首検索表[序数],MATCH(字音画数表[[#This Row],[部首]],部首検索表[部首],0))</f>
        <v>12</v>
      </c>
      <c r="I243" s="1" t="s">
        <v>858</v>
      </c>
      <c r="J243" s="1" t="s">
        <v>2002</v>
      </c>
      <c r="K243" s="1" t="s">
        <v>1980</v>
      </c>
      <c r="L243" s="1"/>
      <c r="M243" s="47" t="s">
        <v>20</v>
      </c>
      <c r="N243" s="19"/>
      <c r="AU243"/>
      <c r="AW243"/>
      <c r="AY243"/>
      <c r="CC243" s="3"/>
      <c r="CE243" s="3"/>
      <c r="CG243" s="3"/>
    </row>
    <row r="244" spans="2:85">
      <c r="B244" s="29">
        <f t="shared" si="4"/>
        <v>242</v>
      </c>
      <c r="C244" s="8" t="s">
        <v>204</v>
      </c>
      <c r="D244" s="21" t="s">
        <v>2430</v>
      </c>
      <c r="E244" s="9" t="s">
        <v>858</v>
      </c>
      <c r="F244" s="1">
        <v>10</v>
      </c>
      <c r="G244" s="8" t="s">
        <v>23</v>
      </c>
      <c r="H244" s="1">
        <f>INDEX(部首検索表[序数],MATCH(字音画数表[[#This Row],[部首]],部首検索表[部首],0))</f>
        <v>9</v>
      </c>
      <c r="I244" s="1" t="s">
        <v>858</v>
      </c>
      <c r="J244" s="8" t="s">
        <v>2002</v>
      </c>
      <c r="K244" s="8" t="s">
        <v>1972</v>
      </c>
      <c r="L244" s="8"/>
      <c r="M244" s="45" t="s">
        <v>20</v>
      </c>
      <c r="N244" s="19"/>
      <c r="AU244"/>
      <c r="AW244"/>
      <c r="AY244"/>
      <c r="CC244" s="3"/>
      <c r="CE244" s="3"/>
      <c r="CG244" s="3"/>
    </row>
    <row r="245" spans="2:85">
      <c r="B245" s="29">
        <f t="shared" si="4"/>
        <v>243</v>
      </c>
      <c r="C245" s="18" t="s">
        <v>1486</v>
      </c>
      <c r="D245" s="61" t="s">
        <v>1486</v>
      </c>
      <c r="E245" s="1" t="s">
        <v>1890</v>
      </c>
      <c r="F245" s="1">
        <v>10</v>
      </c>
      <c r="G245" s="1" t="s">
        <v>918</v>
      </c>
      <c r="H245" s="1"/>
      <c r="I245" s="1" t="s">
        <v>858</v>
      </c>
      <c r="J245" s="1"/>
      <c r="K245" s="1"/>
      <c r="L245" s="1" t="s">
        <v>1975</v>
      </c>
      <c r="M245" s="47" t="s">
        <v>2003</v>
      </c>
      <c r="N245" s="19"/>
      <c r="AU245"/>
      <c r="AW245"/>
      <c r="AY245"/>
      <c r="CC245" s="3"/>
      <c r="CE245" s="3"/>
      <c r="CG245" s="3"/>
    </row>
    <row r="246" spans="2:85">
      <c r="B246" s="29">
        <f t="shared" si="4"/>
        <v>244</v>
      </c>
      <c r="C246" s="76" t="s">
        <v>1890</v>
      </c>
      <c r="D246" s="76" t="s">
        <v>858</v>
      </c>
      <c r="E246" s="58" t="s">
        <v>858</v>
      </c>
      <c r="F246" s="58">
        <v>11</v>
      </c>
      <c r="G246" s="114" t="s">
        <v>1205</v>
      </c>
      <c r="H246" s="29">
        <f>INDEX(部首検索表[序数],MATCH(字音画数表[[#This Row],[部首]],部首検索表[部首],0))</f>
        <v>109</v>
      </c>
      <c r="I246" s="59" t="s">
        <v>1890</v>
      </c>
      <c r="J246" s="59"/>
      <c r="K246" s="59"/>
      <c r="L246" s="59"/>
      <c r="M246" s="133" t="s">
        <v>2209</v>
      </c>
      <c r="O246" s="20"/>
      <c r="AU246"/>
      <c r="AW246"/>
      <c r="AY246"/>
      <c r="CC246" s="3"/>
      <c r="CE246" s="3"/>
      <c r="CG246" s="3"/>
    </row>
    <row r="247" spans="2:85">
      <c r="B247" s="29">
        <f t="shared" si="4"/>
        <v>245</v>
      </c>
      <c r="C247" s="29" t="s">
        <v>2633</v>
      </c>
      <c r="D247" s="29" t="s">
        <v>2633</v>
      </c>
      <c r="E247" s="58" t="s">
        <v>1890</v>
      </c>
      <c r="F247" s="58">
        <v>18</v>
      </c>
      <c r="G247" s="58" t="s">
        <v>910</v>
      </c>
      <c r="H247" s="29">
        <f>INDEX(部首検索表[序数],MATCH(字音画数表[[#This Row],[部首]],部首検索表[部首],0))</f>
        <v>109</v>
      </c>
      <c r="I247" s="59" t="s">
        <v>1890</v>
      </c>
      <c r="J247" s="59"/>
      <c r="K247" s="59"/>
      <c r="L247" s="59"/>
      <c r="M247" s="47" t="s">
        <v>20</v>
      </c>
      <c r="O247" s="20"/>
      <c r="AU247"/>
      <c r="AW247"/>
      <c r="AY247"/>
      <c r="CC247" s="3"/>
      <c r="CE247" s="3"/>
      <c r="CG247" s="3"/>
    </row>
    <row r="248" spans="2:85">
      <c r="B248" s="29">
        <f t="shared" si="4"/>
        <v>246</v>
      </c>
      <c r="C248" s="1" t="s">
        <v>1446</v>
      </c>
      <c r="D248" s="1" t="s">
        <v>1446</v>
      </c>
      <c r="E248" s="1" t="s">
        <v>858</v>
      </c>
      <c r="F248" s="1">
        <v>22</v>
      </c>
      <c r="G248" s="1" t="s">
        <v>919</v>
      </c>
      <c r="H248" s="29">
        <f>INDEX(部首検索表[序数],MATCH(字音画数表[[#This Row],[部首]],部首検索表[部首],0))</f>
        <v>130</v>
      </c>
      <c r="I248" s="1" t="s">
        <v>858</v>
      </c>
      <c r="J248" s="1"/>
      <c r="K248" s="1"/>
      <c r="L248" s="1"/>
      <c r="M248" s="47"/>
      <c r="O248" s="20"/>
      <c r="AU248"/>
      <c r="AW248"/>
      <c r="AY248"/>
      <c r="CC248" s="3"/>
      <c r="CE248" s="3"/>
      <c r="CG248" s="3"/>
    </row>
    <row r="249" spans="2:85">
      <c r="B249" s="29">
        <f t="shared" si="4"/>
        <v>247</v>
      </c>
      <c r="C249" s="15" t="s">
        <v>206</v>
      </c>
      <c r="D249" s="15" t="s">
        <v>206</v>
      </c>
      <c r="E249" s="55" t="s">
        <v>1447</v>
      </c>
      <c r="F249" s="1">
        <v>8</v>
      </c>
      <c r="G249" s="108" t="s">
        <v>15</v>
      </c>
      <c r="H249" s="1"/>
      <c r="I249" s="1" t="s">
        <v>858</v>
      </c>
      <c r="J249" s="1"/>
      <c r="K249" s="1"/>
      <c r="L249" s="1"/>
      <c r="M249" s="47"/>
      <c r="O249" s="20"/>
      <c r="AU249"/>
      <c r="AW249"/>
      <c r="AY249"/>
      <c r="CC249" s="3"/>
      <c r="CE249" s="3"/>
      <c r="CG249" s="3"/>
    </row>
    <row r="250" spans="2:85">
      <c r="B250" s="29">
        <f t="shared" si="4"/>
        <v>248</v>
      </c>
      <c r="C250" s="1" t="s">
        <v>1448</v>
      </c>
      <c r="D250" s="1" t="s">
        <v>1448</v>
      </c>
      <c r="E250" s="1" t="s">
        <v>208</v>
      </c>
      <c r="F250" s="1">
        <v>8</v>
      </c>
      <c r="G250" s="1" t="s">
        <v>903</v>
      </c>
      <c r="H250" s="29">
        <f>INDEX(部首検索表[序数],MATCH(字音画数表[[#This Row],[部首]],部首検索表[部首],0))</f>
        <v>44</v>
      </c>
      <c r="I250" s="1" t="s">
        <v>858</v>
      </c>
      <c r="J250" s="1"/>
      <c r="K250" s="1"/>
      <c r="L250" s="1"/>
      <c r="M250" s="47"/>
      <c r="O250" s="20"/>
      <c r="AU250"/>
      <c r="AW250"/>
      <c r="AY250"/>
      <c r="CC250" s="3"/>
      <c r="CE250" s="3"/>
      <c r="CG250" s="3"/>
    </row>
    <row r="251" spans="2:85">
      <c r="B251" s="29">
        <f t="shared" si="4"/>
        <v>249</v>
      </c>
      <c r="C251" s="1" t="s">
        <v>207</v>
      </c>
      <c r="D251" s="1" t="s">
        <v>207</v>
      </c>
      <c r="E251" s="1" t="s">
        <v>208</v>
      </c>
      <c r="F251" s="1">
        <v>12</v>
      </c>
      <c r="G251" s="28" t="s">
        <v>105</v>
      </c>
      <c r="H251" s="1">
        <f>INDEX(部首検索表[序数],MATCH(字音画数表[[#This Row],[部首]],部首検索表[部首],0))</f>
        <v>149</v>
      </c>
      <c r="I251" s="1" t="s">
        <v>858</v>
      </c>
      <c r="J251" s="1"/>
      <c r="K251" s="1"/>
      <c r="L251" s="1"/>
      <c r="M251" s="47" t="s">
        <v>209</v>
      </c>
      <c r="O251" s="20"/>
      <c r="AU251"/>
      <c r="AW251"/>
      <c r="AY251"/>
      <c r="CC251" s="3"/>
      <c r="CE251" s="3"/>
      <c r="CG251" s="3"/>
    </row>
    <row r="252" spans="2:85">
      <c r="B252" s="29">
        <f t="shared" si="4"/>
        <v>250</v>
      </c>
      <c r="C252" s="1" t="s">
        <v>1449</v>
      </c>
      <c r="D252" s="1" t="s">
        <v>1449</v>
      </c>
      <c r="E252" s="1" t="s">
        <v>1450</v>
      </c>
      <c r="F252" s="1">
        <v>7</v>
      </c>
      <c r="G252" s="1" t="s">
        <v>793</v>
      </c>
      <c r="H252" s="1">
        <f>INDEX(部首検索表[序数],MATCH(字音画数表[[#This Row],[部首]],部首検索表[部首],0))</f>
        <v>30</v>
      </c>
      <c r="I252" s="1" t="s">
        <v>858</v>
      </c>
      <c r="J252" s="1"/>
      <c r="K252" s="1"/>
      <c r="L252" s="1"/>
      <c r="M252" s="47"/>
      <c r="O252" s="20"/>
      <c r="AU252"/>
      <c r="AW252"/>
      <c r="AY252"/>
      <c r="CC252" s="3"/>
      <c r="CE252" s="3"/>
      <c r="CG252" s="3"/>
    </row>
    <row r="253" spans="2:85">
      <c r="B253" s="29">
        <f t="shared" si="4"/>
        <v>251</v>
      </c>
      <c r="C253" s="1" t="s">
        <v>3744</v>
      </c>
      <c r="D253" s="1" t="s">
        <v>818</v>
      </c>
      <c r="E253" s="1" t="s">
        <v>1450</v>
      </c>
      <c r="F253" s="1">
        <v>7</v>
      </c>
      <c r="G253" s="1" t="s">
        <v>856</v>
      </c>
      <c r="H253" s="8">
        <f>INDEX(部首検索表[序数],MATCH(字音画数表[[#This Row],[部首]],部首検索表[部首],0))</f>
        <v>123</v>
      </c>
      <c r="I253" s="1" t="s">
        <v>858</v>
      </c>
      <c r="J253" s="1" t="s">
        <v>2004</v>
      </c>
      <c r="K253" s="1" t="s">
        <v>1980</v>
      </c>
      <c r="L253" s="1"/>
      <c r="M253" s="57" t="s">
        <v>1345</v>
      </c>
      <c r="O253" s="20"/>
      <c r="AU253"/>
      <c r="AW253"/>
      <c r="AY253"/>
      <c r="CC253" s="3"/>
      <c r="CE253" s="3"/>
      <c r="CG253" s="3"/>
    </row>
    <row r="254" spans="2:85">
      <c r="B254" s="29">
        <f t="shared" si="4"/>
        <v>252</v>
      </c>
      <c r="C254" s="1" t="s">
        <v>210</v>
      </c>
      <c r="D254" s="1" t="s">
        <v>210</v>
      </c>
      <c r="E254" s="1" t="s">
        <v>1451</v>
      </c>
      <c r="F254" s="1">
        <v>9</v>
      </c>
      <c r="G254" s="11" t="s">
        <v>211</v>
      </c>
      <c r="H254" s="26">
        <f>INDEX(部首検索表[序数],MATCH(字音画数表[[#This Row],[部首]],部首検索表[部首],0))</f>
        <v>14</v>
      </c>
      <c r="I254" s="1" t="s">
        <v>858</v>
      </c>
      <c r="J254" s="1"/>
      <c r="K254" s="1"/>
      <c r="L254" s="1"/>
      <c r="M254" s="47"/>
      <c r="O254" s="20"/>
      <c r="AU254"/>
      <c r="AW254"/>
      <c r="AY254"/>
      <c r="CC254" s="3"/>
      <c r="CE254" s="3"/>
      <c r="CG254" s="3"/>
    </row>
    <row r="255" spans="2:85">
      <c r="B255" s="29">
        <f t="shared" si="4"/>
        <v>253</v>
      </c>
      <c r="C255" s="1" t="s">
        <v>212</v>
      </c>
      <c r="D255" s="1" t="s">
        <v>212</v>
      </c>
      <c r="E255" s="1" t="s">
        <v>1451</v>
      </c>
      <c r="F255" s="1">
        <v>10</v>
      </c>
      <c r="G255" s="1" t="s">
        <v>45</v>
      </c>
      <c r="H255" s="26">
        <f>INDEX(部首検索表[序数],MATCH(字音画数表[[#This Row],[部首]],部首検索表[部首],0))</f>
        <v>163</v>
      </c>
      <c r="I255" s="1" t="s">
        <v>858</v>
      </c>
      <c r="J255" s="1"/>
      <c r="K255" s="1"/>
      <c r="L255" s="1"/>
      <c r="M255" s="47"/>
      <c r="O255" s="20"/>
      <c r="AU255"/>
      <c r="AW255"/>
      <c r="AY255"/>
      <c r="CC255" s="3"/>
      <c r="CE255" s="3"/>
      <c r="CG255" s="3"/>
    </row>
    <row r="256" spans="2:85">
      <c r="B256" s="29">
        <f t="shared" si="4"/>
        <v>254</v>
      </c>
      <c r="C256" s="1" t="s">
        <v>1452</v>
      </c>
      <c r="D256" s="1" t="s">
        <v>1452</v>
      </c>
      <c r="E256" s="1" t="s">
        <v>218</v>
      </c>
      <c r="F256" s="1">
        <v>6</v>
      </c>
      <c r="G256" s="1" t="s">
        <v>804</v>
      </c>
      <c r="H256" s="8">
        <f>INDEX(部首検索表[序数],MATCH(字音画数表[[#This Row],[部首]],部首検索表[部首],0))</f>
        <v>18</v>
      </c>
      <c r="I256" s="1" t="s">
        <v>213</v>
      </c>
      <c r="J256" s="1"/>
      <c r="K256" s="1"/>
      <c r="L256" s="1"/>
      <c r="M256" s="47"/>
      <c r="O256" s="20"/>
      <c r="AU256"/>
      <c r="AW256"/>
      <c r="AY256"/>
      <c r="CC256" s="3"/>
      <c r="CE256" s="3"/>
      <c r="CG256" s="3"/>
    </row>
    <row r="257" spans="2:85">
      <c r="B257" s="29">
        <f t="shared" si="4"/>
        <v>255</v>
      </c>
      <c r="C257" s="1" t="s">
        <v>1453</v>
      </c>
      <c r="D257" s="1" t="s">
        <v>1453</v>
      </c>
      <c r="E257" s="1" t="s">
        <v>218</v>
      </c>
      <c r="F257" s="1">
        <v>8</v>
      </c>
      <c r="G257" s="1" t="s">
        <v>524</v>
      </c>
      <c r="H257" s="8">
        <f>INDEX(部首検索表[序数],MATCH(字音画数表[[#This Row],[部首]],部首検索表[部首],0))</f>
        <v>8</v>
      </c>
      <c r="I257" s="1" t="s">
        <v>213</v>
      </c>
      <c r="J257" s="1"/>
      <c r="K257" s="1"/>
      <c r="L257" s="1"/>
      <c r="M257" s="47"/>
      <c r="O257" s="20"/>
      <c r="AU257"/>
      <c r="AW257"/>
      <c r="AY257"/>
      <c r="CC257" s="3"/>
      <c r="CE257" s="3"/>
      <c r="CG257" s="3"/>
    </row>
    <row r="258" spans="2:85">
      <c r="B258" s="29">
        <f t="shared" ref="B258:B321" si="5">ROW()-2</f>
        <v>256</v>
      </c>
      <c r="C258" s="1" t="s">
        <v>1891</v>
      </c>
      <c r="D258" s="1" t="s">
        <v>1309</v>
      </c>
      <c r="E258" s="1" t="s">
        <v>218</v>
      </c>
      <c r="F258" s="1">
        <v>9</v>
      </c>
      <c r="G258" s="28" t="s">
        <v>41</v>
      </c>
      <c r="H258" s="8">
        <f>INDEX(部首検索表[序数],MATCH(字音画数表[[#This Row],[部首]],部首検索表[部首],0))</f>
        <v>140</v>
      </c>
      <c r="I258" s="1" t="s">
        <v>213</v>
      </c>
      <c r="J258" s="1"/>
      <c r="K258" s="1"/>
      <c r="L258" s="1"/>
      <c r="M258" s="47" t="s">
        <v>20</v>
      </c>
      <c r="O258" s="20"/>
      <c r="AU258"/>
      <c r="AW258"/>
      <c r="AY258"/>
      <c r="CC258" s="3"/>
      <c r="CE258" s="3"/>
      <c r="CG258" s="3"/>
    </row>
    <row r="259" spans="2:85">
      <c r="B259" s="29">
        <f t="shared" si="5"/>
        <v>257</v>
      </c>
      <c r="C259" s="1" t="s">
        <v>217</v>
      </c>
      <c r="D259" s="1" t="s">
        <v>217</v>
      </c>
      <c r="E259" s="1" t="s">
        <v>218</v>
      </c>
      <c r="F259" s="1">
        <v>9</v>
      </c>
      <c r="G259" s="1" t="s">
        <v>105</v>
      </c>
      <c r="H259" s="27"/>
      <c r="I259" s="1" t="s">
        <v>213</v>
      </c>
      <c r="J259" s="1"/>
      <c r="K259" s="1"/>
      <c r="L259" s="1"/>
      <c r="M259" s="47" t="s">
        <v>20</v>
      </c>
      <c r="O259" s="20"/>
      <c r="AU259"/>
      <c r="AW259"/>
      <c r="AY259"/>
      <c r="CC259" s="3"/>
      <c r="CE259" s="3"/>
      <c r="CG259" s="3"/>
    </row>
    <row r="260" spans="2:85">
      <c r="B260" s="29">
        <f t="shared" si="5"/>
        <v>258</v>
      </c>
      <c r="C260" s="18" t="s">
        <v>1454</v>
      </c>
      <c r="D260" s="61" t="s">
        <v>1454</v>
      </c>
      <c r="E260" s="1" t="s">
        <v>218</v>
      </c>
      <c r="F260" s="1">
        <v>10</v>
      </c>
      <c r="G260" s="28" t="s">
        <v>799</v>
      </c>
      <c r="H260" s="23">
        <f>INDEX(部首検索表[序数],MATCH(字音画数表[[#This Row],[部首]],部首検索表[部首],0))</f>
        <v>38</v>
      </c>
      <c r="I260" s="1" t="s">
        <v>213</v>
      </c>
      <c r="J260" s="1"/>
      <c r="K260" s="1"/>
      <c r="L260" s="1"/>
      <c r="M260" s="47"/>
      <c r="N260" s="20"/>
      <c r="AU260"/>
      <c r="AW260"/>
      <c r="AY260"/>
      <c r="AZ260" s="3"/>
      <c r="BA260"/>
      <c r="BB260" s="3"/>
      <c r="BC260"/>
      <c r="BD260" s="3"/>
      <c r="BE260"/>
      <c r="BF260" s="3"/>
      <c r="BG260"/>
      <c r="BH260" s="3"/>
      <c r="BI260"/>
      <c r="BJ260" s="3"/>
      <c r="BK260"/>
      <c r="BL260" s="3"/>
      <c r="BM260"/>
      <c r="BN260" s="3"/>
      <c r="BO260"/>
      <c r="BP260" s="3"/>
      <c r="BQ260"/>
      <c r="BR260" s="3"/>
      <c r="BS260"/>
      <c r="BT260" s="3"/>
      <c r="BU260"/>
      <c r="BV260" s="3"/>
      <c r="BW260"/>
      <c r="BX260" s="3"/>
      <c r="BY260"/>
      <c r="BZ260" s="3"/>
      <c r="CA260"/>
      <c r="CB260" s="3"/>
      <c r="CD260" s="3"/>
      <c r="CF260" s="3"/>
    </row>
    <row r="261" spans="2:85">
      <c r="B261" s="29">
        <f t="shared" si="5"/>
        <v>259</v>
      </c>
      <c r="C261" s="1" t="s">
        <v>219</v>
      </c>
      <c r="D261" s="1" t="s">
        <v>2309</v>
      </c>
      <c r="E261" s="1" t="s">
        <v>218</v>
      </c>
      <c r="F261" s="1">
        <v>10</v>
      </c>
      <c r="G261" s="108" t="s">
        <v>191</v>
      </c>
      <c r="H261" s="23">
        <f>INDEX(部首検索表[序数],MATCH(字音画数表[[#This Row],[部首]],部首検索表[部首],0))</f>
        <v>60</v>
      </c>
      <c r="I261" s="1" t="s">
        <v>213</v>
      </c>
      <c r="J261" s="1"/>
      <c r="K261" s="1"/>
      <c r="L261" s="1"/>
      <c r="M261" s="47"/>
      <c r="N261" s="20"/>
      <c r="AU261"/>
      <c r="AW261"/>
      <c r="AY261"/>
      <c r="AZ261" s="3"/>
      <c r="BA261"/>
      <c r="BB261" s="3"/>
      <c r="BC261"/>
      <c r="BD261" s="3"/>
      <c r="BE261"/>
      <c r="BF261" s="3"/>
      <c r="BG261"/>
      <c r="BH261" s="3"/>
      <c r="BI261"/>
      <c r="BJ261" s="3"/>
      <c r="BK261"/>
      <c r="BL261" s="3"/>
      <c r="BM261"/>
      <c r="BN261" s="3"/>
      <c r="BO261"/>
      <c r="BP261" s="3"/>
      <c r="BQ261"/>
      <c r="BR261" s="3"/>
      <c r="BS261"/>
      <c r="BT261" s="3"/>
      <c r="BU261"/>
      <c r="BV261" s="3"/>
      <c r="BW261"/>
      <c r="BX261" s="3"/>
      <c r="BY261"/>
      <c r="BZ261" s="3"/>
      <c r="CA261"/>
      <c r="CB261" s="3"/>
      <c r="CD261" s="3"/>
      <c r="CF261" s="3"/>
    </row>
    <row r="262" spans="2:85">
      <c r="B262" s="29">
        <f t="shared" si="5"/>
        <v>260</v>
      </c>
      <c r="C262" s="1" t="s">
        <v>220</v>
      </c>
      <c r="D262" s="1" t="s">
        <v>220</v>
      </c>
      <c r="E262" s="1" t="s">
        <v>218</v>
      </c>
      <c r="F262" s="1">
        <v>10</v>
      </c>
      <c r="G262" s="11" t="s">
        <v>47</v>
      </c>
      <c r="H262" s="27">
        <f>INDEX(部首検索表[序数],MATCH(字音画数表[[#This Row],[部首]],部首検索表[部首],0))</f>
        <v>170</v>
      </c>
      <c r="I262" s="1" t="s">
        <v>213</v>
      </c>
      <c r="J262" s="1"/>
      <c r="K262" s="1"/>
      <c r="L262" s="1"/>
      <c r="M262" s="47" t="s">
        <v>20</v>
      </c>
      <c r="N262" s="20"/>
      <c r="AU262"/>
      <c r="AW262"/>
      <c r="AY262"/>
      <c r="AZ262" s="3"/>
      <c r="BA262"/>
      <c r="BB262" s="3"/>
      <c r="BC262"/>
      <c r="BD262" s="3"/>
      <c r="BE262"/>
      <c r="BF262" s="3"/>
      <c r="BG262"/>
      <c r="BH262" s="3"/>
      <c r="BI262"/>
      <c r="BJ262" s="3"/>
      <c r="BK262"/>
      <c r="BL262" s="3"/>
      <c r="BM262"/>
      <c r="BN262" s="3"/>
      <c r="BO262"/>
      <c r="BP262" s="3"/>
      <c r="BQ262"/>
      <c r="BR262" s="3"/>
      <c r="BS262"/>
      <c r="BT262" s="3"/>
      <c r="BU262"/>
      <c r="BV262" s="3"/>
      <c r="BW262"/>
      <c r="BX262" s="3"/>
      <c r="BY262"/>
      <c r="BZ262" s="3"/>
      <c r="CA262"/>
      <c r="CB262" s="3"/>
      <c r="CD262" s="3"/>
      <c r="CF262" s="3"/>
    </row>
    <row r="263" spans="2:85">
      <c r="B263" s="29">
        <f t="shared" si="5"/>
        <v>261</v>
      </c>
      <c r="C263" s="1" t="s">
        <v>221</v>
      </c>
      <c r="D263" s="9" t="s">
        <v>221</v>
      </c>
      <c r="E263" s="9" t="s">
        <v>218</v>
      </c>
      <c r="F263" s="1">
        <v>11</v>
      </c>
      <c r="G263" s="1" t="s">
        <v>96</v>
      </c>
      <c r="H263" s="23">
        <f>INDEX(部首検索表[序数],MATCH(字音画数表[[#This Row],[部首]],部首検索表[部首],0))</f>
        <v>30</v>
      </c>
      <c r="I263" s="1" t="s">
        <v>213</v>
      </c>
      <c r="J263" s="1"/>
      <c r="K263" s="1"/>
      <c r="L263" s="1"/>
      <c r="M263" s="47" t="s">
        <v>20</v>
      </c>
      <c r="N263" s="20"/>
      <c r="AU263"/>
      <c r="AW263"/>
      <c r="AY263"/>
      <c r="AZ263" s="3"/>
      <c r="BA263"/>
      <c r="BB263" s="3"/>
      <c r="BC263"/>
      <c r="BD263" s="3"/>
      <c r="BE263"/>
      <c r="BF263" s="3"/>
      <c r="BG263"/>
      <c r="BH263" s="3"/>
      <c r="BI263"/>
      <c r="BJ263" s="3"/>
      <c r="BK263"/>
      <c r="BL263" s="3"/>
      <c r="BM263"/>
      <c r="BN263" s="3"/>
      <c r="BO263"/>
      <c r="BP263" s="3"/>
      <c r="BQ263"/>
      <c r="BR263" s="3"/>
      <c r="BS263"/>
      <c r="BT263" s="3"/>
      <c r="BU263"/>
      <c r="BV263" s="3"/>
      <c r="BW263"/>
      <c r="BX263" s="3"/>
      <c r="BY263"/>
      <c r="BZ263" s="3"/>
      <c r="CA263"/>
      <c r="CB263" s="3"/>
      <c r="CD263" s="3"/>
      <c r="CF263" s="3"/>
    </row>
    <row r="264" spans="2:85">
      <c r="B264" s="29">
        <f t="shared" si="5"/>
        <v>262</v>
      </c>
      <c r="C264" s="1" t="s">
        <v>1834</v>
      </c>
      <c r="D264" s="1" t="s">
        <v>1834</v>
      </c>
      <c r="E264" s="54" t="s">
        <v>218</v>
      </c>
      <c r="F264" s="1">
        <v>11</v>
      </c>
      <c r="G264" s="1" t="s">
        <v>1239</v>
      </c>
      <c r="H264" s="27">
        <f>INDEX(部首検索表[序数],MATCH(字音画数表[[#This Row],[部首]],部首検索表[部首],0))</f>
        <v>117</v>
      </c>
      <c r="I264" s="1" t="s">
        <v>213</v>
      </c>
      <c r="J264" s="1" t="s">
        <v>2005</v>
      </c>
      <c r="K264" s="1" t="s">
        <v>1980</v>
      </c>
      <c r="L264" s="1"/>
      <c r="M264" s="47" t="s">
        <v>20</v>
      </c>
      <c r="N264" s="20"/>
      <c r="AU264"/>
      <c r="AW264"/>
      <c r="AY264"/>
      <c r="AZ264" s="3"/>
      <c r="BA264"/>
      <c r="BB264" s="3"/>
      <c r="BC264"/>
      <c r="BD264" s="3"/>
      <c r="BE264"/>
      <c r="BF264" s="3"/>
      <c r="BG264"/>
      <c r="BH264" s="3"/>
      <c r="BI264"/>
      <c r="BJ264" s="3"/>
      <c r="BK264"/>
      <c r="BL264" s="3"/>
      <c r="BM264"/>
      <c r="BN264" s="3"/>
      <c r="BO264"/>
      <c r="BP264" s="3"/>
      <c r="BQ264"/>
      <c r="BR264" s="3"/>
      <c r="BS264"/>
      <c r="BT264" s="3"/>
      <c r="BU264"/>
      <c r="BV264" s="3"/>
      <c r="BW264"/>
      <c r="BX264" s="3"/>
      <c r="BY264"/>
      <c r="BZ264" s="3"/>
      <c r="CA264"/>
      <c r="CB264" s="3"/>
      <c r="CD264" s="3"/>
      <c r="CF264" s="3"/>
    </row>
    <row r="265" spans="2:85">
      <c r="B265" s="29">
        <f t="shared" si="5"/>
        <v>263</v>
      </c>
      <c r="C265" s="1" t="s">
        <v>222</v>
      </c>
      <c r="D265" s="1" t="s">
        <v>222</v>
      </c>
      <c r="E265" s="1" t="s">
        <v>218</v>
      </c>
      <c r="F265" s="1">
        <v>13</v>
      </c>
      <c r="G265" s="108" t="s">
        <v>135</v>
      </c>
      <c r="H265" s="23">
        <f>INDEX(部首検索表[序数],MATCH(字音画数表[[#This Row],[部首]],部首検索表[部首],0))</f>
        <v>66</v>
      </c>
      <c r="I265" s="1" t="s">
        <v>213</v>
      </c>
      <c r="J265" s="1"/>
      <c r="K265" s="1"/>
      <c r="L265" s="1"/>
      <c r="M265" s="47" t="s">
        <v>20</v>
      </c>
      <c r="N265" s="20"/>
      <c r="AU265"/>
      <c r="AW265"/>
      <c r="AY265"/>
      <c r="AZ265" s="3"/>
      <c r="BA265"/>
      <c r="BB265" s="3"/>
      <c r="BC265"/>
      <c r="BD265" s="3"/>
      <c r="BE265"/>
      <c r="BF265" s="3"/>
      <c r="BG265"/>
      <c r="BH265" s="3"/>
      <c r="BI265"/>
      <c r="BJ265" s="3"/>
      <c r="BK265"/>
      <c r="BL265" s="3"/>
      <c r="BM265"/>
      <c r="BN265" s="3"/>
      <c r="BO265"/>
      <c r="BP265" s="3"/>
      <c r="BQ265"/>
      <c r="BR265" s="3"/>
      <c r="BS265"/>
      <c r="BT265" s="3"/>
      <c r="BU265"/>
      <c r="BV265" s="3"/>
      <c r="BW265"/>
      <c r="BX265" s="3"/>
      <c r="BY265"/>
      <c r="BZ265" s="3"/>
      <c r="CA265"/>
      <c r="CB265" s="3"/>
      <c r="CD265" s="3"/>
      <c r="CF265" s="3"/>
    </row>
    <row r="266" spans="2:85">
      <c r="B266" s="29">
        <f t="shared" si="5"/>
        <v>264</v>
      </c>
      <c r="C266" s="1" t="s">
        <v>223</v>
      </c>
      <c r="D266" s="9" t="s">
        <v>223</v>
      </c>
      <c r="E266" s="9" t="s">
        <v>218</v>
      </c>
      <c r="F266" s="1">
        <v>15</v>
      </c>
      <c r="G266" s="11" t="s">
        <v>117</v>
      </c>
      <c r="H266" s="23">
        <f>INDEX(部首検索表[序数],MATCH(字音画数表[[#This Row],[部首]],部首検索表[部首],0))</f>
        <v>53</v>
      </c>
      <c r="I266" s="1" t="s">
        <v>213</v>
      </c>
      <c r="J266" s="1"/>
      <c r="K266" s="1"/>
      <c r="L266" s="1"/>
      <c r="M266" s="47" t="s">
        <v>20</v>
      </c>
      <c r="N266" s="20"/>
      <c r="AU266"/>
      <c r="AW266"/>
      <c r="AY266"/>
      <c r="AZ266" s="3"/>
      <c r="BA266"/>
      <c r="BB266" s="3"/>
      <c r="BC266"/>
      <c r="BD266" s="3"/>
      <c r="BE266"/>
      <c r="BF266" s="3"/>
      <c r="BG266"/>
      <c r="BH266" s="3"/>
      <c r="BI266"/>
      <c r="BJ266" s="3"/>
      <c r="BK266"/>
      <c r="BL266" s="3"/>
      <c r="BM266"/>
      <c r="BN266" s="3"/>
      <c r="BO266"/>
      <c r="BP266" s="3"/>
      <c r="BQ266"/>
      <c r="BR266" s="3"/>
      <c r="BS266"/>
      <c r="BT266" s="3"/>
      <c r="BU266"/>
      <c r="BV266" s="3"/>
      <c r="BW266"/>
      <c r="BX266" s="3"/>
      <c r="BY266"/>
      <c r="BZ266" s="3"/>
      <c r="CA266"/>
      <c r="CB266" s="3"/>
      <c r="CD266" s="3"/>
      <c r="CF266" s="3"/>
    </row>
    <row r="267" spans="2:85">
      <c r="B267" s="29">
        <f t="shared" si="5"/>
        <v>265</v>
      </c>
      <c r="C267" s="1" t="s">
        <v>1842</v>
      </c>
      <c r="D267" s="1" t="s">
        <v>1842</v>
      </c>
      <c r="E267" s="54" t="s">
        <v>218</v>
      </c>
      <c r="F267" s="1">
        <v>17</v>
      </c>
      <c r="G267" s="28" t="s">
        <v>1077</v>
      </c>
      <c r="H267" s="27">
        <f>INDEX(部首検索表[序数],MATCH(字音画数表[[#This Row],[部首]],部首検索表[部首],0))</f>
        <v>150</v>
      </c>
      <c r="I267" s="1" t="s">
        <v>213</v>
      </c>
      <c r="J267" s="1"/>
      <c r="K267" s="1"/>
      <c r="L267" s="1"/>
      <c r="M267" s="129" t="s">
        <v>20</v>
      </c>
      <c r="N267" s="20"/>
      <c r="AU267"/>
      <c r="AW267"/>
      <c r="AY267"/>
      <c r="AZ267" s="3"/>
      <c r="BA267"/>
      <c r="BB267" s="3"/>
      <c r="BC267"/>
      <c r="BD267" s="3"/>
      <c r="BE267"/>
      <c r="BF267" s="3"/>
      <c r="BG267"/>
      <c r="BH267" s="3"/>
      <c r="BI267"/>
      <c r="BJ267" s="3"/>
      <c r="BK267"/>
      <c r="BL267" s="3"/>
      <c r="BM267"/>
      <c r="BN267" s="3"/>
      <c r="BO267"/>
      <c r="BP267" s="3"/>
      <c r="BQ267"/>
      <c r="BR267" s="3"/>
      <c r="BS267"/>
      <c r="BT267" s="3"/>
      <c r="BU267"/>
      <c r="BV267" s="3"/>
      <c r="BW267"/>
      <c r="BX267" s="3"/>
      <c r="BY267"/>
      <c r="BZ267" s="3"/>
      <c r="CA267"/>
      <c r="CB267" s="3"/>
      <c r="CD267" s="3"/>
      <c r="CF267" s="3"/>
    </row>
    <row r="268" spans="2:85">
      <c r="B268" s="29">
        <f t="shared" si="5"/>
        <v>266</v>
      </c>
      <c r="C268" s="1" t="s">
        <v>224</v>
      </c>
      <c r="D268" s="1" t="s">
        <v>1310</v>
      </c>
      <c r="E268" s="1" t="s">
        <v>218</v>
      </c>
      <c r="F268" s="1">
        <v>19</v>
      </c>
      <c r="G268" s="1" t="s">
        <v>65</v>
      </c>
      <c r="H268" s="27">
        <f>INDEX(部首検索表[序数],MATCH(字音画数表[[#This Row],[部首]],部首検索表[部首],0))</f>
        <v>120</v>
      </c>
      <c r="I268" s="1" t="s">
        <v>213</v>
      </c>
      <c r="J268" s="1"/>
      <c r="K268" s="1"/>
      <c r="L268" s="1"/>
      <c r="M268" s="47" t="s">
        <v>20</v>
      </c>
      <c r="N268" s="20"/>
      <c r="AU268"/>
      <c r="AW268"/>
      <c r="AY268"/>
      <c r="AZ268" s="3"/>
      <c r="BA268"/>
      <c r="BB268" s="3"/>
      <c r="BC268"/>
      <c r="BD268" s="3"/>
      <c r="BE268"/>
      <c r="BF268" s="3"/>
      <c r="BG268"/>
      <c r="BH268" s="3"/>
      <c r="BI268"/>
      <c r="BJ268" s="3"/>
      <c r="BK268"/>
      <c r="BL268" s="3"/>
      <c r="BM268"/>
      <c r="BN268" s="3"/>
      <c r="BO268"/>
      <c r="BP268" s="3"/>
      <c r="BQ268"/>
      <c r="BR268" s="3"/>
      <c r="BS268"/>
      <c r="BT268" s="3"/>
      <c r="BU268"/>
      <c r="BV268" s="3"/>
      <c r="BW268"/>
      <c r="BX268" s="3"/>
      <c r="BY268"/>
      <c r="BZ268" s="3"/>
      <c r="CA268"/>
      <c r="CB268" s="3"/>
      <c r="CD268" s="3"/>
      <c r="CF268" s="3"/>
    </row>
    <row r="269" spans="2:85">
      <c r="B269" s="29">
        <f t="shared" si="5"/>
        <v>267</v>
      </c>
      <c r="C269" s="1" t="s">
        <v>225</v>
      </c>
      <c r="D269" s="1" t="s">
        <v>225</v>
      </c>
      <c r="E269" s="1" t="s">
        <v>218</v>
      </c>
      <c r="F269" s="1">
        <v>20</v>
      </c>
      <c r="G269" s="1" t="s">
        <v>226</v>
      </c>
      <c r="H269" s="27">
        <f>INDEX(部首検索表[序数],MATCH(字音画数表[[#This Row],[部首]],部首検索表[部首],0))</f>
        <v>117</v>
      </c>
      <c r="I269" s="1" t="s">
        <v>213</v>
      </c>
      <c r="J269" s="1"/>
      <c r="K269" s="1"/>
      <c r="L269" s="1"/>
      <c r="M269" s="47"/>
      <c r="N269" s="20"/>
      <c r="AU269"/>
      <c r="AW269"/>
      <c r="AY269"/>
      <c r="AZ269" s="3"/>
      <c r="BA269"/>
      <c r="BB269" s="3"/>
      <c r="BC269"/>
      <c r="BD269" s="3"/>
      <c r="BE269"/>
      <c r="BF269" s="3"/>
      <c r="BG269"/>
      <c r="BH269" s="3"/>
      <c r="BI269"/>
      <c r="BJ269" s="3"/>
      <c r="BK269"/>
      <c r="BL269" s="3"/>
      <c r="BM269"/>
      <c r="BN269" s="3"/>
      <c r="BO269"/>
      <c r="BP269" s="3"/>
      <c r="BQ269"/>
      <c r="BR269" s="3"/>
      <c r="BS269"/>
      <c r="BT269" s="3"/>
      <c r="BU269"/>
      <c r="BV269" s="3"/>
      <c r="BW269"/>
      <c r="BX269" s="3"/>
      <c r="BY269"/>
      <c r="BZ269" s="3"/>
      <c r="CA269"/>
      <c r="CB269" s="3"/>
      <c r="CD269" s="3"/>
      <c r="CF269" s="3"/>
    </row>
    <row r="270" spans="2:85">
      <c r="B270" s="29">
        <f t="shared" si="5"/>
        <v>268</v>
      </c>
      <c r="C270" s="1" t="s">
        <v>1455</v>
      </c>
      <c r="D270" s="1" t="s">
        <v>1455</v>
      </c>
      <c r="E270" s="1" t="s">
        <v>218</v>
      </c>
      <c r="F270" s="1">
        <v>20</v>
      </c>
      <c r="G270" s="28" t="s">
        <v>1061</v>
      </c>
      <c r="H270" s="27">
        <f>INDEX(部首検索表[序数],MATCH(字音画数表[[#This Row],[部首]],部首検索表[部首],0))</f>
        <v>203</v>
      </c>
      <c r="I270" s="1" t="s">
        <v>213</v>
      </c>
      <c r="J270" s="1" t="s">
        <v>2006</v>
      </c>
      <c r="K270" s="1" t="s">
        <v>1972</v>
      </c>
      <c r="L270" s="1"/>
      <c r="M270" s="47" t="s">
        <v>2007</v>
      </c>
      <c r="N270" s="20"/>
      <c r="AU270"/>
      <c r="AW270"/>
      <c r="AY270"/>
      <c r="AZ270" s="3"/>
      <c r="BA270"/>
      <c r="BB270" s="3"/>
      <c r="BC270"/>
      <c r="BD270" s="3"/>
      <c r="BE270"/>
      <c r="BF270" s="3"/>
      <c r="BG270"/>
      <c r="BH270" s="3"/>
      <c r="BI270"/>
      <c r="BJ270" s="3"/>
      <c r="BK270"/>
      <c r="BL270" s="3"/>
      <c r="BM270"/>
      <c r="BN270" s="3"/>
      <c r="BO270"/>
      <c r="BP270" s="3"/>
      <c r="BQ270"/>
      <c r="BR270" s="3"/>
      <c r="BS270"/>
      <c r="BT270" s="3"/>
      <c r="BU270"/>
      <c r="BV270" s="3"/>
      <c r="BW270"/>
      <c r="BX270" s="3"/>
      <c r="BY270"/>
      <c r="BZ270" s="3"/>
      <c r="CA270"/>
      <c r="CB270" s="3"/>
      <c r="CD270" s="3"/>
      <c r="CF270" s="3"/>
    </row>
    <row r="271" spans="2:85">
      <c r="B271" s="29">
        <f t="shared" si="5"/>
        <v>269</v>
      </c>
      <c r="C271" s="1" t="s">
        <v>1456</v>
      </c>
      <c r="D271" s="1" t="s">
        <v>1456</v>
      </c>
      <c r="E271" s="1" t="s">
        <v>218</v>
      </c>
      <c r="F271" s="1">
        <v>22</v>
      </c>
      <c r="G271" s="1" t="s">
        <v>902</v>
      </c>
      <c r="H271" s="23">
        <f>INDEX(部首検索表[序数],MATCH(字音画数表[[#This Row],[部首]],部首検索表[部首],0))</f>
        <v>187</v>
      </c>
      <c r="I271" s="1" t="s">
        <v>213</v>
      </c>
      <c r="J271" s="1" t="s">
        <v>2005</v>
      </c>
      <c r="K271" s="1" t="s">
        <v>1980</v>
      </c>
      <c r="L271" s="1"/>
      <c r="M271" s="47" t="s">
        <v>20</v>
      </c>
      <c r="N271" s="20"/>
      <c r="AU271"/>
      <c r="AW271"/>
      <c r="AY271"/>
      <c r="AZ271" s="3"/>
      <c r="BA271"/>
      <c r="BB271" s="3"/>
      <c r="BC271"/>
      <c r="BD271" s="3"/>
      <c r="BE271"/>
      <c r="BF271" s="3"/>
      <c r="BG271"/>
      <c r="BH271" s="3"/>
      <c r="BI271"/>
      <c r="BJ271" s="3"/>
      <c r="BK271"/>
      <c r="BL271" s="3"/>
      <c r="BM271"/>
      <c r="BN271" s="3"/>
      <c r="BO271"/>
      <c r="BP271" s="3"/>
      <c r="BQ271"/>
      <c r="BR271" s="3"/>
      <c r="BS271"/>
      <c r="BT271" s="3"/>
      <c r="BU271"/>
      <c r="BV271" s="3"/>
      <c r="BW271"/>
      <c r="BX271" s="3"/>
      <c r="BY271"/>
      <c r="BZ271" s="3"/>
      <c r="CA271"/>
      <c r="CB271" s="3"/>
      <c r="CD271" s="3"/>
      <c r="CF271" s="3"/>
    </row>
    <row r="272" spans="2:85">
      <c r="B272" s="29">
        <f t="shared" si="5"/>
        <v>270</v>
      </c>
      <c r="C272" s="1" t="s">
        <v>227</v>
      </c>
      <c r="D272" s="1" t="s">
        <v>227</v>
      </c>
      <c r="E272" s="1" t="s">
        <v>228</v>
      </c>
      <c r="F272" s="1">
        <v>15</v>
      </c>
      <c r="G272" s="1" t="s">
        <v>229</v>
      </c>
      <c r="H272" s="23">
        <f>INDEX(部首検索表[序数],MATCH(字音画数表[[#This Row],[部首]],部首検索表[部首],0))</f>
        <v>159</v>
      </c>
      <c r="I272" s="1" t="s">
        <v>213</v>
      </c>
      <c r="J272" s="1"/>
      <c r="K272" s="1"/>
      <c r="L272" s="1"/>
      <c r="M272" s="47" t="s">
        <v>20</v>
      </c>
      <c r="N272" s="20"/>
      <c r="AU272"/>
      <c r="AW272"/>
      <c r="AY272"/>
      <c r="AZ272" s="3"/>
      <c r="BA272"/>
      <c r="BB272" s="3"/>
      <c r="BC272"/>
      <c r="BD272" s="3"/>
      <c r="BE272"/>
      <c r="BF272" s="3"/>
      <c r="BG272"/>
      <c r="BH272" s="3"/>
      <c r="BI272"/>
      <c r="BJ272" s="3"/>
      <c r="BK272"/>
      <c r="BL272" s="3"/>
      <c r="BM272"/>
      <c r="BN272" s="3"/>
      <c r="BO272"/>
      <c r="BP272" s="3"/>
      <c r="BQ272"/>
      <c r="BR272" s="3"/>
      <c r="BS272"/>
      <c r="BT272" s="3"/>
      <c r="BU272"/>
      <c r="BV272" s="3"/>
      <c r="BW272"/>
      <c r="BX272" s="3"/>
      <c r="BY272"/>
      <c r="BZ272" s="3"/>
      <c r="CA272"/>
      <c r="CB272" s="3"/>
      <c r="CD272" s="3"/>
      <c r="CF272" s="3"/>
    </row>
    <row r="273" spans="2:84">
      <c r="B273" s="29">
        <f t="shared" si="5"/>
        <v>271</v>
      </c>
      <c r="C273" s="1" t="s">
        <v>1457</v>
      </c>
      <c r="D273" s="1" t="s">
        <v>1457</v>
      </c>
      <c r="E273" s="1" t="s">
        <v>1458</v>
      </c>
      <c r="F273" s="1">
        <v>15</v>
      </c>
      <c r="G273" s="1" t="s">
        <v>804</v>
      </c>
      <c r="H273" s="23">
        <f>INDEX(部首検索表[序数],MATCH(字音画数表[[#This Row],[部首]],部首検索表[部首],0))</f>
        <v>18</v>
      </c>
      <c r="I273" s="1" t="s">
        <v>213</v>
      </c>
      <c r="J273" s="1" t="s">
        <v>2008</v>
      </c>
      <c r="K273" s="1" t="s">
        <v>1972</v>
      </c>
      <c r="L273" s="1"/>
      <c r="M273" s="47" t="s">
        <v>2009</v>
      </c>
      <c r="N273" s="20"/>
      <c r="AU273"/>
      <c r="AW273"/>
      <c r="AY273"/>
      <c r="AZ273" s="3"/>
      <c r="BA273"/>
      <c r="BB273" s="3"/>
      <c r="BC273"/>
      <c r="BD273" s="3"/>
      <c r="BE273"/>
      <c r="BF273" s="3"/>
      <c r="BG273"/>
      <c r="BH273" s="3"/>
      <c r="BI273"/>
      <c r="BJ273" s="3"/>
      <c r="BK273"/>
      <c r="BL273" s="3"/>
      <c r="BM273"/>
      <c r="BN273" s="3"/>
      <c r="BO273"/>
      <c r="BP273" s="3"/>
      <c r="BQ273"/>
      <c r="BR273" s="3"/>
      <c r="BS273"/>
      <c r="BT273" s="3"/>
      <c r="BU273"/>
      <c r="BV273" s="3"/>
      <c r="BW273"/>
      <c r="BX273" s="3"/>
      <c r="BY273"/>
      <c r="BZ273" s="3"/>
      <c r="CA273"/>
      <c r="CB273" s="3"/>
      <c r="CD273" s="3"/>
      <c r="CF273" s="3"/>
    </row>
    <row r="274" spans="2:84">
      <c r="B274" s="29">
        <f t="shared" si="5"/>
        <v>272</v>
      </c>
      <c r="C274" s="1" t="s">
        <v>230</v>
      </c>
      <c r="D274" s="1" t="s">
        <v>230</v>
      </c>
      <c r="E274" s="1" t="s">
        <v>231</v>
      </c>
      <c r="F274" s="1">
        <v>7</v>
      </c>
      <c r="G274" s="1" t="s">
        <v>90</v>
      </c>
      <c r="H274" s="27">
        <f>INDEX(部首検索表[序数],MATCH(字音画数表[[#This Row],[部首]],部首検索表[部首],0))</f>
        <v>85</v>
      </c>
      <c r="I274" s="1" t="s">
        <v>213</v>
      </c>
      <c r="J274" s="1"/>
      <c r="K274" s="1"/>
      <c r="L274" s="1"/>
      <c r="M274" s="47" t="s">
        <v>20</v>
      </c>
      <c r="N274" s="20"/>
      <c r="AU274"/>
      <c r="AW274"/>
      <c r="AY274"/>
      <c r="AZ274" s="3"/>
      <c r="BA274"/>
      <c r="BB274" s="3"/>
      <c r="BC274"/>
      <c r="BD274" s="3"/>
      <c r="BE274"/>
      <c r="BF274" s="3"/>
      <c r="BG274"/>
      <c r="BH274" s="3"/>
      <c r="BI274"/>
      <c r="BJ274" s="3"/>
      <c r="BK274"/>
      <c r="BL274" s="3"/>
      <c r="BM274"/>
      <c r="BN274" s="3"/>
      <c r="BO274"/>
      <c r="BP274" s="3"/>
      <c r="BQ274"/>
      <c r="BR274" s="3"/>
      <c r="BS274"/>
      <c r="BT274" s="3"/>
      <c r="BU274"/>
      <c r="BV274" s="3"/>
      <c r="BW274"/>
      <c r="BX274" s="3"/>
      <c r="BY274"/>
      <c r="BZ274" s="3"/>
      <c r="CA274"/>
      <c r="CB274" s="3"/>
      <c r="CD274" s="3"/>
      <c r="CF274" s="3"/>
    </row>
    <row r="275" spans="2:84" ht="18.3">
      <c r="B275" s="29">
        <f t="shared" si="5"/>
        <v>273</v>
      </c>
      <c r="C275" s="1" t="s">
        <v>213</v>
      </c>
      <c r="D275" s="9" t="s">
        <v>213</v>
      </c>
      <c r="E275" s="9" t="s">
        <v>1892</v>
      </c>
      <c r="F275" s="1">
        <v>9</v>
      </c>
      <c r="G275" s="1" t="s">
        <v>214</v>
      </c>
      <c r="H275" s="23">
        <f>INDEX(部首検索表[序数],MATCH(字音画数表[[#This Row],[部首]],部首検索表[部首],0))</f>
        <v>109</v>
      </c>
      <c r="I275" s="1" t="s">
        <v>213</v>
      </c>
      <c r="J275" s="1"/>
      <c r="K275" s="1"/>
      <c r="L275" s="1"/>
      <c r="M275" s="134" t="s">
        <v>215</v>
      </c>
      <c r="N275" s="20"/>
      <c r="AU275"/>
      <c r="AW275"/>
      <c r="AY275"/>
      <c r="AZ275" s="3"/>
      <c r="BA275"/>
      <c r="BB275" s="3"/>
      <c r="BC275"/>
      <c r="BD275" s="3"/>
      <c r="BE275"/>
      <c r="BF275" s="3"/>
      <c r="BG275"/>
      <c r="BH275" s="3"/>
      <c r="BI275"/>
      <c r="BJ275" s="3"/>
      <c r="BK275"/>
      <c r="BL275" s="3"/>
      <c r="BM275"/>
      <c r="BN275" s="3"/>
      <c r="BO275"/>
      <c r="BP275" s="3"/>
      <c r="BQ275"/>
      <c r="BR275" s="3"/>
      <c r="BS275"/>
      <c r="BT275" s="3"/>
      <c r="BU275"/>
      <c r="BV275" s="3"/>
      <c r="BW275"/>
      <c r="BX275" s="3"/>
      <c r="BY275"/>
      <c r="BZ275" s="3"/>
      <c r="CA275"/>
      <c r="CB275" s="3"/>
      <c r="CD275" s="3"/>
      <c r="CF275" s="3"/>
    </row>
    <row r="276" spans="2:84">
      <c r="B276" s="29">
        <f t="shared" si="5"/>
        <v>274</v>
      </c>
      <c r="C276" s="1" t="s">
        <v>215</v>
      </c>
      <c r="D276" s="1" t="s">
        <v>215</v>
      </c>
      <c r="E276" s="1" t="s">
        <v>231</v>
      </c>
      <c r="F276" s="1">
        <v>9</v>
      </c>
      <c r="G276" s="1" t="s">
        <v>1205</v>
      </c>
      <c r="H276" s="27">
        <f>INDEX(部首検索表[序数],MATCH(字音画数表[[#This Row],[部首]],部首検索表[部首],0))</f>
        <v>109</v>
      </c>
      <c r="I276" s="1" t="s">
        <v>213</v>
      </c>
      <c r="J276" s="1"/>
      <c r="K276" s="1"/>
      <c r="L276" s="1" t="s">
        <v>1975</v>
      </c>
      <c r="M276" s="47" t="s">
        <v>2010</v>
      </c>
      <c r="N276" s="20"/>
      <c r="AU276"/>
      <c r="AW276"/>
      <c r="AY276"/>
      <c r="AZ276" s="3"/>
      <c r="BA276"/>
      <c r="BB276" s="3"/>
      <c r="BC276"/>
      <c r="BD276" s="3"/>
      <c r="BE276"/>
      <c r="BF276" s="3"/>
      <c r="BG276"/>
      <c r="BH276" s="3"/>
      <c r="BI276"/>
      <c r="BJ276" s="3"/>
      <c r="BK276"/>
      <c r="BL276" s="3"/>
      <c r="BM276"/>
      <c r="BN276" s="3"/>
      <c r="BO276"/>
      <c r="BP276" s="3"/>
      <c r="BQ276"/>
      <c r="BR276" s="3"/>
      <c r="BS276"/>
      <c r="BT276" s="3"/>
      <c r="BU276"/>
      <c r="BV276" s="3"/>
      <c r="BW276"/>
      <c r="BX276" s="3"/>
      <c r="BY276"/>
      <c r="BZ276" s="3"/>
      <c r="CA276"/>
      <c r="CB276" s="3"/>
      <c r="CD276" s="3"/>
      <c r="CF276" s="3"/>
    </row>
    <row r="277" spans="2:84">
      <c r="B277" s="29">
        <f t="shared" si="5"/>
        <v>275</v>
      </c>
      <c r="C277" s="1" t="s">
        <v>232</v>
      </c>
      <c r="D277" s="1" t="s">
        <v>232</v>
      </c>
      <c r="E277" s="1" t="s">
        <v>231</v>
      </c>
      <c r="F277" s="1">
        <v>10</v>
      </c>
      <c r="G277" s="1" t="s">
        <v>85</v>
      </c>
      <c r="H277" s="27">
        <f>INDEX(部首検索表[序数],MATCH(字音画数表[[#This Row],[部首]],部首検索表[部首],0))</f>
        <v>76</v>
      </c>
      <c r="I277" s="1" t="s">
        <v>213</v>
      </c>
      <c r="J277" s="1"/>
      <c r="K277" s="1"/>
      <c r="L277" s="1"/>
      <c r="M277" s="47" t="s">
        <v>20</v>
      </c>
      <c r="N277" s="20"/>
      <c r="AU277"/>
      <c r="AW277"/>
      <c r="AY277"/>
      <c r="AZ277" s="3"/>
      <c r="BA277"/>
      <c r="BB277" s="3"/>
      <c r="BC277"/>
      <c r="BD277" s="3"/>
      <c r="BE277"/>
      <c r="BF277" s="3"/>
      <c r="BG277"/>
      <c r="BH277" s="3"/>
      <c r="BI277"/>
      <c r="BJ277" s="3"/>
      <c r="BK277"/>
      <c r="BL277" s="3"/>
      <c r="BM277"/>
      <c r="BN277" s="3"/>
      <c r="BO277"/>
      <c r="BP277" s="3"/>
      <c r="BQ277"/>
      <c r="BR277" s="3"/>
      <c r="BS277"/>
      <c r="BT277" s="3"/>
      <c r="BU277"/>
      <c r="BV277" s="3"/>
      <c r="BW277"/>
      <c r="BX277" s="3"/>
      <c r="BY277"/>
      <c r="BZ277" s="3"/>
      <c r="CA277"/>
      <c r="CB277" s="3"/>
      <c r="CD277" s="3"/>
      <c r="CF277" s="3"/>
    </row>
    <row r="278" spans="2:84">
      <c r="B278" s="29">
        <f t="shared" si="5"/>
        <v>276</v>
      </c>
      <c r="C278" s="1" t="s">
        <v>1851</v>
      </c>
      <c r="D278" s="1" t="s">
        <v>1851</v>
      </c>
      <c r="E278" s="1" t="s">
        <v>231</v>
      </c>
      <c r="F278" s="1">
        <v>13</v>
      </c>
      <c r="G278" s="1" t="s">
        <v>711</v>
      </c>
      <c r="H278" s="23">
        <f>INDEX(部首検索表[序数],MATCH(字音画数表[[#This Row],[部首]],部首検索表[部首],0))</f>
        <v>75</v>
      </c>
      <c r="I278" s="1" t="s">
        <v>213</v>
      </c>
      <c r="J278" s="1"/>
      <c r="K278" s="1"/>
      <c r="L278" s="1"/>
      <c r="M278" s="47" t="s">
        <v>20</v>
      </c>
      <c r="N278" s="20"/>
      <c r="AU278"/>
      <c r="AW278"/>
      <c r="AY278"/>
      <c r="AZ278" s="3"/>
      <c r="BA278"/>
      <c r="BB278" s="3"/>
      <c r="BC278"/>
      <c r="BD278" s="3"/>
      <c r="BE278"/>
      <c r="BF278" s="3"/>
      <c r="BG278"/>
      <c r="BH278" s="3"/>
      <c r="BI278"/>
      <c r="BJ278" s="3"/>
      <c r="BK278"/>
      <c r="BL278" s="3"/>
      <c r="BM278"/>
      <c r="BN278" s="3"/>
      <c r="BO278"/>
      <c r="BP278" s="3"/>
      <c r="BQ278"/>
      <c r="BR278" s="3"/>
      <c r="BS278"/>
      <c r="BT278" s="3"/>
      <c r="BU278"/>
      <c r="BV278" s="3"/>
      <c r="BW278"/>
      <c r="BX278" s="3"/>
      <c r="BY278"/>
      <c r="BZ278" s="3"/>
      <c r="CA278"/>
      <c r="CB278" s="3"/>
      <c r="CD278" s="3"/>
      <c r="CF278" s="3"/>
    </row>
    <row r="279" spans="2:84">
      <c r="B279" s="29">
        <f t="shared" si="5"/>
        <v>277</v>
      </c>
      <c r="C279" s="8" t="s">
        <v>1893</v>
      </c>
      <c r="D279" s="21" t="s">
        <v>1893</v>
      </c>
      <c r="E279" s="21" t="s">
        <v>231</v>
      </c>
      <c r="F279" s="8">
        <v>13</v>
      </c>
      <c r="G279" s="8" t="s">
        <v>1141</v>
      </c>
      <c r="H279" s="23">
        <f>INDEX(部首検索表[序数],MATCH(字音画数表[[#This Row],[部首]],部首検索表[部首],0))</f>
        <v>76</v>
      </c>
      <c r="I279" s="1" t="s">
        <v>213</v>
      </c>
      <c r="J279" s="8"/>
      <c r="K279" s="8"/>
      <c r="L279" s="8"/>
      <c r="M279" s="45" t="s">
        <v>20</v>
      </c>
      <c r="N279" s="20"/>
      <c r="AU279"/>
      <c r="AW279"/>
      <c r="AY279"/>
      <c r="AZ279" s="3"/>
      <c r="BA279"/>
      <c r="BB279" s="3"/>
      <c r="BC279"/>
      <c r="BD279" s="3"/>
      <c r="BE279"/>
      <c r="BF279" s="3"/>
      <c r="BG279"/>
      <c r="BH279" s="3"/>
      <c r="BI279"/>
      <c r="BJ279" s="3"/>
      <c r="BK279"/>
      <c r="BL279" s="3"/>
      <c r="BM279"/>
      <c r="BN279" s="3"/>
      <c r="BO279"/>
      <c r="BP279" s="3"/>
      <c r="BQ279"/>
      <c r="BR279" s="3"/>
      <c r="BS279"/>
      <c r="BT279" s="3"/>
      <c r="BU279"/>
      <c r="BV279" s="3"/>
      <c r="BW279"/>
      <c r="BX279" s="3"/>
      <c r="BY279"/>
      <c r="BZ279" s="3"/>
      <c r="CA279"/>
      <c r="CB279" s="3"/>
      <c r="CD279" s="3"/>
      <c r="CF279" s="3"/>
    </row>
    <row r="280" spans="2:84">
      <c r="B280" s="29">
        <f t="shared" si="5"/>
        <v>278</v>
      </c>
      <c r="C280" s="1" t="s">
        <v>233</v>
      </c>
      <c r="D280" s="9" t="s">
        <v>233</v>
      </c>
      <c r="E280" s="9" t="s">
        <v>231</v>
      </c>
      <c r="F280" s="1">
        <v>14</v>
      </c>
      <c r="G280" s="28" t="s">
        <v>226</v>
      </c>
      <c r="H280" s="23">
        <f>INDEX(部首検索表[序数],MATCH(字音画数表[[#This Row],[部首]],部首検索表[部首],0))</f>
        <v>117</v>
      </c>
      <c r="I280" s="1" t="s">
        <v>213</v>
      </c>
      <c r="J280" s="8"/>
      <c r="K280" s="8"/>
      <c r="L280" s="8"/>
      <c r="M280" s="45" t="s">
        <v>20</v>
      </c>
      <c r="N280" s="20"/>
      <c r="AU280"/>
      <c r="AW280"/>
      <c r="AY280"/>
      <c r="AZ280" s="3"/>
      <c r="BA280"/>
      <c r="BB280" s="3"/>
      <c r="BC280"/>
      <c r="BD280" s="3"/>
      <c r="BE280"/>
      <c r="BF280" s="3"/>
      <c r="BG280"/>
      <c r="BH280" s="3"/>
      <c r="BI280"/>
      <c r="BJ280" s="3"/>
      <c r="BK280"/>
      <c r="BL280" s="3"/>
      <c r="BM280"/>
      <c r="BN280" s="3"/>
      <c r="BO280"/>
      <c r="BP280" s="3"/>
      <c r="BQ280"/>
      <c r="BR280" s="3"/>
      <c r="BS280"/>
      <c r="BT280" s="3"/>
      <c r="BU280"/>
      <c r="BV280" s="3"/>
      <c r="BW280"/>
      <c r="BX280" s="3"/>
      <c r="BY280"/>
      <c r="BZ280" s="3"/>
      <c r="CA280"/>
      <c r="CB280" s="3"/>
      <c r="CD280" s="3"/>
      <c r="CF280" s="3"/>
    </row>
    <row r="281" spans="2:84">
      <c r="B281" s="29">
        <f t="shared" si="5"/>
        <v>279</v>
      </c>
      <c r="C281" s="1" t="s">
        <v>1459</v>
      </c>
      <c r="D281" s="9" t="s">
        <v>1459</v>
      </c>
      <c r="E281" s="9" t="s">
        <v>231</v>
      </c>
      <c r="F281" s="1">
        <v>15</v>
      </c>
      <c r="G281" s="28" t="s">
        <v>873</v>
      </c>
      <c r="H281" s="23">
        <f>INDEX(部首検索表[序数],MATCH(字音画数表[[#This Row],[部首]],部首検索表[部首],0))</f>
        <v>181</v>
      </c>
      <c r="I281" s="1" t="s">
        <v>213</v>
      </c>
      <c r="J281" s="8"/>
      <c r="K281" s="8"/>
      <c r="L281" s="8"/>
      <c r="M281" s="45"/>
      <c r="N281" s="20"/>
      <c r="AU281"/>
      <c r="AW281"/>
      <c r="AY281"/>
      <c r="AZ281" s="3"/>
      <c r="BA281"/>
      <c r="BB281" s="3"/>
      <c r="BC281"/>
      <c r="BD281" s="3"/>
      <c r="BE281"/>
      <c r="BF281" s="3"/>
      <c r="BG281"/>
      <c r="BH281" s="3"/>
      <c r="BI281"/>
      <c r="BJ281" s="3"/>
      <c r="BK281"/>
      <c r="BL281" s="3"/>
      <c r="BM281"/>
      <c r="BN281" s="3"/>
      <c r="BO281"/>
      <c r="BP281" s="3"/>
      <c r="BQ281"/>
      <c r="BR281" s="3"/>
      <c r="BS281"/>
      <c r="BT281" s="3"/>
      <c r="BU281"/>
      <c r="BV281" s="3"/>
      <c r="BW281"/>
      <c r="BX281" s="3"/>
      <c r="BY281"/>
      <c r="BZ281" s="3"/>
      <c r="CA281"/>
      <c r="CB281" s="3"/>
      <c r="CD281" s="3"/>
      <c r="CF281" s="3"/>
    </row>
    <row r="282" spans="2:84">
      <c r="B282" s="29">
        <f t="shared" si="5"/>
        <v>280</v>
      </c>
      <c r="C282" s="8" t="s">
        <v>1140</v>
      </c>
      <c r="D282" s="21" t="s">
        <v>1140</v>
      </c>
      <c r="E282" s="21" t="s">
        <v>1460</v>
      </c>
      <c r="F282" s="8">
        <v>4</v>
      </c>
      <c r="G282" s="8" t="s">
        <v>904</v>
      </c>
      <c r="H282" s="27">
        <f>INDEX(部首検索表[序数],MATCH(字音画数表[[#This Row],[部首]],部首検索表[部首],0))</f>
        <v>74</v>
      </c>
      <c r="I282" s="1" t="s">
        <v>213</v>
      </c>
      <c r="J282" s="8"/>
      <c r="K282" s="8"/>
      <c r="L282" s="8"/>
      <c r="M282" s="45"/>
      <c r="N282" s="20"/>
      <c r="AU282"/>
      <c r="AW282"/>
      <c r="AY282"/>
      <c r="AZ282" s="3"/>
      <c r="BA282"/>
      <c r="BB282" s="3"/>
      <c r="BC282"/>
      <c r="BD282" s="3"/>
      <c r="BE282"/>
      <c r="BF282" s="3"/>
      <c r="BG282"/>
      <c r="BH282" s="3"/>
      <c r="BI282"/>
      <c r="BJ282" s="3"/>
      <c r="BK282"/>
      <c r="BL282" s="3"/>
      <c r="BM282"/>
      <c r="BN282" s="3"/>
      <c r="BO282"/>
      <c r="BP282" s="3"/>
      <c r="BQ282"/>
      <c r="BR282" s="3"/>
      <c r="BS282"/>
      <c r="BT282" s="3"/>
      <c r="BU282"/>
      <c r="BV282" s="3"/>
      <c r="BW282"/>
      <c r="BX282" s="3"/>
      <c r="BY282"/>
      <c r="BZ282" s="3"/>
      <c r="CA282"/>
      <c r="CB282" s="3"/>
      <c r="CD282" s="3"/>
      <c r="CF282" s="3"/>
    </row>
    <row r="283" spans="2:84">
      <c r="B283" s="29">
        <f t="shared" si="5"/>
        <v>281</v>
      </c>
      <c r="C283" s="1" t="s">
        <v>234</v>
      </c>
      <c r="D283" s="9" t="s">
        <v>234</v>
      </c>
      <c r="E283" s="9" t="s">
        <v>235</v>
      </c>
      <c r="F283" s="1">
        <v>7</v>
      </c>
      <c r="G283" s="8" t="s">
        <v>236</v>
      </c>
      <c r="H283" s="23">
        <f>INDEX(部首検索表[序数],MATCH(字音画数表[[#This Row],[部首]],部首検索表[部首],0))</f>
        <v>147</v>
      </c>
      <c r="I283" s="1" t="s">
        <v>213</v>
      </c>
      <c r="J283" s="8"/>
      <c r="K283" s="8"/>
      <c r="L283" s="8"/>
      <c r="M283" s="45" t="s">
        <v>20</v>
      </c>
      <c r="N283" s="20"/>
      <c r="AU283"/>
      <c r="AW283"/>
      <c r="AY283"/>
      <c r="AZ283" s="3"/>
      <c r="BA283"/>
      <c r="BB283" s="3"/>
      <c r="BC283"/>
      <c r="BD283" s="3"/>
      <c r="BE283"/>
      <c r="BF283" s="3"/>
      <c r="BG283"/>
      <c r="BH283" s="3"/>
      <c r="BI283"/>
      <c r="BJ283" s="3"/>
      <c r="BK283"/>
      <c r="BL283" s="3"/>
      <c r="BM283"/>
      <c r="BN283" s="3"/>
      <c r="BO283"/>
      <c r="BP283" s="3"/>
      <c r="BQ283"/>
      <c r="BR283" s="3"/>
      <c r="BS283"/>
      <c r="BT283" s="3"/>
      <c r="BU283"/>
      <c r="BV283" s="3"/>
      <c r="BW283"/>
      <c r="BX283" s="3"/>
      <c r="BY283"/>
      <c r="BZ283" s="3"/>
      <c r="CA283"/>
      <c r="CB283" s="3"/>
      <c r="CD283" s="3"/>
      <c r="CF283" s="3"/>
    </row>
    <row r="284" spans="2:84">
      <c r="B284" s="29">
        <f t="shared" si="5"/>
        <v>282</v>
      </c>
      <c r="C284" s="61" t="s">
        <v>1894</v>
      </c>
      <c r="D284" s="102" t="s">
        <v>1894</v>
      </c>
      <c r="E284" s="9" t="s">
        <v>235</v>
      </c>
      <c r="F284" s="1">
        <v>8</v>
      </c>
      <c r="G284" s="28" t="s">
        <v>410</v>
      </c>
      <c r="H284" s="23">
        <f>INDEX(部首検索表[序数],MATCH(字音画数表[[#This Row],[部首]],部首検索表[部首],0))</f>
        <v>38</v>
      </c>
      <c r="I284" s="1" t="s">
        <v>213</v>
      </c>
      <c r="J284" s="8"/>
      <c r="K284" s="8"/>
      <c r="L284" s="8"/>
      <c r="M284" s="115" t="s">
        <v>2011</v>
      </c>
      <c r="N284" s="20"/>
      <c r="AU284"/>
      <c r="AW284"/>
      <c r="AY284"/>
      <c r="AZ284" s="3"/>
      <c r="BA284"/>
      <c r="BB284" s="3"/>
      <c r="BC284"/>
      <c r="BD284" s="3"/>
      <c r="BE284"/>
      <c r="BF284" s="3"/>
      <c r="BG284"/>
      <c r="BH284" s="3"/>
      <c r="BI284"/>
      <c r="BJ284" s="3"/>
      <c r="BK284"/>
      <c r="BL284" s="3"/>
      <c r="BM284"/>
      <c r="BN284" s="3"/>
      <c r="BO284"/>
      <c r="BP284" s="3"/>
      <c r="BQ284"/>
      <c r="BR284" s="3"/>
      <c r="BS284"/>
      <c r="BT284" s="3"/>
      <c r="BU284"/>
      <c r="BV284" s="3"/>
      <c r="BW284"/>
      <c r="BX284" s="3"/>
      <c r="BY284"/>
      <c r="BZ284" s="3"/>
      <c r="CA284"/>
      <c r="CB284" s="3"/>
      <c r="CD284" s="3"/>
      <c r="CF284" s="3"/>
    </row>
    <row r="285" spans="2:84">
      <c r="B285" s="29">
        <f t="shared" si="5"/>
        <v>283</v>
      </c>
      <c r="C285" s="1" t="s">
        <v>237</v>
      </c>
      <c r="D285" s="9" t="s">
        <v>237</v>
      </c>
      <c r="E285" s="9" t="s">
        <v>235</v>
      </c>
      <c r="F285" s="1">
        <v>9</v>
      </c>
      <c r="G285" s="22" t="s">
        <v>238</v>
      </c>
      <c r="H285" s="23">
        <f>INDEX(部首検索表[序数],MATCH(字音画数表[[#This Row],[部首]],部首検索表[部首],0))</f>
        <v>54</v>
      </c>
      <c r="I285" s="1" t="s">
        <v>213</v>
      </c>
      <c r="J285" s="8"/>
      <c r="K285" s="8"/>
      <c r="L285" s="8"/>
      <c r="M285" s="45" t="s">
        <v>20</v>
      </c>
      <c r="N285" s="20"/>
      <c r="AU285"/>
      <c r="AW285"/>
      <c r="AY285"/>
      <c r="AZ285" s="3"/>
      <c r="BA285"/>
      <c r="BB285" s="3"/>
      <c r="BC285"/>
      <c r="BD285" s="3"/>
      <c r="BE285"/>
      <c r="BF285" s="3"/>
      <c r="BG285"/>
      <c r="BH285" s="3"/>
      <c r="BI285"/>
      <c r="BJ285" s="3"/>
      <c r="BK285"/>
      <c r="BL285" s="3"/>
      <c r="BM285"/>
      <c r="BN285" s="3"/>
      <c r="BO285"/>
      <c r="BP285" s="3"/>
      <c r="BQ285"/>
      <c r="BR285" s="3"/>
      <c r="BS285"/>
      <c r="BT285" s="3"/>
      <c r="BU285"/>
      <c r="BV285" s="3"/>
      <c r="BW285"/>
      <c r="BX285" s="3"/>
      <c r="BY285"/>
      <c r="BZ285" s="3"/>
      <c r="CA285"/>
      <c r="CB285" s="3"/>
      <c r="CD285" s="3"/>
      <c r="CF285" s="3"/>
    </row>
    <row r="286" spans="2:84">
      <c r="B286" s="29">
        <f t="shared" si="5"/>
        <v>284</v>
      </c>
      <c r="C286" s="23" t="s">
        <v>239</v>
      </c>
      <c r="D286" s="96" t="s">
        <v>239</v>
      </c>
      <c r="E286" s="21" t="s">
        <v>235</v>
      </c>
      <c r="F286" s="8">
        <v>10</v>
      </c>
      <c r="G286" s="23" t="s">
        <v>152</v>
      </c>
      <c r="H286" s="23">
        <f>INDEX(部首検索表[序数],MATCH(字音画数表[[#This Row],[部首]],部首検索表[部首],0))</f>
        <v>12</v>
      </c>
      <c r="I286" s="8" t="s">
        <v>213</v>
      </c>
      <c r="J286" s="23"/>
      <c r="K286" s="23"/>
      <c r="L286" s="23"/>
      <c r="M286" s="135" t="s">
        <v>20</v>
      </c>
      <c r="N286" s="20"/>
      <c r="AU286"/>
      <c r="AW286"/>
      <c r="AY286"/>
      <c r="AZ286" s="3"/>
      <c r="BA286"/>
      <c r="BB286" s="3"/>
      <c r="BC286"/>
      <c r="BD286" s="3"/>
      <c r="BE286"/>
      <c r="BF286" s="3"/>
      <c r="BG286"/>
      <c r="BH286" s="3"/>
      <c r="BI286"/>
      <c r="BJ286" s="3"/>
      <c r="BK286"/>
      <c r="BL286" s="3"/>
      <c r="BM286"/>
      <c r="BN286" s="3"/>
      <c r="BO286"/>
      <c r="BP286" s="3"/>
      <c r="BQ286"/>
      <c r="BR286" s="3"/>
      <c r="BS286"/>
      <c r="BT286" s="3"/>
      <c r="BU286"/>
      <c r="BV286" s="3"/>
      <c r="BW286"/>
      <c r="BX286" s="3"/>
      <c r="BY286"/>
      <c r="BZ286" s="3"/>
      <c r="CA286"/>
      <c r="CB286" s="3"/>
      <c r="CD286" s="3"/>
      <c r="CF286" s="3"/>
    </row>
    <row r="287" spans="2:84">
      <c r="B287" s="29">
        <f t="shared" si="5"/>
        <v>285</v>
      </c>
      <c r="C287" s="23" t="s">
        <v>240</v>
      </c>
      <c r="D287" s="96" t="s">
        <v>240</v>
      </c>
      <c r="E287" s="21" t="s">
        <v>235</v>
      </c>
      <c r="F287" s="8">
        <v>10</v>
      </c>
      <c r="G287" s="23" t="s">
        <v>90</v>
      </c>
      <c r="H287" s="27">
        <f>INDEX(部首検索表[序数],MATCH(字音画数表[[#This Row],[部首]],部首検索表[部首],0))</f>
        <v>85</v>
      </c>
      <c r="I287" s="8" t="s">
        <v>213</v>
      </c>
      <c r="J287" s="23"/>
      <c r="K287" s="23"/>
      <c r="L287" s="23"/>
      <c r="M287" s="135" t="s">
        <v>20</v>
      </c>
      <c r="N287" s="20"/>
      <c r="AU287"/>
      <c r="AW287"/>
      <c r="AY287"/>
      <c r="AZ287" s="3"/>
      <c r="BA287"/>
      <c r="BB287" s="3"/>
      <c r="BC287"/>
      <c r="BD287" s="3"/>
      <c r="BE287"/>
      <c r="BF287" s="3"/>
      <c r="BG287"/>
      <c r="BH287" s="3"/>
      <c r="BI287"/>
      <c r="BJ287" s="3"/>
      <c r="BK287"/>
      <c r="BL287" s="3"/>
      <c r="BM287"/>
      <c r="BN287" s="3"/>
      <c r="BO287"/>
      <c r="BP287" s="3"/>
      <c r="BQ287"/>
      <c r="BR287" s="3"/>
      <c r="BS287"/>
      <c r="BT287" s="3"/>
      <c r="BU287"/>
      <c r="BV287" s="3"/>
      <c r="BW287"/>
      <c r="BX287" s="3"/>
      <c r="BY287"/>
      <c r="BZ287" s="3"/>
      <c r="CA287"/>
      <c r="CB287" s="3"/>
      <c r="CD287" s="3"/>
      <c r="CF287" s="3"/>
    </row>
    <row r="288" spans="2:84">
      <c r="B288" s="29">
        <f t="shared" si="5"/>
        <v>286</v>
      </c>
      <c r="C288" s="23" t="s">
        <v>1461</v>
      </c>
      <c r="D288" s="96" t="s">
        <v>1461</v>
      </c>
      <c r="E288" s="21" t="s">
        <v>235</v>
      </c>
      <c r="F288" s="8">
        <v>11</v>
      </c>
      <c r="G288" s="23" t="s">
        <v>86</v>
      </c>
      <c r="H288" s="23">
        <f>INDEX(部首検索表[序数],MATCH(字音画数表[[#This Row],[部首]],部首検索表[部首],0))</f>
        <v>5</v>
      </c>
      <c r="I288" s="8" t="s">
        <v>213</v>
      </c>
      <c r="J288" s="23"/>
      <c r="K288" s="23"/>
      <c r="L288" s="23"/>
      <c r="M288" s="135"/>
      <c r="N288" s="20"/>
      <c r="AU288"/>
      <c r="AW288"/>
      <c r="AY288"/>
      <c r="AZ288" s="3"/>
      <c r="BA288"/>
      <c r="BB288" s="3"/>
      <c r="BC288"/>
      <c r="BD288" s="3"/>
      <c r="BE288"/>
      <c r="BF288" s="3"/>
      <c r="BG288"/>
      <c r="BH288" s="3"/>
      <c r="BI288"/>
      <c r="BJ288" s="3"/>
      <c r="BK288"/>
      <c r="BL288" s="3"/>
      <c r="BM288"/>
      <c r="BN288" s="3"/>
      <c r="BO288"/>
      <c r="BP288" s="3"/>
      <c r="BQ288"/>
      <c r="BR288" s="3"/>
      <c r="BS288"/>
      <c r="BT288" s="3"/>
      <c r="BU288"/>
      <c r="BV288" s="3"/>
      <c r="BW288"/>
      <c r="BX288" s="3"/>
      <c r="BY288"/>
      <c r="BZ288" s="3"/>
      <c r="CA288"/>
      <c r="CB288" s="3"/>
      <c r="CD288" s="3"/>
      <c r="CF288" s="3"/>
    </row>
    <row r="289" spans="2:84">
      <c r="B289" s="29">
        <f t="shared" si="5"/>
        <v>287</v>
      </c>
      <c r="C289" s="23" t="s">
        <v>1895</v>
      </c>
      <c r="D289" s="96" t="s">
        <v>1895</v>
      </c>
      <c r="E289" s="21" t="s">
        <v>1896</v>
      </c>
      <c r="F289" s="8">
        <v>13</v>
      </c>
      <c r="G289" s="23" t="s">
        <v>773</v>
      </c>
      <c r="H289" s="23">
        <f>INDEX(部首検索表[序数],MATCH(字音画数表[[#This Row],[部首]],部首検索表[部首],0))</f>
        <v>30</v>
      </c>
      <c r="I289" s="8" t="s">
        <v>213</v>
      </c>
      <c r="J289" s="23" t="s">
        <v>2012</v>
      </c>
      <c r="K289" s="23" t="s">
        <v>2013</v>
      </c>
      <c r="L289" s="23" t="s">
        <v>1975</v>
      </c>
      <c r="M289" s="135" t="s">
        <v>2014</v>
      </c>
      <c r="N289" s="20"/>
      <c r="AU289"/>
      <c r="AW289"/>
      <c r="AY289"/>
      <c r="AZ289" s="3"/>
      <c r="BA289"/>
      <c r="BB289" s="3"/>
      <c r="BC289"/>
      <c r="BD289" s="3"/>
      <c r="BE289"/>
      <c r="BF289" s="3"/>
      <c r="BG289"/>
      <c r="BH289" s="3"/>
      <c r="BI289"/>
      <c r="BJ289" s="3"/>
      <c r="BK289"/>
      <c r="BL289" s="3"/>
      <c r="BM289"/>
      <c r="BN289" s="3"/>
      <c r="BO289"/>
      <c r="BP289" s="3"/>
      <c r="BQ289"/>
      <c r="BR289" s="3"/>
      <c r="BS289"/>
      <c r="BT289" s="3"/>
      <c r="BU289"/>
      <c r="BV289" s="3"/>
      <c r="BW289"/>
      <c r="BX289" s="3"/>
      <c r="BY289"/>
      <c r="BZ289" s="3"/>
      <c r="CA289"/>
      <c r="CB289" s="3"/>
      <c r="CD289" s="3"/>
      <c r="CF289" s="3"/>
    </row>
    <row r="290" spans="2:84">
      <c r="B290" s="29">
        <f t="shared" si="5"/>
        <v>288</v>
      </c>
      <c r="C290" s="23" t="s">
        <v>1462</v>
      </c>
      <c r="D290" s="96" t="s">
        <v>1462</v>
      </c>
      <c r="E290" s="21" t="s">
        <v>235</v>
      </c>
      <c r="F290" s="8">
        <v>13</v>
      </c>
      <c r="G290" s="23" t="s">
        <v>788</v>
      </c>
      <c r="H290" s="27">
        <f>INDEX(部首検索表[序数],MATCH(字音画数表[[#This Row],[部首]],部首検索表[部首],0))</f>
        <v>75</v>
      </c>
      <c r="I290" s="8" t="s">
        <v>213</v>
      </c>
      <c r="J290" s="23"/>
      <c r="K290" s="23"/>
      <c r="L290" s="23"/>
      <c r="M290" s="135"/>
      <c r="N290" s="20"/>
      <c r="AU290"/>
      <c r="AW290"/>
      <c r="AY290"/>
      <c r="AZ290" s="3"/>
      <c r="BA290"/>
      <c r="BB290" s="3"/>
      <c r="BC290"/>
      <c r="BD290" s="3"/>
      <c r="BE290"/>
      <c r="BF290" s="3"/>
      <c r="BG290"/>
      <c r="BH290" s="3"/>
      <c r="BI290"/>
      <c r="BJ290" s="3"/>
      <c r="BK290"/>
      <c r="BL290" s="3"/>
      <c r="BM290"/>
      <c r="BN290" s="3"/>
      <c r="BO290"/>
      <c r="BP290" s="3"/>
      <c r="BQ290"/>
      <c r="BR290" s="3"/>
      <c r="BS290"/>
      <c r="BT290" s="3"/>
      <c r="BU290"/>
      <c r="BV290" s="3"/>
      <c r="BW290"/>
      <c r="BX290" s="3"/>
      <c r="BY290"/>
      <c r="BZ290" s="3"/>
      <c r="CA290"/>
      <c r="CB290" s="3"/>
      <c r="CD290" s="3"/>
      <c r="CF290" s="3"/>
    </row>
    <row r="291" spans="2:84">
      <c r="B291" s="29">
        <f t="shared" si="5"/>
        <v>289</v>
      </c>
      <c r="C291" s="23" t="s">
        <v>1463</v>
      </c>
      <c r="D291" s="96" t="s">
        <v>1463</v>
      </c>
      <c r="E291" s="9" t="s">
        <v>235</v>
      </c>
      <c r="F291" s="1">
        <v>13</v>
      </c>
      <c r="G291" s="23" t="s">
        <v>1073</v>
      </c>
      <c r="H291" s="23">
        <f>INDEX(部首検索表[序数],MATCH(字音画数表[[#This Row],[部首]],部首検索表[部首],0))</f>
        <v>98</v>
      </c>
      <c r="I291" s="23" t="s">
        <v>213</v>
      </c>
      <c r="J291" s="23"/>
      <c r="K291" s="23"/>
      <c r="L291" s="23" t="s">
        <v>1975</v>
      </c>
      <c r="M291" s="45" t="s">
        <v>1856</v>
      </c>
      <c r="N291" s="20"/>
      <c r="AU291"/>
      <c r="AW291"/>
      <c r="AY291"/>
      <c r="AZ291" s="3"/>
      <c r="BA291"/>
      <c r="BB291" s="3"/>
      <c r="BC291"/>
      <c r="BD291" s="3"/>
      <c r="BE291"/>
      <c r="BF291" s="3"/>
      <c r="BG291"/>
      <c r="BH291" s="3"/>
      <c r="BI291"/>
      <c r="BJ291" s="3"/>
      <c r="BK291"/>
      <c r="BL291" s="3"/>
      <c r="BM291"/>
      <c r="BN291" s="3"/>
      <c r="BO291"/>
      <c r="BP291" s="3"/>
      <c r="BQ291"/>
      <c r="BR291" s="3"/>
      <c r="BS291"/>
      <c r="BT291" s="3"/>
      <c r="BU291"/>
      <c r="BV291" s="3"/>
      <c r="BW291"/>
      <c r="BX291" s="3"/>
      <c r="BY291"/>
      <c r="BZ291" s="3"/>
      <c r="CA291"/>
      <c r="CB291" s="3"/>
      <c r="CD291" s="3"/>
      <c r="CF291" s="3"/>
    </row>
    <row r="292" spans="2:84">
      <c r="B292" s="29">
        <f t="shared" si="5"/>
        <v>290</v>
      </c>
      <c r="C292" s="23" t="s">
        <v>241</v>
      </c>
      <c r="D292" s="96" t="s">
        <v>241</v>
      </c>
      <c r="E292" s="9" t="s">
        <v>235</v>
      </c>
      <c r="F292" s="1">
        <v>14</v>
      </c>
      <c r="G292" s="25" t="s">
        <v>109</v>
      </c>
      <c r="H292" s="23">
        <f>INDEX(部首検索表[序数],MATCH(字音画数表[[#This Row],[部首]],部首検索表[部首],0))</f>
        <v>162</v>
      </c>
      <c r="I292" s="23" t="s">
        <v>213</v>
      </c>
      <c r="J292" s="23"/>
      <c r="K292" s="23"/>
      <c r="L292" s="23"/>
      <c r="M292" s="45" t="s">
        <v>20</v>
      </c>
      <c r="N292" s="20"/>
      <c r="AU292"/>
      <c r="AW292"/>
      <c r="AY292"/>
      <c r="AZ292" s="3"/>
      <c r="BA292"/>
      <c r="BB292" s="3"/>
      <c r="BC292"/>
      <c r="BD292" s="3"/>
      <c r="BE292"/>
      <c r="BF292" s="3"/>
      <c r="BG292"/>
      <c r="BH292" s="3"/>
      <c r="BI292"/>
      <c r="BJ292" s="3"/>
      <c r="BK292"/>
      <c r="BL292" s="3"/>
      <c r="BM292"/>
      <c r="BN292" s="3"/>
      <c r="BO292"/>
      <c r="BP292" s="3"/>
      <c r="BQ292"/>
      <c r="BR292" s="3"/>
      <c r="BS292"/>
      <c r="BT292" s="3"/>
      <c r="BU292"/>
      <c r="BV292" s="3"/>
      <c r="BW292"/>
      <c r="BX292" s="3"/>
      <c r="BY292"/>
      <c r="BZ292" s="3"/>
      <c r="CA292"/>
      <c r="CB292" s="3"/>
      <c r="CD292" s="3"/>
      <c r="CF292" s="3"/>
    </row>
    <row r="293" spans="2:84">
      <c r="B293" s="29">
        <f t="shared" si="5"/>
        <v>291</v>
      </c>
      <c r="C293" s="23" t="s">
        <v>242</v>
      </c>
      <c r="D293" s="96" t="s">
        <v>2678</v>
      </c>
      <c r="E293" s="9" t="s">
        <v>235</v>
      </c>
      <c r="F293" s="1">
        <v>16</v>
      </c>
      <c r="G293" s="23" t="s">
        <v>65</v>
      </c>
      <c r="H293" s="23">
        <f>INDEX(部首検索表[序数],MATCH(字音画数表[[#This Row],[部首]],部首検索表[部首],0))</f>
        <v>120</v>
      </c>
      <c r="I293" s="23" t="s">
        <v>213</v>
      </c>
      <c r="J293" s="23"/>
      <c r="K293" s="23"/>
      <c r="L293" s="23"/>
      <c r="M293" s="45" t="s">
        <v>20</v>
      </c>
      <c r="N293" s="20"/>
      <c r="AU293"/>
      <c r="AW293"/>
      <c r="AY293"/>
      <c r="AZ293" s="3"/>
      <c r="BA293"/>
      <c r="BB293" s="3"/>
      <c r="BC293"/>
      <c r="BD293" s="3"/>
      <c r="BE293"/>
      <c r="BF293" s="3"/>
      <c r="BG293"/>
      <c r="BH293" s="3"/>
      <c r="BI293"/>
      <c r="BJ293" s="3"/>
      <c r="BK293"/>
      <c r="BL293" s="3"/>
      <c r="BM293"/>
      <c r="BN293" s="3"/>
      <c r="BO293"/>
      <c r="BP293" s="3"/>
      <c r="BQ293"/>
      <c r="BR293" s="3"/>
      <c r="BS293"/>
      <c r="BT293" s="3"/>
      <c r="BU293"/>
      <c r="BV293" s="3"/>
      <c r="BW293"/>
      <c r="BX293" s="3"/>
      <c r="BY293"/>
      <c r="BZ293" s="3"/>
      <c r="CA293"/>
      <c r="CB293" s="3"/>
      <c r="CD293" s="3"/>
      <c r="CF293" s="3"/>
    </row>
    <row r="294" spans="2:84">
      <c r="B294" s="29">
        <f t="shared" si="5"/>
        <v>292</v>
      </c>
      <c r="C294" s="23" t="s">
        <v>1465</v>
      </c>
      <c r="D294" s="96" t="s">
        <v>1465</v>
      </c>
      <c r="E294" s="9" t="s">
        <v>235</v>
      </c>
      <c r="F294" s="1">
        <v>16</v>
      </c>
      <c r="G294" s="23" t="s">
        <v>812</v>
      </c>
      <c r="H294" s="23">
        <f>INDEX(部首検索表[序数],MATCH(字音画数表[[#This Row],[部首]],部首検索表[部首],0))</f>
        <v>154</v>
      </c>
      <c r="I294" s="23" t="s">
        <v>213</v>
      </c>
      <c r="J294" s="23"/>
      <c r="K294" s="23"/>
      <c r="L294" s="23"/>
      <c r="M294" s="45"/>
      <c r="N294" s="20"/>
      <c r="AU294"/>
      <c r="AW294"/>
      <c r="AY294"/>
      <c r="AZ294" s="3"/>
      <c r="BA294"/>
      <c r="BB294" s="3"/>
      <c r="BC294"/>
      <c r="BD294" s="3"/>
      <c r="BE294"/>
      <c r="BF294" s="3"/>
      <c r="BG294"/>
      <c r="BH294" s="3"/>
      <c r="BI294"/>
      <c r="BJ294" s="3"/>
      <c r="BK294"/>
      <c r="BL294" s="3"/>
      <c r="BM294"/>
      <c r="BN294" s="3"/>
      <c r="BO294"/>
      <c r="BP294" s="3"/>
      <c r="BQ294"/>
      <c r="BR294" s="3"/>
      <c r="BS294"/>
      <c r="BT294" s="3"/>
      <c r="BU294"/>
      <c r="BV294" s="3"/>
      <c r="BW294"/>
      <c r="BX294" s="3"/>
      <c r="BY294"/>
      <c r="BZ294" s="3"/>
      <c r="CA294"/>
      <c r="CB294" s="3"/>
      <c r="CD294" s="3"/>
      <c r="CF294" s="3"/>
    </row>
    <row r="295" spans="2:84">
      <c r="B295" s="29">
        <f t="shared" si="5"/>
        <v>293</v>
      </c>
      <c r="C295" s="23" t="s">
        <v>1464</v>
      </c>
      <c r="D295" s="96" t="s">
        <v>1464</v>
      </c>
      <c r="E295" s="9" t="s">
        <v>235</v>
      </c>
      <c r="F295" s="1">
        <v>16</v>
      </c>
      <c r="G295" s="23" t="s">
        <v>109</v>
      </c>
      <c r="H295" s="27">
        <f>INDEX(部首検索表[序数],MATCH(字音画数表[[#This Row],[部首]],部首検索表[部首],0))</f>
        <v>162</v>
      </c>
      <c r="I295" s="23" t="s">
        <v>213</v>
      </c>
      <c r="J295" s="23"/>
      <c r="K295" s="23"/>
      <c r="L295" s="23"/>
      <c r="M295" s="45"/>
      <c r="N295" s="20"/>
      <c r="AU295"/>
      <c r="AW295"/>
      <c r="AY295"/>
      <c r="AZ295" s="3"/>
      <c r="BA295"/>
      <c r="BB295" s="3"/>
      <c r="BC295"/>
      <c r="BD295" s="3"/>
      <c r="BE295"/>
      <c r="BF295" s="3"/>
      <c r="BG295"/>
      <c r="BH295" s="3"/>
      <c r="BI295"/>
      <c r="BJ295" s="3"/>
      <c r="BK295"/>
      <c r="BL295" s="3"/>
      <c r="BM295"/>
      <c r="BN295" s="3"/>
      <c r="BO295"/>
      <c r="BP295" s="3"/>
      <c r="BQ295"/>
      <c r="BR295" s="3"/>
      <c r="BS295"/>
      <c r="BT295" s="3"/>
      <c r="BU295"/>
      <c r="BV295" s="3"/>
      <c r="BW295"/>
      <c r="BX295" s="3"/>
      <c r="BY295"/>
      <c r="BZ295" s="3"/>
      <c r="CA295"/>
      <c r="CB295" s="3"/>
      <c r="CD295" s="3"/>
      <c r="CF295" s="3"/>
    </row>
    <row r="296" spans="2:84">
      <c r="B296" s="29">
        <f t="shared" si="5"/>
        <v>294</v>
      </c>
      <c r="C296" s="23" t="s">
        <v>1466</v>
      </c>
      <c r="D296" s="96" t="s">
        <v>1466</v>
      </c>
      <c r="E296" s="9" t="s">
        <v>235</v>
      </c>
      <c r="F296" s="1">
        <v>16</v>
      </c>
      <c r="G296" s="23" t="s">
        <v>1061</v>
      </c>
      <c r="H296" s="23">
        <f>INDEX(部首検索表[序数],MATCH(字音画数表[[#This Row],[部首]],部首検索表[部首],0))</f>
        <v>203</v>
      </c>
      <c r="I296" s="23" t="s">
        <v>213</v>
      </c>
      <c r="J296" s="23"/>
      <c r="K296" s="23"/>
      <c r="L296" s="23"/>
      <c r="M296" s="45"/>
      <c r="N296" s="20"/>
      <c r="AU296"/>
      <c r="AW296"/>
      <c r="AY296"/>
      <c r="AZ296" s="3"/>
      <c r="BA296"/>
      <c r="BB296" s="3"/>
      <c r="BC296"/>
      <c r="BD296" s="3"/>
      <c r="BE296"/>
      <c r="BF296" s="3"/>
      <c r="BG296"/>
      <c r="BH296" s="3"/>
      <c r="BI296"/>
      <c r="BJ296" s="3"/>
      <c r="BK296"/>
      <c r="BL296" s="3"/>
      <c r="BM296"/>
      <c r="BN296" s="3"/>
      <c r="BO296"/>
      <c r="BP296" s="3"/>
      <c r="BQ296"/>
      <c r="BR296" s="3"/>
      <c r="BS296"/>
      <c r="BT296" s="3"/>
      <c r="BU296"/>
      <c r="BV296" s="3"/>
      <c r="BW296"/>
      <c r="BX296" s="3"/>
      <c r="BY296"/>
      <c r="BZ296" s="3"/>
      <c r="CA296"/>
      <c r="CB296" s="3"/>
      <c r="CD296" s="3"/>
      <c r="CF296" s="3"/>
    </row>
    <row r="297" spans="2:84">
      <c r="B297" s="29">
        <f t="shared" si="5"/>
        <v>295</v>
      </c>
      <c r="C297" s="23" t="s">
        <v>1467</v>
      </c>
      <c r="D297" s="96" t="s">
        <v>2362</v>
      </c>
      <c r="E297" s="9" t="s">
        <v>235</v>
      </c>
      <c r="F297" s="1">
        <v>20</v>
      </c>
      <c r="G297" s="23" t="s">
        <v>52</v>
      </c>
      <c r="H297" s="23">
        <f>INDEX(部首検索表[序数],MATCH(字音画数表[[#This Row],[部首]],部首検索表[部首],0))</f>
        <v>94</v>
      </c>
      <c r="I297" s="23" t="s">
        <v>213</v>
      </c>
      <c r="J297" s="23"/>
      <c r="K297" s="23"/>
      <c r="L297" s="23"/>
      <c r="M297" s="45"/>
      <c r="N297" s="20"/>
      <c r="AU297"/>
      <c r="AW297"/>
      <c r="AY297"/>
      <c r="AZ297" s="3"/>
      <c r="BA297"/>
      <c r="BB297" s="3"/>
      <c r="BC297"/>
      <c r="BD297" s="3"/>
      <c r="BE297"/>
      <c r="BF297" s="3"/>
      <c r="BG297"/>
      <c r="BH297" s="3"/>
      <c r="BI297"/>
      <c r="BJ297" s="3"/>
      <c r="BK297"/>
      <c r="BL297" s="3"/>
      <c r="BM297"/>
      <c r="BN297" s="3"/>
      <c r="BO297"/>
      <c r="BP297" s="3"/>
      <c r="BQ297"/>
      <c r="BR297" s="3"/>
      <c r="BS297"/>
      <c r="BT297" s="3"/>
      <c r="BU297"/>
      <c r="BV297" s="3"/>
      <c r="BW297"/>
      <c r="BX297" s="3"/>
      <c r="BY297"/>
      <c r="BZ297" s="3"/>
      <c r="CA297"/>
      <c r="CB297" s="3"/>
      <c r="CD297" s="3"/>
      <c r="CF297" s="3"/>
    </row>
    <row r="298" spans="2:84">
      <c r="B298" s="29">
        <f t="shared" si="5"/>
        <v>296</v>
      </c>
      <c r="C298" s="30" t="s">
        <v>1468</v>
      </c>
      <c r="D298" s="103" t="s">
        <v>1468</v>
      </c>
      <c r="E298" s="9" t="s">
        <v>235</v>
      </c>
      <c r="F298" s="1">
        <v>21</v>
      </c>
      <c r="G298" s="23" t="s">
        <v>857</v>
      </c>
      <c r="H298" s="27">
        <f>INDEX(部首検索表[序数],MATCH(字音画数表[[#This Row],[部首]],部首検索表[部首],0))</f>
        <v>149</v>
      </c>
      <c r="I298" s="23" t="s">
        <v>213</v>
      </c>
      <c r="J298" s="23"/>
      <c r="K298" s="23"/>
      <c r="L298" s="23"/>
      <c r="M298" s="45"/>
      <c r="N298" s="20"/>
      <c r="AU298"/>
      <c r="AW298"/>
      <c r="AY298"/>
      <c r="AZ298" s="3"/>
      <c r="BA298"/>
      <c r="BB298" s="3"/>
      <c r="BC298"/>
      <c r="BD298" s="3"/>
      <c r="BE298"/>
      <c r="BF298" s="3"/>
      <c r="BG298"/>
      <c r="BH298" s="3"/>
      <c r="BI298"/>
      <c r="BJ298" s="3"/>
      <c r="BK298"/>
      <c r="BL298" s="3"/>
      <c r="BM298"/>
      <c r="BN298" s="3"/>
      <c r="BO298"/>
      <c r="BP298" s="3"/>
      <c r="BQ298"/>
      <c r="BR298" s="3"/>
      <c r="BS298"/>
      <c r="BT298" s="3"/>
      <c r="BU298"/>
      <c r="BV298" s="3"/>
      <c r="BW298"/>
      <c r="BX298" s="3"/>
      <c r="BY298"/>
      <c r="BZ298" s="3"/>
      <c r="CA298"/>
      <c r="CB298" s="3"/>
      <c r="CD298" s="3"/>
      <c r="CF298" s="3"/>
    </row>
    <row r="299" spans="2:84">
      <c r="B299" s="29">
        <f t="shared" si="5"/>
        <v>297</v>
      </c>
      <c r="C299" s="23" t="s">
        <v>1351</v>
      </c>
      <c r="D299" s="96" t="s">
        <v>2413</v>
      </c>
      <c r="E299" s="9" t="s">
        <v>235</v>
      </c>
      <c r="F299" s="1">
        <v>23</v>
      </c>
      <c r="G299" s="23" t="s">
        <v>873</v>
      </c>
      <c r="H299" s="23">
        <f>INDEX(部首検索表[序数],MATCH(字音画数表[[#This Row],[部首]],部首検索表[部首],0))</f>
        <v>181</v>
      </c>
      <c r="I299" s="23" t="s">
        <v>213</v>
      </c>
      <c r="J299" s="23"/>
      <c r="K299" s="23"/>
      <c r="L299" s="23"/>
      <c r="M299" s="45"/>
      <c r="N299" s="20"/>
      <c r="AU299"/>
      <c r="AW299"/>
      <c r="AY299"/>
      <c r="AZ299" s="3"/>
      <c r="BA299"/>
      <c r="BB299" s="3"/>
      <c r="BC299"/>
      <c r="BD299" s="3"/>
      <c r="BE299"/>
      <c r="BF299" s="3"/>
      <c r="BG299"/>
      <c r="BH299" s="3"/>
      <c r="BI299"/>
      <c r="BJ299" s="3"/>
      <c r="BK299"/>
      <c r="BL299" s="3"/>
      <c r="BM299"/>
      <c r="BN299" s="3"/>
      <c r="BO299"/>
      <c r="BP299" s="3"/>
      <c r="BQ299"/>
      <c r="BR299" s="3"/>
      <c r="BS299"/>
      <c r="BT299" s="3"/>
      <c r="BU299"/>
      <c r="BV299" s="3"/>
      <c r="BW299"/>
      <c r="BX299" s="3"/>
      <c r="BY299"/>
      <c r="BZ299" s="3"/>
      <c r="CA299"/>
      <c r="CB299" s="3"/>
      <c r="CD299" s="3"/>
      <c r="CF299" s="3"/>
    </row>
    <row r="300" spans="2:84">
      <c r="B300" s="29">
        <f t="shared" si="5"/>
        <v>298</v>
      </c>
      <c r="C300" s="23" t="s">
        <v>243</v>
      </c>
      <c r="D300" s="96" t="s">
        <v>243</v>
      </c>
      <c r="E300" s="9" t="s">
        <v>244</v>
      </c>
      <c r="F300" s="1">
        <v>4</v>
      </c>
      <c r="G300" s="25" t="s">
        <v>245</v>
      </c>
      <c r="H300" s="27">
        <f>INDEX(部首検索表[序数],MATCH(字音画数表[[#This Row],[部首]],部首検索表[部首],0))</f>
        <v>10</v>
      </c>
      <c r="I300" s="23" t="s">
        <v>213</v>
      </c>
      <c r="J300" s="23"/>
      <c r="K300" s="23"/>
      <c r="L300" s="23"/>
      <c r="M300" s="45" t="s">
        <v>20</v>
      </c>
      <c r="N300" s="20"/>
      <c r="AU300"/>
      <c r="AW300"/>
      <c r="AY300"/>
      <c r="AZ300" s="3"/>
      <c r="BA300"/>
      <c r="BB300" s="3"/>
      <c r="BC300"/>
      <c r="BD300" s="3"/>
      <c r="BE300"/>
      <c r="BF300" s="3"/>
      <c r="BG300"/>
      <c r="BH300" s="3"/>
      <c r="BI300"/>
      <c r="BJ300" s="3"/>
      <c r="BK300"/>
      <c r="BL300" s="3"/>
      <c r="BM300"/>
      <c r="BN300" s="3"/>
      <c r="BO300"/>
      <c r="BP300" s="3"/>
      <c r="BQ300"/>
      <c r="BR300" s="3"/>
      <c r="BS300"/>
      <c r="BT300" s="3"/>
      <c r="BU300"/>
      <c r="BV300" s="3"/>
      <c r="BW300"/>
      <c r="BX300" s="3"/>
      <c r="BY300"/>
      <c r="BZ300" s="3"/>
      <c r="CA300"/>
      <c r="CB300" s="3"/>
      <c r="CD300" s="3"/>
      <c r="CF300" s="3"/>
    </row>
    <row r="301" spans="2:84">
      <c r="B301" s="29">
        <f t="shared" si="5"/>
        <v>299</v>
      </c>
      <c r="C301" s="23" t="s">
        <v>246</v>
      </c>
      <c r="D301" s="96" t="s">
        <v>246</v>
      </c>
      <c r="E301" s="9" t="s">
        <v>244</v>
      </c>
      <c r="F301" s="1">
        <v>7</v>
      </c>
      <c r="G301" s="23" t="s">
        <v>90</v>
      </c>
      <c r="H301" s="23">
        <f>INDEX(部首検索表[序数],MATCH(字音画数表[[#This Row],[部首]],部首検索表[部首],0))</f>
        <v>85</v>
      </c>
      <c r="I301" s="23" t="s">
        <v>213</v>
      </c>
      <c r="J301" s="23"/>
      <c r="K301" s="23"/>
      <c r="L301" s="23"/>
      <c r="M301" s="45"/>
      <c r="N301" s="20"/>
      <c r="AU301"/>
      <c r="AW301"/>
      <c r="AY301"/>
      <c r="AZ301" s="3"/>
      <c r="BA301"/>
      <c r="BB301" s="3"/>
      <c r="BC301"/>
      <c r="BD301" s="3"/>
      <c r="BE301"/>
      <c r="BF301" s="3"/>
      <c r="BG301"/>
      <c r="BH301" s="3"/>
      <c r="BI301"/>
      <c r="BJ301" s="3"/>
      <c r="BK301"/>
      <c r="BL301" s="3"/>
      <c r="BM301"/>
      <c r="BN301" s="3"/>
      <c r="BO301"/>
      <c r="BP301" s="3"/>
      <c r="BQ301"/>
      <c r="BR301" s="3"/>
      <c r="BS301"/>
      <c r="BT301" s="3"/>
      <c r="BU301"/>
      <c r="BV301" s="3"/>
      <c r="BW301"/>
      <c r="BX301" s="3"/>
      <c r="BY301"/>
      <c r="BZ301" s="3"/>
      <c r="CA301"/>
      <c r="CB301" s="3"/>
      <c r="CD301" s="3"/>
      <c r="CF301" s="3"/>
    </row>
    <row r="302" spans="2:84">
      <c r="B302" s="29">
        <f t="shared" si="5"/>
        <v>300</v>
      </c>
      <c r="C302" s="23" t="s">
        <v>247</v>
      </c>
      <c r="D302" s="96" t="s">
        <v>247</v>
      </c>
      <c r="E302" s="9" t="s">
        <v>244</v>
      </c>
      <c r="F302" s="1">
        <v>7</v>
      </c>
      <c r="G302" s="23" t="s">
        <v>105</v>
      </c>
      <c r="H302" s="23">
        <f>INDEX(部首検索表[序数],MATCH(字音画数表[[#This Row],[部首]],部首検索表[部首],0))</f>
        <v>149</v>
      </c>
      <c r="I302" s="23" t="s">
        <v>213</v>
      </c>
      <c r="J302" s="23"/>
      <c r="K302" s="23"/>
      <c r="L302" s="23"/>
      <c r="M302" s="45" t="s">
        <v>248</v>
      </c>
      <c r="N302" s="20"/>
      <c r="AU302"/>
      <c r="AW302"/>
      <c r="AY302"/>
      <c r="AZ302" s="3"/>
      <c r="BA302"/>
      <c r="BB302" s="3"/>
      <c r="BC302"/>
      <c r="BD302" s="3"/>
      <c r="BE302"/>
      <c r="BF302" s="3"/>
      <c r="BG302"/>
      <c r="BH302" s="3"/>
      <c r="BI302"/>
      <c r="BJ302" s="3"/>
      <c r="BK302"/>
      <c r="BL302" s="3"/>
      <c r="BM302"/>
      <c r="BN302" s="3"/>
      <c r="BO302"/>
      <c r="BP302" s="3"/>
      <c r="BQ302"/>
      <c r="BR302" s="3"/>
      <c r="BS302"/>
      <c r="BT302" s="3"/>
      <c r="BU302"/>
      <c r="BV302" s="3"/>
      <c r="BW302"/>
      <c r="BX302" s="3"/>
      <c r="BY302"/>
      <c r="BZ302" s="3"/>
      <c r="CA302"/>
      <c r="CB302" s="3"/>
      <c r="CD302" s="3"/>
      <c r="CF302" s="3"/>
    </row>
    <row r="303" spans="2:84">
      <c r="B303" s="29">
        <f t="shared" si="5"/>
        <v>301</v>
      </c>
      <c r="C303" s="23" t="s">
        <v>1469</v>
      </c>
      <c r="D303" s="96" t="s">
        <v>1469</v>
      </c>
      <c r="E303" s="9" t="s">
        <v>244</v>
      </c>
      <c r="F303" s="1">
        <v>7</v>
      </c>
      <c r="G303" s="23" t="s">
        <v>47</v>
      </c>
      <c r="H303" s="23">
        <f>INDEX(部首検索表[序数],MATCH(字音画数表[[#This Row],[部首]],部首検索表[部首],0))</f>
        <v>170</v>
      </c>
      <c r="I303" s="23" t="s">
        <v>213</v>
      </c>
      <c r="J303" s="23"/>
      <c r="K303" s="23"/>
      <c r="L303" s="23"/>
      <c r="M303" s="45"/>
      <c r="N303" s="20"/>
      <c r="AU303"/>
      <c r="AW303"/>
      <c r="AY303"/>
      <c r="AZ303" s="3"/>
      <c r="BA303"/>
      <c r="BB303" s="3"/>
      <c r="BC303"/>
      <c r="BD303" s="3"/>
      <c r="BE303"/>
      <c r="BF303" s="3"/>
      <c r="BG303"/>
      <c r="BH303" s="3"/>
      <c r="BI303"/>
      <c r="BJ303" s="3"/>
      <c r="BK303"/>
      <c r="BL303" s="3"/>
      <c r="BM303"/>
      <c r="BN303" s="3"/>
      <c r="BO303"/>
      <c r="BP303" s="3"/>
      <c r="BQ303"/>
      <c r="BR303" s="3"/>
      <c r="BS303"/>
      <c r="BT303" s="3"/>
      <c r="BU303"/>
      <c r="BV303" s="3"/>
      <c r="BW303"/>
      <c r="BX303" s="3"/>
      <c r="BY303"/>
      <c r="BZ303" s="3"/>
      <c r="CA303"/>
      <c r="CB303" s="3"/>
      <c r="CD303" s="3"/>
      <c r="CF303" s="3"/>
    </row>
    <row r="304" spans="2:84">
      <c r="B304" s="29">
        <f t="shared" si="5"/>
        <v>302</v>
      </c>
      <c r="C304" s="24" t="s">
        <v>249</v>
      </c>
      <c r="D304" s="97" t="s">
        <v>249</v>
      </c>
      <c r="E304" s="16" t="s">
        <v>244</v>
      </c>
      <c r="F304" s="1">
        <v>10</v>
      </c>
      <c r="G304" s="25" t="s">
        <v>77</v>
      </c>
      <c r="H304" s="23">
        <f>INDEX(部首検索表[序数],MATCH(字音画数表[[#This Row],[部首]],部首検索表[部首],0))</f>
        <v>27</v>
      </c>
      <c r="I304" s="23" t="s">
        <v>213</v>
      </c>
      <c r="J304" s="23"/>
      <c r="K304" s="23"/>
      <c r="L304" s="23"/>
      <c r="M304" s="45"/>
      <c r="N304" s="20"/>
      <c r="AU304"/>
      <c r="AW304"/>
      <c r="AY304"/>
      <c r="AZ304" s="3"/>
      <c r="BA304"/>
      <c r="BB304" s="3"/>
      <c r="BC304"/>
      <c r="BD304" s="3"/>
      <c r="BE304"/>
      <c r="BF304" s="3"/>
      <c r="BG304"/>
      <c r="BH304" s="3"/>
      <c r="BI304"/>
      <c r="BJ304" s="3"/>
      <c r="BK304"/>
      <c r="BL304" s="3"/>
      <c r="BM304"/>
      <c r="BN304" s="3"/>
      <c r="BO304"/>
      <c r="BP304" s="3"/>
      <c r="BQ304"/>
      <c r="BR304" s="3"/>
      <c r="BS304"/>
      <c r="BT304" s="3"/>
      <c r="BU304"/>
      <c r="BV304" s="3"/>
      <c r="BW304"/>
      <c r="BX304" s="3"/>
      <c r="BY304"/>
      <c r="BZ304" s="3"/>
      <c r="CA304"/>
      <c r="CB304" s="3"/>
      <c r="CD304" s="3"/>
      <c r="CF304" s="3"/>
    </row>
    <row r="305" spans="2:84">
      <c r="B305" s="29">
        <f t="shared" si="5"/>
        <v>303</v>
      </c>
      <c r="C305" s="23" t="s">
        <v>1470</v>
      </c>
      <c r="D305" s="96" t="s">
        <v>1470</v>
      </c>
      <c r="E305" s="9" t="s">
        <v>244</v>
      </c>
      <c r="F305" s="1">
        <v>14</v>
      </c>
      <c r="G305" s="23" t="s">
        <v>618</v>
      </c>
      <c r="H305" s="23">
        <f>INDEX(部首検索表[序数],MATCH(字音画数表[[#This Row],[部首]],部首検索表[部首],0))</f>
        <v>61</v>
      </c>
      <c r="I305" s="23" t="s">
        <v>213</v>
      </c>
      <c r="J305" s="23" t="s">
        <v>1995</v>
      </c>
      <c r="K305" s="23" t="s">
        <v>1980</v>
      </c>
      <c r="L305" s="23"/>
      <c r="M305" s="44" t="s">
        <v>1345</v>
      </c>
      <c r="N305" s="20"/>
      <c r="AU305"/>
      <c r="AW305"/>
      <c r="AY305"/>
      <c r="AZ305" s="3"/>
      <c r="BA305"/>
      <c r="BB305" s="3"/>
      <c r="BC305"/>
      <c r="BD305" s="3"/>
      <c r="BE305"/>
      <c r="BF305" s="3"/>
      <c r="BG305"/>
      <c r="BH305" s="3"/>
      <c r="BI305"/>
      <c r="BJ305" s="3"/>
      <c r="BK305"/>
      <c r="BL305" s="3"/>
      <c r="BM305"/>
      <c r="BN305" s="3"/>
      <c r="BO305"/>
      <c r="BP305" s="3"/>
      <c r="BQ305"/>
      <c r="BR305" s="3"/>
      <c r="BS305"/>
      <c r="BT305" s="3"/>
      <c r="BU305"/>
      <c r="BV305" s="3"/>
      <c r="BW305"/>
      <c r="BX305" s="3"/>
      <c r="BY305"/>
      <c r="BZ305" s="3"/>
      <c r="CA305"/>
      <c r="CB305" s="3"/>
      <c r="CD305" s="3"/>
      <c r="CF305" s="3"/>
    </row>
    <row r="306" spans="2:84">
      <c r="B306" s="29">
        <f t="shared" si="5"/>
        <v>304</v>
      </c>
      <c r="C306" s="23" t="s">
        <v>1471</v>
      </c>
      <c r="D306" s="96" t="s">
        <v>1471</v>
      </c>
      <c r="E306" s="9" t="s">
        <v>244</v>
      </c>
      <c r="F306" s="1">
        <v>21</v>
      </c>
      <c r="G306" s="23" t="s">
        <v>1073</v>
      </c>
      <c r="H306" s="23">
        <f>INDEX(部首検索表[序数],MATCH(字音画数表[[#This Row],[部首]],部首検索表[部首],0))</f>
        <v>98</v>
      </c>
      <c r="I306" s="23" t="s">
        <v>213</v>
      </c>
      <c r="J306" s="23"/>
      <c r="K306" s="23"/>
      <c r="L306" s="23"/>
      <c r="M306" s="45"/>
      <c r="N306" s="20"/>
      <c r="AU306"/>
      <c r="AW306"/>
      <c r="AY306"/>
      <c r="AZ306" s="3"/>
      <c r="BA306"/>
      <c r="BB306" s="3"/>
      <c r="BC306"/>
      <c r="BD306" s="3"/>
      <c r="BE306"/>
      <c r="BF306" s="3"/>
      <c r="BG306"/>
      <c r="BH306" s="3"/>
      <c r="BI306"/>
      <c r="BJ306" s="3"/>
      <c r="BK306"/>
      <c r="BL306" s="3"/>
      <c r="BM306"/>
      <c r="BN306" s="3"/>
      <c r="BO306"/>
      <c r="BP306" s="3"/>
      <c r="BQ306"/>
      <c r="BR306" s="3"/>
      <c r="BS306"/>
      <c r="BT306" s="3"/>
      <c r="BU306"/>
      <c r="BV306" s="3"/>
      <c r="BW306"/>
      <c r="BX306" s="3"/>
      <c r="BY306"/>
      <c r="BZ306" s="3"/>
      <c r="CA306"/>
      <c r="CB306" s="3"/>
      <c r="CD306" s="3"/>
      <c r="CF306" s="3"/>
    </row>
    <row r="307" spans="2:84">
      <c r="B307" s="29">
        <f t="shared" si="5"/>
        <v>305</v>
      </c>
      <c r="C307" s="30" t="s">
        <v>250</v>
      </c>
      <c r="D307" s="95" t="s">
        <v>2679</v>
      </c>
      <c r="E307" s="9" t="s">
        <v>251</v>
      </c>
      <c r="F307" s="1">
        <v>4</v>
      </c>
      <c r="G307" s="30" t="s">
        <v>250</v>
      </c>
      <c r="H307" s="27">
        <f>INDEX(部首検索表[序数],MATCH(字音画数表[[#This Row],[部首]],部首検索表[部首],0))</f>
        <v>63</v>
      </c>
      <c r="I307" s="23" t="s">
        <v>251</v>
      </c>
      <c r="J307" s="23"/>
      <c r="K307" s="23"/>
      <c r="L307" s="23"/>
      <c r="M307" s="45"/>
      <c r="N307" s="20"/>
      <c r="AU307"/>
      <c r="AW307"/>
      <c r="AY307"/>
      <c r="AZ307" s="3"/>
      <c r="BA307"/>
      <c r="BB307" s="3"/>
      <c r="BC307"/>
      <c r="BD307" s="3"/>
      <c r="BE307"/>
      <c r="BF307" s="3"/>
      <c r="BG307"/>
      <c r="BH307" s="3"/>
      <c r="BI307"/>
      <c r="BJ307" s="3"/>
      <c r="BK307"/>
      <c r="BL307" s="3"/>
      <c r="BM307"/>
      <c r="BN307" s="3"/>
      <c r="BO307"/>
      <c r="BP307" s="3"/>
      <c r="BQ307"/>
      <c r="BR307" s="3"/>
      <c r="BS307"/>
      <c r="BT307" s="3"/>
      <c r="BU307"/>
      <c r="BV307" s="3"/>
      <c r="BW307"/>
      <c r="BX307" s="3"/>
      <c r="BY307"/>
      <c r="BZ307" s="3"/>
      <c r="CA307"/>
      <c r="CB307" s="3"/>
      <c r="CD307" s="3"/>
      <c r="CF307" s="3"/>
    </row>
    <row r="308" spans="2:84">
      <c r="B308" s="29">
        <f t="shared" si="5"/>
        <v>306</v>
      </c>
      <c r="C308" s="23" t="s">
        <v>252</v>
      </c>
      <c r="D308" s="96" t="s">
        <v>252</v>
      </c>
      <c r="E308" s="9" t="s">
        <v>251</v>
      </c>
      <c r="F308" s="1">
        <v>6</v>
      </c>
      <c r="G308" s="25" t="s">
        <v>253</v>
      </c>
      <c r="H308" s="23">
        <f>INDEX(部首検索表[序数],MATCH(字音画数表[[#This Row],[部首]],部首検索表[部首],0))</f>
        <v>141</v>
      </c>
      <c r="I308" s="23" t="s">
        <v>251</v>
      </c>
      <c r="J308" s="23"/>
      <c r="K308" s="23"/>
      <c r="L308" s="23"/>
      <c r="M308" s="45"/>
      <c r="N308" s="20"/>
      <c r="AU308"/>
      <c r="AW308"/>
      <c r="AY308"/>
      <c r="AZ308" s="3"/>
      <c r="BA308"/>
      <c r="BB308" s="3"/>
      <c r="BC308"/>
      <c r="BD308" s="3"/>
      <c r="BE308"/>
      <c r="BF308" s="3"/>
      <c r="BG308"/>
      <c r="BH308" s="3"/>
      <c r="BI308"/>
      <c r="BJ308" s="3"/>
      <c r="BK308"/>
      <c r="BL308" s="3"/>
      <c r="BM308"/>
      <c r="BN308" s="3"/>
      <c r="BO308"/>
      <c r="BP308" s="3"/>
      <c r="BQ308"/>
      <c r="BR308" s="3"/>
      <c r="BS308"/>
      <c r="BT308" s="3"/>
      <c r="BU308"/>
      <c r="BV308" s="3"/>
      <c r="BW308"/>
      <c r="BX308" s="3"/>
      <c r="BY308"/>
      <c r="BZ308" s="3"/>
      <c r="CA308"/>
      <c r="CB308" s="3"/>
      <c r="CD308" s="3"/>
      <c r="CF308" s="3"/>
    </row>
    <row r="309" spans="2:84">
      <c r="B309" s="29">
        <f t="shared" si="5"/>
        <v>307</v>
      </c>
      <c r="C309" s="23" t="s">
        <v>254</v>
      </c>
      <c r="D309" s="96" t="s">
        <v>254</v>
      </c>
      <c r="E309" s="9" t="s">
        <v>251</v>
      </c>
      <c r="F309" s="1">
        <v>8</v>
      </c>
      <c r="G309" s="25" t="s">
        <v>76</v>
      </c>
      <c r="H309" s="23">
        <f>INDEX(部首検索表[序数],MATCH(字音画数表[[#This Row],[部首]],部首検索表[部首],0))</f>
        <v>31</v>
      </c>
      <c r="I309" s="23" t="s">
        <v>251</v>
      </c>
      <c r="J309" s="23"/>
      <c r="K309" s="23"/>
      <c r="L309" s="23"/>
      <c r="M309" s="45" t="s">
        <v>20</v>
      </c>
      <c r="N309" s="20"/>
      <c r="AU309"/>
      <c r="AW309"/>
      <c r="AY309"/>
      <c r="AZ309" s="3"/>
      <c r="BA309"/>
      <c r="BB309" s="3"/>
      <c r="BC309"/>
      <c r="BD309" s="3"/>
      <c r="BE309"/>
      <c r="BF309" s="3"/>
      <c r="BG309"/>
      <c r="BH309" s="3"/>
      <c r="BI309"/>
      <c r="BJ309" s="3"/>
      <c r="BK309"/>
      <c r="BL309" s="3"/>
      <c r="BM309"/>
      <c r="BN309" s="3"/>
      <c r="BO309"/>
      <c r="BP309" s="3"/>
      <c r="BQ309"/>
      <c r="BR309" s="3"/>
      <c r="BS309"/>
      <c r="BT309" s="3"/>
      <c r="BU309"/>
      <c r="BV309" s="3"/>
      <c r="BW309"/>
      <c r="BX309" s="3"/>
      <c r="BY309"/>
      <c r="BZ309" s="3"/>
      <c r="CA309"/>
      <c r="CB309" s="3"/>
      <c r="CD309" s="3"/>
      <c r="CF309" s="3"/>
    </row>
    <row r="310" spans="2:84">
      <c r="B310" s="29">
        <f t="shared" si="5"/>
        <v>308</v>
      </c>
      <c r="C310" s="23" t="s">
        <v>255</v>
      </c>
      <c r="D310" s="96" t="s">
        <v>255</v>
      </c>
      <c r="E310" s="9" t="s">
        <v>251</v>
      </c>
      <c r="F310" s="1">
        <v>9</v>
      </c>
      <c r="G310" s="25" t="s">
        <v>135</v>
      </c>
      <c r="H310" s="23">
        <f>INDEX(部首検索表[序数],MATCH(字音画数表[[#This Row],[部首]],部首検索表[部首],0))</f>
        <v>66</v>
      </c>
      <c r="I310" s="23" t="s">
        <v>251</v>
      </c>
      <c r="J310" s="23"/>
      <c r="K310" s="23"/>
      <c r="L310" s="23"/>
      <c r="M310" s="45"/>
      <c r="N310" s="20"/>
      <c r="AU310"/>
      <c r="AW310"/>
      <c r="AY310"/>
      <c r="AZ310" s="3"/>
      <c r="BA310"/>
      <c r="BB310" s="3"/>
      <c r="BC310"/>
      <c r="BD310" s="3"/>
      <c r="BE310"/>
      <c r="BF310" s="3"/>
      <c r="BG310"/>
      <c r="BH310" s="3"/>
      <c r="BI310"/>
      <c r="BJ310" s="3"/>
      <c r="BK310"/>
      <c r="BL310" s="3"/>
      <c r="BM310"/>
      <c r="BN310" s="3"/>
      <c r="BO310"/>
      <c r="BP310" s="3"/>
      <c r="BQ310"/>
      <c r="BR310" s="3"/>
      <c r="BS310"/>
      <c r="BT310" s="3"/>
      <c r="BU310"/>
      <c r="BV310" s="3"/>
      <c r="BW310"/>
      <c r="BX310" s="3"/>
      <c r="BY310"/>
      <c r="BZ310" s="3"/>
      <c r="CA310"/>
      <c r="CB310" s="3"/>
      <c r="CD310" s="3"/>
      <c r="CF310" s="3"/>
    </row>
    <row r="311" spans="2:84">
      <c r="B311" s="29">
        <f t="shared" si="5"/>
        <v>309</v>
      </c>
      <c r="C311" s="23" t="s">
        <v>1472</v>
      </c>
      <c r="D311" s="96" t="s">
        <v>1472</v>
      </c>
      <c r="E311" s="9" t="s">
        <v>251</v>
      </c>
      <c r="F311" s="1">
        <v>9</v>
      </c>
      <c r="G311" s="23" t="s">
        <v>788</v>
      </c>
      <c r="H311" s="23">
        <f>INDEX(部首検索表[序数],MATCH(字音画数表[[#This Row],[部首]],部首検索表[部首],0))</f>
        <v>75</v>
      </c>
      <c r="I311" s="23" t="s">
        <v>251</v>
      </c>
      <c r="J311" s="23"/>
      <c r="K311" s="23"/>
      <c r="L311" s="23"/>
      <c r="M311" s="45"/>
      <c r="N311" s="20"/>
      <c r="AU311"/>
      <c r="AW311"/>
      <c r="AY311"/>
      <c r="AZ311" s="3"/>
      <c r="BA311"/>
      <c r="BB311" s="3"/>
      <c r="BC311"/>
      <c r="BD311" s="3"/>
      <c r="BE311"/>
      <c r="BF311" s="3"/>
      <c r="BG311"/>
      <c r="BH311" s="3"/>
      <c r="BI311"/>
      <c r="BJ311" s="3"/>
      <c r="BK311"/>
      <c r="BL311" s="3"/>
      <c r="BM311"/>
      <c r="BN311" s="3"/>
      <c r="BO311"/>
      <c r="BP311" s="3"/>
      <c r="BQ311"/>
      <c r="BR311" s="3"/>
      <c r="BS311"/>
      <c r="BT311" s="3"/>
      <c r="BU311"/>
      <c r="BV311" s="3"/>
      <c r="BW311"/>
      <c r="BX311" s="3"/>
      <c r="BY311"/>
      <c r="BZ311" s="3"/>
      <c r="CA311"/>
      <c r="CB311" s="3"/>
      <c r="CD311" s="3"/>
      <c r="CF311" s="3"/>
    </row>
    <row r="312" spans="2:84">
      <c r="B312" s="29">
        <f t="shared" si="5"/>
        <v>310</v>
      </c>
      <c r="C312" s="23" t="s">
        <v>256</v>
      </c>
      <c r="D312" s="96" t="s">
        <v>256</v>
      </c>
      <c r="E312" s="9" t="s">
        <v>251</v>
      </c>
      <c r="F312" s="1">
        <v>9</v>
      </c>
      <c r="G312" s="23" t="s">
        <v>52</v>
      </c>
      <c r="H312" s="23">
        <f>INDEX(部首検索表[序数],MATCH(字音画数表[[#This Row],[部首]],部首検索表[部首],0))</f>
        <v>94</v>
      </c>
      <c r="I312" s="23" t="s">
        <v>251</v>
      </c>
      <c r="J312" s="23"/>
      <c r="K312" s="23"/>
      <c r="L312" s="23"/>
      <c r="M312" s="45" t="s">
        <v>20</v>
      </c>
      <c r="N312" s="20"/>
      <c r="AU312"/>
      <c r="AW312"/>
      <c r="AY312"/>
      <c r="AZ312" s="3"/>
      <c r="BA312"/>
      <c r="BB312" s="3"/>
      <c r="BC312"/>
      <c r="BD312" s="3"/>
      <c r="BE312"/>
      <c r="BF312" s="3"/>
      <c r="BG312"/>
      <c r="BH312" s="3"/>
      <c r="BI312"/>
      <c r="BJ312" s="3"/>
      <c r="BK312"/>
      <c r="BL312" s="3"/>
      <c r="BM312"/>
      <c r="BN312" s="3"/>
      <c r="BO312"/>
      <c r="BP312" s="3"/>
      <c r="BQ312"/>
      <c r="BR312" s="3"/>
      <c r="BS312"/>
      <c r="BT312" s="3"/>
      <c r="BU312"/>
      <c r="BV312" s="3"/>
      <c r="BW312"/>
      <c r="BX312" s="3"/>
      <c r="BY312"/>
      <c r="BZ312" s="3"/>
      <c r="CA312"/>
      <c r="CB312" s="3"/>
      <c r="CD312" s="3"/>
      <c r="CF312" s="3"/>
    </row>
    <row r="313" spans="2:84">
      <c r="B313" s="29">
        <f t="shared" si="5"/>
        <v>311</v>
      </c>
      <c r="C313" s="23" t="s">
        <v>1473</v>
      </c>
      <c r="D313" s="96" t="s">
        <v>1473</v>
      </c>
      <c r="E313" s="9" t="s">
        <v>251</v>
      </c>
      <c r="F313" s="1">
        <v>9</v>
      </c>
      <c r="G313" s="23" t="s">
        <v>194</v>
      </c>
      <c r="H313" s="27">
        <f>INDEX(部首検索表[序数],MATCH(字音画数表[[#This Row],[部首]],部首検索表[部首],0))</f>
        <v>130</v>
      </c>
      <c r="I313" s="23" t="s">
        <v>251</v>
      </c>
      <c r="J313" s="23"/>
      <c r="K313" s="23"/>
      <c r="L313" s="23"/>
      <c r="M313" s="45" t="s">
        <v>20</v>
      </c>
      <c r="N313" s="20"/>
      <c r="AU313"/>
      <c r="AW313"/>
      <c r="AY313"/>
      <c r="AZ313" s="3"/>
      <c r="BA313"/>
      <c r="BB313" s="3"/>
      <c r="BC313"/>
      <c r="BD313" s="3"/>
      <c r="BE313"/>
      <c r="BF313" s="3"/>
      <c r="BG313"/>
      <c r="BH313" s="3"/>
      <c r="BI313"/>
      <c r="BJ313" s="3"/>
      <c r="BK313"/>
      <c r="BL313" s="3"/>
      <c r="BM313"/>
      <c r="BN313" s="3"/>
      <c r="BO313"/>
      <c r="BP313" s="3"/>
      <c r="BQ313"/>
      <c r="BR313" s="3"/>
      <c r="BS313"/>
      <c r="BT313" s="3"/>
      <c r="BU313"/>
      <c r="BV313" s="3"/>
      <c r="BW313"/>
      <c r="BX313" s="3"/>
      <c r="BY313"/>
      <c r="BZ313" s="3"/>
      <c r="CA313"/>
      <c r="CB313" s="3"/>
      <c r="CD313" s="3"/>
      <c r="CF313" s="3"/>
    </row>
    <row r="314" spans="2:84">
      <c r="B314" s="29">
        <f t="shared" si="5"/>
        <v>312</v>
      </c>
      <c r="C314" s="1" t="s">
        <v>260</v>
      </c>
      <c r="D314" s="93" t="s">
        <v>260</v>
      </c>
      <c r="E314" s="9" t="s">
        <v>251</v>
      </c>
      <c r="F314" s="1" t="s">
        <v>261</v>
      </c>
      <c r="G314" s="1" t="s">
        <v>45</v>
      </c>
      <c r="H314" s="27">
        <f>INDEX(部首検索表[序数],MATCH(字音画数表[[#This Row],[部首]],部首検索表[部首],0))</f>
        <v>163</v>
      </c>
      <c r="I314" s="23" t="s">
        <v>251</v>
      </c>
      <c r="J314" s="23"/>
      <c r="K314" s="23"/>
      <c r="L314" s="23"/>
      <c r="M314" s="45" t="s">
        <v>262</v>
      </c>
      <c r="N314" s="20"/>
      <c r="AU314"/>
      <c r="AW314"/>
      <c r="AY314"/>
      <c r="AZ314" s="3"/>
      <c r="BA314"/>
      <c r="BB314" s="3"/>
      <c r="BC314"/>
      <c r="BD314" s="3"/>
      <c r="BE314"/>
      <c r="BF314" s="3"/>
      <c r="BG314"/>
      <c r="BH314" s="3"/>
      <c r="BI314"/>
      <c r="BJ314" s="3"/>
      <c r="BK314"/>
      <c r="BL314" s="3"/>
      <c r="BM314"/>
      <c r="BN314" s="3"/>
      <c r="BO314"/>
      <c r="BP314" s="3"/>
      <c r="BQ314"/>
      <c r="BR314" s="3"/>
      <c r="BS314"/>
      <c r="BT314" s="3"/>
      <c r="BU314"/>
      <c r="BV314" s="3"/>
      <c r="BW314"/>
      <c r="BX314" s="3"/>
      <c r="BY314"/>
      <c r="BZ314" s="3"/>
      <c r="CA314"/>
      <c r="CB314" s="3"/>
      <c r="CD314" s="3"/>
      <c r="CF314" s="3"/>
    </row>
    <row r="315" spans="2:84">
      <c r="B315" s="29">
        <f t="shared" si="5"/>
        <v>313</v>
      </c>
      <c r="C315" s="23" t="s">
        <v>257</v>
      </c>
      <c r="D315" s="96" t="s">
        <v>257</v>
      </c>
      <c r="E315" s="9" t="s">
        <v>251</v>
      </c>
      <c r="F315" s="1">
        <v>10</v>
      </c>
      <c r="G315" s="25" t="s">
        <v>117</v>
      </c>
      <c r="H315" s="27">
        <f>INDEX(部首検索表[序数],MATCH(字音画数表[[#This Row],[部首]],部首検索表[部首],0))</f>
        <v>53</v>
      </c>
      <c r="I315" s="23" t="s">
        <v>251</v>
      </c>
      <c r="J315" s="23"/>
      <c r="K315" s="23"/>
      <c r="L315" s="23"/>
      <c r="M315" s="45"/>
      <c r="N315" s="20"/>
      <c r="AU315"/>
      <c r="AW315"/>
      <c r="AY315"/>
      <c r="AZ315" s="3"/>
      <c r="BA315"/>
      <c r="BB315" s="3"/>
      <c r="BC315"/>
      <c r="BD315" s="3"/>
      <c r="BE315"/>
      <c r="BF315" s="3"/>
      <c r="BG315"/>
      <c r="BH315" s="3"/>
      <c r="BI315"/>
      <c r="BJ315" s="3"/>
      <c r="BK315"/>
      <c r="BL315" s="3"/>
      <c r="BM315"/>
      <c r="BN315" s="3"/>
      <c r="BO315"/>
      <c r="BP315" s="3"/>
      <c r="BQ315"/>
      <c r="BR315" s="3"/>
      <c r="BS315"/>
      <c r="BT315" s="3"/>
      <c r="BU315"/>
      <c r="BV315" s="3"/>
      <c r="BW315"/>
      <c r="BX315" s="3"/>
      <c r="BY315"/>
      <c r="BZ315" s="3"/>
      <c r="CA315"/>
      <c r="CB315" s="3"/>
      <c r="CD315" s="3"/>
      <c r="CF315" s="3"/>
    </row>
    <row r="316" spans="2:84">
      <c r="B316" s="29">
        <f t="shared" si="5"/>
        <v>314</v>
      </c>
      <c r="C316" s="23" t="s">
        <v>251</v>
      </c>
      <c r="D316" s="96" t="s">
        <v>251</v>
      </c>
      <c r="E316" s="9" t="s">
        <v>251</v>
      </c>
      <c r="F316" s="1">
        <v>10</v>
      </c>
      <c r="G316" s="23" t="s">
        <v>59</v>
      </c>
      <c r="H316" s="27">
        <f>INDEX(部首検索表[序数],MATCH(字音画数表[[#This Row],[部首]],部首検索表[部首],0))</f>
        <v>108</v>
      </c>
      <c r="I316" s="23" t="s">
        <v>251</v>
      </c>
      <c r="J316" s="23"/>
      <c r="K316" s="23"/>
      <c r="L316" s="23" t="s">
        <v>1974</v>
      </c>
      <c r="M316" s="45" t="s">
        <v>2758</v>
      </c>
      <c r="N316" s="20"/>
      <c r="AU316"/>
      <c r="AW316"/>
      <c r="AY316"/>
      <c r="AZ316" s="3"/>
      <c r="BA316"/>
      <c r="BB316" s="3"/>
      <c r="BC316"/>
      <c r="BD316" s="3"/>
      <c r="BE316"/>
      <c r="BF316" s="3"/>
      <c r="BG316"/>
      <c r="BH316" s="3"/>
      <c r="BI316"/>
      <c r="BJ316" s="3"/>
      <c r="BK316"/>
      <c r="BL316" s="3"/>
      <c r="BM316"/>
      <c r="BN316" s="3"/>
      <c r="BO316"/>
      <c r="BP316" s="3"/>
      <c r="BQ316"/>
      <c r="BR316" s="3"/>
      <c r="BS316"/>
      <c r="BT316" s="3"/>
      <c r="BU316"/>
      <c r="BV316" s="3"/>
      <c r="BW316"/>
      <c r="BX316" s="3"/>
      <c r="BY316"/>
      <c r="BZ316" s="3"/>
      <c r="CA316"/>
      <c r="CB316" s="3"/>
      <c r="CD316" s="3"/>
      <c r="CF316" s="3"/>
    </row>
    <row r="317" spans="2:84">
      <c r="B317" s="29">
        <f t="shared" si="5"/>
        <v>315</v>
      </c>
      <c r="C317" s="23" t="s">
        <v>1474</v>
      </c>
      <c r="D317" s="96" t="s">
        <v>1474</v>
      </c>
      <c r="E317" s="9" t="s">
        <v>251</v>
      </c>
      <c r="F317" s="1">
        <v>10</v>
      </c>
      <c r="G317" s="23" t="s">
        <v>919</v>
      </c>
      <c r="H317" s="23">
        <f>INDEX(部首検索表[序数],MATCH(字音画数表[[#This Row],[部首]],部首検索表[部首],0))</f>
        <v>130</v>
      </c>
      <c r="I317" s="23" t="s">
        <v>251</v>
      </c>
      <c r="J317" s="23"/>
      <c r="K317" s="23"/>
      <c r="L317" s="23"/>
      <c r="M317" s="45"/>
      <c r="N317" s="20"/>
      <c r="AU317"/>
      <c r="AW317"/>
      <c r="AY317"/>
      <c r="AZ317" s="3"/>
      <c r="BA317"/>
      <c r="BB317" s="3"/>
      <c r="BC317"/>
      <c r="BD317" s="3"/>
      <c r="BE317"/>
      <c r="BF317" s="3"/>
      <c r="BG317"/>
      <c r="BH317" s="3"/>
      <c r="BI317"/>
      <c r="BJ317" s="3"/>
      <c r="BK317"/>
      <c r="BL317" s="3"/>
      <c r="BM317"/>
      <c r="BN317" s="3"/>
      <c r="BO317"/>
      <c r="BP317" s="3"/>
      <c r="BQ317"/>
      <c r="BR317" s="3"/>
      <c r="BS317"/>
      <c r="BT317" s="3"/>
      <c r="BU317"/>
      <c r="BV317" s="3"/>
      <c r="BW317"/>
      <c r="BX317" s="3"/>
      <c r="BY317"/>
      <c r="BZ317" s="3"/>
      <c r="CA317"/>
      <c r="CB317" s="3"/>
      <c r="CD317" s="3"/>
      <c r="CF317" s="3"/>
    </row>
    <row r="318" spans="2:84">
      <c r="B318" s="29">
        <f t="shared" si="5"/>
        <v>316</v>
      </c>
      <c r="C318" s="23" t="s">
        <v>258</v>
      </c>
      <c r="D318" s="96" t="s">
        <v>258</v>
      </c>
      <c r="E318" s="9" t="s">
        <v>251</v>
      </c>
      <c r="F318" s="1">
        <v>13</v>
      </c>
      <c r="G318" s="23" t="s">
        <v>121</v>
      </c>
      <c r="H318" s="23">
        <f>INDEX(部首検索表[序数],MATCH(字音画数表[[#This Row],[部首]],部首検索表[部首],0))</f>
        <v>148</v>
      </c>
      <c r="I318" s="23" t="s">
        <v>251</v>
      </c>
      <c r="J318" s="23"/>
      <c r="K318" s="23"/>
      <c r="L318" s="23"/>
      <c r="M318" s="45" t="s">
        <v>20</v>
      </c>
      <c r="N318" s="20"/>
      <c r="AU318"/>
      <c r="AW318"/>
      <c r="AY318"/>
      <c r="AZ318" s="3"/>
      <c r="BA318"/>
      <c r="BB318" s="3"/>
      <c r="BC318"/>
      <c r="BD318" s="3"/>
      <c r="BE318"/>
      <c r="BF318" s="3"/>
      <c r="BG318"/>
      <c r="BH318" s="3"/>
      <c r="BI318"/>
      <c r="BJ318" s="3"/>
      <c r="BK318"/>
      <c r="BL318" s="3"/>
      <c r="BM318"/>
      <c r="BN318" s="3"/>
      <c r="BO318"/>
      <c r="BP318" s="3"/>
      <c r="BQ318"/>
      <c r="BR318" s="3"/>
      <c r="BS318"/>
      <c r="BT318" s="3"/>
      <c r="BU318"/>
      <c r="BV318" s="3"/>
      <c r="BW318"/>
      <c r="BX318" s="3"/>
      <c r="BY318"/>
      <c r="BZ318" s="3"/>
      <c r="CA318"/>
      <c r="CB318" s="3"/>
      <c r="CD318" s="3"/>
      <c r="CF318" s="3"/>
    </row>
    <row r="319" spans="2:84">
      <c r="B319" s="29">
        <f t="shared" si="5"/>
        <v>317</v>
      </c>
      <c r="C319" s="23" t="s">
        <v>259</v>
      </c>
      <c r="D319" s="96" t="s">
        <v>259</v>
      </c>
      <c r="E319" s="9" t="s">
        <v>251</v>
      </c>
      <c r="F319" s="1">
        <v>13</v>
      </c>
      <c r="G319" s="23" t="s">
        <v>100</v>
      </c>
      <c r="H319" s="23">
        <f>INDEX(部首検索表[序数],MATCH(字音画数表[[#This Row],[部首]],部首検索表[部首],0))</f>
        <v>154</v>
      </c>
      <c r="I319" s="23" t="s">
        <v>251</v>
      </c>
      <c r="J319" s="23"/>
      <c r="K319" s="23"/>
      <c r="L319" s="23" t="s">
        <v>1975</v>
      </c>
      <c r="M319" s="45" t="s">
        <v>2015</v>
      </c>
      <c r="N319" s="20"/>
      <c r="AU319"/>
      <c r="AW319"/>
      <c r="AY319"/>
      <c r="AZ319" s="3"/>
      <c r="BA319"/>
      <c r="BB319" s="3"/>
      <c r="BC319"/>
      <c r="BD319" s="3"/>
      <c r="BE319"/>
      <c r="BF319" s="3"/>
      <c r="BG319"/>
      <c r="BH319" s="3"/>
      <c r="BI319"/>
      <c r="BJ319" s="3"/>
      <c r="BK319"/>
      <c r="BL319" s="3"/>
      <c r="BM319"/>
      <c r="BN319" s="3"/>
      <c r="BO319"/>
      <c r="BP319" s="3"/>
      <c r="BQ319"/>
      <c r="BR319" s="3"/>
      <c r="BS319"/>
      <c r="BT319" s="3"/>
      <c r="BU319"/>
      <c r="BV319" s="3"/>
      <c r="BW319"/>
      <c r="BX319" s="3"/>
      <c r="BY319"/>
      <c r="BZ319" s="3"/>
      <c r="CA319"/>
      <c r="CB319" s="3"/>
      <c r="CD319" s="3"/>
      <c r="CF319" s="3"/>
    </row>
    <row r="320" spans="2:84">
      <c r="B320" s="29">
        <f t="shared" si="5"/>
        <v>318</v>
      </c>
      <c r="C320" s="23" t="s">
        <v>1063</v>
      </c>
      <c r="D320" s="96" t="s">
        <v>1063</v>
      </c>
      <c r="E320" s="9" t="s">
        <v>251</v>
      </c>
      <c r="F320" s="1">
        <v>13</v>
      </c>
      <c r="G320" s="23" t="s">
        <v>1063</v>
      </c>
      <c r="H320" s="27">
        <f>INDEX(部首検索表[序数],MATCH(字音画数表[[#This Row],[部首]],部首検索表[部首],0))</f>
        <v>207</v>
      </c>
      <c r="I320" s="23" t="s">
        <v>251</v>
      </c>
      <c r="J320" s="23"/>
      <c r="K320" s="23"/>
      <c r="L320" s="23"/>
      <c r="M320" s="136" t="s">
        <v>1836</v>
      </c>
      <c r="N320" s="20"/>
      <c r="AU320"/>
      <c r="AW320"/>
      <c r="AY320"/>
      <c r="AZ320" s="3"/>
      <c r="BA320"/>
      <c r="BB320" s="3"/>
      <c r="BC320"/>
      <c r="BD320" s="3"/>
      <c r="BE320"/>
      <c r="BF320" s="3"/>
      <c r="BG320"/>
      <c r="BH320" s="3"/>
      <c r="BI320"/>
      <c r="BJ320" s="3"/>
      <c r="BK320"/>
      <c r="BL320" s="3"/>
      <c r="BM320"/>
      <c r="BN320" s="3"/>
      <c r="BO320"/>
      <c r="BP320" s="3"/>
      <c r="BQ320"/>
      <c r="BR320" s="3"/>
      <c r="BS320"/>
      <c r="BT320" s="3"/>
      <c r="BU320"/>
      <c r="BV320" s="3"/>
      <c r="BW320"/>
      <c r="BX320" s="3"/>
      <c r="BY320"/>
      <c r="BZ320" s="3"/>
      <c r="CA320"/>
      <c r="CB320" s="3"/>
      <c r="CD320" s="3"/>
      <c r="CF320" s="3"/>
    </row>
    <row r="321" spans="2:84">
      <c r="B321" s="29">
        <f t="shared" si="5"/>
        <v>319</v>
      </c>
      <c r="C321" s="30" t="s">
        <v>1475</v>
      </c>
      <c r="D321" s="103" t="s">
        <v>1475</v>
      </c>
      <c r="E321" s="9" t="s">
        <v>251</v>
      </c>
      <c r="F321" s="1">
        <v>14</v>
      </c>
      <c r="G321" s="23" t="s">
        <v>799</v>
      </c>
      <c r="H321" s="23">
        <f>INDEX(部首検索表[序数],MATCH(字音画数表[[#This Row],[部首]],部首検索表[部首],0))</f>
        <v>38</v>
      </c>
      <c r="I321" s="23" t="s">
        <v>251</v>
      </c>
      <c r="J321" s="23"/>
      <c r="K321" s="23"/>
      <c r="L321" s="23"/>
      <c r="M321" s="45"/>
      <c r="N321" s="20"/>
      <c r="AU321"/>
      <c r="AW321"/>
      <c r="AY321"/>
      <c r="AZ321" s="3"/>
      <c r="BA321"/>
      <c r="BB321" s="3"/>
      <c r="BC321"/>
      <c r="BD321" s="3"/>
      <c r="BE321"/>
      <c r="BF321" s="3"/>
      <c r="BG321"/>
      <c r="BH321" s="3"/>
      <c r="BI321"/>
      <c r="BJ321" s="3"/>
      <c r="BK321"/>
      <c r="BL321" s="3"/>
      <c r="BM321"/>
      <c r="BN321" s="3"/>
      <c r="BO321"/>
      <c r="BP321" s="3"/>
      <c r="BQ321"/>
      <c r="BR321" s="3"/>
      <c r="BS321"/>
      <c r="BT321" s="3"/>
      <c r="BU321"/>
      <c r="BV321" s="3"/>
      <c r="BW321"/>
      <c r="BX321" s="3"/>
      <c r="BY321"/>
      <c r="BZ321" s="3"/>
      <c r="CA321"/>
      <c r="CB321" s="3"/>
      <c r="CD321" s="3"/>
      <c r="CF321" s="3"/>
    </row>
    <row r="322" spans="2:84">
      <c r="B322" s="29">
        <f t="shared" ref="B322:B385" si="6">ROW()-2</f>
        <v>320</v>
      </c>
      <c r="C322" s="23" t="s">
        <v>1476</v>
      </c>
      <c r="D322" s="96" t="s">
        <v>1476</v>
      </c>
      <c r="E322" s="9" t="s">
        <v>264</v>
      </c>
      <c r="F322" s="1">
        <v>4</v>
      </c>
      <c r="G322" s="23" t="s">
        <v>871</v>
      </c>
      <c r="H322" s="8">
        <f>INDEX(部首検索表[序数],MATCH(字音画数表[[#This Row],[部首]],部首検索表[部首],0))</f>
        <v>7</v>
      </c>
      <c r="I322" s="23" t="s">
        <v>251</v>
      </c>
      <c r="J322" s="23"/>
      <c r="K322" s="23"/>
      <c r="L322" s="23"/>
      <c r="M322" s="45"/>
      <c r="N322" s="20"/>
      <c r="AU322"/>
      <c r="AW322"/>
      <c r="AY322"/>
      <c r="AZ322" s="3"/>
      <c r="BA322"/>
      <c r="BB322" s="3"/>
      <c r="BC322"/>
      <c r="BD322" s="3"/>
      <c r="BE322"/>
      <c r="BF322" s="3"/>
      <c r="BG322"/>
      <c r="BH322" s="3"/>
      <c r="BI322"/>
      <c r="BJ322" s="3"/>
      <c r="BK322"/>
      <c r="BL322" s="3"/>
      <c r="BM322"/>
      <c r="BN322" s="3"/>
      <c r="BO322"/>
      <c r="BP322" s="3"/>
      <c r="BQ322"/>
      <c r="BR322" s="3"/>
      <c r="BS322"/>
      <c r="BT322" s="3"/>
      <c r="BU322"/>
      <c r="BV322" s="3"/>
      <c r="BW322"/>
      <c r="BX322" s="3"/>
      <c r="BY322"/>
      <c r="BZ322" s="3"/>
      <c r="CA322"/>
      <c r="CB322" s="3"/>
      <c r="CD322" s="3"/>
      <c r="CF322" s="3"/>
    </row>
    <row r="323" spans="2:84">
      <c r="B323" s="29">
        <f t="shared" si="6"/>
        <v>321</v>
      </c>
      <c r="C323" s="23" t="s">
        <v>263</v>
      </c>
      <c r="D323" s="96" t="s">
        <v>263</v>
      </c>
      <c r="E323" s="9" t="s">
        <v>264</v>
      </c>
      <c r="F323" s="1">
        <v>4</v>
      </c>
      <c r="G323" s="23" t="s">
        <v>265</v>
      </c>
      <c r="H323" s="27">
        <f>INDEX(部首検索表[序数],MATCH(字音画数表[[#This Row],[部首]],部首検索表[部首],0))</f>
        <v>24</v>
      </c>
      <c r="I323" s="23" t="s">
        <v>251</v>
      </c>
      <c r="J323" s="23"/>
      <c r="K323" s="23"/>
      <c r="L323" s="23"/>
      <c r="M323" s="45" t="s">
        <v>20</v>
      </c>
      <c r="N323" s="20"/>
      <c r="AU323"/>
      <c r="AW323"/>
      <c r="AY323"/>
      <c r="AZ323" s="3"/>
      <c r="BA323"/>
      <c r="BB323" s="3"/>
      <c r="BC323"/>
      <c r="BD323" s="3"/>
      <c r="BE323"/>
      <c r="BF323" s="3"/>
      <c r="BG323"/>
      <c r="BH323" s="3"/>
      <c r="BI323"/>
      <c r="BJ323" s="3"/>
      <c r="BK323"/>
      <c r="BL323" s="3"/>
      <c r="BM323"/>
      <c r="BN323" s="3"/>
      <c r="BO323"/>
      <c r="BP323" s="3"/>
      <c r="BQ323"/>
      <c r="BR323" s="3"/>
      <c r="BS323"/>
      <c r="BT323" s="3"/>
      <c r="BU323"/>
      <c r="BV323" s="3"/>
      <c r="BW323"/>
      <c r="BX323" s="3"/>
      <c r="BY323"/>
      <c r="BZ323" s="3"/>
      <c r="CA323"/>
      <c r="CB323" s="3"/>
      <c r="CD323" s="3"/>
      <c r="CF323" s="3"/>
    </row>
    <row r="324" spans="2:84">
      <c r="B324" s="29">
        <f t="shared" si="6"/>
        <v>322</v>
      </c>
      <c r="C324" s="23" t="s">
        <v>266</v>
      </c>
      <c r="D324" s="96" t="s">
        <v>266</v>
      </c>
      <c r="E324" s="9" t="s">
        <v>264</v>
      </c>
      <c r="F324" s="1">
        <v>6</v>
      </c>
      <c r="G324" s="23" t="s">
        <v>23</v>
      </c>
      <c r="H324" s="27">
        <f>INDEX(部首検索表[序数],MATCH(字音画数表[[#This Row],[部首]],部首検索表[部首],0))</f>
        <v>9</v>
      </c>
      <c r="I324" s="23" t="s">
        <v>251</v>
      </c>
      <c r="J324" s="23"/>
      <c r="K324" s="23"/>
      <c r="L324" s="23"/>
      <c r="M324" s="45" t="s">
        <v>20</v>
      </c>
      <c r="N324" s="20"/>
      <c r="AU324"/>
      <c r="AW324"/>
      <c r="AY324"/>
      <c r="AZ324" s="3"/>
      <c r="BA324"/>
      <c r="BB324" s="3"/>
      <c r="BC324"/>
      <c r="BD324" s="3"/>
      <c r="BE324"/>
      <c r="BF324" s="3"/>
      <c r="BG324"/>
      <c r="BH324" s="3"/>
      <c r="BI324"/>
      <c r="BJ324" s="3"/>
      <c r="BK324"/>
      <c r="BL324" s="3"/>
      <c r="BM324"/>
      <c r="BN324" s="3"/>
      <c r="BO324"/>
      <c r="BP324" s="3"/>
      <c r="BQ324"/>
      <c r="BR324" s="3"/>
      <c r="BS324"/>
      <c r="BT324" s="3"/>
      <c r="BU324"/>
      <c r="BV324" s="3"/>
      <c r="BW324"/>
      <c r="BX324" s="3"/>
      <c r="BY324"/>
      <c r="BZ324" s="3"/>
      <c r="CA324"/>
      <c r="CB324" s="3"/>
      <c r="CD324" s="3"/>
      <c r="CF324" s="3"/>
    </row>
    <row r="325" spans="2:84">
      <c r="B325" s="29">
        <f t="shared" si="6"/>
        <v>323</v>
      </c>
      <c r="C325" s="23" t="s">
        <v>1477</v>
      </c>
      <c r="D325" s="96" t="s">
        <v>267</v>
      </c>
      <c r="E325" s="9" t="s">
        <v>264</v>
      </c>
      <c r="F325" s="1">
        <v>7</v>
      </c>
      <c r="G325" s="23" t="s">
        <v>96</v>
      </c>
      <c r="H325" s="23">
        <f>INDEX(部首検索表[序数],MATCH(字音画数表[[#This Row],[部首]],部首検索表[部首],0))</f>
        <v>30</v>
      </c>
      <c r="I325" s="23" t="s">
        <v>251</v>
      </c>
      <c r="J325" s="23"/>
      <c r="K325" s="23"/>
      <c r="L325" s="23"/>
      <c r="M325" s="45" t="s">
        <v>20</v>
      </c>
      <c r="N325" s="20"/>
      <c r="AU325"/>
      <c r="AW325"/>
      <c r="AY325"/>
      <c r="AZ325" s="3"/>
      <c r="BA325"/>
      <c r="BB325" s="3"/>
      <c r="BC325"/>
      <c r="BD325" s="3"/>
      <c r="BE325"/>
      <c r="BF325" s="3"/>
      <c r="BG325"/>
      <c r="BH325" s="3"/>
      <c r="BI325"/>
      <c r="BJ325" s="3"/>
      <c r="BK325"/>
      <c r="BL325" s="3"/>
      <c r="BM325"/>
      <c r="BN325" s="3"/>
      <c r="BO325"/>
      <c r="BP325" s="3"/>
      <c r="BQ325"/>
      <c r="BR325" s="3"/>
      <c r="BS325"/>
      <c r="BT325" s="3"/>
      <c r="BU325"/>
      <c r="BV325" s="3"/>
      <c r="BW325"/>
      <c r="BX325" s="3"/>
      <c r="BY325"/>
      <c r="BZ325" s="3"/>
      <c r="CA325"/>
      <c r="CB325" s="3"/>
      <c r="CD325" s="3"/>
      <c r="CF325" s="3"/>
    </row>
    <row r="326" spans="2:84">
      <c r="B326" s="29">
        <f t="shared" si="6"/>
        <v>324</v>
      </c>
      <c r="C326" s="23" t="s">
        <v>269</v>
      </c>
      <c r="D326" s="96" t="s">
        <v>269</v>
      </c>
      <c r="E326" s="9" t="s">
        <v>264</v>
      </c>
      <c r="F326" s="1">
        <v>7</v>
      </c>
      <c r="G326" s="23" t="s">
        <v>96</v>
      </c>
      <c r="H326" s="23">
        <f>INDEX(部首検索表[序数],MATCH(字音画数表[[#This Row],[部首]],部首検索表[部首],0))</f>
        <v>30</v>
      </c>
      <c r="I326" s="23" t="s">
        <v>251</v>
      </c>
      <c r="J326" s="23"/>
      <c r="K326" s="23"/>
      <c r="L326" s="23"/>
      <c r="M326" s="45" t="s">
        <v>20</v>
      </c>
      <c r="N326" s="20"/>
      <c r="AU326"/>
      <c r="AW326"/>
      <c r="AY326"/>
      <c r="AZ326" s="3"/>
      <c r="BA326"/>
      <c r="BB326" s="3"/>
      <c r="BC326"/>
      <c r="BD326" s="3"/>
      <c r="BE326"/>
      <c r="BF326" s="3"/>
      <c r="BG326"/>
      <c r="BH326" s="3"/>
      <c r="BI326"/>
      <c r="BJ326" s="3"/>
      <c r="BK326"/>
      <c r="BL326" s="3"/>
      <c r="BM326"/>
      <c r="BN326" s="3"/>
      <c r="BO326"/>
      <c r="BP326" s="3"/>
      <c r="BQ326"/>
      <c r="BR326" s="3"/>
      <c r="BS326"/>
      <c r="BT326" s="3"/>
      <c r="BU326"/>
      <c r="BV326" s="3"/>
      <c r="BW326"/>
      <c r="BX326" s="3"/>
      <c r="BY326"/>
      <c r="BZ326" s="3"/>
      <c r="CA326"/>
      <c r="CB326" s="3"/>
      <c r="CD326" s="3"/>
      <c r="CF326" s="3"/>
    </row>
    <row r="327" spans="2:84">
      <c r="B327" s="29">
        <f t="shared" si="6"/>
        <v>325</v>
      </c>
      <c r="C327" s="23" t="s">
        <v>1897</v>
      </c>
      <c r="D327" s="96" t="s">
        <v>1897</v>
      </c>
      <c r="E327" s="9" t="s">
        <v>264</v>
      </c>
      <c r="F327" s="1">
        <v>9</v>
      </c>
      <c r="G327" s="23" t="s">
        <v>23</v>
      </c>
      <c r="H327" s="27">
        <f>INDEX(部首検索表[序数],MATCH(字音画数表[[#This Row],[部首]],部首検索表[部首],0))</f>
        <v>9</v>
      </c>
      <c r="I327" s="23" t="s">
        <v>251</v>
      </c>
      <c r="J327" s="23"/>
      <c r="K327" s="23"/>
      <c r="L327" s="23"/>
      <c r="M327" s="45" t="s">
        <v>20</v>
      </c>
      <c r="N327" s="20"/>
      <c r="AU327"/>
      <c r="AW327"/>
      <c r="AY327"/>
      <c r="AZ327" s="3"/>
      <c r="BA327"/>
      <c r="BB327" s="3"/>
      <c r="BC327"/>
      <c r="BD327" s="3"/>
      <c r="BE327"/>
      <c r="BF327" s="3"/>
      <c r="BG327"/>
      <c r="BH327" s="3"/>
      <c r="BI327"/>
      <c r="BJ327" s="3"/>
      <c r="BK327"/>
      <c r="BL327" s="3"/>
      <c r="BM327"/>
      <c r="BN327" s="3"/>
      <c r="BO327"/>
      <c r="BP327" s="3"/>
      <c r="BQ327"/>
      <c r="BR327" s="3"/>
      <c r="BS327"/>
      <c r="BT327" s="3"/>
      <c r="BU327"/>
      <c r="BV327" s="3"/>
      <c r="BW327"/>
      <c r="BX327" s="3"/>
      <c r="BY327"/>
      <c r="BZ327" s="3"/>
      <c r="CA327"/>
      <c r="CB327" s="3"/>
      <c r="CD327" s="3"/>
      <c r="CF327" s="3"/>
    </row>
    <row r="328" spans="2:84">
      <c r="B328" s="29">
        <f t="shared" si="6"/>
        <v>326</v>
      </c>
      <c r="C328" s="24" t="s">
        <v>270</v>
      </c>
      <c r="D328" s="97" t="s">
        <v>270</v>
      </c>
      <c r="E328" s="16" t="s">
        <v>264</v>
      </c>
      <c r="F328" s="1">
        <v>11</v>
      </c>
      <c r="G328" s="23" t="s">
        <v>103</v>
      </c>
      <c r="H328" s="27">
        <f>INDEX(部首検索表[序数],MATCH(字音画数表[[#This Row],[部首]],部首検索表[部首],0))</f>
        <v>75</v>
      </c>
      <c r="I328" s="23" t="s">
        <v>251</v>
      </c>
      <c r="J328" s="23"/>
      <c r="K328" s="23"/>
      <c r="L328" s="23"/>
      <c r="M328" s="45"/>
      <c r="N328" s="20"/>
      <c r="AU328"/>
      <c r="AW328"/>
      <c r="AY328"/>
      <c r="AZ328" s="3"/>
      <c r="BA328"/>
      <c r="BB328" s="3"/>
      <c r="BC328"/>
      <c r="BD328" s="3"/>
      <c r="BE328"/>
      <c r="BF328" s="3"/>
      <c r="BG328"/>
      <c r="BH328" s="3"/>
      <c r="BI328"/>
      <c r="BJ328" s="3"/>
      <c r="BK328"/>
      <c r="BL328" s="3"/>
      <c r="BM328"/>
      <c r="BN328" s="3"/>
      <c r="BO328"/>
      <c r="BP328" s="3"/>
      <c r="BQ328"/>
      <c r="BR328" s="3"/>
      <c r="BS328"/>
      <c r="BT328" s="3"/>
      <c r="BU328"/>
      <c r="BV328" s="3"/>
      <c r="BW328"/>
      <c r="BX328" s="3"/>
      <c r="BY328"/>
      <c r="BZ328" s="3"/>
      <c r="CA328"/>
      <c r="CB328" s="3"/>
      <c r="CD328" s="3"/>
      <c r="CF328" s="3"/>
    </row>
    <row r="329" spans="2:84">
      <c r="B329" s="29">
        <f t="shared" si="6"/>
        <v>327</v>
      </c>
      <c r="C329" s="23" t="s">
        <v>1478</v>
      </c>
      <c r="D329" s="96" t="s">
        <v>1478</v>
      </c>
      <c r="E329" s="9" t="s">
        <v>264</v>
      </c>
      <c r="F329" s="1">
        <v>14</v>
      </c>
      <c r="G329" s="23" t="s">
        <v>857</v>
      </c>
      <c r="H329" s="23">
        <f>INDEX(部首検索表[序数],MATCH(字音画数表[[#This Row],[部首]],部首検索表[部首],0))</f>
        <v>149</v>
      </c>
      <c r="I329" s="23" t="s">
        <v>251</v>
      </c>
      <c r="J329" s="23"/>
      <c r="K329" s="23"/>
      <c r="L329" s="23"/>
      <c r="M329" s="45"/>
      <c r="N329" s="20"/>
      <c r="AU329"/>
      <c r="AW329"/>
      <c r="AY329"/>
      <c r="AZ329" s="3"/>
      <c r="BA329"/>
      <c r="BB329" s="3"/>
      <c r="BC329"/>
      <c r="BD329" s="3"/>
      <c r="BE329"/>
      <c r="BF329" s="3"/>
      <c r="BG329"/>
      <c r="BH329" s="3"/>
      <c r="BI329"/>
      <c r="BJ329" s="3"/>
      <c r="BK329"/>
      <c r="BL329" s="3"/>
      <c r="BM329"/>
      <c r="BN329" s="3"/>
      <c r="BO329"/>
      <c r="BP329" s="3"/>
      <c r="BQ329"/>
      <c r="BR329" s="3"/>
      <c r="BS329"/>
      <c r="BT329" s="3"/>
      <c r="BU329"/>
      <c r="BV329" s="3"/>
      <c r="BW329"/>
      <c r="BX329" s="3"/>
      <c r="BY329"/>
      <c r="BZ329" s="3"/>
      <c r="CA329"/>
      <c r="CB329" s="3"/>
      <c r="CD329" s="3"/>
      <c r="CF329" s="3"/>
    </row>
    <row r="330" spans="2:84">
      <c r="B330" s="29">
        <f t="shared" si="6"/>
        <v>328</v>
      </c>
      <c r="C330" s="8" t="s">
        <v>773</v>
      </c>
      <c r="D330" s="21" t="s">
        <v>773</v>
      </c>
      <c r="E330" s="9" t="s">
        <v>272</v>
      </c>
      <c r="F330" s="1">
        <v>3</v>
      </c>
      <c r="G330" s="23" t="s">
        <v>793</v>
      </c>
      <c r="H330" s="8">
        <f>INDEX(部首検索表[序数],MATCH(字音画数表[[#This Row],[部首]],部首検索表[部首],0))</f>
        <v>30</v>
      </c>
      <c r="I330" s="23" t="s">
        <v>251</v>
      </c>
      <c r="J330" s="23"/>
      <c r="K330" s="23"/>
      <c r="L330" s="23"/>
      <c r="M330" s="45"/>
      <c r="N330" s="20"/>
      <c r="AU330"/>
      <c r="AW330"/>
      <c r="AY330"/>
      <c r="AZ330" s="3"/>
      <c r="BA330"/>
      <c r="BB330" s="3"/>
      <c r="BC330"/>
      <c r="BD330" s="3"/>
      <c r="BE330"/>
      <c r="BF330" s="3"/>
      <c r="BG330"/>
      <c r="BH330" s="3"/>
      <c r="BI330"/>
      <c r="BJ330" s="3"/>
      <c r="BK330"/>
      <c r="BL330" s="3"/>
      <c r="BM330"/>
      <c r="BN330" s="3"/>
      <c r="BO330"/>
      <c r="BP330" s="3"/>
      <c r="BQ330"/>
      <c r="BR330" s="3"/>
      <c r="BS330"/>
      <c r="BT330" s="3"/>
      <c r="BU330"/>
      <c r="BV330" s="3"/>
      <c r="BW330"/>
      <c r="BX330" s="3"/>
      <c r="BY330"/>
      <c r="BZ330" s="3"/>
      <c r="CA330"/>
      <c r="CB330" s="3"/>
      <c r="CD330" s="3"/>
      <c r="CF330" s="3"/>
    </row>
    <row r="331" spans="2:84">
      <c r="B331" s="29">
        <f t="shared" si="6"/>
        <v>329</v>
      </c>
      <c r="C331" s="23" t="s">
        <v>271</v>
      </c>
      <c r="D331" s="96" t="s">
        <v>271</v>
      </c>
      <c r="E331" s="9" t="s">
        <v>272</v>
      </c>
      <c r="F331" s="1">
        <v>3</v>
      </c>
      <c r="G331" s="23" t="s">
        <v>271</v>
      </c>
      <c r="H331" s="23">
        <f>INDEX(部首検索表[序数],MATCH(字音画数表[[#This Row],[部首]],部首検索表[部首],0))</f>
        <v>48</v>
      </c>
      <c r="I331" s="23" t="s">
        <v>251</v>
      </c>
      <c r="J331" s="23"/>
      <c r="K331" s="23"/>
      <c r="L331" s="23"/>
      <c r="M331" s="45" t="s">
        <v>20</v>
      </c>
      <c r="N331" s="20"/>
      <c r="AU331"/>
      <c r="AW331"/>
      <c r="AY331"/>
      <c r="AZ331" s="3"/>
      <c r="BA331"/>
      <c r="BB331" s="3"/>
      <c r="BC331"/>
      <c r="BD331" s="3"/>
      <c r="BE331"/>
      <c r="BF331" s="3"/>
      <c r="BG331"/>
      <c r="BH331" s="3"/>
      <c r="BI331"/>
      <c r="BJ331" s="3"/>
      <c r="BK331"/>
      <c r="BL331" s="3"/>
      <c r="BM331"/>
      <c r="BN331" s="3"/>
      <c r="BO331"/>
      <c r="BP331" s="3"/>
      <c r="BQ331"/>
      <c r="BR331" s="3"/>
      <c r="BS331"/>
      <c r="BT331" s="3"/>
      <c r="BU331"/>
      <c r="BV331" s="3"/>
      <c r="BW331"/>
      <c r="BX331" s="3"/>
      <c r="BY331"/>
      <c r="BZ331" s="3"/>
      <c r="CA331"/>
      <c r="CB331" s="3"/>
      <c r="CD331" s="3"/>
      <c r="CF331" s="3"/>
    </row>
    <row r="332" spans="2:84">
      <c r="B332" s="29">
        <f t="shared" si="6"/>
        <v>330</v>
      </c>
      <c r="C332" s="1" t="s">
        <v>273</v>
      </c>
      <c r="D332" s="9" t="s">
        <v>273</v>
      </c>
      <c r="E332" s="9" t="s">
        <v>272</v>
      </c>
      <c r="F332" s="1">
        <v>4</v>
      </c>
      <c r="G332" s="1" t="s">
        <v>152</v>
      </c>
      <c r="H332" s="23">
        <f>INDEX(部首検索表[序数],MATCH(字音画数表[[#This Row],[部首]],部首検索表[部首],0))</f>
        <v>12</v>
      </c>
      <c r="I332" s="23" t="s">
        <v>251</v>
      </c>
      <c r="J332" s="23"/>
      <c r="K332" s="23"/>
      <c r="L332" s="23"/>
      <c r="M332" s="45"/>
      <c r="N332" s="20"/>
      <c r="AU332"/>
      <c r="AW332"/>
      <c r="AY332"/>
      <c r="AZ332" s="3"/>
      <c r="BA332"/>
      <c r="BB332" s="3"/>
      <c r="BC332"/>
      <c r="BD332" s="3"/>
      <c r="BE332"/>
      <c r="BF332" s="3"/>
      <c r="BG332"/>
      <c r="BH332" s="3"/>
      <c r="BI332"/>
      <c r="BJ332" s="3"/>
      <c r="BK332"/>
      <c r="BL332" s="3"/>
      <c r="BM332"/>
      <c r="BN332" s="3"/>
      <c r="BO332"/>
      <c r="BP332" s="3"/>
      <c r="BQ332"/>
      <c r="BR332" s="3"/>
      <c r="BS332"/>
      <c r="BT332" s="3"/>
      <c r="BU332"/>
      <c r="BV332" s="3"/>
      <c r="BW332"/>
      <c r="BX332" s="3"/>
      <c r="BY332"/>
      <c r="BZ332" s="3"/>
      <c r="CA332"/>
      <c r="CB332" s="3"/>
      <c r="CD332" s="3"/>
      <c r="CF332" s="3"/>
    </row>
    <row r="333" spans="2:84">
      <c r="B333" s="29">
        <f t="shared" si="6"/>
        <v>331</v>
      </c>
      <c r="C333" s="24" t="s">
        <v>274</v>
      </c>
      <c r="D333" s="97" t="s">
        <v>274</v>
      </c>
      <c r="E333" s="16" t="s">
        <v>272</v>
      </c>
      <c r="F333" s="1">
        <v>5</v>
      </c>
      <c r="G333" s="23" t="s">
        <v>275</v>
      </c>
      <c r="H333" s="27">
        <f>INDEX(部首検索表[序数],MATCH(字音画数表[[#This Row],[部首]],部首検索表[部首],0))</f>
        <v>19</v>
      </c>
      <c r="I333" s="23" t="s">
        <v>251</v>
      </c>
      <c r="J333" s="23"/>
      <c r="K333" s="23"/>
      <c r="L333" s="23"/>
      <c r="M333" s="45"/>
      <c r="N333" s="20"/>
      <c r="AU333"/>
      <c r="AW333"/>
      <c r="AY333"/>
      <c r="AZ333" s="3"/>
      <c r="BA333"/>
      <c r="BB333" s="3"/>
      <c r="BC333"/>
      <c r="BD333" s="3"/>
      <c r="BE333"/>
      <c r="BF333" s="3"/>
      <c r="BG333"/>
      <c r="BH333" s="3"/>
      <c r="BI333"/>
      <c r="BJ333" s="3"/>
      <c r="BK333"/>
      <c r="BL333" s="3"/>
      <c r="BM333"/>
      <c r="BN333" s="3"/>
      <c r="BO333"/>
      <c r="BP333" s="3"/>
      <c r="BQ333"/>
      <c r="BR333" s="3"/>
      <c r="BS333"/>
      <c r="BT333" s="3"/>
      <c r="BU333"/>
      <c r="BV333" s="3"/>
      <c r="BW333"/>
      <c r="BX333" s="3"/>
      <c r="BY333"/>
      <c r="BZ333" s="3"/>
      <c r="CA333"/>
      <c r="CB333" s="3"/>
      <c r="CD333" s="3"/>
      <c r="CF333" s="3"/>
    </row>
    <row r="334" spans="2:84">
      <c r="B334" s="29">
        <f t="shared" si="6"/>
        <v>332</v>
      </c>
      <c r="C334" s="23" t="s">
        <v>276</v>
      </c>
      <c r="D334" s="96" t="s">
        <v>276</v>
      </c>
      <c r="E334" s="9" t="s">
        <v>272</v>
      </c>
      <c r="F334" s="1">
        <v>5</v>
      </c>
      <c r="G334" s="23" t="s">
        <v>277</v>
      </c>
      <c r="H334" s="27">
        <f>INDEX(部首検索表[序数],MATCH(字音画数表[[#This Row],[部首]],部首検索表[部首],0))</f>
        <v>57</v>
      </c>
      <c r="I334" s="23" t="s">
        <v>251</v>
      </c>
      <c r="J334" s="23"/>
      <c r="K334" s="23"/>
      <c r="L334" s="23"/>
      <c r="M334" s="45" t="s">
        <v>20</v>
      </c>
      <c r="N334" s="20"/>
      <c r="AU334"/>
      <c r="AW334"/>
      <c r="AY334"/>
      <c r="AZ334" s="3"/>
      <c r="BA334"/>
      <c r="BB334" s="3"/>
      <c r="BC334"/>
      <c r="BD334" s="3"/>
      <c r="BE334"/>
      <c r="BF334" s="3"/>
      <c r="BG334"/>
      <c r="BH334" s="3"/>
      <c r="BI334"/>
      <c r="BJ334" s="3"/>
      <c r="BK334"/>
      <c r="BL334" s="3"/>
      <c r="BM334"/>
      <c r="BN334" s="3"/>
      <c r="BO334"/>
      <c r="BP334" s="3"/>
      <c r="BQ334"/>
      <c r="BR334" s="3"/>
      <c r="BS334"/>
      <c r="BT334" s="3"/>
      <c r="BU334"/>
      <c r="BV334" s="3"/>
      <c r="BW334"/>
      <c r="BX334" s="3"/>
      <c r="BY334"/>
      <c r="BZ334" s="3"/>
      <c r="CA334"/>
      <c r="CB334" s="3"/>
      <c r="CD334" s="3"/>
      <c r="CF334" s="3"/>
    </row>
    <row r="335" spans="2:84">
      <c r="B335" s="29">
        <f t="shared" si="6"/>
        <v>333</v>
      </c>
      <c r="C335" s="23" t="s">
        <v>1479</v>
      </c>
      <c r="D335" s="96" t="s">
        <v>1479</v>
      </c>
      <c r="E335" s="9" t="s">
        <v>272</v>
      </c>
      <c r="F335" s="1">
        <v>5</v>
      </c>
      <c r="G335" s="23" t="s">
        <v>797</v>
      </c>
      <c r="H335" s="27">
        <f>INDEX(部首検索表[序数],MATCH(字音画数表[[#This Row],[部首]],部首検索表[部首],0))</f>
        <v>102</v>
      </c>
      <c r="I335" s="23" t="s">
        <v>251</v>
      </c>
      <c r="J335" s="23"/>
      <c r="K335" s="23"/>
      <c r="L335" s="23"/>
      <c r="M335" s="45" t="s">
        <v>20</v>
      </c>
      <c r="N335" s="20"/>
      <c r="AU335"/>
      <c r="AW335"/>
      <c r="AY335"/>
      <c r="AZ335" s="3"/>
      <c r="BA335"/>
      <c r="BB335" s="3"/>
      <c r="BC335"/>
      <c r="BD335" s="3"/>
      <c r="BE335"/>
      <c r="BF335" s="3"/>
      <c r="BG335"/>
      <c r="BH335" s="3"/>
      <c r="BI335"/>
      <c r="BJ335" s="3"/>
      <c r="BK335"/>
      <c r="BL335" s="3"/>
      <c r="BM335"/>
      <c r="BN335" s="3"/>
      <c r="BO335"/>
      <c r="BP335" s="3"/>
      <c r="BQ335"/>
      <c r="BR335" s="3"/>
      <c r="BS335"/>
      <c r="BT335" s="3"/>
      <c r="BU335"/>
      <c r="BV335" s="3"/>
      <c r="BW335"/>
      <c r="BX335" s="3"/>
      <c r="BY335"/>
      <c r="BZ335" s="3"/>
      <c r="CA335"/>
      <c r="CB335" s="3"/>
      <c r="CD335" s="3"/>
      <c r="CF335" s="3"/>
    </row>
    <row r="336" spans="2:84">
      <c r="B336" s="29">
        <f t="shared" si="6"/>
        <v>334</v>
      </c>
      <c r="C336" s="23" t="s">
        <v>1480</v>
      </c>
      <c r="D336" s="96" t="s">
        <v>1480</v>
      </c>
      <c r="E336" s="9" t="s">
        <v>272</v>
      </c>
      <c r="F336" s="1">
        <v>6</v>
      </c>
      <c r="G336" s="23" t="s">
        <v>524</v>
      </c>
      <c r="H336" s="23">
        <f>INDEX(部首検索表[序数],MATCH(字音画数表[[#This Row],[部首]],部首検索表[部首],0))</f>
        <v>8</v>
      </c>
      <c r="I336" s="23" t="s">
        <v>251</v>
      </c>
      <c r="J336" s="23"/>
      <c r="K336" s="23"/>
      <c r="L336" s="23"/>
      <c r="M336" s="45"/>
      <c r="N336" s="20"/>
      <c r="AU336"/>
      <c r="AW336"/>
      <c r="AY336"/>
      <c r="AZ336" s="3"/>
      <c r="BA336"/>
      <c r="BB336" s="3"/>
      <c r="BC336"/>
      <c r="BD336" s="3"/>
      <c r="BE336"/>
      <c r="BF336" s="3"/>
      <c r="BG336"/>
      <c r="BH336" s="3"/>
      <c r="BI336"/>
      <c r="BJ336" s="3"/>
      <c r="BK336"/>
      <c r="BL336" s="3"/>
      <c r="BM336"/>
      <c r="BN336" s="3"/>
      <c r="BO336"/>
      <c r="BP336" s="3"/>
      <c r="BQ336"/>
      <c r="BR336" s="3"/>
      <c r="BS336"/>
      <c r="BT336" s="3"/>
      <c r="BU336"/>
      <c r="BV336" s="3"/>
      <c r="BW336"/>
      <c r="BX336" s="3"/>
      <c r="BY336"/>
      <c r="BZ336" s="3"/>
      <c r="CA336"/>
      <c r="CB336" s="3"/>
      <c r="CD336" s="3"/>
      <c r="CF336" s="3"/>
    </row>
    <row r="337" spans="2:84">
      <c r="B337" s="29">
        <f t="shared" si="6"/>
        <v>335</v>
      </c>
      <c r="C337" s="23" t="s">
        <v>278</v>
      </c>
      <c r="D337" s="96" t="s">
        <v>278</v>
      </c>
      <c r="E337" s="9" t="s">
        <v>272</v>
      </c>
      <c r="F337" s="1">
        <v>6</v>
      </c>
      <c r="G337" s="23" t="s">
        <v>96</v>
      </c>
      <c r="H337" s="27">
        <f>INDEX(部首検索表[序数],MATCH(字音画数表[[#This Row],[部首]],部首検索表[部首],0))</f>
        <v>30</v>
      </c>
      <c r="I337" s="23" t="s">
        <v>251</v>
      </c>
      <c r="J337" s="23" t="s">
        <v>2016</v>
      </c>
      <c r="K337" s="23" t="s">
        <v>1980</v>
      </c>
      <c r="L337" s="23"/>
      <c r="M337" s="45" t="s">
        <v>2017</v>
      </c>
      <c r="N337" s="20"/>
      <c r="AU337"/>
      <c r="AW337"/>
      <c r="AY337"/>
      <c r="AZ337" s="3"/>
      <c r="BA337"/>
      <c r="BB337" s="3"/>
      <c r="BC337"/>
      <c r="BD337" s="3"/>
      <c r="BE337"/>
      <c r="BF337" s="3"/>
      <c r="BG337"/>
      <c r="BH337" s="3"/>
      <c r="BI337"/>
      <c r="BJ337" s="3"/>
      <c r="BK337"/>
      <c r="BL337" s="3"/>
      <c r="BM337"/>
      <c r="BN337" s="3"/>
      <c r="BO337"/>
      <c r="BP337" s="3"/>
      <c r="BQ337"/>
      <c r="BR337" s="3"/>
      <c r="BS337"/>
      <c r="BT337" s="3"/>
      <c r="BU337"/>
      <c r="BV337" s="3"/>
      <c r="BW337"/>
      <c r="BX337" s="3"/>
      <c r="BY337"/>
      <c r="BZ337" s="3"/>
      <c r="CA337"/>
      <c r="CB337" s="3"/>
      <c r="CD337" s="3"/>
      <c r="CF337" s="3"/>
    </row>
    <row r="338" spans="2:84">
      <c r="B338" s="29">
        <f t="shared" si="6"/>
        <v>336</v>
      </c>
      <c r="C338" s="23" t="s">
        <v>279</v>
      </c>
      <c r="D338" s="96" t="s">
        <v>279</v>
      </c>
      <c r="E338" s="9" t="s">
        <v>272</v>
      </c>
      <c r="F338" s="1">
        <v>6</v>
      </c>
      <c r="G338" s="23" t="s">
        <v>90</v>
      </c>
      <c r="H338" s="23">
        <f>INDEX(部首検索表[序数],MATCH(字音画数表[[#This Row],[部首]],部首検索表[部首],0))</f>
        <v>85</v>
      </c>
      <c r="I338" s="23" t="s">
        <v>251</v>
      </c>
      <c r="J338" s="23"/>
      <c r="K338" s="23"/>
      <c r="L338" s="23"/>
      <c r="M338" s="45"/>
      <c r="N338" s="20"/>
      <c r="AU338"/>
      <c r="AW338"/>
      <c r="AY338"/>
      <c r="AZ338" s="3"/>
      <c r="BA338"/>
      <c r="BB338" s="3"/>
      <c r="BC338"/>
      <c r="BD338" s="3"/>
      <c r="BE338"/>
      <c r="BF338" s="3"/>
      <c r="BG338"/>
      <c r="BH338" s="3"/>
      <c r="BI338"/>
      <c r="BJ338" s="3"/>
      <c r="BK338"/>
      <c r="BL338" s="3"/>
      <c r="BM338"/>
      <c r="BN338" s="3"/>
      <c r="BO338"/>
      <c r="BP338" s="3"/>
      <c r="BQ338"/>
      <c r="BR338" s="3"/>
      <c r="BS338"/>
      <c r="BT338" s="3"/>
      <c r="BU338"/>
      <c r="BV338" s="3"/>
      <c r="BW338"/>
      <c r="BX338" s="3"/>
      <c r="BY338"/>
      <c r="BZ338" s="3"/>
      <c r="CA338"/>
      <c r="CB338" s="3"/>
      <c r="CD338" s="3"/>
      <c r="CF338" s="3"/>
    </row>
    <row r="339" spans="2:84">
      <c r="B339" s="29">
        <f t="shared" si="6"/>
        <v>337</v>
      </c>
      <c r="C339" s="23" t="s">
        <v>280</v>
      </c>
      <c r="D339" s="96" t="s">
        <v>280</v>
      </c>
      <c r="E339" s="9" t="s">
        <v>272</v>
      </c>
      <c r="F339" s="1">
        <v>6</v>
      </c>
      <c r="G339" s="23" t="s">
        <v>69</v>
      </c>
      <c r="H339" s="27">
        <f>INDEX(部首検索表[序数],MATCH(字音画数表[[#This Row],[部首]],部首検索表[部首],0))</f>
        <v>144</v>
      </c>
      <c r="I339" s="23" t="s">
        <v>251</v>
      </c>
      <c r="J339" s="23"/>
      <c r="K339" s="23"/>
      <c r="L339" s="23"/>
      <c r="M339" s="45" t="s">
        <v>20</v>
      </c>
      <c r="N339" s="20"/>
      <c r="AU339"/>
      <c r="AW339"/>
      <c r="AY339"/>
      <c r="AZ339" s="3"/>
      <c r="BA339"/>
      <c r="BB339" s="3"/>
      <c r="BC339"/>
      <c r="BD339" s="3"/>
      <c r="BE339"/>
      <c r="BF339" s="3"/>
      <c r="BG339"/>
      <c r="BH339" s="3"/>
      <c r="BI339"/>
      <c r="BJ339" s="3"/>
      <c r="BK339"/>
      <c r="BL339" s="3"/>
      <c r="BM339"/>
      <c r="BN339" s="3"/>
      <c r="BO339"/>
      <c r="BP339" s="3"/>
      <c r="BQ339"/>
      <c r="BR339" s="3"/>
      <c r="BS339"/>
      <c r="BT339" s="3"/>
      <c r="BU339"/>
      <c r="BV339" s="3"/>
      <c r="BW339"/>
      <c r="BX339" s="3"/>
      <c r="BY339"/>
      <c r="BZ339" s="3"/>
      <c r="CA339"/>
      <c r="CB339" s="3"/>
      <c r="CD339" s="3"/>
      <c r="CF339" s="3"/>
    </row>
    <row r="340" spans="2:84">
      <c r="B340" s="29">
        <f t="shared" si="6"/>
        <v>338</v>
      </c>
      <c r="C340" s="23" t="s">
        <v>281</v>
      </c>
      <c r="D340" s="96" t="s">
        <v>281</v>
      </c>
      <c r="E340" s="9" t="s">
        <v>272</v>
      </c>
      <c r="F340" s="1">
        <v>7</v>
      </c>
      <c r="G340" s="25" t="s">
        <v>135</v>
      </c>
      <c r="H340" s="23">
        <f>INDEX(部首検索表[序数],MATCH(字音画数表[[#This Row],[部首]],部首検索表[部首],0))</f>
        <v>66</v>
      </c>
      <c r="I340" s="23" t="s">
        <v>251</v>
      </c>
      <c r="J340" s="23"/>
      <c r="K340" s="23"/>
      <c r="L340" s="23"/>
      <c r="M340" s="45" t="s">
        <v>20</v>
      </c>
      <c r="N340" s="20"/>
      <c r="AU340"/>
      <c r="AW340"/>
      <c r="AY340"/>
      <c r="AZ340" s="3"/>
      <c r="BA340"/>
      <c r="BB340" s="3"/>
      <c r="BC340"/>
      <c r="BD340" s="3"/>
      <c r="BE340"/>
      <c r="BF340" s="3"/>
      <c r="BG340"/>
      <c r="BH340" s="3"/>
      <c r="BI340"/>
      <c r="BJ340" s="3"/>
      <c r="BK340"/>
      <c r="BL340" s="3"/>
      <c r="BM340"/>
      <c r="BN340" s="3"/>
      <c r="BO340"/>
      <c r="BP340" s="3"/>
      <c r="BQ340"/>
      <c r="BR340" s="3"/>
      <c r="BS340"/>
      <c r="BT340" s="3"/>
      <c r="BU340"/>
      <c r="BV340" s="3"/>
      <c r="BW340"/>
      <c r="BX340" s="3"/>
      <c r="BY340"/>
      <c r="BZ340" s="3"/>
      <c r="CA340"/>
      <c r="CB340" s="3"/>
      <c r="CD340" s="3"/>
      <c r="CF340" s="3"/>
    </row>
    <row r="341" spans="2:84">
      <c r="B341" s="29">
        <f t="shared" si="6"/>
        <v>339</v>
      </c>
      <c r="C341" s="23" t="s">
        <v>282</v>
      </c>
      <c r="D341" s="96" t="s">
        <v>282</v>
      </c>
      <c r="E341" s="9" t="s">
        <v>272</v>
      </c>
      <c r="F341" s="1">
        <v>7</v>
      </c>
      <c r="G341" s="23" t="s">
        <v>283</v>
      </c>
      <c r="H341" s="27">
        <f>INDEX(部首検索表[序数],MATCH(字音画数表[[#This Row],[部首]],部首検索表[部首],0))</f>
        <v>73</v>
      </c>
      <c r="I341" s="23" t="s">
        <v>251</v>
      </c>
      <c r="J341" s="23"/>
      <c r="K341" s="23"/>
      <c r="L341" s="23"/>
      <c r="M341" s="45" t="s">
        <v>20</v>
      </c>
      <c r="N341" s="20"/>
      <c r="AU341"/>
      <c r="AW341"/>
      <c r="AY341"/>
      <c r="AZ341" s="3"/>
      <c r="BA341"/>
      <c r="BB341" s="3"/>
      <c r="BC341"/>
      <c r="BD341" s="3"/>
      <c r="BE341"/>
      <c r="BF341" s="3"/>
      <c r="BG341"/>
      <c r="BH341" s="3"/>
      <c r="BI341"/>
      <c r="BJ341" s="3"/>
      <c r="BK341"/>
      <c r="BL341" s="3"/>
      <c r="BM341"/>
      <c r="BN341" s="3"/>
      <c r="BO341"/>
      <c r="BP341" s="3"/>
      <c r="BQ341"/>
      <c r="BR341" s="3"/>
      <c r="BS341"/>
      <c r="BT341" s="3"/>
      <c r="BU341"/>
      <c r="BV341" s="3"/>
      <c r="BW341"/>
      <c r="BX341" s="3"/>
      <c r="BY341"/>
      <c r="BZ341" s="3"/>
      <c r="CA341"/>
      <c r="CB341" s="3"/>
      <c r="CD341" s="3"/>
      <c r="CF341" s="3"/>
    </row>
    <row r="342" spans="2:84">
      <c r="B342" s="29">
        <f t="shared" si="6"/>
        <v>340</v>
      </c>
      <c r="C342" s="23" t="s">
        <v>1481</v>
      </c>
      <c r="D342" s="96" t="s">
        <v>1481</v>
      </c>
      <c r="E342" s="9" t="s">
        <v>272</v>
      </c>
      <c r="F342" s="1">
        <v>7</v>
      </c>
      <c r="G342" s="23" t="s">
        <v>928</v>
      </c>
      <c r="H342" s="27">
        <f>INDEX(部首検索表[序数],MATCH(字音画数表[[#This Row],[部首]],部首検索表[部首],0))</f>
        <v>125</v>
      </c>
      <c r="I342" s="23" t="s">
        <v>251</v>
      </c>
      <c r="J342" s="23"/>
      <c r="K342" s="23"/>
      <c r="L342" s="23"/>
      <c r="M342" s="45" t="s">
        <v>20</v>
      </c>
      <c r="N342" s="20"/>
      <c r="AU342"/>
      <c r="AW342"/>
      <c r="AY342"/>
      <c r="AZ342" s="3"/>
      <c r="BA342"/>
      <c r="BB342" s="3"/>
      <c r="BC342"/>
      <c r="BD342" s="3"/>
      <c r="BE342"/>
      <c r="BF342" s="3"/>
      <c r="BG342"/>
      <c r="BH342" s="3"/>
      <c r="BI342"/>
      <c r="BJ342" s="3"/>
      <c r="BK342"/>
      <c r="BL342" s="3"/>
      <c r="BM342"/>
      <c r="BN342" s="3"/>
      <c r="BO342"/>
      <c r="BP342" s="3"/>
      <c r="BQ342"/>
      <c r="BR342" s="3"/>
      <c r="BS342"/>
      <c r="BT342" s="3"/>
      <c r="BU342"/>
      <c r="BV342" s="3"/>
      <c r="BW342"/>
      <c r="BX342" s="3"/>
      <c r="BY342"/>
      <c r="BZ342" s="3"/>
      <c r="CA342"/>
      <c r="CB342" s="3"/>
      <c r="CD342" s="3"/>
      <c r="CF342" s="3"/>
    </row>
    <row r="343" spans="2:84">
      <c r="B343" s="29">
        <f t="shared" si="6"/>
        <v>341</v>
      </c>
      <c r="C343" s="23" t="s">
        <v>1482</v>
      </c>
      <c r="D343" s="96" t="s">
        <v>1482</v>
      </c>
      <c r="E343" s="9" t="s">
        <v>272</v>
      </c>
      <c r="F343" s="1">
        <v>8</v>
      </c>
      <c r="G343" s="23" t="s">
        <v>906</v>
      </c>
      <c r="H343" s="23">
        <f>INDEX(部首検索表[序数],MATCH(字音画数表[[#This Row],[部首]],部首検索表[部首],0))</f>
        <v>51</v>
      </c>
      <c r="I343" s="23" t="s">
        <v>251</v>
      </c>
      <c r="J343" s="23"/>
      <c r="K343" s="23"/>
      <c r="L343" s="23"/>
      <c r="M343" s="45"/>
      <c r="N343" s="20"/>
      <c r="AU343"/>
      <c r="AW343"/>
      <c r="AY343"/>
      <c r="AZ343" s="3"/>
      <c r="BA343"/>
      <c r="BB343" s="3"/>
      <c r="BC343"/>
      <c r="BD343" s="3"/>
      <c r="BE343"/>
      <c r="BF343" s="3"/>
      <c r="BG343"/>
      <c r="BH343" s="3"/>
      <c r="BI343"/>
      <c r="BJ343" s="3"/>
      <c r="BK343"/>
      <c r="BL343" s="3"/>
      <c r="BM343"/>
      <c r="BN343" s="3"/>
      <c r="BO343"/>
      <c r="BP343" s="3"/>
      <c r="BQ343"/>
      <c r="BR343" s="3"/>
      <c r="BS343"/>
      <c r="BT343" s="3"/>
      <c r="BU343"/>
      <c r="BV343" s="3"/>
      <c r="BW343"/>
      <c r="BX343" s="3"/>
      <c r="BY343"/>
      <c r="BZ343" s="3"/>
      <c r="CA343"/>
      <c r="CB343" s="3"/>
      <c r="CD343" s="3"/>
      <c r="CF343" s="3"/>
    </row>
    <row r="344" spans="2:84">
      <c r="B344" s="29">
        <f t="shared" si="6"/>
        <v>342</v>
      </c>
      <c r="C344" s="23" t="s">
        <v>1483</v>
      </c>
      <c r="D344" s="96" t="s">
        <v>1483</v>
      </c>
      <c r="E344" s="9" t="s">
        <v>272</v>
      </c>
      <c r="F344" s="1">
        <v>8</v>
      </c>
      <c r="G344" s="23" t="s">
        <v>52</v>
      </c>
      <c r="H344" s="23">
        <f>INDEX(部首検索表[序数],MATCH(字音画数表[[#This Row],[部首]],部首検索表[部首],0))</f>
        <v>94</v>
      </c>
      <c r="I344" s="23" t="s">
        <v>251</v>
      </c>
      <c r="J344" s="23" t="s">
        <v>2018</v>
      </c>
      <c r="K344" s="23" t="s">
        <v>1980</v>
      </c>
      <c r="L344" s="23"/>
      <c r="M344" s="45"/>
      <c r="N344" s="20"/>
      <c r="AU344"/>
      <c r="AW344"/>
      <c r="AY344"/>
      <c r="AZ344" s="3"/>
      <c r="BA344"/>
      <c r="BB344" s="3"/>
      <c r="BC344"/>
      <c r="BD344" s="3"/>
      <c r="BE344"/>
      <c r="BF344" s="3"/>
      <c r="BG344"/>
      <c r="BH344" s="3"/>
      <c r="BI344"/>
      <c r="BJ344" s="3"/>
      <c r="BK344"/>
      <c r="BL344" s="3"/>
      <c r="BM344"/>
      <c r="BN344" s="3"/>
      <c r="BO344"/>
      <c r="BP344" s="3"/>
      <c r="BQ344"/>
      <c r="BR344" s="3"/>
      <c r="BS344"/>
      <c r="BT344" s="3"/>
      <c r="BU344"/>
      <c r="BV344" s="3"/>
      <c r="BW344"/>
      <c r="BX344" s="3"/>
      <c r="BY344"/>
      <c r="BZ344" s="3"/>
      <c r="CA344"/>
      <c r="CB344" s="3"/>
      <c r="CD344" s="3"/>
      <c r="CF344" s="3"/>
    </row>
    <row r="345" spans="2:84">
      <c r="B345" s="29">
        <f t="shared" si="6"/>
        <v>343</v>
      </c>
      <c r="C345" s="1" t="s">
        <v>1484</v>
      </c>
      <c r="D345" s="9" t="s">
        <v>1484</v>
      </c>
      <c r="E345" s="9" t="s">
        <v>272</v>
      </c>
      <c r="F345" s="1">
        <v>9</v>
      </c>
      <c r="G345" s="1" t="s">
        <v>23</v>
      </c>
      <c r="H345" s="23">
        <f>INDEX(部首検索表[序数],MATCH(字音画数表[[#This Row],[部首]],部首検索表[部首],0))</f>
        <v>9</v>
      </c>
      <c r="I345" s="23" t="s">
        <v>251</v>
      </c>
      <c r="J345" s="23"/>
      <c r="K345" s="23"/>
      <c r="L345" s="23"/>
      <c r="M345" s="47"/>
      <c r="N345" s="20"/>
      <c r="AU345"/>
      <c r="AW345"/>
      <c r="AY345"/>
      <c r="AZ345" s="3"/>
      <c r="BA345"/>
      <c r="BB345" s="3"/>
      <c r="BC345"/>
      <c r="BD345" s="3"/>
      <c r="BE345"/>
      <c r="BF345" s="3"/>
      <c r="BG345"/>
      <c r="BH345" s="3"/>
      <c r="BI345"/>
      <c r="BJ345" s="3"/>
      <c r="BK345"/>
      <c r="BL345" s="3"/>
      <c r="BM345"/>
      <c r="BN345" s="3"/>
      <c r="BO345"/>
      <c r="BP345" s="3"/>
      <c r="BQ345"/>
      <c r="BR345" s="3"/>
      <c r="BS345"/>
      <c r="BT345" s="3"/>
      <c r="BU345"/>
      <c r="BV345" s="3"/>
      <c r="BW345"/>
      <c r="BX345" s="3"/>
      <c r="BY345"/>
      <c r="BZ345" s="3"/>
      <c r="CA345"/>
      <c r="CB345" s="3"/>
      <c r="CD345" s="3"/>
      <c r="CF345" s="3"/>
    </row>
    <row r="346" spans="2:84">
      <c r="B346" s="29">
        <f t="shared" si="6"/>
        <v>344</v>
      </c>
      <c r="C346" s="23" t="s">
        <v>1898</v>
      </c>
      <c r="D346" s="96" t="s">
        <v>1898</v>
      </c>
      <c r="E346" s="9" t="s">
        <v>272</v>
      </c>
      <c r="F346" s="1">
        <v>9</v>
      </c>
      <c r="G346" s="23" t="s">
        <v>410</v>
      </c>
      <c r="H346" s="23">
        <f>INDEX(部首検索表[序数],MATCH(字音画数表[[#This Row],[部首]],部首検索表[部首],0))</f>
        <v>38</v>
      </c>
      <c r="I346" s="23" t="s">
        <v>251</v>
      </c>
      <c r="J346" s="23"/>
      <c r="K346" s="23"/>
      <c r="L346" s="23"/>
      <c r="M346" s="45" t="s">
        <v>20</v>
      </c>
      <c r="N346" s="20"/>
      <c r="AU346"/>
      <c r="AW346"/>
      <c r="AY346"/>
      <c r="AZ346" s="3"/>
      <c r="BA346"/>
      <c r="BB346" s="3"/>
      <c r="BC346"/>
      <c r="BD346" s="3"/>
      <c r="BE346"/>
      <c r="BF346" s="3"/>
      <c r="BG346"/>
      <c r="BH346" s="3"/>
      <c r="BI346"/>
      <c r="BJ346" s="3"/>
      <c r="BK346"/>
      <c r="BL346" s="3"/>
      <c r="BM346"/>
      <c r="BN346" s="3"/>
      <c r="BO346"/>
      <c r="BP346" s="3"/>
      <c r="BQ346"/>
      <c r="BR346" s="3"/>
      <c r="BS346"/>
      <c r="BT346" s="3"/>
      <c r="BU346"/>
      <c r="BV346" s="3"/>
      <c r="BW346"/>
      <c r="BX346" s="3"/>
      <c r="BY346"/>
      <c r="BZ346" s="3"/>
      <c r="CA346"/>
      <c r="CB346" s="3"/>
      <c r="CD346" s="3"/>
      <c r="CF346" s="3"/>
    </row>
    <row r="347" spans="2:84">
      <c r="B347" s="29">
        <f t="shared" si="6"/>
        <v>345</v>
      </c>
      <c r="C347" s="23" t="s">
        <v>284</v>
      </c>
      <c r="D347" s="96" t="s">
        <v>284</v>
      </c>
      <c r="E347" s="9" t="s">
        <v>272</v>
      </c>
      <c r="F347" s="1">
        <v>9</v>
      </c>
      <c r="G347" s="25" t="s">
        <v>191</v>
      </c>
      <c r="H347" s="27">
        <f>INDEX(部首検索表[序数],MATCH(字音画数表[[#This Row],[部首]],部首検索表[部首],0))</f>
        <v>60</v>
      </c>
      <c r="I347" s="23" t="s">
        <v>251</v>
      </c>
      <c r="J347" s="23" t="s">
        <v>2019</v>
      </c>
      <c r="K347" s="23" t="s">
        <v>1972</v>
      </c>
      <c r="L347" s="23"/>
      <c r="M347" s="45" t="s">
        <v>2020</v>
      </c>
      <c r="N347" s="20"/>
      <c r="AU347"/>
      <c r="AW347"/>
      <c r="AY347"/>
      <c r="AZ347" s="3"/>
      <c r="BA347"/>
      <c r="BB347" s="3"/>
      <c r="BC347"/>
      <c r="BD347" s="3"/>
      <c r="BE347"/>
      <c r="BF347" s="3"/>
      <c r="BG347"/>
      <c r="BH347" s="3"/>
      <c r="BI347"/>
      <c r="BJ347" s="3"/>
      <c r="BK347"/>
      <c r="BL347" s="3"/>
      <c r="BM347"/>
      <c r="BN347" s="3"/>
      <c r="BO347"/>
      <c r="BP347" s="3"/>
      <c r="BQ347"/>
      <c r="BR347" s="3"/>
      <c r="BS347"/>
      <c r="BT347" s="3"/>
      <c r="BU347"/>
      <c r="BV347" s="3"/>
      <c r="BW347"/>
      <c r="BX347" s="3"/>
      <c r="BY347"/>
      <c r="BZ347" s="3"/>
      <c r="CA347"/>
      <c r="CB347" s="3"/>
      <c r="CD347" s="3"/>
      <c r="CF347" s="3"/>
    </row>
    <row r="348" spans="2:84">
      <c r="B348" s="29">
        <f t="shared" si="6"/>
        <v>346</v>
      </c>
      <c r="C348" s="23" t="s">
        <v>285</v>
      </c>
      <c r="D348" s="96" t="s">
        <v>2311</v>
      </c>
      <c r="E348" s="9" t="s">
        <v>272</v>
      </c>
      <c r="F348" s="1">
        <v>9</v>
      </c>
      <c r="G348" s="23" t="s">
        <v>43</v>
      </c>
      <c r="H348" s="27">
        <f>INDEX(部首検索表[序数],MATCH(字音画数表[[#This Row],[部首]],部首検索表[部首],0))</f>
        <v>61</v>
      </c>
      <c r="I348" s="23" t="s">
        <v>251</v>
      </c>
      <c r="J348" s="23"/>
      <c r="K348" s="23"/>
      <c r="L348" s="23"/>
      <c r="M348" s="135"/>
      <c r="N348" s="20"/>
      <c r="AU348"/>
      <c r="AW348"/>
      <c r="AY348"/>
      <c r="AZ348" s="3"/>
      <c r="BA348"/>
      <c r="BB348" s="3"/>
      <c r="BC348"/>
      <c r="BD348" s="3"/>
      <c r="BE348"/>
      <c r="BF348" s="3"/>
      <c r="BG348"/>
      <c r="BH348" s="3"/>
      <c r="BI348"/>
      <c r="BJ348" s="3"/>
      <c r="BK348"/>
      <c r="BL348" s="3"/>
      <c r="BM348"/>
      <c r="BN348" s="3"/>
      <c r="BO348"/>
      <c r="BP348" s="3"/>
      <c r="BQ348"/>
      <c r="BR348" s="3"/>
      <c r="BS348"/>
      <c r="BT348" s="3"/>
      <c r="BU348"/>
      <c r="BV348" s="3"/>
      <c r="BW348"/>
      <c r="BX348" s="3"/>
      <c r="BY348"/>
      <c r="BZ348" s="3"/>
      <c r="CA348"/>
      <c r="CB348" s="3"/>
      <c r="CD348" s="3"/>
      <c r="CF348" s="3"/>
    </row>
    <row r="349" spans="2:84">
      <c r="B349" s="29">
        <f t="shared" si="6"/>
        <v>347</v>
      </c>
      <c r="C349" s="1" t="s">
        <v>832</v>
      </c>
      <c r="D349" s="9" t="s">
        <v>832</v>
      </c>
      <c r="E349" s="9" t="s">
        <v>272</v>
      </c>
      <c r="F349" s="1">
        <v>9</v>
      </c>
      <c r="G349" s="1" t="s">
        <v>865</v>
      </c>
      <c r="H349" s="23">
        <f>INDEX(部首検索表[序数],MATCH(字音画数表[[#This Row],[部首]],部首検索表[部首],0))</f>
        <v>94</v>
      </c>
      <c r="I349" s="1" t="s">
        <v>251</v>
      </c>
      <c r="J349" s="23"/>
      <c r="K349" s="23"/>
      <c r="L349" s="23"/>
      <c r="M349" s="45"/>
      <c r="N349" s="20"/>
      <c r="AU349"/>
      <c r="AW349"/>
      <c r="AY349"/>
      <c r="AZ349" s="3"/>
      <c r="BA349"/>
      <c r="BB349" s="3"/>
      <c r="BC349"/>
      <c r="BD349" s="3"/>
      <c r="BE349"/>
      <c r="BF349" s="3"/>
      <c r="BG349"/>
      <c r="BH349" s="3"/>
      <c r="BI349"/>
      <c r="BJ349" s="3"/>
      <c r="BK349"/>
      <c r="BL349" s="3"/>
      <c r="BM349"/>
      <c r="BN349" s="3"/>
      <c r="BO349"/>
      <c r="BP349" s="3"/>
      <c r="BQ349"/>
      <c r="BR349" s="3"/>
      <c r="BS349"/>
      <c r="BT349" s="3"/>
      <c r="BU349"/>
      <c r="BV349" s="3"/>
      <c r="BW349"/>
      <c r="BX349" s="3"/>
      <c r="BY349"/>
      <c r="BZ349" s="3"/>
      <c r="CA349"/>
      <c r="CB349" s="3"/>
      <c r="CD349" s="3"/>
      <c r="CF349" s="3"/>
    </row>
    <row r="350" spans="2:84">
      <c r="B350" s="29">
        <f t="shared" si="6"/>
        <v>348</v>
      </c>
      <c r="C350" s="23" t="s">
        <v>286</v>
      </c>
      <c r="D350" s="96" t="s">
        <v>286</v>
      </c>
      <c r="E350" s="9" t="s">
        <v>272</v>
      </c>
      <c r="F350" s="1">
        <v>9</v>
      </c>
      <c r="G350" s="23" t="s">
        <v>287</v>
      </c>
      <c r="H350" s="23">
        <f>INDEX(部首検索表[序数],MATCH(字音画数表[[#This Row],[部首]],部首検索表[部首],0))</f>
        <v>106</v>
      </c>
      <c r="I350" s="23" t="s">
        <v>251</v>
      </c>
      <c r="J350" s="23"/>
      <c r="K350" s="23"/>
      <c r="L350" s="23"/>
      <c r="M350" s="45"/>
      <c r="N350" s="20"/>
      <c r="AU350"/>
      <c r="AW350"/>
      <c r="AY350"/>
      <c r="AZ350" s="3"/>
      <c r="BA350"/>
      <c r="BB350" s="3"/>
      <c r="BC350"/>
      <c r="BD350" s="3"/>
      <c r="BE350"/>
      <c r="BF350" s="3"/>
      <c r="BG350"/>
      <c r="BH350" s="3"/>
      <c r="BI350"/>
      <c r="BJ350" s="3"/>
      <c r="BK350"/>
      <c r="BL350" s="3"/>
      <c r="BM350"/>
      <c r="BN350" s="3"/>
      <c r="BO350"/>
      <c r="BP350" s="3"/>
      <c r="BQ350"/>
      <c r="BR350" s="3"/>
      <c r="BS350"/>
      <c r="BT350" s="3"/>
      <c r="BU350"/>
      <c r="BV350" s="3"/>
      <c r="BW350"/>
      <c r="BX350" s="3"/>
      <c r="BY350"/>
      <c r="BZ350" s="3"/>
      <c r="CA350"/>
      <c r="CB350" s="3"/>
      <c r="CD350" s="3"/>
      <c r="CF350" s="3"/>
    </row>
    <row r="351" spans="2:84">
      <c r="B351" s="29">
        <f t="shared" si="6"/>
        <v>349</v>
      </c>
      <c r="C351" s="23" t="s">
        <v>1485</v>
      </c>
      <c r="D351" s="96" t="s">
        <v>1485</v>
      </c>
      <c r="E351" s="9" t="s">
        <v>272</v>
      </c>
      <c r="F351" s="1">
        <v>10</v>
      </c>
      <c r="G351" s="23" t="s">
        <v>804</v>
      </c>
      <c r="H351" s="23">
        <f>INDEX(部首検索表[序数],MATCH(字音画数表[[#This Row],[部首]],部首検索表[部首],0))</f>
        <v>18</v>
      </c>
      <c r="I351" s="23" t="s">
        <v>251</v>
      </c>
      <c r="J351" s="23" t="s">
        <v>2016</v>
      </c>
      <c r="K351" s="23" t="s">
        <v>1972</v>
      </c>
      <c r="L351" s="23"/>
      <c r="M351" s="137" t="s">
        <v>1345</v>
      </c>
      <c r="N351" s="20"/>
      <c r="AU351"/>
      <c r="AW351"/>
      <c r="AY351"/>
      <c r="AZ351" s="3"/>
      <c r="BA351"/>
      <c r="BB351" s="3"/>
      <c r="BC351"/>
      <c r="BD351" s="3"/>
      <c r="BE351"/>
      <c r="BF351" s="3"/>
      <c r="BG351"/>
      <c r="BH351" s="3"/>
      <c r="BI351"/>
      <c r="BJ351" s="3"/>
      <c r="BK351"/>
      <c r="BL351" s="3"/>
      <c r="BM351"/>
      <c r="BN351" s="3"/>
      <c r="BO351"/>
      <c r="BP351" s="3"/>
      <c r="BQ351"/>
      <c r="BR351" s="3"/>
      <c r="BS351"/>
      <c r="BT351" s="3"/>
      <c r="BU351"/>
      <c r="BV351" s="3"/>
      <c r="BW351"/>
      <c r="BX351" s="3"/>
      <c r="BY351"/>
      <c r="BZ351" s="3"/>
      <c r="CA351"/>
      <c r="CB351" s="3"/>
      <c r="CD351" s="3"/>
      <c r="CF351" s="3"/>
    </row>
    <row r="352" spans="2:84">
      <c r="B352" s="29">
        <f t="shared" si="6"/>
        <v>350</v>
      </c>
      <c r="C352" s="23" t="s">
        <v>288</v>
      </c>
      <c r="D352" s="96" t="s">
        <v>288</v>
      </c>
      <c r="E352" s="9" t="s">
        <v>272</v>
      </c>
      <c r="F352" s="1">
        <v>10</v>
      </c>
      <c r="G352" s="23" t="s">
        <v>103</v>
      </c>
      <c r="H352" s="23">
        <f>INDEX(部首検索表[序数],MATCH(字音画数表[[#This Row],[部首]],部首検索表[部首],0))</f>
        <v>75</v>
      </c>
      <c r="I352" s="23" t="s">
        <v>251</v>
      </c>
      <c r="J352" s="23"/>
      <c r="K352" s="23"/>
      <c r="L352" s="23"/>
      <c r="M352" s="45"/>
      <c r="N352" s="20"/>
      <c r="AU352"/>
      <c r="AW352"/>
      <c r="AY352"/>
      <c r="AZ352" s="3"/>
      <c r="BA352"/>
      <c r="BB352" s="3"/>
      <c r="BC352"/>
      <c r="BD352" s="3"/>
      <c r="BE352"/>
      <c r="BF352" s="3"/>
      <c r="BG352"/>
      <c r="BH352" s="3"/>
      <c r="BI352"/>
      <c r="BJ352" s="3"/>
      <c r="BK352"/>
      <c r="BL352" s="3"/>
      <c r="BM352"/>
      <c r="BN352" s="3"/>
      <c r="BO352"/>
      <c r="BP352" s="3"/>
      <c r="BQ352"/>
      <c r="BR352" s="3"/>
      <c r="BS352"/>
      <c r="BT352" s="3"/>
      <c r="BU352"/>
      <c r="BV352" s="3"/>
      <c r="BW352"/>
      <c r="BX352" s="3"/>
      <c r="BY352"/>
      <c r="BZ352" s="3"/>
      <c r="CA352"/>
      <c r="CB352" s="3"/>
      <c r="CD352" s="3"/>
      <c r="CF352" s="3"/>
    </row>
    <row r="353" spans="2:84">
      <c r="B353" s="29">
        <f t="shared" si="6"/>
        <v>351</v>
      </c>
      <c r="C353" s="23" t="s">
        <v>1487</v>
      </c>
      <c r="D353" s="96" t="s">
        <v>1487</v>
      </c>
      <c r="E353" s="9" t="s">
        <v>272</v>
      </c>
      <c r="F353" s="1">
        <v>10</v>
      </c>
      <c r="G353" s="23" t="s">
        <v>1247</v>
      </c>
      <c r="H353" s="27">
        <f>INDEX(部首検索表[序数],MATCH(字音画数表[[#This Row],[部首]],部首検索表[部首],0))</f>
        <v>127</v>
      </c>
      <c r="I353" s="23" t="s">
        <v>251</v>
      </c>
      <c r="J353" s="28" t="s">
        <v>2021</v>
      </c>
      <c r="K353" s="28" t="s">
        <v>1972</v>
      </c>
      <c r="L353" s="28"/>
      <c r="M353" s="138" t="s">
        <v>2022</v>
      </c>
      <c r="N353" s="20"/>
      <c r="AU353"/>
      <c r="AW353"/>
      <c r="AY353"/>
      <c r="AZ353" s="3"/>
      <c r="BA353"/>
      <c r="BB353" s="3"/>
      <c r="BC353"/>
      <c r="BD353" s="3"/>
      <c r="BE353"/>
      <c r="BF353" s="3"/>
      <c r="BG353"/>
      <c r="BH353" s="3"/>
      <c r="BI353"/>
      <c r="BJ353" s="3"/>
      <c r="BK353"/>
      <c r="BL353" s="3"/>
      <c r="BM353"/>
      <c r="BN353" s="3"/>
      <c r="BO353"/>
      <c r="BP353" s="3"/>
      <c r="BQ353"/>
      <c r="BR353" s="3"/>
      <c r="BS353"/>
      <c r="BT353" s="3"/>
      <c r="BU353"/>
      <c r="BV353" s="3"/>
      <c r="BW353"/>
      <c r="BX353" s="3"/>
      <c r="BY353"/>
      <c r="BZ353" s="3"/>
      <c r="CA353"/>
      <c r="CB353" s="3"/>
      <c r="CD353" s="3"/>
      <c r="CF353" s="3"/>
    </row>
    <row r="354" spans="2:84">
      <c r="B354" s="29">
        <f t="shared" si="6"/>
        <v>352</v>
      </c>
      <c r="C354" s="1" t="s">
        <v>268</v>
      </c>
      <c r="D354" s="9" t="s">
        <v>264</v>
      </c>
      <c r="E354" s="9" t="s">
        <v>272</v>
      </c>
      <c r="F354" s="1">
        <v>10</v>
      </c>
      <c r="G354" s="1" t="s">
        <v>1488</v>
      </c>
      <c r="H354" s="27">
        <f>INDEX(部首検索表[序数],MATCH(字音画数表[[#This Row],[部首]],部首検索表[部首],0))</f>
        <v>163</v>
      </c>
      <c r="I354" s="23" t="s">
        <v>251</v>
      </c>
      <c r="J354" s="23"/>
      <c r="K354" s="23"/>
      <c r="L354" s="23" t="s">
        <v>1974</v>
      </c>
      <c r="M354" s="46" t="s">
        <v>1809</v>
      </c>
      <c r="N354" s="20"/>
      <c r="AU354"/>
      <c r="AW354"/>
      <c r="AY354"/>
      <c r="AZ354" s="3"/>
      <c r="BA354"/>
      <c r="BB354" s="3"/>
      <c r="BC354"/>
      <c r="BD354" s="3"/>
      <c r="BE354"/>
      <c r="BF354" s="3"/>
      <c r="BG354"/>
      <c r="BH354" s="3"/>
      <c r="BI354"/>
      <c r="BJ354" s="3"/>
      <c r="BK354"/>
      <c r="BL354" s="3"/>
      <c r="BM354"/>
      <c r="BN354" s="3"/>
      <c r="BO354"/>
      <c r="BP354" s="3"/>
      <c r="BQ354"/>
      <c r="BR354" s="3"/>
      <c r="BS354"/>
      <c r="BT354" s="3"/>
      <c r="BU354"/>
      <c r="BV354" s="3"/>
      <c r="BW354"/>
      <c r="BX354" s="3"/>
      <c r="BY354"/>
      <c r="BZ354" s="3"/>
      <c r="CA354"/>
      <c r="CB354" s="3"/>
      <c r="CD354" s="3"/>
      <c r="CF354" s="3"/>
    </row>
    <row r="355" spans="2:84">
      <c r="B355" s="29">
        <f t="shared" si="6"/>
        <v>353</v>
      </c>
      <c r="C355" s="23" t="s">
        <v>289</v>
      </c>
      <c r="D355" s="96" t="s">
        <v>289</v>
      </c>
      <c r="E355" s="9" t="s">
        <v>272</v>
      </c>
      <c r="F355" s="1">
        <v>10</v>
      </c>
      <c r="G355" s="23" t="s">
        <v>290</v>
      </c>
      <c r="H355" s="23">
        <f>INDEX(部首検索表[序数],MATCH(字音画数表[[#This Row],[部首]],部首検索表[部首],0))</f>
        <v>189</v>
      </c>
      <c r="I355" s="23" t="s">
        <v>251</v>
      </c>
      <c r="J355" s="23"/>
      <c r="K355" s="23"/>
      <c r="L355" s="23"/>
      <c r="M355" s="45"/>
      <c r="N355" s="20"/>
      <c r="AU355"/>
      <c r="AW355"/>
      <c r="AY355"/>
      <c r="AZ355" s="3"/>
      <c r="BA355"/>
      <c r="BB355" s="3"/>
      <c r="BC355"/>
      <c r="BD355" s="3"/>
      <c r="BE355"/>
      <c r="BF355" s="3"/>
      <c r="BG355"/>
      <c r="BH355" s="3"/>
      <c r="BI355"/>
      <c r="BJ355" s="3"/>
      <c r="BK355"/>
      <c r="BL355" s="3"/>
      <c r="BM355"/>
      <c r="BN355" s="3"/>
      <c r="BO355"/>
      <c r="BP355" s="3"/>
      <c r="BQ355"/>
      <c r="BR355" s="3"/>
      <c r="BS355"/>
      <c r="BT355" s="3"/>
      <c r="BU355"/>
      <c r="BV355" s="3"/>
      <c r="BW355"/>
      <c r="BX355" s="3"/>
      <c r="BY355"/>
      <c r="BZ355" s="3"/>
      <c r="CA355"/>
      <c r="CB355" s="3"/>
      <c r="CD355" s="3"/>
      <c r="CF355" s="3"/>
    </row>
    <row r="356" spans="2:84">
      <c r="B356" s="29">
        <f t="shared" si="6"/>
        <v>354</v>
      </c>
      <c r="C356" s="23" t="s">
        <v>1490</v>
      </c>
      <c r="D356" s="96" t="s">
        <v>1490</v>
      </c>
      <c r="E356" s="9" t="s">
        <v>272</v>
      </c>
      <c r="F356" s="1">
        <v>11</v>
      </c>
      <c r="G356" s="23" t="s">
        <v>15</v>
      </c>
      <c r="H356" s="23">
        <f>INDEX(部首検索表[序数],MATCH(字音画数表[[#This Row],[部首]],部首検索表[部首],0))</f>
        <v>40</v>
      </c>
      <c r="I356" s="23" t="s">
        <v>251</v>
      </c>
      <c r="J356" s="23"/>
      <c r="K356" s="23"/>
      <c r="L356" s="23"/>
      <c r="M356" s="45"/>
      <c r="N356" s="20"/>
      <c r="AU356"/>
      <c r="AW356"/>
      <c r="AY356"/>
      <c r="AZ356" s="3"/>
      <c r="BA356"/>
      <c r="BB356" s="3"/>
      <c r="BC356"/>
      <c r="BD356" s="3"/>
      <c r="BE356"/>
      <c r="BF356" s="3"/>
      <c r="BG356"/>
      <c r="BH356" s="3"/>
      <c r="BI356"/>
      <c r="BJ356" s="3"/>
      <c r="BK356"/>
      <c r="BL356" s="3"/>
      <c r="BM356"/>
      <c r="BN356" s="3"/>
      <c r="BO356"/>
      <c r="BP356" s="3"/>
      <c r="BQ356"/>
      <c r="BR356" s="3"/>
      <c r="BS356"/>
      <c r="BT356" s="3"/>
      <c r="BU356"/>
      <c r="BV356" s="3"/>
      <c r="BW356"/>
      <c r="BX356" s="3"/>
      <c r="BY356"/>
      <c r="BZ356" s="3"/>
      <c r="CA356"/>
      <c r="CB356" s="3"/>
      <c r="CD356" s="3"/>
      <c r="CF356" s="3"/>
    </row>
    <row r="357" spans="2:84">
      <c r="B357" s="29">
        <f t="shared" si="6"/>
        <v>355</v>
      </c>
      <c r="C357" s="23" t="s">
        <v>291</v>
      </c>
      <c r="D357" s="96" t="s">
        <v>291</v>
      </c>
      <c r="E357" s="9" t="s">
        <v>272</v>
      </c>
      <c r="F357" s="1">
        <v>11</v>
      </c>
      <c r="G357" s="23" t="s">
        <v>292</v>
      </c>
      <c r="H357" s="27">
        <f>INDEX(部首検索表[序数],MATCH(字音画数表[[#This Row],[部首]],部首検索表[部首],0))</f>
        <v>118</v>
      </c>
      <c r="I357" s="23" t="s">
        <v>251</v>
      </c>
      <c r="J357" s="23"/>
      <c r="K357" s="23"/>
      <c r="L357" s="23"/>
      <c r="M357" s="45" t="s">
        <v>20</v>
      </c>
      <c r="N357" s="20"/>
      <c r="AU357"/>
      <c r="AW357"/>
      <c r="AY357"/>
      <c r="AZ357" s="3"/>
      <c r="BA357"/>
      <c r="BB357" s="3"/>
      <c r="BC357"/>
      <c r="BD357" s="3"/>
      <c r="BE357"/>
      <c r="BF357" s="3"/>
      <c r="BG357"/>
      <c r="BH357" s="3"/>
      <c r="BI357"/>
      <c r="BJ357" s="3"/>
      <c r="BK357"/>
      <c r="BL357" s="3"/>
      <c r="BM357"/>
      <c r="BN357" s="3"/>
      <c r="BO357"/>
      <c r="BP357" s="3"/>
      <c r="BQ357"/>
      <c r="BR357" s="3"/>
      <c r="BS357"/>
      <c r="BT357" s="3"/>
      <c r="BU357"/>
      <c r="BV357" s="3"/>
      <c r="BW357"/>
      <c r="BX357" s="3"/>
      <c r="BY357"/>
      <c r="BZ357" s="3"/>
      <c r="CA357"/>
      <c r="CB357" s="3"/>
      <c r="CD357" s="3"/>
      <c r="CF357" s="3"/>
    </row>
    <row r="358" spans="2:84">
      <c r="B358" s="29">
        <f t="shared" si="6"/>
        <v>356</v>
      </c>
      <c r="C358" s="23" t="s">
        <v>1489</v>
      </c>
      <c r="D358" s="96" t="s">
        <v>1489</v>
      </c>
      <c r="E358" s="9" t="s">
        <v>272</v>
      </c>
      <c r="F358" s="1">
        <v>11</v>
      </c>
      <c r="G358" s="23" t="s">
        <v>811</v>
      </c>
      <c r="H358" s="23">
        <f>INDEX(部首検索表[序数],MATCH(字音画数表[[#This Row],[部首]],部首検索表[部首],0))</f>
        <v>140</v>
      </c>
      <c r="I358" s="23" t="s">
        <v>251</v>
      </c>
      <c r="J358" s="23"/>
      <c r="K358" s="23"/>
      <c r="L358" s="23"/>
      <c r="M358" s="45"/>
      <c r="N358" s="20"/>
      <c r="AU358"/>
      <c r="AW358"/>
      <c r="AY358"/>
      <c r="AZ358" s="3"/>
      <c r="BA358"/>
      <c r="BB358" s="3"/>
      <c r="BC358"/>
      <c r="BD358" s="3"/>
      <c r="BE358"/>
      <c r="BF358" s="3"/>
      <c r="BG358"/>
      <c r="BH358" s="3"/>
      <c r="BI358"/>
      <c r="BJ358" s="3"/>
      <c r="BK358"/>
      <c r="BL358" s="3"/>
      <c r="BM358"/>
      <c r="BN358" s="3"/>
      <c r="BO358"/>
      <c r="BP358" s="3"/>
      <c r="BQ358"/>
      <c r="BR358" s="3"/>
      <c r="BS358"/>
      <c r="BT358" s="3"/>
      <c r="BU358"/>
      <c r="BV358" s="3"/>
      <c r="BW358"/>
      <c r="BX358" s="3"/>
      <c r="BY358"/>
      <c r="BZ358" s="3"/>
      <c r="CA358"/>
      <c r="CB358" s="3"/>
      <c r="CD358" s="3"/>
      <c r="CF358" s="3"/>
    </row>
    <row r="359" spans="2:84">
      <c r="B359" s="29">
        <f t="shared" si="6"/>
        <v>357</v>
      </c>
      <c r="C359" s="23" t="s">
        <v>293</v>
      </c>
      <c r="D359" s="96" t="s">
        <v>293</v>
      </c>
      <c r="E359" s="9" t="s">
        <v>272</v>
      </c>
      <c r="F359" s="1">
        <v>11</v>
      </c>
      <c r="G359" s="23" t="s">
        <v>139</v>
      </c>
      <c r="H359" s="23">
        <f>INDEX(部首検索表[序数],MATCH(字音画数表[[#This Row],[部首]],部首検索表[部首],0))</f>
        <v>167</v>
      </c>
      <c r="I359" s="23" t="s">
        <v>251</v>
      </c>
      <c r="J359" s="23"/>
      <c r="K359" s="23"/>
      <c r="L359" s="23"/>
      <c r="M359" s="45" t="s">
        <v>20</v>
      </c>
      <c r="N359" s="20"/>
      <c r="AU359"/>
      <c r="AW359"/>
      <c r="AY359"/>
      <c r="AZ359" s="3"/>
      <c r="BA359"/>
      <c r="BB359" s="3"/>
      <c r="BC359"/>
      <c r="BD359" s="3"/>
      <c r="BE359"/>
      <c r="BF359" s="3"/>
      <c r="BG359"/>
      <c r="BH359" s="3"/>
      <c r="BI359"/>
      <c r="BJ359" s="3"/>
      <c r="BK359"/>
      <c r="BL359" s="3"/>
      <c r="BM359"/>
      <c r="BN359" s="3"/>
      <c r="BO359"/>
      <c r="BP359" s="3"/>
      <c r="BQ359"/>
      <c r="BR359" s="3"/>
      <c r="BS359"/>
      <c r="BT359" s="3"/>
      <c r="BU359"/>
      <c r="BV359" s="3"/>
      <c r="BW359"/>
      <c r="BX359" s="3"/>
      <c r="BY359"/>
      <c r="BZ359" s="3"/>
      <c r="CA359"/>
      <c r="CB359" s="3"/>
      <c r="CD359" s="3"/>
      <c r="CF359" s="3"/>
    </row>
    <row r="360" spans="2:84">
      <c r="B360" s="29">
        <f t="shared" si="6"/>
        <v>358</v>
      </c>
      <c r="C360" s="23" t="s">
        <v>987</v>
      </c>
      <c r="D360" s="96" t="s">
        <v>2467</v>
      </c>
      <c r="E360" s="9" t="s">
        <v>272</v>
      </c>
      <c r="F360" s="1">
        <v>12</v>
      </c>
      <c r="G360" s="23" t="s">
        <v>987</v>
      </c>
      <c r="H360" s="27">
        <f>INDEX(部首検索表[序数],MATCH(字音画数表[[#This Row],[部首]],部首検索表[部首],0))</f>
        <v>201</v>
      </c>
      <c r="I360" s="23" t="s">
        <v>251</v>
      </c>
      <c r="J360" s="23"/>
      <c r="K360" s="23"/>
      <c r="L360" s="23"/>
      <c r="M360" s="45"/>
      <c r="N360" s="20"/>
      <c r="AU360"/>
      <c r="AW360"/>
      <c r="AY360"/>
      <c r="AZ360" s="3"/>
      <c r="BA360"/>
      <c r="BB360" s="3"/>
      <c r="BC360"/>
      <c r="BD360" s="3"/>
      <c r="BE360"/>
      <c r="BF360" s="3"/>
      <c r="BG360"/>
      <c r="BH360" s="3"/>
      <c r="BI360"/>
      <c r="BJ360" s="3"/>
      <c r="BK360"/>
      <c r="BL360" s="3"/>
      <c r="BM360"/>
      <c r="BN360" s="3"/>
      <c r="BO360"/>
      <c r="BP360" s="3"/>
      <c r="BQ360"/>
      <c r="BR360" s="3"/>
      <c r="BS360"/>
      <c r="BT360" s="3"/>
      <c r="BU360"/>
      <c r="BV360" s="3"/>
      <c r="BW360"/>
      <c r="BX360" s="3"/>
      <c r="BY360"/>
      <c r="BZ360" s="3"/>
      <c r="CA360"/>
      <c r="CB360" s="3"/>
      <c r="CD360" s="3"/>
      <c r="CF360" s="3"/>
    </row>
    <row r="361" spans="2:84">
      <c r="B361" s="29">
        <f t="shared" si="6"/>
        <v>359</v>
      </c>
      <c r="C361" s="23" t="s">
        <v>1899</v>
      </c>
      <c r="D361" s="96" t="s">
        <v>2164</v>
      </c>
      <c r="E361" s="9" t="s">
        <v>1861</v>
      </c>
      <c r="F361" s="1">
        <v>13</v>
      </c>
      <c r="G361" s="23" t="s">
        <v>807</v>
      </c>
      <c r="H361" s="23">
        <f>INDEX(部首検索表[序数],MATCH(字音画数表[[#This Row],[部首]],部首検索表[部首],0))</f>
        <v>19</v>
      </c>
      <c r="I361" s="23" t="s">
        <v>251</v>
      </c>
      <c r="J361" s="23" t="s">
        <v>2016</v>
      </c>
      <c r="K361" s="23" t="s">
        <v>1980</v>
      </c>
      <c r="L361" s="23"/>
      <c r="M361" s="139" t="s">
        <v>1860</v>
      </c>
      <c r="N361" s="20"/>
      <c r="AU361"/>
      <c r="AW361"/>
      <c r="AY361"/>
      <c r="AZ361" s="3"/>
      <c r="BA361"/>
      <c r="BB361" s="3"/>
      <c r="BC361"/>
      <c r="BD361" s="3"/>
      <c r="BE361"/>
      <c r="BF361" s="3"/>
      <c r="BG361"/>
      <c r="BH361" s="3"/>
      <c r="BI361"/>
      <c r="BJ361" s="3"/>
      <c r="BK361"/>
      <c r="BL361" s="3"/>
      <c r="BM361"/>
      <c r="BN361" s="3"/>
      <c r="BO361"/>
      <c r="BP361" s="3"/>
      <c r="BQ361"/>
      <c r="BR361" s="3"/>
      <c r="BS361"/>
      <c r="BT361" s="3"/>
      <c r="BU361"/>
      <c r="BV361" s="3"/>
      <c r="BW361"/>
      <c r="BX361" s="3"/>
      <c r="BY361"/>
      <c r="BZ361" s="3"/>
      <c r="CA361"/>
      <c r="CB361" s="3"/>
      <c r="CD361" s="3"/>
      <c r="CF361" s="3"/>
    </row>
    <row r="362" spans="2:84">
      <c r="B362" s="29">
        <f t="shared" si="6"/>
        <v>360</v>
      </c>
      <c r="C362" s="23" t="s">
        <v>294</v>
      </c>
      <c r="D362" s="96" t="s">
        <v>1852</v>
      </c>
      <c r="E362" s="9" t="s">
        <v>272</v>
      </c>
      <c r="F362" s="1">
        <v>15</v>
      </c>
      <c r="G362" s="25" t="s">
        <v>117</v>
      </c>
      <c r="H362" s="23">
        <f>INDEX(部首検索表[序数],MATCH(字音画数表[[#This Row],[部首]],部首検索表[部首],0))</f>
        <v>53</v>
      </c>
      <c r="I362" s="23" t="s">
        <v>251</v>
      </c>
      <c r="J362" s="23"/>
      <c r="K362" s="23"/>
      <c r="L362" s="23"/>
      <c r="M362" s="45"/>
      <c r="N362" s="20"/>
      <c r="AU362"/>
      <c r="AW362"/>
      <c r="AY362"/>
      <c r="AZ362" s="3"/>
      <c r="BA362"/>
      <c r="BB362" s="3"/>
      <c r="BC362"/>
      <c r="BD362" s="3"/>
      <c r="BE362"/>
      <c r="BF362" s="3"/>
      <c r="BG362"/>
      <c r="BH362" s="3"/>
      <c r="BI362"/>
      <c r="BJ362" s="3"/>
      <c r="BK362"/>
      <c r="BL362" s="3"/>
      <c r="BM362"/>
      <c r="BN362" s="3"/>
      <c r="BO362"/>
      <c r="BP362" s="3"/>
      <c r="BQ362"/>
      <c r="BR362" s="3"/>
      <c r="BS362"/>
      <c r="BT362" s="3"/>
      <c r="BU362"/>
      <c r="BV362" s="3"/>
      <c r="BW362"/>
      <c r="BX362" s="3"/>
      <c r="BY362"/>
      <c r="BZ362" s="3"/>
      <c r="CA362"/>
      <c r="CB362" s="3"/>
      <c r="CD362" s="3"/>
      <c r="CF362" s="3"/>
    </row>
    <row r="363" spans="2:84">
      <c r="B363" s="29">
        <f t="shared" si="6"/>
        <v>361</v>
      </c>
      <c r="C363" s="23" t="s">
        <v>295</v>
      </c>
      <c r="D363" s="96" t="s">
        <v>2425</v>
      </c>
      <c r="E363" s="9" t="s">
        <v>272</v>
      </c>
      <c r="F363" s="1">
        <v>16</v>
      </c>
      <c r="G363" s="23" t="s">
        <v>103</v>
      </c>
      <c r="H363" s="27">
        <f>INDEX(部首検索表[序数],MATCH(字音画数表[[#This Row],[部首]],部首検索表[部首],0))</f>
        <v>75</v>
      </c>
      <c r="I363" s="23" t="s">
        <v>251</v>
      </c>
      <c r="J363" s="23" t="s">
        <v>2023</v>
      </c>
      <c r="K363" s="23" t="s">
        <v>1980</v>
      </c>
      <c r="L363" s="23"/>
      <c r="M363" s="45" t="s">
        <v>20</v>
      </c>
      <c r="N363" s="20"/>
      <c r="AU363"/>
      <c r="AW363"/>
      <c r="AY363"/>
      <c r="AZ363" s="3"/>
      <c r="BA363"/>
      <c r="BB363" s="3"/>
      <c r="BC363"/>
      <c r="BD363" s="3"/>
      <c r="BE363"/>
      <c r="BF363" s="3"/>
      <c r="BG363"/>
      <c r="BH363" s="3"/>
      <c r="BI363"/>
      <c r="BJ363" s="3"/>
      <c r="BK363"/>
      <c r="BL363" s="3"/>
      <c r="BM363"/>
      <c r="BN363" s="3"/>
      <c r="BO363"/>
      <c r="BP363" s="3"/>
      <c r="BQ363"/>
      <c r="BR363" s="3"/>
      <c r="BS363"/>
      <c r="BT363" s="3"/>
      <c r="BU363"/>
      <c r="BV363" s="3"/>
      <c r="BW363"/>
      <c r="BX363" s="3"/>
      <c r="BY363"/>
      <c r="BZ363" s="3"/>
      <c r="CA363"/>
      <c r="CB363" s="3"/>
      <c r="CD363" s="3"/>
      <c r="CF363" s="3"/>
    </row>
    <row r="364" spans="2:84">
      <c r="B364" s="29">
        <f t="shared" si="6"/>
        <v>362</v>
      </c>
      <c r="C364" s="23" t="s">
        <v>296</v>
      </c>
      <c r="D364" s="96" t="s">
        <v>296</v>
      </c>
      <c r="E364" s="9" t="s">
        <v>272</v>
      </c>
      <c r="F364" s="1">
        <v>16</v>
      </c>
      <c r="G364" s="23" t="s">
        <v>69</v>
      </c>
      <c r="H364" s="23">
        <f>INDEX(部首検索表[序数],MATCH(字音画数表[[#This Row],[部首]],部首検索表[部首],0))</f>
        <v>144</v>
      </c>
      <c r="I364" s="23" t="s">
        <v>251</v>
      </c>
      <c r="J364" s="23"/>
      <c r="K364" s="23"/>
      <c r="L364" s="23"/>
      <c r="M364" s="45"/>
      <c r="N364" s="20"/>
      <c r="AU364"/>
      <c r="AW364"/>
      <c r="AY364"/>
      <c r="AZ364" s="3"/>
      <c r="BA364"/>
      <c r="BB364" s="3"/>
      <c r="BC364"/>
      <c r="BD364" s="3"/>
      <c r="BE364"/>
      <c r="BF364" s="3"/>
      <c r="BG364"/>
      <c r="BH364" s="3"/>
      <c r="BI364"/>
      <c r="BJ364" s="3"/>
      <c r="BK364"/>
      <c r="BL364" s="3"/>
      <c r="BM364"/>
      <c r="BN364" s="3"/>
      <c r="BO364"/>
      <c r="BP364" s="3"/>
      <c r="BQ364"/>
      <c r="BR364" s="3"/>
      <c r="BS364"/>
      <c r="BT364" s="3"/>
      <c r="BU364"/>
      <c r="BV364" s="3"/>
      <c r="BW364"/>
      <c r="BX364" s="3"/>
      <c r="BY364"/>
      <c r="BZ364" s="3"/>
      <c r="CA364"/>
      <c r="CB364" s="3"/>
      <c r="CD364" s="3"/>
      <c r="CF364" s="3"/>
    </row>
    <row r="365" spans="2:84">
      <c r="B365" s="29">
        <f t="shared" si="6"/>
        <v>363</v>
      </c>
      <c r="C365" s="23" t="s">
        <v>297</v>
      </c>
      <c r="D365" s="96" t="s">
        <v>297</v>
      </c>
      <c r="E365" s="9" t="s">
        <v>272</v>
      </c>
      <c r="F365" s="1">
        <v>19</v>
      </c>
      <c r="G365" s="23" t="s">
        <v>43</v>
      </c>
      <c r="H365" s="23">
        <f>INDEX(部首検索表[序数],MATCH(字音画数表[[#This Row],[部首]],部首検索表[部首],0))</f>
        <v>61</v>
      </c>
      <c r="I365" s="23" t="s">
        <v>251</v>
      </c>
      <c r="J365" s="23"/>
      <c r="K365" s="23"/>
      <c r="L365" s="23"/>
      <c r="M365" s="45" t="s">
        <v>20</v>
      </c>
      <c r="N365" s="20"/>
      <c r="AU365"/>
      <c r="AW365"/>
      <c r="AY365"/>
      <c r="AZ365" s="3"/>
      <c r="BA365"/>
      <c r="BB365" s="3"/>
      <c r="BC365"/>
      <c r="BD365" s="3"/>
      <c r="BE365"/>
      <c r="BF365" s="3"/>
      <c r="BG365"/>
      <c r="BH365" s="3"/>
      <c r="BI365"/>
      <c r="BJ365" s="3"/>
      <c r="BK365"/>
      <c r="BL365" s="3"/>
      <c r="BM365"/>
      <c r="BN365" s="3"/>
      <c r="BO365"/>
      <c r="BP365" s="3"/>
      <c r="BQ365"/>
      <c r="BR365" s="3"/>
      <c r="BS365"/>
      <c r="BT365" s="3"/>
      <c r="BU365"/>
      <c r="BV365" s="3"/>
      <c r="BW365"/>
      <c r="BX365" s="3"/>
      <c r="BY365"/>
      <c r="BZ365" s="3"/>
      <c r="CA365"/>
      <c r="CB365" s="3"/>
      <c r="CD365" s="3"/>
      <c r="CF365" s="3"/>
    </row>
    <row r="366" spans="2:84">
      <c r="B366" s="29">
        <f t="shared" si="6"/>
        <v>364</v>
      </c>
      <c r="C366" s="23" t="s">
        <v>145</v>
      </c>
      <c r="D366" s="96" t="s">
        <v>145</v>
      </c>
      <c r="E366" s="9" t="s">
        <v>1861</v>
      </c>
      <c r="F366" s="1">
        <v>24</v>
      </c>
      <c r="G366" s="23" t="s">
        <v>100</v>
      </c>
      <c r="H366" s="27">
        <f>INDEX(部首検索表[序数],MATCH(字音画数表[[#This Row],[部首]],部首検索表[部首],0))</f>
        <v>154</v>
      </c>
      <c r="I366" s="23" t="s">
        <v>251</v>
      </c>
      <c r="J366" s="23"/>
      <c r="K366" s="23"/>
      <c r="L366" s="23" t="s">
        <v>1975</v>
      </c>
      <c r="M366" s="45" t="s">
        <v>2024</v>
      </c>
      <c r="N366" s="20"/>
      <c r="AU366"/>
      <c r="AW366"/>
      <c r="AY366"/>
      <c r="AZ366" s="3"/>
      <c r="BA366"/>
      <c r="BB366" s="3"/>
      <c r="BC366"/>
      <c r="BD366" s="3"/>
      <c r="BE366"/>
      <c r="BF366" s="3"/>
      <c r="BG366"/>
      <c r="BH366" s="3"/>
      <c r="BI366"/>
      <c r="BJ366" s="3"/>
      <c r="BK366"/>
      <c r="BL366" s="3"/>
      <c r="BM366"/>
      <c r="BN366" s="3"/>
      <c r="BO366"/>
      <c r="BP366" s="3"/>
      <c r="BQ366"/>
      <c r="BR366" s="3"/>
      <c r="BS366"/>
      <c r="BT366" s="3"/>
      <c r="BU366"/>
      <c r="BV366" s="3"/>
      <c r="BW366"/>
      <c r="BX366" s="3"/>
      <c r="BY366"/>
      <c r="BZ366" s="3"/>
      <c r="CA366"/>
      <c r="CB366" s="3"/>
      <c r="CD366" s="3"/>
      <c r="CF366" s="3"/>
    </row>
    <row r="367" spans="2:84">
      <c r="B367" s="29">
        <f t="shared" si="6"/>
        <v>365</v>
      </c>
      <c r="C367" s="42" t="s">
        <v>1857</v>
      </c>
      <c r="D367" s="98" t="s">
        <v>1857</v>
      </c>
      <c r="E367" s="9" t="s">
        <v>299</v>
      </c>
      <c r="F367" s="1">
        <v>14</v>
      </c>
      <c r="G367" s="23" t="s">
        <v>799</v>
      </c>
      <c r="H367" s="23">
        <f>INDEX(部首検索表[序数],MATCH(字音画数表[[#This Row],[部首]],部首検索表[部首],0))</f>
        <v>38</v>
      </c>
      <c r="I367" s="23" t="s">
        <v>251</v>
      </c>
      <c r="J367" s="23"/>
      <c r="K367" s="23"/>
      <c r="L367" s="23"/>
      <c r="M367" s="45" t="s">
        <v>20</v>
      </c>
      <c r="N367" s="20"/>
      <c r="AU367"/>
      <c r="AW367"/>
      <c r="AY367"/>
      <c r="AZ367" s="3"/>
      <c r="BA367"/>
      <c r="BB367" s="3"/>
      <c r="BC367"/>
      <c r="BD367" s="3"/>
      <c r="BE367"/>
      <c r="BF367" s="3"/>
      <c r="BG367"/>
      <c r="BH367" s="3"/>
      <c r="BI367"/>
      <c r="BJ367" s="3"/>
      <c r="BK367"/>
      <c r="BL367" s="3"/>
      <c r="BM367"/>
      <c r="BN367" s="3"/>
      <c r="BO367"/>
      <c r="BP367" s="3"/>
      <c r="BQ367"/>
      <c r="BR367" s="3"/>
      <c r="BS367"/>
      <c r="BT367" s="3"/>
      <c r="BU367"/>
      <c r="BV367" s="3"/>
      <c r="BW367"/>
      <c r="BX367" s="3"/>
      <c r="BY367"/>
      <c r="BZ367" s="3"/>
      <c r="CA367"/>
      <c r="CB367" s="3"/>
      <c r="CD367" s="3"/>
      <c r="CF367" s="3"/>
    </row>
    <row r="368" spans="2:84">
      <c r="B368" s="29">
        <f t="shared" si="6"/>
        <v>366</v>
      </c>
      <c r="C368" s="23" t="s">
        <v>298</v>
      </c>
      <c r="D368" s="96" t="s">
        <v>298</v>
      </c>
      <c r="E368" s="9" t="s">
        <v>299</v>
      </c>
      <c r="F368" s="1">
        <v>18</v>
      </c>
      <c r="G368" s="23" t="s">
        <v>105</v>
      </c>
      <c r="H368" s="23">
        <f>INDEX(部首検索表[序数],MATCH(字音画数表[[#This Row],[部首]],部首検索表[部首],0))</f>
        <v>149</v>
      </c>
      <c r="I368" s="23" t="s">
        <v>251</v>
      </c>
      <c r="J368" s="23"/>
      <c r="K368" s="23"/>
      <c r="L368" s="23"/>
      <c r="M368" s="45" t="s">
        <v>20</v>
      </c>
      <c r="N368" s="20"/>
      <c r="AU368"/>
      <c r="AW368"/>
      <c r="AY368"/>
      <c r="AZ368" s="3"/>
      <c r="BA368"/>
      <c r="BB368" s="3"/>
      <c r="BC368"/>
      <c r="BD368" s="3"/>
      <c r="BE368"/>
      <c r="BF368" s="3"/>
      <c r="BG368"/>
      <c r="BH368" s="3"/>
      <c r="BI368"/>
      <c r="BJ368" s="3"/>
      <c r="BK368"/>
      <c r="BL368" s="3"/>
      <c r="BM368"/>
      <c r="BN368" s="3"/>
      <c r="BO368"/>
      <c r="BP368" s="3"/>
      <c r="BQ368"/>
      <c r="BR368" s="3"/>
      <c r="BS368"/>
      <c r="BT368" s="3"/>
      <c r="BU368"/>
      <c r="BV368" s="3"/>
      <c r="BW368"/>
      <c r="BX368" s="3"/>
      <c r="BY368"/>
      <c r="BZ368" s="3"/>
      <c r="CA368"/>
      <c r="CB368" s="3"/>
      <c r="CD368" s="3"/>
      <c r="CF368" s="3"/>
    </row>
    <row r="369" spans="2:84">
      <c r="B369" s="29">
        <f t="shared" si="6"/>
        <v>367</v>
      </c>
      <c r="C369" s="23" t="s">
        <v>1492</v>
      </c>
      <c r="D369" s="96" t="s">
        <v>1492</v>
      </c>
      <c r="E369" s="9" t="s">
        <v>301</v>
      </c>
      <c r="F369" s="1">
        <v>8</v>
      </c>
      <c r="G369" s="23" t="s">
        <v>804</v>
      </c>
      <c r="H369" s="27">
        <f>INDEX(部首検索表[序数],MATCH(字音画数表[[#This Row],[部首]],部首検索表[部首],0))</f>
        <v>18</v>
      </c>
      <c r="I369" s="23" t="s">
        <v>251</v>
      </c>
      <c r="J369" s="23"/>
      <c r="K369" s="23"/>
      <c r="L369" s="23"/>
      <c r="M369" s="45"/>
      <c r="N369" s="20"/>
      <c r="AU369"/>
      <c r="AW369"/>
      <c r="AY369"/>
      <c r="AZ369" s="3"/>
      <c r="BA369"/>
      <c r="BB369" s="3"/>
      <c r="BC369"/>
      <c r="BD369" s="3"/>
      <c r="BE369"/>
      <c r="BF369" s="3"/>
      <c r="BG369"/>
      <c r="BH369" s="3"/>
      <c r="BI369"/>
      <c r="BJ369" s="3"/>
      <c r="BK369"/>
      <c r="BL369" s="3"/>
      <c r="BM369"/>
      <c r="BN369" s="3"/>
      <c r="BO369"/>
      <c r="BP369" s="3"/>
      <c r="BQ369"/>
      <c r="BR369" s="3"/>
      <c r="BS369"/>
      <c r="BT369" s="3"/>
      <c r="BU369"/>
      <c r="BV369" s="3"/>
      <c r="BW369"/>
      <c r="BX369" s="3"/>
      <c r="BY369"/>
      <c r="BZ369" s="3"/>
      <c r="CA369"/>
      <c r="CB369" s="3"/>
      <c r="CD369" s="3"/>
      <c r="CF369" s="3"/>
    </row>
    <row r="370" spans="2:84">
      <c r="B370" s="29">
        <f t="shared" si="6"/>
        <v>368</v>
      </c>
      <c r="C370" s="23" t="s">
        <v>1819</v>
      </c>
      <c r="D370" s="96" t="s">
        <v>1819</v>
      </c>
      <c r="E370" s="9" t="s">
        <v>301</v>
      </c>
      <c r="F370" s="1">
        <v>8</v>
      </c>
      <c r="G370" s="23" t="s">
        <v>925</v>
      </c>
      <c r="H370" s="23">
        <f>INDEX(部首検索表[序数],MATCH(字音画数表[[#This Row],[部首]],部首検索表[部首],0))</f>
        <v>62</v>
      </c>
      <c r="I370" s="23" t="s">
        <v>2025</v>
      </c>
      <c r="J370" s="23" t="s">
        <v>2026</v>
      </c>
      <c r="K370" s="23" t="s">
        <v>267</v>
      </c>
      <c r="L370" s="23" t="s">
        <v>1974</v>
      </c>
      <c r="M370" s="45" t="s">
        <v>2198</v>
      </c>
      <c r="N370" s="20"/>
      <c r="AU370"/>
      <c r="AW370"/>
      <c r="AY370"/>
      <c r="AZ370" s="3"/>
      <c r="BA370"/>
      <c r="BB370" s="3"/>
      <c r="BC370"/>
      <c r="BD370" s="3"/>
      <c r="BE370"/>
      <c r="BF370" s="3"/>
      <c r="BG370"/>
      <c r="BH370" s="3"/>
      <c r="BI370"/>
      <c r="BJ370" s="3"/>
      <c r="BK370"/>
      <c r="BL370" s="3"/>
      <c r="BM370"/>
      <c r="BN370" s="3"/>
      <c r="BO370"/>
      <c r="BP370" s="3"/>
      <c r="BQ370"/>
      <c r="BR370" s="3"/>
      <c r="BS370"/>
      <c r="BT370" s="3"/>
      <c r="BU370"/>
      <c r="BV370" s="3"/>
      <c r="BW370"/>
      <c r="BX370" s="3"/>
      <c r="BY370"/>
      <c r="BZ370" s="3"/>
      <c r="CA370"/>
      <c r="CB370" s="3"/>
      <c r="CD370" s="3"/>
      <c r="CF370" s="3"/>
    </row>
    <row r="371" spans="2:84">
      <c r="B371" s="29">
        <f t="shared" si="6"/>
        <v>369</v>
      </c>
      <c r="C371" s="23" t="s">
        <v>300</v>
      </c>
      <c r="D371" s="96" t="s">
        <v>2680</v>
      </c>
      <c r="E371" s="9" t="s">
        <v>301</v>
      </c>
      <c r="F371" s="1">
        <v>11</v>
      </c>
      <c r="G371" s="25" t="s">
        <v>76</v>
      </c>
      <c r="H371" s="23">
        <f>INDEX(部首検索表[序数],MATCH(字音画数表[[#This Row],[部首]],部首検索表[部首],0))</f>
        <v>31</v>
      </c>
      <c r="I371" s="23" t="s">
        <v>251</v>
      </c>
      <c r="J371" s="23"/>
      <c r="K371" s="23"/>
      <c r="L371" s="23"/>
      <c r="M371" s="45" t="s">
        <v>20</v>
      </c>
      <c r="N371" s="20"/>
      <c r="AU371"/>
      <c r="AW371"/>
      <c r="AY371"/>
      <c r="AZ371" s="3"/>
      <c r="BA371"/>
      <c r="BB371" s="3"/>
      <c r="BC371"/>
      <c r="BD371" s="3"/>
      <c r="BE371"/>
      <c r="BF371" s="3"/>
      <c r="BG371"/>
      <c r="BH371" s="3"/>
      <c r="BI371"/>
      <c r="BJ371" s="3"/>
      <c r="BK371"/>
      <c r="BL371" s="3"/>
      <c r="BM371"/>
      <c r="BN371" s="3"/>
      <c r="BO371"/>
      <c r="BP371" s="3"/>
      <c r="BQ371"/>
      <c r="BR371" s="3"/>
      <c r="BS371"/>
      <c r="BT371" s="3"/>
      <c r="BU371"/>
      <c r="BV371" s="3"/>
      <c r="BW371"/>
      <c r="BX371" s="3"/>
      <c r="BY371"/>
      <c r="BZ371" s="3"/>
      <c r="CA371"/>
      <c r="CB371" s="3"/>
      <c r="CD371" s="3"/>
      <c r="CF371" s="3"/>
    </row>
    <row r="372" spans="2:84">
      <c r="B372" s="29">
        <f t="shared" si="6"/>
        <v>370</v>
      </c>
      <c r="C372" s="23" t="s">
        <v>1061</v>
      </c>
      <c r="D372" s="96" t="s">
        <v>2429</v>
      </c>
      <c r="E372" s="9" t="s">
        <v>301</v>
      </c>
      <c r="F372" s="1">
        <v>12</v>
      </c>
      <c r="G372" s="23" t="s">
        <v>1061</v>
      </c>
      <c r="H372" s="27">
        <f>INDEX(部首検索表[序数],MATCH(字音画数表[[#This Row],[部首]],部首検索表[部首],0))</f>
        <v>203</v>
      </c>
      <c r="I372" s="23" t="s">
        <v>251</v>
      </c>
      <c r="J372" s="23"/>
      <c r="K372" s="23"/>
      <c r="L372" s="23"/>
      <c r="M372" s="45"/>
      <c r="N372" s="20"/>
      <c r="AU372"/>
      <c r="AW372"/>
      <c r="AY372"/>
      <c r="AZ372" s="3"/>
      <c r="BA372"/>
      <c r="BB372" s="3"/>
      <c r="BC372"/>
      <c r="BD372" s="3"/>
      <c r="BE372"/>
      <c r="BF372" s="3"/>
      <c r="BG372"/>
      <c r="BH372" s="3"/>
      <c r="BI372"/>
      <c r="BJ372" s="3"/>
      <c r="BK372"/>
      <c r="BL372" s="3"/>
      <c r="BM372"/>
      <c r="BN372" s="3"/>
      <c r="BO372"/>
      <c r="BP372" s="3"/>
      <c r="BQ372"/>
      <c r="BR372" s="3"/>
      <c r="BS372"/>
      <c r="BT372" s="3"/>
      <c r="BU372"/>
      <c r="BV372" s="3"/>
      <c r="BW372"/>
      <c r="BX372" s="3"/>
      <c r="BY372"/>
      <c r="BZ372" s="3"/>
      <c r="CA372"/>
      <c r="CB372" s="3"/>
      <c r="CD372" s="3"/>
      <c r="CF372" s="3"/>
    </row>
    <row r="373" spans="2:84">
      <c r="B373" s="29">
        <f t="shared" si="6"/>
        <v>371</v>
      </c>
      <c r="C373" s="23" t="s">
        <v>302</v>
      </c>
      <c r="D373" s="96" t="s">
        <v>302</v>
      </c>
      <c r="E373" s="9" t="s">
        <v>1493</v>
      </c>
      <c r="F373" s="1">
        <v>14</v>
      </c>
      <c r="G373" s="23" t="s">
        <v>52</v>
      </c>
      <c r="H373" s="23">
        <f>INDEX(部首検索表[序数],MATCH(字音画数表[[#This Row],[部首]],部首検索表[部首],0))</f>
        <v>94</v>
      </c>
      <c r="I373" s="23" t="s">
        <v>251</v>
      </c>
      <c r="J373" s="23"/>
      <c r="K373" s="23"/>
      <c r="L373" s="23"/>
      <c r="M373" s="45"/>
      <c r="N373" s="20"/>
      <c r="AU373"/>
      <c r="AW373"/>
      <c r="AY373"/>
      <c r="AZ373" s="3"/>
      <c r="BA373"/>
      <c r="BB373" s="3"/>
      <c r="BC373"/>
      <c r="BD373" s="3"/>
      <c r="BE373"/>
      <c r="BF373" s="3"/>
      <c r="BG373"/>
      <c r="BH373" s="3"/>
      <c r="BI373"/>
      <c r="BJ373" s="3"/>
      <c r="BK373"/>
      <c r="BL373" s="3"/>
      <c r="BM373"/>
      <c r="BN373" s="3"/>
      <c r="BO373"/>
      <c r="BP373" s="3"/>
      <c r="BQ373"/>
      <c r="BR373" s="3"/>
      <c r="BS373"/>
      <c r="BT373" s="3"/>
      <c r="BU373"/>
      <c r="BV373" s="3"/>
      <c r="BW373"/>
      <c r="BX373" s="3"/>
      <c r="BY373"/>
      <c r="BZ373" s="3"/>
      <c r="CA373"/>
      <c r="CB373" s="3"/>
      <c r="CD373" s="3"/>
      <c r="CF373" s="3"/>
    </row>
    <row r="374" spans="2:84">
      <c r="B374" s="29">
        <f t="shared" si="6"/>
        <v>372</v>
      </c>
      <c r="C374" s="23" t="s">
        <v>1015</v>
      </c>
      <c r="D374" s="96" t="s">
        <v>1015</v>
      </c>
      <c r="E374" s="9" t="s">
        <v>1494</v>
      </c>
      <c r="F374" s="1">
        <v>10</v>
      </c>
      <c r="G374" s="23" t="s">
        <v>907</v>
      </c>
      <c r="H374" s="23">
        <f>INDEX(部首検索表[序数],MATCH(字音画数表[[#This Row],[部首]],部首検索表[部首],0))</f>
        <v>188</v>
      </c>
      <c r="I374" s="23" t="s">
        <v>251</v>
      </c>
      <c r="J374" s="23"/>
      <c r="K374" s="23"/>
      <c r="L374" s="23"/>
      <c r="M374" s="45"/>
      <c r="N374" s="20"/>
      <c r="AU374"/>
      <c r="AW374"/>
      <c r="AY374"/>
      <c r="AZ374" s="3"/>
      <c r="BA374"/>
      <c r="BB374" s="3"/>
      <c r="BC374"/>
      <c r="BD374" s="3"/>
      <c r="BE374"/>
      <c r="BF374" s="3"/>
      <c r="BG374"/>
      <c r="BH374" s="3"/>
      <c r="BI374"/>
      <c r="BJ374" s="3"/>
      <c r="BK374"/>
      <c r="BL374" s="3"/>
      <c r="BM374"/>
      <c r="BN374" s="3"/>
      <c r="BO374"/>
      <c r="BP374" s="3"/>
      <c r="BQ374"/>
      <c r="BR374" s="3"/>
      <c r="BS374"/>
      <c r="BT374" s="3"/>
      <c r="BU374"/>
      <c r="BV374" s="3"/>
      <c r="BW374"/>
      <c r="BX374" s="3"/>
      <c r="BY374"/>
      <c r="BZ374" s="3"/>
      <c r="CA374"/>
      <c r="CB374" s="3"/>
      <c r="CD374" s="3"/>
      <c r="CF374" s="3"/>
    </row>
    <row r="375" spans="2:84">
      <c r="B375" s="29">
        <f t="shared" si="6"/>
        <v>373</v>
      </c>
      <c r="C375" s="23" t="s">
        <v>303</v>
      </c>
      <c r="D375" s="96" t="s">
        <v>303</v>
      </c>
      <c r="E375" s="9" t="s">
        <v>304</v>
      </c>
      <c r="F375" s="1">
        <v>10</v>
      </c>
      <c r="G375" s="25" t="s">
        <v>76</v>
      </c>
      <c r="H375" s="23">
        <f>INDEX(部首検索表[序数],MATCH(字音画数表[[#This Row],[部首]],部首検索表[部首],0))</f>
        <v>31</v>
      </c>
      <c r="I375" s="23" t="s">
        <v>251</v>
      </c>
      <c r="J375" s="23"/>
      <c r="K375" s="23"/>
      <c r="L375" s="23"/>
      <c r="M375" s="45" t="s">
        <v>305</v>
      </c>
      <c r="N375" s="20"/>
      <c r="AU375"/>
      <c r="AW375"/>
      <c r="AY375"/>
      <c r="AZ375" s="3"/>
      <c r="BA375"/>
      <c r="BB375" s="3"/>
      <c r="BC375"/>
      <c r="BD375" s="3"/>
      <c r="BE375"/>
      <c r="BF375" s="3"/>
      <c r="BG375"/>
      <c r="BH375" s="3"/>
      <c r="BI375"/>
      <c r="BJ375" s="3"/>
      <c r="BK375"/>
      <c r="BL375" s="3"/>
      <c r="BM375"/>
      <c r="BN375" s="3"/>
      <c r="BO375"/>
      <c r="BP375" s="3"/>
      <c r="BQ375"/>
      <c r="BR375" s="3"/>
      <c r="BS375"/>
      <c r="BT375" s="3"/>
      <c r="BU375"/>
      <c r="BV375" s="3"/>
      <c r="BW375"/>
      <c r="BX375" s="3"/>
      <c r="BY375"/>
      <c r="BZ375" s="3"/>
      <c r="CA375"/>
      <c r="CB375" s="3"/>
      <c r="CD375" s="3"/>
      <c r="CF375" s="3"/>
    </row>
    <row r="376" spans="2:84">
      <c r="B376" s="29">
        <f t="shared" si="6"/>
        <v>374</v>
      </c>
      <c r="C376" s="23" t="s">
        <v>306</v>
      </c>
      <c r="D376" s="96" t="s">
        <v>306</v>
      </c>
      <c r="E376" s="9" t="s">
        <v>304</v>
      </c>
      <c r="F376" s="1">
        <v>10</v>
      </c>
      <c r="G376" s="23" t="s">
        <v>103</v>
      </c>
      <c r="H376" s="27">
        <f>INDEX(部首検索表[序数],MATCH(字音画数表[[#This Row],[部首]],部首検索表[部首],0))</f>
        <v>75</v>
      </c>
      <c r="I376" s="23" t="s">
        <v>251</v>
      </c>
      <c r="J376" s="23"/>
      <c r="K376" s="23"/>
      <c r="L376" s="23"/>
      <c r="M376" s="45" t="s">
        <v>20</v>
      </c>
      <c r="N376" s="20"/>
      <c r="AU376"/>
      <c r="AW376"/>
      <c r="AY376"/>
      <c r="AZ376" s="3"/>
      <c r="BA376"/>
      <c r="BB376" s="3"/>
      <c r="BC376"/>
      <c r="BD376" s="3"/>
      <c r="BE376"/>
      <c r="BF376" s="3"/>
      <c r="BG376"/>
      <c r="BH376" s="3"/>
      <c r="BI376"/>
      <c r="BJ376" s="3"/>
      <c r="BK376"/>
      <c r="BL376" s="3"/>
      <c r="BM376"/>
      <c r="BN376" s="3"/>
      <c r="BO376"/>
      <c r="BP376" s="3"/>
      <c r="BQ376"/>
      <c r="BR376" s="3"/>
      <c r="BS376"/>
      <c r="BT376" s="3"/>
      <c r="BU376"/>
      <c r="BV376" s="3"/>
      <c r="BW376"/>
      <c r="BX376" s="3"/>
      <c r="BY376"/>
      <c r="BZ376" s="3"/>
      <c r="CA376"/>
      <c r="CB376" s="3"/>
      <c r="CD376" s="3"/>
      <c r="CF376" s="3"/>
    </row>
    <row r="377" spans="2:84">
      <c r="B377" s="29">
        <f t="shared" si="6"/>
        <v>375</v>
      </c>
      <c r="C377" s="23" t="s">
        <v>307</v>
      </c>
      <c r="D377" s="96" t="s">
        <v>307</v>
      </c>
      <c r="E377" s="9" t="s">
        <v>309</v>
      </c>
      <c r="F377" s="1">
        <v>5</v>
      </c>
      <c r="G377" s="23" t="s">
        <v>308</v>
      </c>
      <c r="H377" s="27">
        <f>INDEX(部首検索表[序数],MATCH(字音画数表[[#This Row],[部首]],部首検索表[部首],0))</f>
        <v>48</v>
      </c>
      <c r="I377" s="23" t="s">
        <v>309</v>
      </c>
      <c r="J377" s="23"/>
      <c r="K377" s="23"/>
      <c r="L377" s="23"/>
      <c r="M377" s="45"/>
      <c r="N377" s="20"/>
      <c r="AU377"/>
      <c r="AW377"/>
      <c r="AY377"/>
      <c r="AZ377" s="3"/>
      <c r="BA377"/>
      <c r="BB377" s="3"/>
      <c r="BC377"/>
      <c r="BD377" s="3"/>
      <c r="BE377"/>
      <c r="BF377" s="3"/>
      <c r="BG377"/>
      <c r="BH377" s="3"/>
      <c r="BI377"/>
      <c r="BJ377" s="3"/>
      <c r="BK377"/>
      <c r="BL377" s="3"/>
      <c r="BM377"/>
      <c r="BN377" s="3"/>
      <c r="BO377"/>
      <c r="BP377" s="3"/>
      <c r="BQ377"/>
      <c r="BR377" s="3"/>
      <c r="BS377"/>
      <c r="BT377" s="3"/>
      <c r="BU377"/>
      <c r="BV377" s="3"/>
      <c r="BW377"/>
      <c r="BX377" s="3"/>
      <c r="BY377"/>
      <c r="BZ377" s="3"/>
      <c r="CA377"/>
      <c r="CB377" s="3"/>
      <c r="CD377" s="3"/>
      <c r="CF377" s="3"/>
    </row>
    <row r="378" spans="2:84">
      <c r="B378" s="29">
        <f t="shared" si="6"/>
        <v>376</v>
      </c>
      <c r="C378" s="23" t="s">
        <v>310</v>
      </c>
      <c r="D378" s="96" t="s">
        <v>310</v>
      </c>
      <c r="E378" s="9" t="s">
        <v>309</v>
      </c>
      <c r="F378" s="1">
        <v>7</v>
      </c>
      <c r="G378" s="23" t="s">
        <v>23</v>
      </c>
      <c r="H378" s="27">
        <f>INDEX(部首検索表[序数],MATCH(字音画数表[[#This Row],[部首]],部首検索表[部首],0))</f>
        <v>9</v>
      </c>
      <c r="I378" s="23" t="s">
        <v>309</v>
      </c>
      <c r="J378" s="23"/>
      <c r="K378" s="23"/>
      <c r="L378" s="23"/>
      <c r="M378" s="45"/>
      <c r="N378" s="20"/>
      <c r="AU378"/>
      <c r="AW378"/>
      <c r="AY378"/>
      <c r="AZ378" s="3"/>
      <c r="BA378"/>
      <c r="BB378" s="3"/>
      <c r="BC378"/>
      <c r="BD378" s="3"/>
      <c r="BE378"/>
      <c r="BF378" s="3"/>
      <c r="BG378"/>
      <c r="BH378" s="3"/>
      <c r="BI378"/>
      <c r="BJ378" s="3"/>
      <c r="BK378"/>
      <c r="BL378" s="3"/>
      <c r="BM378"/>
      <c r="BN378" s="3"/>
      <c r="BO378"/>
      <c r="BP378" s="3"/>
      <c r="BQ378"/>
      <c r="BR378" s="3"/>
      <c r="BS378"/>
      <c r="BT378" s="3"/>
      <c r="BU378"/>
      <c r="BV378" s="3"/>
      <c r="BW378"/>
      <c r="BX378" s="3"/>
      <c r="BY378"/>
      <c r="BZ378" s="3"/>
      <c r="CA378"/>
      <c r="CB378" s="3"/>
      <c r="CD378" s="3"/>
      <c r="CF378" s="3"/>
    </row>
    <row r="379" spans="2:84">
      <c r="B379" s="29">
        <f t="shared" si="6"/>
        <v>377</v>
      </c>
      <c r="C379" s="42" t="s">
        <v>1900</v>
      </c>
      <c r="D379" s="98" t="s">
        <v>2165</v>
      </c>
      <c r="E379" s="9" t="s">
        <v>309</v>
      </c>
      <c r="F379" s="1">
        <v>8</v>
      </c>
      <c r="G379" s="23" t="s">
        <v>410</v>
      </c>
      <c r="H379" s="27">
        <f>INDEX(部首検索表[序数],MATCH(字音画数表[[#This Row],[部首]],部首検索表[部首],0))</f>
        <v>38</v>
      </c>
      <c r="I379" s="23" t="s">
        <v>2027</v>
      </c>
      <c r="J379" s="23"/>
      <c r="K379" s="23"/>
      <c r="L379" s="23" t="s">
        <v>1974</v>
      </c>
      <c r="M379" s="46" t="s">
        <v>3794</v>
      </c>
      <c r="N379" s="20"/>
      <c r="AU379"/>
      <c r="AW379"/>
      <c r="AY379"/>
      <c r="AZ379" s="3"/>
      <c r="BA379"/>
      <c r="BB379" s="3"/>
      <c r="BC379"/>
      <c r="BD379" s="3"/>
      <c r="BE379"/>
      <c r="BF379" s="3"/>
      <c r="BG379"/>
      <c r="BH379" s="3"/>
      <c r="BI379"/>
      <c r="BJ379" s="3"/>
      <c r="BK379"/>
      <c r="BL379" s="3"/>
      <c r="BM379"/>
      <c r="BN379" s="3"/>
      <c r="BO379"/>
      <c r="BP379" s="3"/>
      <c r="BQ379"/>
      <c r="BR379" s="3"/>
      <c r="BS379"/>
      <c r="BT379" s="3"/>
      <c r="BU379"/>
      <c r="BV379" s="3"/>
      <c r="BW379"/>
      <c r="BX379" s="3"/>
      <c r="BY379"/>
      <c r="BZ379" s="3"/>
      <c r="CA379"/>
      <c r="CB379" s="3"/>
      <c r="CD379" s="3"/>
      <c r="CF379" s="3"/>
    </row>
    <row r="380" spans="2:84">
      <c r="B380" s="29">
        <f t="shared" si="6"/>
        <v>378</v>
      </c>
      <c r="C380" s="23" t="s">
        <v>311</v>
      </c>
      <c r="D380" s="96" t="s">
        <v>311</v>
      </c>
      <c r="E380" s="9" t="s">
        <v>309</v>
      </c>
      <c r="F380" s="1">
        <v>12</v>
      </c>
      <c r="G380" s="25" t="s">
        <v>312</v>
      </c>
      <c r="H380" s="23">
        <f>INDEX(部首検索表[序数],MATCH(字音画数表[[#This Row],[部首]],部首検索表[部首],0))</f>
        <v>104</v>
      </c>
      <c r="I380" s="23" t="s">
        <v>309</v>
      </c>
      <c r="J380" s="23"/>
      <c r="K380" s="23"/>
      <c r="L380" s="23"/>
      <c r="M380" s="45" t="s">
        <v>20</v>
      </c>
      <c r="N380" s="20"/>
      <c r="AU380"/>
      <c r="AW380"/>
      <c r="AY380"/>
      <c r="AZ380" s="3"/>
      <c r="BA380"/>
      <c r="BB380" s="3"/>
      <c r="BC380"/>
      <c r="BD380" s="3"/>
      <c r="BE380"/>
      <c r="BF380" s="3"/>
      <c r="BG380"/>
      <c r="BH380" s="3"/>
      <c r="BI380"/>
      <c r="BJ380" s="3"/>
      <c r="BK380"/>
      <c r="BL380" s="3"/>
      <c r="BM380"/>
      <c r="BN380" s="3"/>
      <c r="BO380"/>
      <c r="BP380" s="3"/>
      <c r="BQ380"/>
      <c r="BR380" s="3"/>
      <c r="BS380"/>
      <c r="BT380" s="3"/>
      <c r="BU380"/>
      <c r="BV380" s="3"/>
      <c r="BW380"/>
      <c r="BX380" s="3"/>
      <c r="BY380"/>
      <c r="BZ380" s="3"/>
      <c r="CA380"/>
      <c r="CB380" s="3"/>
      <c r="CD380" s="3"/>
      <c r="CF380" s="3"/>
    </row>
    <row r="381" spans="2:84">
      <c r="B381" s="29">
        <f t="shared" si="6"/>
        <v>379</v>
      </c>
      <c r="C381" s="23" t="s">
        <v>1352</v>
      </c>
      <c r="D381" s="96" t="s">
        <v>1352</v>
      </c>
      <c r="E381" s="9" t="s">
        <v>309</v>
      </c>
      <c r="F381" s="1">
        <v>14</v>
      </c>
      <c r="G381" s="23" t="s">
        <v>897</v>
      </c>
      <c r="H381" s="23">
        <f>INDEX(部首検索表[序数],MATCH(字音画数表[[#This Row],[部首]],部首検索表[部首],0))</f>
        <v>96</v>
      </c>
      <c r="I381" s="23" t="s">
        <v>309</v>
      </c>
      <c r="J381" s="23"/>
      <c r="K381" s="23"/>
      <c r="L381" s="23"/>
      <c r="M381" s="45"/>
      <c r="N381" s="20"/>
      <c r="AU381"/>
      <c r="AW381"/>
      <c r="AY381"/>
      <c r="AZ381" s="3"/>
      <c r="BA381"/>
      <c r="BB381" s="3"/>
      <c r="BC381"/>
      <c r="BD381" s="3"/>
      <c r="BE381"/>
      <c r="BF381" s="3"/>
      <c r="BG381"/>
      <c r="BH381" s="3"/>
      <c r="BI381"/>
      <c r="BJ381" s="3"/>
      <c r="BK381"/>
      <c r="BL381" s="3"/>
      <c r="BM381"/>
      <c r="BN381" s="3"/>
      <c r="BO381"/>
      <c r="BP381" s="3"/>
      <c r="BQ381"/>
      <c r="BR381" s="3"/>
      <c r="BS381"/>
      <c r="BT381" s="3"/>
      <c r="BU381"/>
      <c r="BV381" s="3"/>
      <c r="BW381"/>
      <c r="BX381" s="3"/>
      <c r="BY381"/>
      <c r="BZ381" s="3"/>
      <c r="CA381"/>
      <c r="CB381" s="3"/>
      <c r="CD381" s="3"/>
      <c r="CF381" s="3"/>
    </row>
    <row r="382" spans="2:84">
      <c r="B382" s="29">
        <f t="shared" si="6"/>
        <v>380</v>
      </c>
      <c r="C382" s="23" t="s">
        <v>1495</v>
      </c>
      <c r="D382" s="96" t="s">
        <v>1495</v>
      </c>
      <c r="E382" s="9" t="s">
        <v>317</v>
      </c>
      <c r="F382" s="1">
        <v>3</v>
      </c>
      <c r="G382" s="23" t="s">
        <v>872</v>
      </c>
      <c r="H382" s="27">
        <f>INDEX(部首検索表[序数],MATCH(字音画数表[[#This Row],[部首]],部首検索表[部首],0))</f>
        <v>64</v>
      </c>
      <c r="I382" s="23" t="s">
        <v>309</v>
      </c>
      <c r="J382" s="23"/>
      <c r="K382" s="23"/>
      <c r="L382" s="23"/>
      <c r="M382" s="45"/>
      <c r="N382" s="20"/>
      <c r="AU382"/>
      <c r="AW382"/>
      <c r="AY382"/>
      <c r="AZ382" s="3"/>
      <c r="BA382"/>
      <c r="BB382" s="3"/>
      <c r="BC382"/>
      <c r="BD382" s="3"/>
      <c r="BE382"/>
      <c r="BF382" s="3"/>
      <c r="BG382"/>
      <c r="BH382" s="3"/>
      <c r="BI382"/>
      <c r="BJ382" s="3"/>
      <c r="BK382"/>
      <c r="BL382" s="3"/>
      <c r="BM382"/>
      <c r="BN382" s="3"/>
      <c r="BO382"/>
      <c r="BP382" s="3"/>
      <c r="BQ382"/>
      <c r="BR382" s="3"/>
      <c r="BS382"/>
      <c r="BT382" s="3"/>
      <c r="BU382"/>
      <c r="BV382" s="3"/>
      <c r="BW382"/>
      <c r="BX382" s="3"/>
      <c r="BY382"/>
      <c r="BZ382" s="3"/>
      <c r="CA382"/>
      <c r="CB382" s="3"/>
      <c r="CD382" s="3"/>
      <c r="CF382" s="3"/>
    </row>
    <row r="383" spans="2:84">
      <c r="B383" s="29">
        <f t="shared" si="6"/>
        <v>381</v>
      </c>
      <c r="C383" s="23" t="s">
        <v>313</v>
      </c>
      <c r="D383" s="96" t="s">
        <v>2681</v>
      </c>
      <c r="E383" s="9" t="s">
        <v>317</v>
      </c>
      <c r="F383" s="1">
        <v>6</v>
      </c>
      <c r="G383" s="25" t="s">
        <v>314</v>
      </c>
      <c r="H383" s="23">
        <f>INDEX(部首検索表[序数],MATCH(字音画数表[[#This Row],[部首]],部首検索表[部首],0))</f>
        <v>13</v>
      </c>
      <c r="I383" s="23" t="s">
        <v>309</v>
      </c>
      <c r="J383" s="23"/>
      <c r="K383" s="23"/>
      <c r="L383" s="23"/>
      <c r="M383" s="45" t="s">
        <v>20</v>
      </c>
      <c r="N383" s="20"/>
      <c r="AU383"/>
      <c r="AW383"/>
      <c r="AY383"/>
      <c r="AZ383" s="3"/>
      <c r="BA383"/>
      <c r="BB383" s="3"/>
      <c r="BC383"/>
      <c r="BD383" s="3"/>
      <c r="BE383"/>
      <c r="BF383" s="3"/>
      <c r="BG383"/>
      <c r="BH383" s="3"/>
      <c r="BI383"/>
      <c r="BJ383" s="3"/>
      <c r="BK383"/>
      <c r="BL383" s="3"/>
      <c r="BM383"/>
      <c r="BN383" s="3"/>
      <c r="BO383"/>
      <c r="BP383" s="3"/>
      <c r="BQ383"/>
      <c r="BR383" s="3"/>
      <c r="BS383"/>
      <c r="BT383" s="3"/>
      <c r="BU383"/>
      <c r="BV383" s="3"/>
      <c r="BW383"/>
      <c r="BX383" s="3"/>
      <c r="BY383"/>
      <c r="BZ383" s="3"/>
      <c r="CA383"/>
      <c r="CB383" s="3"/>
      <c r="CD383" s="3"/>
      <c r="CF383" s="3"/>
    </row>
    <row r="384" spans="2:84">
      <c r="B384" s="29">
        <f t="shared" si="6"/>
        <v>382</v>
      </c>
      <c r="C384" s="23" t="s">
        <v>315</v>
      </c>
      <c r="D384" s="96" t="s">
        <v>315</v>
      </c>
      <c r="E384" s="9" t="s">
        <v>317</v>
      </c>
      <c r="F384" s="1">
        <v>6</v>
      </c>
      <c r="G384" s="23" t="s">
        <v>133</v>
      </c>
      <c r="H384" s="23">
        <f>INDEX(部首検索表[序数],MATCH(字音画数表[[#This Row],[部首]],部首検索表[部首],0))</f>
        <v>32</v>
      </c>
      <c r="I384" s="23" t="s">
        <v>309</v>
      </c>
      <c r="J384" s="23" t="s">
        <v>2028</v>
      </c>
      <c r="K384" s="23" t="s">
        <v>1980</v>
      </c>
      <c r="L384" s="23"/>
      <c r="M384" s="45" t="s">
        <v>20</v>
      </c>
      <c r="N384" s="20"/>
      <c r="AU384"/>
      <c r="AW384"/>
      <c r="AY384"/>
      <c r="AZ384" s="3"/>
      <c r="BA384"/>
      <c r="BB384" s="3"/>
      <c r="BC384"/>
      <c r="BD384" s="3"/>
      <c r="BE384"/>
      <c r="BF384" s="3"/>
      <c r="BG384"/>
      <c r="BH384" s="3"/>
      <c r="BI384"/>
      <c r="BJ384" s="3"/>
      <c r="BK384"/>
      <c r="BL384" s="3"/>
      <c r="BM384"/>
      <c r="BN384" s="3"/>
      <c r="BO384"/>
      <c r="BP384" s="3"/>
      <c r="BQ384"/>
      <c r="BR384" s="3"/>
      <c r="BS384"/>
      <c r="BT384" s="3"/>
      <c r="BU384"/>
      <c r="BV384" s="3"/>
      <c r="BW384"/>
      <c r="BX384" s="3"/>
      <c r="BY384"/>
      <c r="BZ384" s="3"/>
      <c r="CA384"/>
      <c r="CB384" s="3"/>
      <c r="CD384" s="3"/>
      <c r="CF384" s="3"/>
    </row>
    <row r="385" spans="2:84">
      <c r="B385" s="29">
        <f t="shared" si="6"/>
        <v>383</v>
      </c>
      <c r="C385" s="23" t="s">
        <v>778</v>
      </c>
      <c r="D385" s="96" t="s">
        <v>778</v>
      </c>
      <c r="E385" s="9" t="s">
        <v>317</v>
      </c>
      <c r="F385" s="1">
        <v>7</v>
      </c>
      <c r="G385" s="23" t="s">
        <v>788</v>
      </c>
      <c r="H385" s="27">
        <f>INDEX(部首検索表[序数],MATCH(字音画数表[[#This Row],[部首]],部首検索表[部首],0))</f>
        <v>75</v>
      </c>
      <c r="I385" s="23" t="s">
        <v>309</v>
      </c>
      <c r="J385" s="23" t="s">
        <v>2028</v>
      </c>
      <c r="K385" s="23" t="s">
        <v>1980</v>
      </c>
      <c r="L385" s="23"/>
      <c r="M385" s="45" t="s">
        <v>20</v>
      </c>
      <c r="N385" s="20"/>
      <c r="AU385"/>
      <c r="AW385"/>
      <c r="AY385"/>
      <c r="AZ385" s="3"/>
      <c r="BA385"/>
      <c r="BB385" s="3"/>
      <c r="BC385"/>
      <c r="BD385" s="3"/>
      <c r="BE385"/>
      <c r="BF385" s="3"/>
      <c r="BG385"/>
      <c r="BH385" s="3"/>
      <c r="BI385"/>
      <c r="BJ385" s="3"/>
      <c r="BK385"/>
      <c r="BL385" s="3"/>
      <c r="BM385"/>
      <c r="BN385" s="3"/>
      <c r="BO385"/>
      <c r="BP385" s="3"/>
      <c r="BQ385"/>
      <c r="BR385" s="3"/>
      <c r="BS385"/>
      <c r="BT385" s="3"/>
      <c r="BU385"/>
      <c r="BV385" s="3"/>
      <c r="BW385"/>
      <c r="BX385" s="3"/>
      <c r="BY385"/>
      <c r="BZ385" s="3"/>
      <c r="CA385"/>
      <c r="CB385" s="3"/>
      <c r="CD385" s="3"/>
      <c r="CF385" s="3"/>
    </row>
    <row r="386" spans="2:84">
      <c r="B386" s="29">
        <f t="shared" ref="B386:B449" si="7">ROW()-2</f>
        <v>384</v>
      </c>
      <c r="C386" s="23" t="s">
        <v>1496</v>
      </c>
      <c r="D386" s="96" t="s">
        <v>1496</v>
      </c>
      <c r="E386" s="9" t="s">
        <v>317</v>
      </c>
      <c r="F386" s="1">
        <v>8</v>
      </c>
      <c r="G386" s="23" t="s">
        <v>39</v>
      </c>
      <c r="H386" s="23">
        <f>INDEX(部首検索表[序数],MATCH(字音画数表[[#This Row],[部首]],部首検索表[部首],0))</f>
        <v>87</v>
      </c>
      <c r="I386" s="23" t="s">
        <v>309</v>
      </c>
      <c r="J386" s="23"/>
      <c r="K386" s="23"/>
      <c r="L386" s="23"/>
      <c r="M386" s="45"/>
      <c r="N386" s="20"/>
      <c r="AU386"/>
      <c r="AW386"/>
      <c r="AY386"/>
      <c r="AZ386" s="3"/>
      <c r="BA386"/>
      <c r="BB386" s="3"/>
      <c r="BC386"/>
      <c r="BD386" s="3"/>
      <c r="BE386"/>
      <c r="BF386" s="3"/>
      <c r="BG386"/>
      <c r="BH386" s="3"/>
      <c r="BI386"/>
      <c r="BJ386" s="3"/>
      <c r="BK386"/>
      <c r="BL386" s="3"/>
      <c r="BM386"/>
      <c r="BN386" s="3"/>
      <c r="BO386"/>
      <c r="BP386" s="3"/>
      <c r="BQ386"/>
      <c r="BR386" s="3"/>
      <c r="BS386"/>
      <c r="BT386" s="3"/>
      <c r="BU386"/>
      <c r="BV386" s="3"/>
      <c r="BW386"/>
      <c r="BX386" s="3"/>
      <c r="BY386"/>
      <c r="BZ386" s="3"/>
      <c r="CA386"/>
      <c r="CB386" s="3"/>
      <c r="CD386" s="3"/>
      <c r="CF386" s="3"/>
    </row>
    <row r="387" spans="2:84">
      <c r="B387" s="29">
        <f t="shared" si="7"/>
        <v>385</v>
      </c>
      <c r="C387" s="23" t="s">
        <v>1497</v>
      </c>
      <c r="D387" s="96" t="s">
        <v>1497</v>
      </c>
      <c r="E387" s="9" t="s">
        <v>317</v>
      </c>
      <c r="F387" s="1">
        <v>11</v>
      </c>
      <c r="G387" s="23" t="s">
        <v>15</v>
      </c>
      <c r="H387" s="27">
        <f>INDEX(部首検索表[序数],MATCH(字音画数表[[#This Row],[部首]],部首検索表[部首],0))</f>
        <v>40</v>
      </c>
      <c r="I387" s="23" t="s">
        <v>309</v>
      </c>
      <c r="J387" s="23"/>
      <c r="K387" s="23"/>
      <c r="L387" s="23"/>
      <c r="M387" s="45"/>
      <c r="N387" s="20"/>
      <c r="AU387"/>
      <c r="AW387"/>
      <c r="AY387"/>
      <c r="AZ387" s="3"/>
      <c r="BA387"/>
      <c r="BB387" s="3"/>
      <c r="BC387"/>
      <c r="BD387" s="3"/>
      <c r="BE387"/>
      <c r="BF387" s="3"/>
      <c r="BG387"/>
      <c r="BH387" s="3"/>
      <c r="BI387"/>
      <c r="BJ387" s="3"/>
      <c r="BK387"/>
      <c r="BL387" s="3"/>
      <c r="BM387"/>
      <c r="BN387" s="3"/>
      <c r="BO387"/>
      <c r="BP387" s="3"/>
      <c r="BQ387"/>
      <c r="BR387" s="3"/>
      <c r="BS387"/>
      <c r="BT387" s="3"/>
      <c r="BU387"/>
      <c r="BV387" s="3"/>
      <c r="BW387"/>
      <c r="BX387" s="3"/>
      <c r="BY387"/>
      <c r="BZ387" s="3"/>
      <c r="CA387"/>
      <c r="CB387" s="3"/>
      <c r="CD387" s="3"/>
      <c r="CF387" s="3"/>
    </row>
    <row r="388" spans="2:84">
      <c r="B388" s="29">
        <f t="shared" si="7"/>
        <v>386</v>
      </c>
      <c r="C388" s="23" t="s">
        <v>1498</v>
      </c>
      <c r="D388" s="96" t="s">
        <v>1498</v>
      </c>
      <c r="E388" s="9" t="s">
        <v>317</v>
      </c>
      <c r="F388" s="1">
        <v>12</v>
      </c>
      <c r="G388" s="23" t="s">
        <v>15</v>
      </c>
      <c r="H388" s="27">
        <f>INDEX(部首検索表[序数],MATCH(字音画数表[[#This Row],[部首]],部首検索表[部首],0))</f>
        <v>40</v>
      </c>
      <c r="I388" s="23" t="s">
        <v>309</v>
      </c>
      <c r="J388" s="23"/>
      <c r="K388" s="23"/>
      <c r="L388" s="23"/>
      <c r="M388" s="45"/>
      <c r="N388" s="20"/>
      <c r="AU388"/>
      <c r="AW388"/>
      <c r="AY388"/>
      <c r="AZ388" s="3"/>
      <c r="BA388"/>
      <c r="BB388" s="3"/>
      <c r="BC388"/>
      <c r="BD388" s="3"/>
      <c r="BE388"/>
      <c r="BF388" s="3"/>
      <c r="BG388"/>
      <c r="BH388" s="3"/>
      <c r="BI388"/>
      <c r="BJ388" s="3"/>
      <c r="BK388"/>
      <c r="BL388" s="3"/>
      <c r="BM388"/>
      <c r="BN388" s="3"/>
      <c r="BO388"/>
      <c r="BP388" s="3"/>
      <c r="BQ388"/>
      <c r="BR388" s="3"/>
      <c r="BS388"/>
      <c r="BT388" s="3"/>
      <c r="BU388"/>
      <c r="BV388" s="3"/>
      <c r="BW388"/>
      <c r="BX388" s="3"/>
      <c r="BY388"/>
      <c r="BZ388" s="3"/>
      <c r="CA388"/>
      <c r="CB388" s="3"/>
      <c r="CD388" s="3"/>
      <c r="CF388" s="3"/>
    </row>
    <row r="389" spans="2:84">
      <c r="B389" s="29">
        <f t="shared" si="7"/>
        <v>387</v>
      </c>
      <c r="C389" s="23" t="s">
        <v>316</v>
      </c>
      <c r="D389" s="96" t="s">
        <v>316</v>
      </c>
      <c r="E389" s="9" t="s">
        <v>317</v>
      </c>
      <c r="F389" s="1">
        <v>12</v>
      </c>
      <c r="G389" s="23" t="s">
        <v>283</v>
      </c>
      <c r="H389" s="27">
        <f>INDEX(部首検索表[序数],MATCH(字音画数表[[#This Row],[部首]],部首検索表[部首],0))</f>
        <v>73</v>
      </c>
      <c r="I389" s="23" t="s">
        <v>309</v>
      </c>
      <c r="J389" s="23"/>
      <c r="K389" s="23"/>
      <c r="L389" s="23"/>
      <c r="M389" s="45" t="s">
        <v>20</v>
      </c>
      <c r="N389" s="20"/>
      <c r="AU389"/>
      <c r="AW389"/>
      <c r="AY389"/>
      <c r="AZ389" s="3"/>
      <c r="BA389"/>
      <c r="BB389" s="3"/>
      <c r="BC389"/>
      <c r="BD389" s="3"/>
      <c r="BE389"/>
      <c r="BF389" s="3"/>
      <c r="BG389"/>
      <c r="BH389" s="3"/>
      <c r="BI389"/>
      <c r="BJ389" s="3"/>
      <c r="BK389"/>
      <c r="BL389" s="3"/>
      <c r="BM389"/>
      <c r="BN389" s="3"/>
      <c r="BO389"/>
      <c r="BP389" s="3"/>
      <c r="BQ389"/>
      <c r="BR389" s="3"/>
      <c r="BS389"/>
      <c r="BT389" s="3"/>
      <c r="BU389"/>
      <c r="BV389" s="3"/>
      <c r="BW389"/>
      <c r="BX389" s="3"/>
      <c r="BY389"/>
      <c r="BZ389" s="3"/>
      <c r="CA389"/>
      <c r="CB389" s="3"/>
      <c r="CD389" s="3"/>
      <c r="CF389" s="3"/>
    </row>
    <row r="390" spans="2:84">
      <c r="B390" s="29">
        <f t="shared" si="7"/>
        <v>388</v>
      </c>
      <c r="C390" s="24" t="s">
        <v>318</v>
      </c>
      <c r="D390" s="97" t="s">
        <v>318</v>
      </c>
      <c r="E390" s="16" t="s">
        <v>317</v>
      </c>
      <c r="F390" s="1">
        <v>13</v>
      </c>
      <c r="G390" s="25" t="s">
        <v>15</v>
      </c>
      <c r="H390" s="23">
        <f>INDEX(部首検索表[序数],MATCH(字音画数表[[#This Row],[部首]],部首検索表[部首],0))</f>
        <v>40</v>
      </c>
      <c r="I390" s="23" t="s">
        <v>309</v>
      </c>
      <c r="J390" s="23"/>
      <c r="K390" s="23"/>
      <c r="L390" s="23"/>
      <c r="M390" s="45"/>
      <c r="N390" s="20"/>
      <c r="AU390"/>
      <c r="AW390"/>
      <c r="AY390"/>
      <c r="AZ390" s="3"/>
      <c r="BA390"/>
      <c r="BB390" s="3"/>
      <c r="BC390"/>
      <c r="BD390" s="3"/>
      <c r="BE390"/>
      <c r="BF390" s="3"/>
      <c r="BG390"/>
      <c r="BH390" s="3"/>
      <c r="BI390"/>
      <c r="BJ390" s="3"/>
      <c r="BK390"/>
      <c r="BL390" s="3"/>
      <c r="BM390"/>
      <c r="BN390" s="3"/>
      <c r="BO390"/>
      <c r="BP390" s="3"/>
      <c r="BQ390"/>
      <c r="BR390" s="3"/>
      <c r="BS390"/>
      <c r="BT390" s="3"/>
      <c r="BU390"/>
      <c r="BV390" s="3"/>
      <c r="BW390"/>
      <c r="BX390" s="3"/>
      <c r="BY390"/>
      <c r="BZ390" s="3"/>
      <c r="CA390"/>
      <c r="CB390" s="3"/>
      <c r="CD390" s="3"/>
      <c r="CF390" s="3"/>
    </row>
    <row r="391" spans="2:84">
      <c r="B391" s="29">
        <f t="shared" si="7"/>
        <v>389</v>
      </c>
      <c r="C391" s="23" t="s">
        <v>1499</v>
      </c>
      <c r="D391" s="96" t="s">
        <v>1499</v>
      </c>
      <c r="E391" s="9" t="s">
        <v>317</v>
      </c>
      <c r="F391" s="1">
        <v>13</v>
      </c>
      <c r="G391" s="23" t="s">
        <v>117</v>
      </c>
      <c r="H391" s="27">
        <f>INDEX(部首検索表[序数],MATCH(字音画数表[[#This Row],[部首]],部首検索表[部首],0))</f>
        <v>53</v>
      </c>
      <c r="I391" s="23" t="s">
        <v>309</v>
      </c>
      <c r="J391" s="23"/>
      <c r="K391" s="23"/>
      <c r="L391" s="23"/>
      <c r="M391" s="140" t="s">
        <v>2662</v>
      </c>
      <c r="N391" s="20"/>
      <c r="AU391"/>
      <c r="AW391"/>
      <c r="AY391"/>
      <c r="AZ391" s="3"/>
      <c r="BA391"/>
      <c r="BB391" s="3"/>
      <c r="BC391"/>
      <c r="BD391" s="3"/>
      <c r="BE391"/>
      <c r="BF391" s="3"/>
      <c r="BG391"/>
      <c r="BH391" s="3"/>
      <c r="BI391"/>
      <c r="BJ391" s="3"/>
      <c r="BK391"/>
      <c r="BL391" s="3"/>
      <c r="BM391"/>
      <c r="BN391" s="3"/>
      <c r="BO391"/>
      <c r="BP391" s="3"/>
      <c r="BQ391"/>
      <c r="BR391" s="3"/>
      <c r="BS391"/>
      <c r="BT391" s="3"/>
      <c r="BU391"/>
      <c r="BV391" s="3"/>
      <c r="BW391"/>
      <c r="BX391" s="3"/>
      <c r="BY391"/>
      <c r="BZ391" s="3"/>
      <c r="CA391"/>
      <c r="CB391" s="3"/>
      <c r="CD391" s="3"/>
      <c r="CF391" s="3"/>
    </row>
    <row r="392" spans="2:84">
      <c r="B392" s="29">
        <f t="shared" si="7"/>
        <v>390</v>
      </c>
      <c r="C392" s="23" t="s">
        <v>1500</v>
      </c>
      <c r="D392" s="96" t="s">
        <v>1500</v>
      </c>
      <c r="E392" s="9" t="s">
        <v>317</v>
      </c>
      <c r="F392" s="1">
        <v>13</v>
      </c>
      <c r="G392" s="23" t="s">
        <v>409</v>
      </c>
      <c r="H392" s="23">
        <f>INDEX(部首検索表[序数],MATCH(字音画数表[[#This Row],[部首]],部首検索表[部首],0))</f>
        <v>122</v>
      </c>
      <c r="I392" s="23" t="s">
        <v>309</v>
      </c>
      <c r="J392" s="23" t="s">
        <v>2028</v>
      </c>
      <c r="K392" s="23" t="s">
        <v>1980</v>
      </c>
      <c r="L392" s="23"/>
      <c r="M392" s="45" t="s">
        <v>20</v>
      </c>
      <c r="N392" s="20"/>
      <c r="AU392"/>
      <c r="AW392"/>
      <c r="AY392"/>
      <c r="AZ392" s="3"/>
      <c r="BA392"/>
      <c r="BB392" s="3"/>
      <c r="BC392"/>
      <c r="BD392" s="3"/>
      <c r="BE392"/>
      <c r="BF392" s="3"/>
      <c r="BG392"/>
      <c r="BH392" s="3"/>
      <c r="BI392"/>
      <c r="BJ392" s="3"/>
      <c r="BK392"/>
      <c r="BL392" s="3"/>
      <c r="BM392"/>
      <c r="BN392" s="3"/>
      <c r="BO392"/>
      <c r="BP392" s="3"/>
      <c r="BQ392"/>
      <c r="BR392" s="3"/>
      <c r="BS392"/>
      <c r="BT392" s="3"/>
      <c r="BU392"/>
      <c r="BV392" s="3"/>
      <c r="BW392"/>
      <c r="BX392" s="3"/>
      <c r="BY392"/>
      <c r="BZ392" s="3"/>
      <c r="CA392"/>
      <c r="CB392" s="3"/>
      <c r="CD392" s="3"/>
      <c r="CF392" s="3"/>
    </row>
    <row r="393" spans="2:84">
      <c r="B393" s="29">
        <f t="shared" si="7"/>
        <v>391</v>
      </c>
      <c r="C393" s="23" t="s">
        <v>1501</v>
      </c>
      <c r="D393" s="96" t="s">
        <v>1501</v>
      </c>
      <c r="E393" s="9" t="s">
        <v>317</v>
      </c>
      <c r="F393" s="1">
        <v>13</v>
      </c>
      <c r="G393" s="23" t="s">
        <v>363</v>
      </c>
      <c r="H393" s="23">
        <f>INDEX(部首検索表[序数],MATCH(字音画数表[[#This Row],[部首]],部首検索表[部首],0))</f>
        <v>159</v>
      </c>
      <c r="I393" s="23" t="s">
        <v>309</v>
      </c>
      <c r="J393" s="23"/>
      <c r="K393" s="23"/>
      <c r="L393" s="23"/>
      <c r="M393" s="45"/>
      <c r="N393" s="20"/>
      <c r="AU393"/>
      <c r="AW393"/>
      <c r="AY393"/>
      <c r="AZ393" s="3"/>
      <c r="BA393"/>
      <c r="BB393" s="3"/>
      <c r="BC393"/>
      <c r="BD393" s="3"/>
      <c r="BE393"/>
      <c r="BF393" s="3"/>
      <c r="BG393"/>
      <c r="BH393" s="3"/>
      <c r="BI393"/>
      <c r="BJ393" s="3"/>
      <c r="BK393"/>
      <c r="BL393" s="3"/>
      <c r="BM393"/>
      <c r="BN393" s="3"/>
      <c r="BO393"/>
      <c r="BP393" s="3"/>
      <c r="BQ393"/>
      <c r="BR393" s="3"/>
      <c r="BS393"/>
      <c r="BT393" s="3"/>
      <c r="BU393"/>
      <c r="BV393" s="3"/>
      <c r="BW393"/>
      <c r="BX393" s="3"/>
      <c r="BY393"/>
      <c r="BZ393" s="3"/>
      <c r="CA393"/>
      <c r="CB393" s="3"/>
      <c r="CD393" s="3"/>
      <c r="CF393" s="3"/>
    </row>
    <row r="394" spans="2:84">
      <c r="B394" s="29">
        <f t="shared" si="7"/>
        <v>392</v>
      </c>
      <c r="C394" s="23" t="s">
        <v>1901</v>
      </c>
      <c r="D394" s="96" t="s">
        <v>2682</v>
      </c>
      <c r="E394" s="9" t="s">
        <v>317</v>
      </c>
      <c r="F394" s="1">
        <v>14</v>
      </c>
      <c r="G394" s="23" t="s">
        <v>811</v>
      </c>
      <c r="H394" s="27">
        <f>INDEX(部首検索表[序数],MATCH(字音画数表[[#This Row],[部首]],部首検索表[部首],0))</f>
        <v>140</v>
      </c>
      <c r="I394" s="23" t="s">
        <v>309</v>
      </c>
      <c r="J394" s="23"/>
      <c r="K394" s="23"/>
      <c r="L394" s="23"/>
      <c r="M394" s="45"/>
      <c r="N394" s="20"/>
      <c r="AU394"/>
      <c r="AW394"/>
      <c r="AY394"/>
      <c r="AZ394" s="3"/>
      <c r="BA394"/>
      <c r="BB394" s="3"/>
      <c r="BC394"/>
      <c r="BD394" s="3"/>
      <c r="BE394"/>
      <c r="BF394" s="3"/>
      <c r="BG394"/>
      <c r="BH394" s="3"/>
      <c r="BI394"/>
      <c r="BJ394" s="3"/>
      <c r="BK394"/>
      <c r="BL394" s="3"/>
      <c r="BM394"/>
      <c r="BN394" s="3"/>
      <c r="BO394"/>
      <c r="BP394" s="3"/>
      <c r="BQ394"/>
      <c r="BR394" s="3"/>
      <c r="BS394"/>
      <c r="BT394" s="3"/>
      <c r="BU394"/>
      <c r="BV394" s="3"/>
      <c r="BW394"/>
      <c r="BX394" s="3"/>
      <c r="BY394"/>
      <c r="BZ394" s="3"/>
      <c r="CA394"/>
      <c r="CB394" s="3"/>
      <c r="CD394" s="3"/>
      <c r="CF394" s="3"/>
    </row>
    <row r="395" spans="2:84">
      <c r="B395" s="29">
        <f t="shared" si="7"/>
        <v>393</v>
      </c>
      <c r="C395" s="23" t="s">
        <v>1502</v>
      </c>
      <c r="D395" s="96" t="s">
        <v>1502</v>
      </c>
      <c r="E395" s="9" t="s">
        <v>319</v>
      </c>
      <c r="F395" s="1">
        <v>7</v>
      </c>
      <c r="G395" s="23" t="s">
        <v>23</v>
      </c>
      <c r="H395" s="27">
        <f>INDEX(部首検索表[序数],MATCH(字音画数表[[#This Row],[部首]],部首検索表[部首],0))</f>
        <v>9</v>
      </c>
      <c r="I395" s="23" t="s">
        <v>309</v>
      </c>
      <c r="J395" s="23"/>
      <c r="K395" s="23"/>
      <c r="L395" s="23"/>
      <c r="M395" s="45"/>
      <c r="N395" s="20"/>
      <c r="AU395"/>
      <c r="AW395"/>
      <c r="AY395"/>
      <c r="AZ395" s="3"/>
      <c r="BA395"/>
      <c r="BB395" s="3"/>
      <c r="BC395"/>
      <c r="BD395" s="3"/>
      <c r="BE395"/>
      <c r="BF395" s="3"/>
      <c r="BG395"/>
      <c r="BH395" s="3"/>
      <c r="BI395"/>
      <c r="BJ395" s="3"/>
      <c r="BK395"/>
      <c r="BL395" s="3"/>
      <c r="BM395"/>
      <c r="BN395" s="3"/>
      <c r="BO395"/>
      <c r="BP395" s="3"/>
      <c r="BQ395"/>
      <c r="BR395" s="3"/>
      <c r="BS395"/>
      <c r="BT395" s="3"/>
      <c r="BU395"/>
      <c r="BV395" s="3"/>
      <c r="BW395"/>
      <c r="BX395" s="3"/>
      <c r="BY395"/>
      <c r="BZ395" s="3"/>
      <c r="CA395"/>
      <c r="CB395" s="3"/>
      <c r="CD395" s="3"/>
      <c r="CF395" s="3"/>
    </row>
    <row r="396" spans="2:84">
      <c r="B396" s="29">
        <f t="shared" si="7"/>
        <v>394</v>
      </c>
      <c r="C396" s="23" t="s">
        <v>1503</v>
      </c>
      <c r="D396" s="96" t="s">
        <v>1503</v>
      </c>
      <c r="E396" s="9" t="s">
        <v>319</v>
      </c>
      <c r="F396" s="1">
        <v>10</v>
      </c>
      <c r="G396" s="23" t="s">
        <v>472</v>
      </c>
      <c r="H396" s="27">
        <f>INDEX(部首検索表[序数],MATCH(字音画数表[[#This Row],[部首]],部首検索表[部首],0))</f>
        <v>85</v>
      </c>
      <c r="I396" s="23" t="s">
        <v>309</v>
      </c>
      <c r="J396" s="23"/>
      <c r="K396" s="23"/>
      <c r="L396" s="23"/>
      <c r="M396" s="45"/>
      <c r="N396" s="20"/>
      <c r="AU396"/>
      <c r="AW396"/>
      <c r="AY396"/>
      <c r="AZ396" s="3"/>
      <c r="BA396"/>
      <c r="BB396" s="3"/>
      <c r="BC396"/>
      <c r="BD396" s="3"/>
      <c r="BE396"/>
      <c r="BF396" s="3"/>
      <c r="BG396"/>
      <c r="BH396" s="3"/>
      <c r="BI396"/>
      <c r="BJ396" s="3"/>
      <c r="BK396"/>
      <c r="BL396" s="3"/>
      <c r="BM396"/>
      <c r="BN396" s="3"/>
      <c r="BO396"/>
      <c r="BP396" s="3"/>
      <c r="BQ396"/>
      <c r="BR396" s="3"/>
      <c r="BS396"/>
      <c r="BT396" s="3"/>
      <c r="BU396"/>
      <c r="BV396" s="3"/>
      <c r="BW396"/>
      <c r="BX396" s="3"/>
      <c r="BY396"/>
      <c r="BZ396" s="3"/>
      <c r="CA396"/>
      <c r="CB396" s="3"/>
      <c r="CD396" s="3"/>
      <c r="CF396" s="3"/>
    </row>
    <row r="397" spans="2:84">
      <c r="B397" s="29">
        <f t="shared" si="7"/>
        <v>395</v>
      </c>
      <c r="C397" s="23" t="s">
        <v>843</v>
      </c>
      <c r="D397" s="96" t="s">
        <v>843</v>
      </c>
      <c r="E397" s="9" t="s">
        <v>319</v>
      </c>
      <c r="F397" s="1">
        <v>11</v>
      </c>
      <c r="G397" s="23" t="s">
        <v>812</v>
      </c>
      <c r="H397" s="27">
        <f>INDEX(部首検索表[序数],MATCH(字音画数表[[#This Row],[部首]],部首検索表[部首],0))</f>
        <v>154</v>
      </c>
      <c r="I397" s="23" t="s">
        <v>309</v>
      </c>
      <c r="J397" s="23" t="s">
        <v>2029</v>
      </c>
      <c r="K397" s="23" t="s">
        <v>1972</v>
      </c>
      <c r="L397" s="23"/>
      <c r="M397" s="45" t="s">
        <v>2030</v>
      </c>
      <c r="N397" s="20"/>
      <c r="AU397"/>
      <c r="AW397"/>
      <c r="AY397"/>
      <c r="AZ397" s="3"/>
      <c r="BA397"/>
      <c r="BB397" s="3"/>
      <c r="BC397"/>
      <c r="BD397" s="3"/>
      <c r="BE397"/>
      <c r="BF397" s="3"/>
      <c r="BG397"/>
      <c r="BH397" s="3"/>
      <c r="BI397"/>
      <c r="BJ397" s="3"/>
      <c r="BK397"/>
      <c r="BL397" s="3"/>
      <c r="BM397"/>
      <c r="BN397" s="3"/>
      <c r="BO397"/>
      <c r="BP397" s="3"/>
      <c r="BQ397"/>
      <c r="BR397" s="3"/>
      <c r="BS397"/>
      <c r="BT397" s="3"/>
      <c r="BU397"/>
      <c r="BV397" s="3"/>
      <c r="BW397"/>
      <c r="BX397" s="3"/>
      <c r="BY397"/>
      <c r="BZ397" s="3"/>
      <c r="CA397"/>
      <c r="CB397" s="3"/>
      <c r="CD397" s="3"/>
      <c r="CF397" s="3"/>
    </row>
    <row r="398" spans="2:84">
      <c r="B398" s="29">
        <f t="shared" si="7"/>
        <v>396</v>
      </c>
      <c r="C398" s="32" t="s">
        <v>309</v>
      </c>
      <c r="D398" s="99" t="s">
        <v>309</v>
      </c>
      <c r="E398" s="9" t="s">
        <v>319</v>
      </c>
      <c r="F398" s="1">
        <v>13</v>
      </c>
      <c r="G398" s="25" t="s">
        <v>15</v>
      </c>
      <c r="H398" s="27">
        <f>INDEX(部首検索表[序数],MATCH(字音画数表[[#This Row],[部首]],部首検索表[部首],0))</f>
        <v>40</v>
      </c>
      <c r="I398" s="23" t="s">
        <v>309</v>
      </c>
      <c r="J398" s="23"/>
      <c r="K398" s="23"/>
      <c r="L398" s="23"/>
      <c r="M398" s="46" t="s">
        <v>3795</v>
      </c>
      <c r="N398" s="20"/>
      <c r="AU398"/>
      <c r="AW398"/>
      <c r="AY398"/>
      <c r="AZ398" s="3"/>
      <c r="BA398"/>
      <c r="BB398" s="3"/>
      <c r="BC398"/>
      <c r="BD398" s="3"/>
      <c r="BE398"/>
      <c r="BF398" s="3"/>
      <c r="BG398"/>
      <c r="BH398" s="3"/>
      <c r="BI398"/>
      <c r="BJ398" s="3"/>
      <c r="BK398"/>
      <c r="BL398" s="3"/>
      <c r="BM398"/>
      <c r="BN398" s="3"/>
      <c r="BO398"/>
      <c r="BP398" s="3"/>
      <c r="BQ398"/>
      <c r="BR398" s="3"/>
      <c r="BS398"/>
      <c r="BT398" s="3"/>
      <c r="BU398"/>
      <c r="BV398" s="3"/>
      <c r="BW398"/>
      <c r="BX398" s="3"/>
      <c r="BY398"/>
      <c r="BZ398" s="3"/>
      <c r="CA398"/>
      <c r="CB398" s="3"/>
      <c r="CD398" s="3"/>
      <c r="CF398" s="3"/>
    </row>
    <row r="399" spans="2:84">
      <c r="B399" s="29">
        <f t="shared" si="7"/>
        <v>397</v>
      </c>
      <c r="C399" s="1" t="s">
        <v>320</v>
      </c>
      <c r="D399" s="9" t="s">
        <v>320</v>
      </c>
      <c r="E399" s="9" t="s">
        <v>319</v>
      </c>
      <c r="F399" s="1">
        <v>13</v>
      </c>
      <c r="G399" s="1" t="s">
        <v>65</v>
      </c>
      <c r="H399" s="27">
        <f>INDEX(部首検索表[序数],MATCH(字音画数表[[#This Row],[部首]],部首検索表[部首],0))</f>
        <v>120</v>
      </c>
      <c r="I399" s="23" t="s">
        <v>309</v>
      </c>
      <c r="J399" s="23"/>
      <c r="K399" s="23"/>
      <c r="L399" s="23"/>
      <c r="M399" s="45"/>
      <c r="N399" s="20"/>
      <c r="AU399"/>
      <c r="AW399"/>
      <c r="AY399"/>
      <c r="AZ399" s="3"/>
      <c r="BA399"/>
      <c r="BB399" s="3"/>
      <c r="BC399"/>
      <c r="BD399" s="3"/>
      <c r="BE399"/>
      <c r="BF399" s="3"/>
      <c r="BG399"/>
      <c r="BH399" s="3"/>
      <c r="BI399"/>
      <c r="BJ399" s="3"/>
      <c r="BK399"/>
      <c r="BL399" s="3"/>
      <c r="BM399"/>
      <c r="BN399" s="3"/>
      <c r="BO399"/>
      <c r="BP399" s="3"/>
      <c r="BQ399"/>
      <c r="BR399" s="3"/>
      <c r="BS399"/>
      <c r="BT399" s="3"/>
      <c r="BU399"/>
      <c r="BV399" s="3"/>
      <c r="BW399"/>
      <c r="BX399" s="3"/>
      <c r="BY399"/>
      <c r="BZ399" s="3"/>
      <c r="CA399"/>
      <c r="CB399" s="3"/>
      <c r="CD399" s="3"/>
      <c r="CF399" s="3"/>
    </row>
    <row r="400" spans="2:84">
      <c r="B400" s="29">
        <f t="shared" si="7"/>
        <v>398</v>
      </c>
      <c r="C400" s="23" t="s">
        <v>827</v>
      </c>
      <c r="D400" s="96" t="s">
        <v>827</v>
      </c>
      <c r="E400" s="9" t="s">
        <v>319</v>
      </c>
      <c r="F400" s="1">
        <v>23</v>
      </c>
      <c r="G400" s="23" t="s">
        <v>173</v>
      </c>
      <c r="H400" s="23">
        <f>INDEX(部首検索表[序数],MATCH(字音画数表[[#This Row],[部首]],部首検索表[部首],0))</f>
        <v>211</v>
      </c>
      <c r="I400" s="23" t="s">
        <v>309</v>
      </c>
      <c r="J400" s="23"/>
      <c r="K400" s="23"/>
      <c r="L400" s="23"/>
      <c r="M400" s="45"/>
      <c r="N400" s="20"/>
      <c r="AU400"/>
      <c r="AW400"/>
      <c r="AY400"/>
      <c r="AZ400" s="3"/>
      <c r="BA400"/>
      <c r="BB400" s="3"/>
      <c r="BC400"/>
      <c r="BD400" s="3"/>
      <c r="BE400"/>
      <c r="BF400" s="3"/>
      <c r="BG400"/>
      <c r="BH400" s="3"/>
      <c r="BI400"/>
      <c r="BJ400" s="3"/>
      <c r="BK400"/>
      <c r="BL400" s="3"/>
      <c r="BM400"/>
      <c r="BN400" s="3"/>
      <c r="BO400"/>
      <c r="BP400" s="3"/>
      <c r="BQ400"/>
      <c r="BR400" s="3"/>
      <c r="BS400"/>
      <c r="BT400" s="3"/>
      <c r="BU400"/>
      <c r="BV400" s="3"/>
      <c r="BW400"/>
      <c r="BX400" s="3"/>
      <c r="BY400"/>
      <c r="BZ400" s="3"/>
      <c r="CA400"/>
      <c r="CB400" s="3"/>
      <c r="CD400" s="3"/>
      <c r="CF400" s="3"/>
    </row>
    <row r="401" spans="2:84">
      <c r="B401" s="29">
        <f t="shared" si="7"/>
        <v>399</v>
      </c>
      <c r="C401" s="23" t="s">
        <v>1504</v>
      </c>
      <c r="D401" s="96" t="s">
        <v>1504</v>
      </c>
      <c r="E401" s="9" t="s">
        <v>322</v>
      </c>
      <c r="F401" s="1">
        <v>3</v>
      </c>
      <c r="G401" s="23" t="s">
        <v>819</v>
      </c>
      <c r="H401" s="23">
        <f>INDEX(部首検索表[序数],MATCH(字音画数表[[#This Row],[部首]],部首検索表[部首],0))</f>
        <v>1</v>
      </c>
      <c r="I401" s="23" t="s">
        <v>309</v>
      </c>
      <c r="J401" s="23"/>
      <c r="K401" s="23"/>
      <c r="L401" s="23"/>
      <c r="M401" s="45"/>
      <c r="N401" s="20"/>
      <c r="AU401"/>
      <c r="AW401"/>
      <c r="AY401"/>
      <c r="AZ401" s="3"/>
      <c r="BA401"/>
      <c r="BB401" s="3"/>
      <c r="BC401"/>
      <c r="BD401" s="3"/>
      <c r="BE401"/>
      <c r="BF401" s="3"/>
      <c r="BG401"/>
      <c r="BH401" s="3"/>
      <c r="BI401"/>
      <c r="BJ401" s="3"/>
      <c r="BK401"/>
      <c r="BL401" s="3"/>
      <c r="BM401"/>
      <c r="BN401" s="3"/>
      <c r="BO401"/>
      <c r="BP401" s="3"/>
      <c r="BQ401"/>
      <c r="BR401" s="3"/>
      <c r="BS401"/>
      <c r="BT401" s="3"/>
      <c r="BU401"/>
      <c r="BV401" s="3"/>
      <c r="BW401"/>
      <c r="BX401" s="3"/>
      <c r="BY401"/>
      <c r="BZ401" s="3"/>
      <c r="CA401"/>
      <c r="CB401" s="3"/>
      <c r="CD401" s="3"/>
      <c r="CF401" s="3"/>
    </row>
    <row r="402" spans="2:84">
      <c r="B402" s="29">
        <f t="shared" si="7"/>
        <v>400</v>
      </c>
      <c r="C402" s="24" t="s">
        <v>321</v>
      </c>
      <c r="D402" s="97" t="s">
        <v>321</v>
      </c>
      <c r="E402" s="16" t="s">
        <v>322</v>
      </c>
      <c r="F402" s="1">
        <v>3</v>
      </c>
      <c r="G402" s="23" t="s">
        <v>323</v>
      </c>
      <c r="H402" s="27">
        <f>INDEX(部首検索表[序数],MATCH(字音画数表[[#This Row],[部首]],部首検索表[部首],0))</f>
        <v>46</v>
      </c>
      <c r="I402" s="23" t="s">
        <v>309</v>
      </c>
      <c r="J402" s="23"/>
      <c r="K402" s="23"/>
      <c r="L402" s="23"/>
      <c r="M402" s="45"/>
      <c r="N402" s="20"/>
      <c r="AU402"/>
      <c r="AW402"/>
      <c r="AY402"/>
      <c r="AZ402" s="3"/>
      <c r="BA402"/>
      <c r="BB402" s="3"/>
      <c r="BC402"/>
      <c r="BD402" s="3"/>
      <c r="BE402"/>
      <c r="BF402" s="3"/>
      <c r="BG402"/>
      <c r="BH402" s="3"/>
      <c r="BI402"/>
      <c r="BJ402" s="3"/>
      <c r="BK402"/>
      <c r="BL402" s="3"/>
      <c r="BM402"/>
      <c r="BN402" s="3"/>
      <c r="BO402"/>
      <c r="BP402" s="3"/>
      <c r="BQ402"/>
      <c r="BR402" s="3"/>
      <c r="BS402"/>
      <c r="BT402" s="3"/>
      <c r="BU402"/>
      <c r="BV402" s="3"/>
      <c r="BW402"/>
      <c r="BX402" s="3"/>
      <c r="BY402"/>
      <c r="BZ402" s="3"/>
      <c r="CA402"/>
      <c r="CB402" s="3"/>
      <c r="CD402" s="3"/>
      <c r="CF402" s="3"/>
    </row>
    <row r="403" spans="2:84">
      <c r="B403" s="29">
        <f t="shared" si="7"/>
        <v>401</v>
      </c>
      <c r="C403" s="30" t="s">
        <v>1346</v>
      </c>
      <c r="D403" s="103" t="s">
        <v>1346</v>
      </c>
      <c r="E403" s="9" t="s">
        <v>322</v>
      </c>
      <c r="F403" s="1">
        <v>11</v>
      </c>
      <c r="G403" s="23" t="s">
        <v>1145</v>
      </c>
      <c r="H403" s="23">
        <f>INDEX(部首検索表[序数],MATCH(字音画数表[[#This Row],[部首]],部首検索表[部首],0))</f>
        <v>100</v>
      </c>
      <c r="I403" s="23" t="s">
        <v>309</v>
      </c>
      <c r="J403" s="23"/>
      <c r="K403" s="23"/>
      <c r="L403" s="23"/>
      <c r="M403" s="45"/>
      <c r="N403" s="20"/>
      <c r="AU403"/>
      <c r="AW403"/>
      <c r="AY403"/>
      <c r="AZ403" s="3"/>
      <c r="BA403"/>
      <c r="BB403" s="3"/>
      <c r="BC403"/>
      <c r="BD403" s="3"/>
      <c r="BE403"/>
      <c r="BF403" s="3"/>
      <c r="BG403"/>
      <c r="BH403" s="3"/>
      <c r="BI403"/>
      <c r="BJ403" s="3"/>
      <c r="BK403"/>
      <c r="BL403" s="3"/>
      <c r="BM403"/>
      <c r="BN403" s="3"/>
      <c r="BO403"/>
      <c r="BP403" s="3"/>
      <c r="BQ403"/>
      <c r="BR403" s="3"/>
      <c r="BS403"/>
      <c r="BT403" s="3"/>
      <c r="BU403"/>
      <c r="BV403" s="3"/>
      <c r="BW403"/>
      <c r="BX403" s="3"/>
      <c r="BY403"/>
      <c r="BZ403" s="3"/>
      <c r="CA403"/>
      <c r="CB403" s="3"/>
      <c r="CD403" s="3"/>
      <c r="CF403" s="3"/>
    </row>
    <row r="404" spans="2:84">
      <c r="B404" s="29">
        <f t="shared" si="7"/>
        <v>402</v>
      </c>
      <c r="C404" s="23" t="s">
        <v>1505</v>
      </c>
      <c r="D404" s="96" t="s">
        <v>1505</v>
      </c>
      <c r="E404" s="9" t="s">
        <v>322</v>
      </c>
      <c r="F404" s="1">
        <v>13</v>
      </c>
      <c r="G404" s="23" t="s">
        <v>809</v>
      </c>
      <c r="H404" s="8">
        <f>INDEX(部首検索表[序数],MATCH(字音画数表[[#This Row],[部首]],部首検索表[部首],0))</f>
        <v>119</v>
      </c>
      <c r="I404" s="23" t="s">
        <v>309</v>
      </c>
      <c r="J404" s="23"/>
      <c r="K404" s="23"/>
      <c r="L404" s="23"/>
      <c r="M404" s="45"/>
      <c r="N404" s="20"/>
      <c r="AU404"/>
      <c r="AW404"/>
      <c r="AY404"/>
      <c r="AZ404" s="3"/>
      <c r="BA404"/>
      <c r="BB404" s="3"/>
      <c r="BC404"/>
      <c r="BD404" s="3"/>
      <c r="BE404"/>
      <c r="BF404" s="3"/>
      <c r="BG404"/>
      <c r="BH404" s="3"/>
      <c r="BI404"/>
      <c r="BJ404" s="3"/>
      <c r="BK404"/>
      <c r="BL404" s="3"/>
      <c r="BM404"/>
      <c r="BN404" s="3"/>
      <c r="BO404"/>
      <c r="BP404" s="3"/>
      <c r="BQ404"/>
      <c r="BR404" s="3"/>
      <c r="BS404"/>
      <c r="BT404" s="3"/>
      <c r="BU404"/>
      <c r="BV404" s="3"/>
      <c r="BW404"/>
      <c r="BX404" s="3"/>
      <c r="BY404"/>
      <c r="BZ404" s="3"/>
      <c r="CA404"/>
      <c r="CB404" s="3"/>
      <c r="CD404" s="3"/>
      <c r="CF404" s="3"/>
    </row>
    <row r="405" spans="2:84">
      <c r="B405" s="29">
        <f t="shared" si="7"/>
        <v>403</v>
      </c>
      <c r="C405" s="23" t="s">
        <v>1506</v>
      </c>
      <c r="D405" s="96" t="s">
        <v>1506</v>
      </c>
      <c r="E405" s="9" t="s">
        <v>322</v>
      </c>
      <c r="F405" s="1">
        <v>15</v>
      </c>
      <c r="G405" s="23" t="s">
        <v>788</v>
      </c>
      <c r="H405" s="27">
        <f>INDEX(部首検索表[序数],MATCH(字音画数表[[#This Row],[部首]],部首検索表[部首],0))</f>
        <v>75</v>
      </c>
      <c r="I405" s="23" t="s">
        <v>309</v>
      </c>
      <c r="J405" s="23" t="s">
        <v>2031</v>
      </c>
      <c r="K405" s="23" t="s">
        <v>1980</v>
      </c>
      <c r="L405" s="23" t="s">
        <v>1975</v>
      </c>
      <c r="M405" s="45" t="s">
        <v>2032</v>
      </c>
      <c r="N405" s="20"/>
      <c r="AU405"/>
      <c r="AW405"/>
      <c r="AY405"/>
      <c r="AZ405" s="3"/>
      <c r="BA405"/>
      <c r="BB405" s="3"/>
      <c r="BC405"/>
      <c r="BD405" s="3"/>
      <c r="BE405"/>
      <c r="BF405" s="3"/>
      <c r="BG405"/>
      <c r="BH405" s="3"/>
      <c r="BI405"/>
      <c r="BJ405" s="3"/>
      <c r="BK405"/>
      <c r="BL405" s="3"/>
      <c r="BM405"/>
      <c r="BN405" s="3"/>
      <c r="BO405"/>
      <c r="BP405" s="3"/>
      <c r="BQ405"/>
      <c r="BR405" s="3"/>
      <c r="BS405"/>
      <c r="BT405" s="3"/>
      <c r="BU405"/>
      <c r="BV405" s="3"/>
      <c r="BW405"/>
      <c r="BX405" s="3"/>
      <c r="BY405"/>
      <c r="BZ405" s="3"/>
      <c r="CA405"/>
      <c r="CB405" s="3"/>
      <c r="CD405" s="3"/>
      <c r="CF405" s="3"/>
    </row>
    <row r="406" spans="2:84">
      <c r="B406" s="29">
        <f t="shared" si="7"/>
        <v>404</v>
      </c>
      <c r="C406" s="23" t="s">
        <v>1507</v>
      </c>
      <c r="D406" s="96" t="s">
        <v>1507</v>
      </c>
      <c r="E406" s="9" t="s">
        <v>322</v>
      </c>
      <c r="F406" s="1">
        <v>18</v>
      </c>
      <c r="G406" s="23" t="s">
        <v>921</v>
      </c>
      <c r="H406" s="23">
        <f>INDEX(部首検索表[序数],MATCH(字音画数表[[#This Row],[部首]],部首検索表[部首],0))</f>
        <v>116</v>
      </c>
      <c r="I406" s="23" t="s">
        <v>309</v>
      </c>
      <c r="J406" s="23" t="s">
        <v>2031</v>
      </c>
      <c r="K406" s="23" t="s">
        <v>1972</v>
      </c>
      <c r="L406" s="23"/>
      <c r="M406" s="45" t="s">
        <v>20</v>
      </c>
      <c r="N406" s="20"/>
      <c r="AU406"/>
      <c r="AW406"/>
      <c r="AY406"/>
      <c r="AZ406" s="3"/>
      <c r="BA406"/>
      <c r="BB406" s="3"/>
      <c r="BC406"/>
      <c r="BD406" s="3"/>
      <c r="BE406"/>
      <c r="BF406" s="3"/>
      <c r="BG406"/>
      <c r="BH406" s="3"/>
      <c r="BI406"/>
      <c r="BJ406" s="3"/>
      <c r="BK406"/>
      <c r="BL406" s="3"/>
      <c r="BM406"/>
      <c r="BN406" s="3"/>
      <c r="BO406"/>
      <c r="BP406" s="3"/>
      <c r="BQ406"/>
      <c r="BR406" s="3"/>
      <c r="BS406"/>
      <c r="BT406" s="3"/>
      <c r="BU406"/>
      <c r="BV406" s="3"/>
      <c r="BW406"/>
      <c r="BX406" s="3"/>
      <c r="BY406"/>
      <c r="BZ406" s="3"/>
      <c r="CA406"/>
      <c r="CB406" s="3"/>
      <c r="CD406" s="3"/>
      <c r="CF406" s="3"/>
    </row>
    <row r="407" spans="2:84">
      <c r="B407" s="29">
        <f t="shared" si="7"/>
        <v>405</v>
      </c>
      <c r="C407" s="23" t="s">
        <v>324</v>
      </c>
      <c r="D407" s="96" t="s">
        <v>2683</v>
      </c>
      <c r="E407" s="16" t="s">
        <v>327</v>
      </c>
      <c r="F407" s="1">
        <v>3</v>
      </c>
      <c r="G407" s="25" t="s">
        <v>326</v>
      </c>
      <c r="H407" s="27">
        <f>INDEX(部首検索表[序数],MATCH(字音画数表[[#This Row],[部首]],部首検索表[部首],0))</f>
        <v>3</v>
      </c>
      <c r="I407" s="23" t="s">
        <v>327</v>
      </c>
      <c r="J407" s="23"/>
      <c r="K407" s="23"/>
      <c r="L407" s="23"/>
      <c r="M407" s="45" t="s">
        <v>20</v>
      </c>
      <c r="N407" s="20"/>
      <c r="AU407"/>
      <c r="AW407"/>
      <c r="AY407"/>
      <c r="AZ407" s="3"/>
      <c r="BA407"/>
      <c r="BB407" s="3"/>
      <c r="BC407"/>
      <c r="BD407" s="3"/>
      <c r="BE407"/>
      <c r="BF407" s="3"/>
      <c r="BG407"/>
      <c r="BH407" s="3"/>
      <c r="BI407"/>
      <c r="BJ407" s="3"/>
      <c r="BK407"/>
      <c r="BL407" s="3"/>
      <c r="BM407"/>
      <c r="BN407" s="3"/>
      <c r="BO407"/>
      <c r="BP407" s="3"/>
      <c r="BQ407"/>
      <c r="BR407" s="3"/>
      <c r="BS407"/>
      <c r="BT407" s="3"/>
      <c r="BU407"/>
      <c r="BV407" s="3"/>
      <c r="BW407"/>
      <c r="BX407" s="3"/>
      <c r="BY407"/>
      <c r="BZ407" s="3"/>
      <c r="CA407"/>
      <c r="CB407" s="3"/>
      <c r="CD407" s="3"/>
      <c r="CF407" s="3"/>
    </row>
    <row r="408" spans="2:84">
      <c r="B408" s="29">
        <f t="shared" si="7"/>
        <v>406</v>
      </c>
      <c r="C408" s="23" t="s">
        <v>328</v>
      </c>
      <c r="D408" s="96" t="s">
        <v>328</v>
      </c>
      <c r="E408" s="9" t="s">
        <v>327</v>
      </c>
      <c r="F408" s="1">
        <v>3</v>
      </c>
      <c r="G408" s="23" t="s">
        <v>328</v>
      </c>
      <c r="H408" s="23">
        <f>INDEX(部首検索表[序数],MATCH(字音画数表[[#This Row],[部首]],部首検索表[部首],0))</f>
        <v>33</v>
      </c>
      <c r="I408" s="23" t="s">
        <v>327</v>
      </c>
      <c r="J408" s="23"/>
      <c r="K408" s="23"/>
      <c r="L408" s="23"/>
      <c r="M408" s="45"/>
      <c r="N408" s="20"/>
      <c r="AU408"/>
      <c r="AW408"/>
      <c r="AY408"/>
      <c r="AZ408" s="3"/>
      <c r="BA408"/>
      <c r="BB408" s="3"/>
      <c r="BC408"/>
      <c r="BD408" s="3"/>
      <c r="BE408"/>
      <c r="BF408" s="3"/>
      <c r="BG408"/>
      <c r="BH408" s="3"/>
      <c r="BI408"/>
      <c r="BJ408" s="3"/>
      <c r="BK408"/>
      <c r="BL408" s="3"/>
      <c r="BM408"/>
      <c r="BN408" s="3"/>
      <c r="BO408"/>
      <c r="BP408" s="3"/>
      <c r="BQ408"/>
      <c r="BR408" s="3"/>
      <c r="BS408"/>
      <c r="BT408" s="3"/>
      <c r="BU408"/>
      <c r="BV408" s="3"/>
      <c r="BW408"/>
      <c r="BX408" s="3"/>
      <c r="BY408"/>
      <c r="BZ408" s="3"/>
      <c r="CA408"/>
      <c r="CB408" s="3"/>
      <c r="CD408" s="3"/>
      <c r="CF408" s="3"/>
    </row>
    <row r="409" spans="2:84">
      <c r="B409" s="29">
        <f t="shared" si="7"/>
        <v>407</v>
      </c>
      <c r="C409" s="24" t="s">
        <v>329</v>
      </c>
      <c r="D409" s="97" t="s">
        <v>329</v>
      </c>
      <c r="E409" s="16" t="s">
        <v>327</v>
      </c>
      <c r="F409" s="1">
        <v>3</v>
      </c>
      <c r="G409" s="23" t="s">
        <v>154</v>
      </c>
      <c r="H409" s="27">
        <f>INDEX(部首検索表[序数],MATCH(字音画数表[[#This Row],[部首]],部首検索表[部首],0))</f>
        <v>39</v>
      </c>
      <c r="I409" s="23" t="s">
        <v>327</v>
      </c>
      <c r="J409" s="23"/>
      <c r="K409" s="23"/>
      <c r="L409" s="23"/>
      <c r="M409" s="45"/>
      <c r="N409" s="20"/>
      <c r="AU409"/>
      <c r="AW409"/>
      <c r="AY409"/>
      <c r="AZ409" s="3"/>
      <c r="BA409"/>
      <c r="BB409" s="3"/>
      <c r="BC409"/>
      <c r="BD409" s="3"/>
      <c r="BE409"/>
      <c r="BF409" s="3"/>
      <c r="BG409"/>
      <c r="BH409" s="3"/>
      <c r="BI409"/>
      <c r="BJ409" s="3"/>
      <c r="BK409"/>
      <c r="BL409" s="3"/>
      <c r="BM409"/>
      <c r="BN409" s="3"/>
      <c r="BO409"/>
      <c r="BP409" s="3"/>
      <c r="BQ409"/>
      <c r="BR409" s="3"/>
      <c r="BS409"/>
      <c r="BT409" s="3"/>
      <c r="BU409"/>
      <c r="BV409" s="3"/>
      <c r="BW409"/>
      <c r="BX409" s="3"/>
      <c r="BY409"/>
      <c r="BZ409" s="3"/>
      <c r="CA409"/>
      <c r="CB409" s="3"/>
      <c r="CD409" s="3"/>
      <c r="CF409" s="3"/>
    </row>
    <row r="410" spans="2:84">
      <c r="B410" s="29">
        <f t="shared" si="7"/>
        <v>408</v>
      </c>
      <c r="C410" s="23" t="s">
        <v>112</v>
      </c>
      <c r="D410" s="96" t="s">
        <v>112</v>
      </c>
      <c r="E410" s="9" t="s">
        <v>327</v>
      </c>
      <c r="F410" s="1">
        <v>3</v>
      </c>
      <c r="G410" s="23" t="s">
        <v>112</v>
      </c>
      <c r="H410" s="27">
        <f>INDEX(部首検索表[序数],MATCH(字音画数表[[#This Row],[部首]],部首検索表[部首],0))</f>
        <v>44</v>
      </c>
      <c r="I410" s="23" t="s">
        <v>327</v>
      </c>
      <c r="J410" s="23"/>
      <c r="K410" s="23"/>
      <c r="L410" s="23"/>
      <c r="M410" s="45"/>
      <c r="N410" s="20"/>
      <c r="AU410"/>
      <c r="AW410"/>
      <c r="AY410"/>
      <c r="AZ410" s="3"/>
      <c r="BA410"/>
      <c r="BB410" s="3"/>
      <c r="BC410"/>
      <c r="BD410" s="3"/>
      <c r="BE410"/>
      <c r="BF410" s="3"/>
      <c r="BG410"/>
      <c r="BH410" s="3"/>
      <c r="BI410"/>
      <c r="BJ410" s="3"/>
      <c r="BK410"/>
      <c r="BL410" s="3"/>
      <c r="BM410"/>
      <c r="BN410" s="3"/>
      <c r="BO410"/>
      <c r="BP410" s="3"/>
      <c r="BQ410"/>
      <c r="BR410" s="3"/>
      <c r="BS410"/>
      <c r="BT410" s="3"/>
      <c r="BU410"/>
      <c r="BV410" s="3"/>
      <c r="BW410"/>
      <c r="BX410" s="3"/>
      <c r="BY410"/>
      <c r="BZ410" s="3"/>
      <c r="CA410"/>
      <c r="CB410" s="3"/>
      <c r="CD410" s="3"/>
      <c r="CF410" s="3"/>
    </row>
    <row r="411" spans="2:84">
      <c r="B411" s="29">
        <f t="shared" si="7"/>
        <v>409</v>
      </c>
      <c r="C411" s="23" t="s">
        <v>1508</v>
      </c>
      <c r="D411" s="96" t="s">
        <v>1508</v>
      </c>
      <c r="E411" s="9" t="s">
        <v>327</v>
      </c>
      <c r="F411" s="1">
        <v>3</v>
      </c>
      <c r="G411" s="23" t="s">
        <v>19</v>
      </c>
      <c r="H411" s="23">
        <f>INDEX(部首検索表[序数],MATCH(字音画数表[[#This Row],[部首]],部首検索表[部首],0))</f>
        <v>49</v>
      </c>
      <c r="I411" s="23" t="s">
        <v>327</v>
      </c>
      <c r="J411" s="23"/>
      <c r="K411" s="23"/>
      <c r="L411" s="23"/>
      <c r="M411" s="45"/>
      <c r="N411" s="20"/>
      <c r="AU411"/>
      <c r="AW411"/>
      <c r="AY411"/>
      <c r="AZ411" s="3"/>
      <c r="BA411"/>
      <c r="BB411" s="3"/>
      <c r="BC411"/>
      <c r="BD411" s="3"/>
      <c r="BE411"/>
      <c r="BF411" s="3"/>
      <c r="BG411"/>
      <c r="BH411" s="3"/>
      <c r="BI411"/>
      <c r="BJ411" s="3"/>
      <c r="BK411"/>
      <c r="BL411" s="3"/>
      <c r="BM411"/>
      <c r="BN411" s="3"/>
      <c r="BO411"/>
      <c r="BP411" s="3"/>
      <c r="BQ411"/>
      <c r="BR411" s="3"/>
      <c r="BS411"/>
      <c r="BT411" s="3"/>
      <c r="BU411"/>
      <c r="BV411" s="3"/>
      <c r="BW411"/>
      <c r="BX411" s="3"/>
      <c r="BY411"/>
      <c r="BZ411" s="3"/>
      <c r="CA411"/>
      <c r="CB411" s="3"/>
      <c r="CD411" s="3"/>
      <c r="CF411" s="3"/>
    </row>
    <row r="412" spans="2:84">
      <c r="B412" s="29">
        <f t="shared" si="7"/>
        <v>410</v>
      </c>
      <c r="C412" s="23" t="s">
        <v>1509</v>
      </c>
      <c r="D412" s="96" t="s">
        <v>1509</v>
      </c>
      <c r="E412" s="9" t="s">
        <v>327</v>
      </c>
      <c r="F412" s="1">
        <v>4</v>
      </c>
      <c r="G412" s="23" t="s">
        <v>871</v>
      </c>
      <c r="H412" s="23">
        <f>INDEX(部首検索表[序数],MATCH(字音画数表[[#This Row],[部首]],部首検索表[部首],0))</f>
        <v>7</v>
      </c>
      <c r="I412" s="23" t="s">
        <v>327</v>
      </c>
      <c r="J412" s="23"/>
      <c r="K412" s="23"/>
      <c r="L412" s="23"/>
      <c r="M412" s="45"/>
      <c r="N412" s="20"/>
      <c r="AU412"/>
      <c r="AW412"/>
      <c r="AY412"/>
      <c r="AZ412" s="3"/>
      <c r="BA412"/>
      <c r="BB412" s="3"/>
      <c r="BC412"/>
      <c r="BD412" s="3"/>
      <c r="BE412"/>
      <c r="BF412" s="3"/>
      <c r="BG412"/>
      <c r="BH412" s="3"/>
      <c r="BI412"/>
      <c r="BJ412" s="3"/>
      <c r="BK412"/>
      <c r="BL412" s="3"/>
      <c r="BM412"/>
      <c r="BN412" s="3"/>
      <c r="BO412"/>
      <c r="BP412" s="3"/>
      <c r="BQ412"/>
      <c r="BR412" s="3"/>
      <c r="BS412"/>
      <c r="BT412" s="3"/>
      <c r="BU412"/>
      <c r="BV412" s="3"/>
      <c r="BW412"/>
      <c r="BX412" s="3"/>
      <c r="BY412"/>
      <c r="BZ412" s="3"/>
      <c r="CA412"/>
      <c r="CB412" s="3"/>
      <c r="CD412" s="3"/>
      <c r="CF412" s="3"/>
    </row>
    <row r="413" spans="2:84">
      <c r="B413" s="29">
        <f t="shared" si="7"/>
        <v>411</v>
      </c>
      <c r="C413" s="23" t="s">
        <v>1122</v>
      </c>
      <c r="D413" s="96" t="s">
        <v>1122</v>
      </c>
      <c r="E413" s="9" t="s">
        <v>327</v>
      </c>
      <c r="F413" s="1">
        <v>4</v>
      </c>
      <c r="G413" s="23" t="s">
        <v>1122</v>
      </c>
      <c r="H413" s="23">
        <f>INDEX(部首検索表[序数],MATCH(字音画数表[[#This Row],[部首]],部首検索表[部首],0))</f>
        <v>65</v>
      </c>
      <c r="I413" s="23" t="s">
        <v>327</v>
      </c>
      <c r="J413" s="23"/>
      <c r="K413" s="23"/>
      <c r="L413" s="23"/>
      <c r="M413" s="45" t="s">
        <v>20</v>
      </c>
      <c r="N413" s="20"/>
      <c r="AU413"/>
      <c r="AW413"/>
      <c r="AY413"/>
      <c r="AZ413" s="3"/>
      <c r="BA413"/>
      <c r="BB413" s="3"/>
      <c r="BC413"/>
      <c r="BD413" s="3"/>
      <c r="BE413"/>
      <c r="BF413" s="3"/>
      <c r="BG413"/>
      <c r="BH413" s="3"/>
      <c r="BI413"/>
      <c r="BJ413" s="3"/>
      <c r="BK413"/>
      <c r="BL413" s="3"/>
      <c r="BM413"/>
      <c r="BN413" s="3"/>
      <c r="BO413"/>
      <c r="BP413" s="3"/>
      <c r="BQ413"/>
      <c r="BR413" s="3"/>
      <c r="BS413"/>
      <c r="BT413" s="3"/>
      <c r="BU413"/>
      <c r="BV413" s="3"/>
      <c r="BW413"/>
      <c r="BX413" s="3"/>
      <c r="BY413"/>
      <c r="BZ413" s="3"/>
      <c r="CA413"/>
      <c r="CB413" s="3"/>
      <c r="CD413" s="3"/>
      <c r="CF413" s="3"/>
    </row>
    <row r="414" spans="2:84">
      <c r="B414" s="29">
        <f t="shared" si="7"/>
        <v>412</v>
      </c>
      <c r="C414" s="23" t="s">
        <v>1184</v>
      </c>
      <c r="D414" s="96" t="s">
        <v>1184</v>
      </c>
      <c r="E414" s="9" t="s">
        <v>327</v>
      </c>
      <c r="F414" s="1">
        <v>4</v>
      </c>
      <c r="G414" s="23" t="s">
        <v>908</v>
      </c>
      <c r="H414" s="23">
        <f>INDEX(部首検索表[序数],MATCH(字音画数表[[#This Row],[部首]],部首検索表[部首],0))</f>
        <v>83</v>
      </c>
      <c r="I414" s="23" t="s">
        <v>327</v>
      </c>
      <c r="J414" s="23"/>
      <c r="K414" s="23"/>
      <c r="L414" s="23"/>
      <c r="M414" s="45"/>
      <c r="N414" s="20"/>
      <c r="AU414"/>
      <c r="AW414"/>
      <c r="AY414"/>
      <c r="AZ414" s="3"/>
      <c r="BA414"/>
      <c r="BB414" s="3"/>
      <c r="BC414"/>
      <c r="BD414" s="3"/>
      <c r="BE414"/>
      <c r="BF414" s="3"/>
      <c r="BG414"/>
      <c r="BH414" s="3"/>
      <c r="BI414"/>
      <c r="BJ414" s="3"/>
      <c r="BK414"/>
      <c r="BL414" s="3"/>
      <c r="BM414"/>
      <c r="BN414" s="3"/>
      <c r="BO414"/>
      <c r="BP414" s="3"/>
      <c r="BQ414"/>
      <c r="BR414" s="3"/>
      <c r="BS414"/>
      <c r="BT414" s="3"/>
      <c r="BU414"/>
      <c r="BV414" s="3"/>
      <c r="BW414"/>
      <c r="BX414" s="3"/>
      <c r="BY414"/>
      <c r="BZ414" s="3"/>
      <c r="CA414"/>
      <c r="CB414" s="3"/>
      <c r="CD414" s="3"/>
      <c r="CF414" s="3"/>
    </row>
    <row r="415" spans="2:84">
      <c r="B415" s="29">
        <f t="shared" si="7"/>
        <v>413</v>
      </c>
      <c r="C415" s="23" t="s">
        <v>331</v>
      </c>
      <c r="D415" s="96" t="s">
        <v>331</v>
      </c>
      <c r="E415" s="9" t="s">
        <v>327</v>
      </c>
      <c r="F415" s="1">
        <v>5</v>
      </c>
      <c r="G415" s="23" t="s">
        <v>96</v>
      </c>
      <c r="H415" s="23">
        <f>INDEX(部首検索表[序数],MATCH(字音画数表[[#This Row],[部首]],部首検索表[部首],0))</f>
        <v>30</v>
      </c>
      <c r="I415" s="23" t="s">
        <v>327</v>
      </c>
      <c r="J415" s="23"/>
      <c r="K415" s="23"/>
      <c r="L415" s="23"/>
      <c r="M415" s="45"/>
      <c r="N415" s="20"/>
      <c r="AU415"/>
      <c r="AW415"/>
      <c r="AY415"/>
      <c r="AZ415" s="3"/>
      <c r="BA415"/>
      <c r="BB415" s="3"/>
      <c r="BC415"/>
      <c r="BD415" s="3"/>
      <c r="BE415"/>
      <c r="BF415" s="3"/>
      <c r="BG415"/>
      <c r="BH415" s="3"/>
      <c r="BI415"/>
      <c r="BJ415" s="3"/>
      <c r="BK415"/>
      <c r="BL415" s="3"/>
      <c r="BM415"/>
      <c r="BN415" s="3"/>
      <c r="BO415"/>
      <c r="BP415" s="3"/>
      <c r="BQ415"/>
      <c r="BR415" s="3"/>
      <c r="BS415"/>
      <c r="BT415" s="3"/>
      <c r="BU415"/>
      <c r="BV415" s="3"/>
      <c r="BW415"/>
      <c r="BX415" s="3"/>
      <c r="BY415"/>
      <c r="BZ415" s="3"/>
      <c r="CA415"/>
      <c r="CB415" s="3"/>
      <c r="CD415" s="3"/>
      <c r="CF415" s="3"/>
    </row>
    <row r="416" spans="2:84">
      <c r="B416" s="29">
        <f t="shared" si="7"/>
        <v>414</v>
      </c>
      <c r="C416" s="1" t="s">
        <v>330</v>
      </c>
      <c r="D416" s="9" t="s">
        <v>330</v>
      </c>
      <c r="E416" s="9" t="s">
        <v>327</v>
      </c>
      <c r="F416" s="1">
        <v>5</v>
      </c>
      <c r="G416" s="1" t="s">
        <v>96</v>
      </c>
      <c r="H416" s="27">
        <f>INDEX(部首検索表[序数],MATCH(字音画数表[[#This Row],[部首]],部首検索表[部首],0))</f>
        <v>30</v>
      </c>
      <c r="I416" s="23" t="s">
        <v>327</v>
      </c>
      <c r="J416" s="23"/>
      <c r="K416" s="23"/>
      <c r="L416" s="23"/>
      <c r="M416" s="45"/>
      <c r="N416" s="20"/>
      <c r="AU416"/>
      <c r="AW416"/>
      <c r="AY416"/>
      <c r="AZ416" s="3"/>
      <c r="BA416"/>
      <c r="BB416" s="3"/>
      <c r="BC416"/>
      <c r="BD416" s="3"/>
      <c r="BE416"/>
      <c r="BF416" s="3"/>
      <c r="BG416"/>
      <c r="BH416" s="3"/>
      <c r="BI416"/>
      <c r="BJ416" s="3"/>
      <c r="BK416"/>
      <c r="BL416" s="3"/>
      <c r="BM416"/>
      <c r="BN416" s="3"/>
      <c r="BO416"/>
      <c r="BP416" s="3"/>
      <c r="BQ416"/>
      <c r="BR416" s="3"/>
      <c r="BS416"/>
      <c r="BT416" s="3"/>
      <c r="BU416"/>
      <c r="BV416" s="3"/>
      <c r="BW416"/>
      <c r="BX416" s="3"/>
      <c r="BY416"/>
      <c r="BZ416" s="3"/>
      <c r="CA416"/>
      <c r="CB416" s="3"/>
      <c r="CD416" s="3"/>
      <c r="CF416" s="3"/>
    </row>
    <row r="417" spans="2:84">
      <c r="B417" s="29">
        <f t="shared" si="7"/>
        <v>415</v>
      </c>
      <c r="C417" s="23" t="s">
        <v>838</v>
      </c>
      <c r="D417" s="96" t="s">
        <v>838</v>
      </c>
      <c r="E417" s="9" t="s">
        <v>327</v>
      </c>
      <c r="F417" s="1">
        <v>5</v>
      </c>
      <c r="G417" s="23" t="s">
        <v>793</v>
      </c>
      <c r="H417" s="27">
        <f>INDEX(部首検索表[序数],MATCH(字音画数表[[#This Row],[部首]],部首検索表[部首],0))</f>
        <v>30</v>
      </c>
      <c r="I417" s="23" t="s">
        <v>327</v>
      </c>
      <c r="J417" s="23"/>
      <c r="K417" s="23"/>
      <c r="L417" s="23"/>
      <c r="M417" s="45"/>
      <c r="N417" s="20"/>
      <c r="AU417"/>
      <c r="AW417"/>
      <c r="AY417"/>
      <c r="AZ417" s="3"/>
      <c r="BA417"/>
      <c r="BB417" s="3"/>
      <c r="BC417"/>
      <c r="BD417" s="3"/>
      <c r="BE417"/>
      <c r="BF417" s="3"/>
      <c r="BG417"/>
      <c r="BH417" s="3"/>
      <c r="BI417"/>
      <c r="BJ417" s="3"/>
      <c r="BK417"/>
      <c r="BL417" s="3"/>
      <c r="BM417"/>
      <c r="BN417" s="3"/>
      <c r="BO417"/>
      <c r="BP417" s="3"/>
      <c r="BQ417"/>
      <c r="BR417" s="3"/>
      <c r="BS417"/>
      <c r="BT417" s="3"/>
      <c r="BU417"/>
      <c r="BV417" s="3"/>
      <c r="BW417"/>
      <c r="BX417" s="3"/>
      <c r="BY417"/>
      <c r="BZ417" s="3"/>
      <c r="CA417"/>
      <c r="CB417" s="3"/>
      <c r="CD417" s="3"/>
      <c r="CF417" s="3"/>
    </row>
    <row r="418" spans="2:84">
      <c r="B418" s="29">
        <f t="shared" si="7"/>
        <v>416</v>
      </c>
      <c r="C418" s="23" t="s">
        <v>332</v>
      </c>
      <c r="D418" s="96" t="s">
        <v>332</v>
      </c>
      <c r="E418" s="9" t="s">
        <v>327</v>
      </c>
      <c r="F418" s="1">
        <v>5</v>
      </c>
      <c r="G418" s="23" t="s">
        <v>333</v>
      </c>
      <c r="H418" s="27">
        <f>INDEX(部首検索表[序数],MATCH(字音画数表[[#This Row],[部首]],部首検索表[部首],0))</f>
        <v>50</v>
      </c>
      <c r="I418" s="23" t="s">
        <v>327</v>
      </c>
      <c r="J418" s="23"/>
      <c r="K418" s="23"/>
      <c r="L418" s="23"/>
      <c r="M418" s="45"/>
      <c r="N418" s="20"/>
      <c r="AU418"/>
      <c r="AW418"/>
      <c r="AY418"/>
      <c r="AZ418" s="3"/>
      <c r="BA418"/>
      <c r="BB418" s="3"/>
      <c r="BC418"/>
      <c r="BD418" s="3"/>
      <c r="BE418"/>
      <c r="BF418" s="3"/>
      <c r="BG418"/>
      <c r="BH418" s="3"/>
      <c r="BI418"/>
      <c r="BJ418" s="3"/>
      <c r="BK418"/>
      <c r="BL418" s="3"/>
      <c r="BM418"/>
      <c r="BN418" s="3"/>
      <c r="BO418"/>
      <c r="BP418" s="3"/>
      <c r="BQ418"/>
      <c r="BR418" s="3"/>
      <c r="BS418"/>
      <c r="BT418" s="3"/>
      <c r="BU418"/>
      <c r="BV418" s="3"/>
      <c r="BW418"/>
      <c r="BX418" s="3"/>
      <c r="BY418"/>
      <c r="BZ418" s="3"/>
      <c r="CA418"/>
      <c r="CB418" s="3"/>
      <c r="CD418" s="3"/>
      <c r="CF418" s="3"/>
    </row>
    <row r="419" spans="2:84">
      <c r="B419" s="29">
        <f t="shared" si="7"/>
        <v>417</v>
      </c>
      <c r="C419" s="23" t="s">
        <v>334</v>
      </c>
      <c r="D419" s="96" t="s">
        <v>2684</v>
      </c>
      <c r="E419" s="9" t="s">
        <v>327</v>
      </c>
      <c r="F419" s="1">
        <v>6</v>
      </c>
      <c r="G419" s="25" t="s">
        <v>335</v>
      </c>
      <c r="H419" s="27">
        <f>INDEX(部首検索表[序数],MATCH(字音画数表[[#This Row],[部首]],部首検索表[部首],0))</f>
        <v>78</v>
      </c>
      <c r="I419" s="23" t="s">
        <v>327</v>
      </c>
      <c r="J419" s="23"/>
      <c r="K419" s="23"/>
      <c r="L419" s="23"/>
      <c r="M419" s="45" t="s">
        <v>20</v>
      </c>
      <c r="N419" s="20"/>
      <c r="AU419"/>
      <c r="AW419"/>
      <c r="AY419"/>
      <c r="AZ419" s="3"/>
      <c r="BA419"/>
      <c r="BB419" s="3"/>
      <c r="BC419"/>
      <c r="BD419" s="3"/>
      <c r="BE419"/>
      <c r="BF419" s="3"/>
      <c r="BG419"/>
      <c r="BH419" s="3"/>
      <c r="BI419"/>
      <c r="BJ419" s="3"/>
      <c r="BK419"/>
      <c r="BL419" s="3"/>
      <c r="BM419"/>
      <c r="BN419" s="3"/>
      <c r="BO419"/>
      <c r="BP419" s="3"/>
      <c r="BQ419"/>
      <c r="BR419" s="3"/>
      <c r="BS419"/>
      <c r="BT419" s="3"/>
      <c r="BU419"/>
      <c r="BV419" s="3"/>
      <c r="BW419"/>
      <c r="BX419" s="3"/>
      <c r="BY419"/>
      <c r="BZ419" s="3"/>
      <c r="CA419"/>
      <c r="CB419" s="3"/>
      <c r="CD419" s="3"/>
      <c r="CF419" s="3"/>
    </row>
    <row r="420" spans="2:84">
      <c r="B420" s="29">
        <f t="shared" si="7"/>
        <v>418</v>
      </c>
      <c r="C420" s="23" t="s">
        <v>1053</v>
      </c>
      <c r="D420" s="96" t="s">
        <v>1053</v>
      </c>
      <c r="E420" s="9" t="s">
        <v>327</v>
      </c>
      <c r="F420" s="1">
        <v>6</v>
      </c>
      <c r="G420" s="23" t="s">
        <v>792</v>
      </c>
      <c r="H420" s="27">
        <f>INDEX(部首検索表[序数],MATCH(字音画数表[[#This Row],[部首]],部首検索表[部首],0))</f>
        <v>120</v>
      </c>
      <c r="I420" s="23" t="s">
        <v>327</v>
      </c>
      <c r="J420" s="23"/>
      <c r="K420" s="23"/>
      <c r="L420" s="23"/>
      <c r="M420" s="45"/>
      <c r="N420" s="20"/>
      <c r="AU420"/>
      <c r="AW420"/>
      <c r="AY420"/>
      <c r="AZ420" s="3"/>
      <c r="BA420"/>
      <c r="BB420" s="3"/>
      <c r="BC420"/>
      <c r="BD420" s="3"/>
      <c r="BE420"/>
      <c r="BF420" s="3"/>
      <c r="BG420"/>
      <c r="BH420" s="3"/>
      <c r="BI420"/>
      <c r="BJ420" s="3"/>
      <c r="BK420"/>
      <c r="BL420" s="3"/>
      <c r="BM420"/>
      <c r="BN420" s="3"/>
      <c r="BO420"/>
      <c r="BP420" s="3"/>
      <c r="BQ420"/>
      <c r="BR420" s="3"/>
      <c r="BS420"/>
      <c r="BT420" s="3"/>
      <c r="BU420"/>
      <c r="BV420" s="3"/>
      <c r="BW420"/>
      <c r="BX420" s="3"/>
      <c r="BY420"/>
      <c r="BZ420" s="3"/>
      <c r="CA420"/>
      <c r="CB420" s="3"/>
      <c r="CD420" s="3"/>
      <c r="CF420" s="3"/>
    </row>
    <row r="421" spans="2:84">
      <c r="B421" s="29">
        <f t="shared" si="7"/>
        <v>419</v>
      </c>
      <c r="C421" s="23" t="s">
        <v>336</v>
      </c>
      <c r="D421" s="96" t="s">
        <v>336</v>
      </c>
      <c r="E421" s="9" t="s">
        <v>327</v>
      </c>
      <c r="F421" s="1">
        <v>6</v>
      </c>
      <c r="G421" s="23" t="s">
        <v>337</v>
      </c>
      <c r="H421" s="23">
        <f>INDEX(部首検索表[序数],MATCH(字音画数表[[#This Row],[部首]],部首検索表[部首],0))</f>
        <v>132</v>
      </c>
      <c r="I421" s="23" t="s">
        <v>327</v>
      </c>
      <c r="J421" s="23" t="s">
        <v>2033</v>
      </c>
      <c r="K421" s="23" t="s">
        <v>1980</v>
      </c>
      <c r="L421" s="23"/>
      <c r="M421" s="44" t="s">
        <v>1345</v>
      </c>
      <c r="N421" s="20"/>
      <c r="AU421"/>
      <c r="AW421"/>
      <c r="AY421"/>
      <c r="AZ421" s="3"/>
      <c r="BA421"/>
      <c r="BB421" s="3"/>
      <c r="BC421"/>
      <c r="BD421" s="3"/>
      <c r="BE421"/>
      <c r="BF421" s="3"/>
      <c r="BG421"/>
      <c r="BH421" s="3"/>
      <c r="BI421"/>
      <c r="BJ421" s="3"/>
      <c r="BK421"/>
      <c r="BL421" s="3"/>
      <c r="BM421"/>
      <c r="BN421" s="3"/>
      <c r="BO421"/>
      <c r="BP421" s="3"/>
      <c r="BQ421"/>
      <c r="BR421" s="3"/>
      <c r="BS421"/>
      <c r="BT421" s="3"/>
      <c r="BU421"/>
      <c r="BV421" s="3"/>
      <c r="BW421"/>
      <c r="BX421" s="3"/>
      <c r="BY421"/>
      <c r="BZ421" s="3"/>
      <c r="CA421"/>
      <c r="CB421" s="3"/>
      <c r="CD421" s="3"/>
      <c r="CF421" s="3"/>
    </row>
    <row r="422" spans="2:84">
      <c r="B422" s="29">
        <f t="shared" si="7"/>
        <v>420</v>
      </c>
      <c r="C422" s="23" t="s">
        <v>1510</v>
      </c>
      <c r="D422" s="96" t="s">
        <v>1510</v>
      </c>
      <c r="E422" s="9" t="s">
        <v>327</v>
      </c>
      <c r="F422" s="1">
        <v>7</v>
      </c>
      <c r="G422" s="23" t="s">
        <v>799</v>
      </c>
      <c r="H422" s="23">
        <f>INDEX(部首検索表[序数],MATCH(字音画数表[[#This Row],[部首]],部首検索表[部首],0))</f>
        <v>38</v>
      </c>
      <c r="I422" s="23" t="s">
        <v>327</v>
      </c>
      <c r="J422" s="23"/>
      <c r="K422" s="23"/>
      <c r="L422" s="23"/>
      <c r="M422" s="45"/>
      <c r="N422" s="20"/>
      <c r="AU422"/>
      <c r="AW422"/>
      <c r="AY422"/>
      <c r="AZ422" s="3"/>
      <c r="BA422"/>
      <c r="BB422" s="3"/>
      <c r="BC422"/>
      <c r="BD422" s="3"/>
      <c r="BE422"/>
      <c r="BF422" s="3"/>
      <c r="BG422"/>
      <c r="BH422" s="3"/>
      <c r="BI422"/>
      <c r="BJ422" s="3"/>
      <c r="BK422"/>
      <c r="BL422" s="3"/>
      <c r="BM422"/>
      <c r="BN422" s="3"/>
      <c r="BO422"/>
      <c r="BP422" s="3"/>
      <c r="BQ422"/>
      <c r="BR422" s="3"/>
      <c r="BS422"/>
      <c r="BT422" s="3"/>
      <c r="BU422"/>
      <c r="BV422" s="3"/>
      <c r="BW422"/>
      <c r="BX422" s="3"/>
      <c r="BY422"/>
      <c r="BZ422" s="3"/>
      <c r="CA422"/>
      <c r="CB422" s="3"/>
      <c r="CD422" s="3"/>
      <c r="CF422" s="3"/>
    </row>
    <row r="423" spans="2:84">
      <c r="B423" s="29">
        <f t="shared" si="7"/>
        <v>421</v>
      </c>
      <c r="C423" s="23" t="s">
        <v>1511</v>
      </c>
      <c r="D423" s="96" t="s">
        <v>1511</v>
      </c>
      <c r="E423" s="9" t="s">
        <v>327</v>
      </c>
      <c r="F423" s="1">
        <v>7</v>
      </c>
      <c r="G423" s="23" t="s">
        <v>869</v>
      </c>
      <c r="H423" s="27">
        <f>INDEX(部首検索表[序数],MATCH(字音画数表[[#This Row],[部首]],部首検索表[部首],0))</f>
        <v>46</v>
      </c>
      <c r="I423" s="23" t="s">
        <v>327</v>
      </c>
      <c r="J423" s="23"/>
      <c r="K423" s="23"/>
      <c r="L423" s="23"/>
      <c r="M423" s="45" t="s">
        <v>870</v>
      </c>
      <c r="N423" s="20"/>
      <c r="AU423"/>
      <c r="AW423"/>
      <c r="AY423"/>
      <c r="AZ423" s="3"/>
      <c r="BA423"/>
      <c r="BB423" s="3"/>
      <c r="BC423"/>
      <c r="BD423" s="3"/>
      <c r="BE423"/>
      <c r="BF423" s="3"/>
      <c r="BG423"/>
      <c r="BH423" s="3"/>
      <c r="BI423"/>
      <c r="BJ423" s="3"/>
      <c r="BK423"/>
      <c r="BL423" s="3"/>
      <c r="BM423"/>
      <c r="BN423" s="3"/>
      <c r="BO423"/>
      <c r="BP423" s="3"/>
      <c r="BQ423"/>
      <c r="BR423" s="3"/>
      <c r="BS423"/>
      <c r="BT423" s="3"/>
      <c r="BU423"/>
      <c r="BV423" s="3"/>
      <c r="BW423"/>
      <c r="BX423" s="3"/>
      <c r="BY423"/>
      <c r="BZ423" s="3"/>
      <c r="CA423"/>
      <c r="CB423" s="3"/>
      <c r="CD423" s="3"/>
      <c r="CF423" s="3"/>
    </row>
    <row r="424" spans="2:84">
      <c r="B424" s="29">
        <f t="shared" si="7"/>
        <v>422</v>
      </c>
      <c r="C424" s="1" t="s">
        <v>1512</v>
      </c>
      <c r="D424" s="9" t="s">
        <v>1512</v>
      </c>
      <c r="E424" s="9" t="s">
        <v>327</v>
      </c>
      <c r="F424" s="1">
        <v>7</v>
      </c>
      <c r="G424" s="1" t="s">
        <v>618</v>
      </c>
      <c r="H424" s="23">
        <f>INDEX(部首検索表[序数],MATCH(字音画数表[[#This Row],[部首]],部首検索表[部首],0))</f>
        <v>61</v>
      </c>
      <c r="I424" s="23" t="s">
        <v>327</v>
      </c>
      <c r="J424" s="23"/>
      <c r="K424" s="23"/>
      <c r="L424" s="23"/>
      <c r="M424" s="45"/>
      <c r="N424" s="20"/>
      <c r="AU424"/>
      <c r="AW424"/>
      <c r="AY424"/>
      <c r="AZ424" s="3"/>
      <c r="BA424"/>
      <c r="BB424" s="3"/>
      <c r="BC424"/>
      <c r="BD424" s="3"/>
      <c r="BE424"/>
      <c r="BF424" s="3"/>
      <c r="BG424"/>
      <c r="BH424" s="3"/>
      <c r="BI424"/>
      <c r="BJ424" s="3"/>
      <c r="BK424"/>
      <c r="BL424" s="3"/>
      <c r="BM424"/>
      <c r="BN424" s="3"/>
      <c r="BO424"/>
      <c r="BP424" s="3"/>
      <c r="BQ424"/>
      <c r="BR424" s="3"/>
      <c r="BS424"/>
      <c r="BT424" s="3"/>
      <c r="BU424"/>
      <c r="BV424" s="3"/>
      <c r="BW424"/>
      <c r="BX424" s="3"/>
      <c r="BY424"/>
      <c r="BZ424" s="3"/>
      <c r="CA424"/>
      <c r="CB424" s="3"/>
      <c r="CD424" s="3"/>
      <c r="CF424" s="3"/>
    </row>
    <row r="425" spans="2:84">
      <c r="B425" s="29">
        <f t="shared" si="7"/>
        <v>423</v>
      </c>
      <c r="C425" s="23" t="s">
        <v>338</v>
      </c>
      <c r="D425" s="96" t="s">
        <v>338</v>
      </c>
      <c r="E425" s="9" t="s">
        <v>327</v>
      </c>
      <c r="F425" s="1">
        <v>7</v>
      </c>
      <c r="G425" s="23" t="s">
        <v>339</v>
      </c>
      <c r="H425" s="27">
        <f>INDEX(部首検索表[序数],MATCH(字音画数表[[#This Row],[部首]],部首検索表[部首],0))</f>
        <v>115</v>
      </c>
      <c r="I425" s="23" t="s">
        <v>327</v>
      </c>
      <c r="J425" s="23"/>
      <c r="K425" s="23"/>
      <c r="L425" s="23"/>
      <c r="M425" s="45" t="s">
        <v>20</v>
      </c>
      <c r="N425" s="20"/>
      <c r="AU425"/>
      <c r="AW425"/>
      <c r="AY425"/>
      <c r="AZ425" s="3"/>
      <c r="BA425"/>
      <c r="BB425" s="3"/>
      <c r="BC425"/>
      <c r="BD425" s="3"/>
      <c r="BE425"/>
      <c r="BF425" s="3"/>
      <c r="BG425"/>
      <c r="BH425" s="3"/>
      <c r="BI425"/>
      <c r="BJ425" s="3"/>
      <c r="BK425"/>
      <c r="BL425" s="3"/>
      <c r="BM425"/>
      <c r="BN425" s="3"/>
      <c r="BO425"/>
      <c r="BP425" s="3"/>
      <c r="BQ425"/>
      <c r="BR425" s="3"/>
      <c r="BS425"/>
      <c r="BT425" s="3"/>
      <c r="BU425"/>
      <c r="BV425" s="3"/>
      <c r="BW425"/>
      <c r="BX425" s="3"/>
      <c r="BY425"/>
      <c r="BZ425" s="3"/>
      <c r="CA425"/>
      <c r="CB425" s="3"/>
      <c r="CD425" s="3"/>
      <c r="CF425" s="3"/>
    </row>
    <row r="426" spans="2:84">
      <c r="B426" s="29">
        <f t="shared" si="7"/>
        <v>424</v>
      </c>
      <c r="C426" s="23" t="s">
        <v>433</v>
      </c>
      <c r="D426" s="96" t="s">
        <v>433</v>
      </c>
      <c r="E426" s="9" t="s">
        <v>327</v>
      </c>
      <c r="F426" s="1">
        <v>7</v>
      </c>
      <c r="G426" s="23" t="s">
        <v>433</v>
      </c>
      <c r="H426" s="23">
        <f>INDEX(部首検索表[序数],MATCH(字音画数表[[#This Row],[部首]],部首検索表[部首],0))</f>
        <v>152</v>
      </c>
      <c r="I426" s="23" t="s">
        <v>327</v>
      </c>
      <c r="J426" s="23"/>
      <c r="K426" s="23"/>
      <c r="L426" s="23"/>
      <c r="M426" s="45"/>
      <c r="N426" s="20"/>
      <c r="AU426"/>
      <c r="AW426"/>
      <c r="AY426"/>
      <c r="AZ426" s="3"/>
      <c r="BA426"/>
      <c r="BB426" s="3"/>
      <c r="BC426"/>
      <c r="BD426" s="3"/>
      <c r="BE426"/>
      <c r="BF426" s="3"/>
      <c r="BG426"/>
      <c r="BH426" s="3"/>
      <c r="BI426"/>
      <c r="BJ426" s="3"/>
      <c r="BK426"/>
      <c r="BL426" s="3"/>
      <c r="BM426"/>
      <c r="BN426" s="3"/>
      <c r="BO426"/>
      <c r="BP426" s="3"/>
      <c r="BQ426"/>
      <c r="BR426" s="3"/>
      <c r="BS426"/>
      <c r="BT426" s="3"/>
      <c r="BU426"/>
      <c r="BV426" s="3"/>
      <c r="BW426"/>
      <c r="BX426" s="3"/>
      <c r="BY426"/>
      <c r="BZ426" s="3"/>
      <c r="CA426"/>
      <c r="CB426" s="3"/>
      <c r="CD426" s="3"/>
      <c r="CF426" s="3"/>
    </row>
    <row r="427" spans="2:84">
      <c r="B427" s="29">
        <f t="shared" si="7"/>
        <v>425</v>
      </c>
      <c r="C427" s="23" t="s">
        <v>340</v>
      </c>
      <c r="D427" s="96" t="s">
        <v>340</v>
      </c>
      <c r="E427" s="9" t="s">
        <v>327</v>
      </c>
      <c r="F427" s="1">
        <v>8</v>
      </c>
      <c r="G427" s="25" t="s">
        <v>341</v>
      </c>
      <c r="H427" s="23">
        <f>INDEX(部首検索表[序数],MATCH(字音画数表[[#This Row],[部首]],部首検索表[部首],0))</f>
        <v>6</v>
      </c>
      <c r="I427" s="23" t="s">
        <v>327</v>
      </c>
      <c r="J427" s="23" t="s">
        <v>2033</v>
      </c>
      <c r="K427" s="23" t="s">
        <v>1980</v>
      </c>
      <c r="L427" s="23"/>
      <c r="M427" s="45" t="s">
        <v>2034</v>
      </c>
      <c r="N427" s="20"/>
      <c r="AU427"/>
      <c r="AW427"/>
      <c r="AY427"/>
      <c r="AZ427" s="3"/>
      <c r="BA427"/>
      <c r="BB427" s="3"/>
      <c r="BC427"/>
      <c r="BD427" s="3"/>
      <c r="BE427"/>
      <c r="BF427" s="3"/>
      <c r="BG427"/>
      <c r="BH427" s="3"/>
      <c r="BI427"/>
      <c r="BJ427" s="3"/>
      <c r="BK427"/>
      <c r="BL427" s="3"/>
      <c r="BM427"/>
      <c r="BN427" s="3"/>
      <c r="BO427"/>
      <c r="BP427" s="3"/>
      <c r="BQ427"/>
      <c r="BR427" s="3"/>
      <c r="BS427"/>
      <c r="BT427" s="3"/>
      <c r="BU427"/>
      <c r="BV427" s="3"/>
      <c r="BW427"/>
      <c r="BX427" s="3"/>
      <c r="BY427"/>
      <c r="BZ427" s="3"/>
      <c r="CA427"/>
      <c r="CB427" s="3"/>
      <c r="CD427" s="3"/>
      <c r="CF427" s="3"/>
    </row>
    <row r="428" spans="2:84">
      <c r="B428" s="29">
        <f t="shared" si="7"/>
        <v>426</v>
      </c>
      <c r="C428" s="23" t="s">
        <v>781</v>
      </c>
      <c r="D428" s="96" t="s">
        <v>781</v>
      </c>
      <c r="E428" s="9" t="s">
        <v>327</v>
      </c>
      <c r="F428" s="1">
        <v>8</v>
      </c>
      <c r="G428" s="23" t="s">
        <v>23</v>
      </c>
      <c r="H428" s="27">
        <f>INDEX(部首検索表[序数],MATCH(字音画数表[[#This Row],[部首]],部首検索表[部首],0))</f>
        <v>9</v>
      </c>
      <c r="I428" s="23" t="s">
        <v>327</v>
      </c>
      <c r="J428" s="23"/>
      <c r="K428" s="23"/>
      <c r="L428" s="23"/>
      <c r="M428" s="45"/>
      <c r="N428" s="20"/>
      <c r="AU428"/>
      <c r="AW428"/>
      <c r="AY428"/>
      <c r="AZ428" s="3"/>
      <c r="BA428"/>
      <c r="BB428" s="3"/>
      <c r="BC428"/>
      <c r="BD428" s="3"/>
      <c r="BE428"/>
      <c r="BF428" s="3"/>
      <c r="BG428"/>
      <c r="BH428" s="3"/>
      <c r="BI428"/>
      <c r="BJ428" s="3"/>
      <c r="BK428"/>
      <c r="BL428" s="3"/>
      <c r="BM428"/>
      <c r="BN428" s="3"/>
      <c r="BO428"/>
      <c r="BP428" s="3"/>
      <c r="BQ428"/>
      <c r="BR428" s="3"/>
      <c r="BS428"/>
      <c r="BT428" s="3"/>
      <c r="BU428"/>
      <c r="BV428" s="3"/>
      <c r="BW428"/>
      <c r="BX428" s="3"/>
      <c r="BY428"/>
      <c r="BZ428" s="3"/>
      <c r="CA428"/>
      <c r="CB428" s="3"/>
      <c r="CD428" s="3"/>
      <c r="CF428" s="3"/>
    </row>
    <row r="429" spans="2:84">
      <c r="B429" s="29">
        <f t="shared" si="7"/>
        <v>427</v>
      </c>
      <c r="C429" s="23" t="s">
        <v>1513</v>
      </c>
      <c r="D429" s="96" t="s">
        <v>1513</v>
      </c>
      <c r="E429" s="9" t="s">
        <v>327</v>
      </c>
      <c r="F429" s="1">
        <v>8</v>
      </c>
      <c r="G429" s="23" t="s">
        <v>23</v>
      </c>
      <c r="H429" s="23">
        <f>INDEX(部首検索表[序数],MATCH(字音画数表[[#This Row],[部首]],部首検索表[部首],0))</f>
        <v>9</v>
      </c>
      <c r="I429" s="23" t="s">
        <v>327</v>
      </c>
      <c r="J429" s="23" t="s">
        <v>2033</v>
      </c>
      <c r="K429" s="23" t="s">
        <v>1980</v>
      </c>
      <c r="L429" s="23"/>
      <c r="M429" s="45" t="s">
        <v>20</v>
      </c>
      <c r="N429" s="20"/>
      <c r="AU429"/>
      <c r="AW429"/>
      <c r="AY429"/>
      <c r="AZ429" s="3"/>
      <c r="BA429"/>
      <c r="BB429" s="3"/>
      <c r="BC429"/>
      <c r="BD429" s="3"/>
      <c r="BE429"/>
      <c r="BF429" s="3"/>
      <c r="BG429"/>
      <c r="BH429" s="3"/>
      <c r="BI429"/>
      <c r="BJ429" s="3"/>
      <c r="BK429"/>
      <c r="BL429" s="3"/>
      <c r="BM429"/>
      <c r="BN429" s="3"/>
      <c r="BO429"/>
      <c r="BP429" s="3"/>
      <c r="BQ429"/>
      <c r="BR429" s="3"/>
      <c r="BS429"/>
      <c r="BT429" s="3"/>
      <c r="BU429"/>
      <c r="BV429" s="3"/>
      <c r="BW429"/>
      <c r="BX429" s="3"/>
      <c r="BY429"/>
      <c r="BZ429" s="3"/>
      <c r="CA429"/>
      <c r="CB429" s="3"/>
      <c r="CD429" s="3"/>
      <c r="CF429" s="3"/>
    </row>
    <row r="430" spans="2:84">
      <c r="B430" s="29">
        <f t="shared" si="7"/>
        <v>428</v>
      </c>
      <c r="C430" s="1" t="s">
        <v>1514</v>
      </c>
      <c r="D430" s="9" t="s">
        <v>1514</v>
      </c>
      <c r="E430" s="9" t="s">
        <v>327</v>
      </c>
      <c r="F430" s="1">
        <v>8</v>
      </c>
      <c r="G430" s="1" t="s">
        <v>799</v>
      </c>
      <c r="H430" s="23">
        <f>INDEX(部首検索表[序数],MATCH(字音画数表[[#This Row],[部首]],部首検索表[部首],0))</f>
        <v>38</v>
      </c>
      <c r="I430" s="23" t="s">
        <v>327</v>
      </c>
      <c r="J430" s="23"/>
      <c r="K430" s="23"/>
      <c r="L430" s="23"/>
      <c r="M430" s="45"/>
      <c r="N430" s="20"/>
      <c r="AU430"/>
      <c r="AW430"/>
      <c r="AY430"/>
      <c r="AZ430" s="3"/>
      <c r="BA430"/>
      <c r="BB430" s="3"/>
      <c r="BC430"/>
      <c r="BD430" s="3"/>
      <c r="BE430"/>
      <c r="BF430" s="3"/>
      <c r="BG430"/>
      <c r="BH430" s="3"/>
      <c r="BI430"/>
      <c r="BJ430" s="3"/>
      <c r="BK430"/>
      <c r="BL430" s="3"/>
      <c r="BM430"/>
      <c r="BN430" s="3"/>
      <c r="BO430"/>
      <c r="BP430" s="3"/>
      <c r="BQ430"/>
      <c r="BR430" s="3"/>
      <c r="BS430"/>
      <c r="BT430" s="3"/>
      <c r="BU430"/>
      <c r="BV430" s="3"/>
      <c r="BW430"/>
      <c r="BX430" s="3"/>
      <c r="BY430"/>
      <c r="BZ430" s="3"/>
      <c r="CA430"/>
      <c r="CB430" s="3"/>
      <c r="CD430" s="3"/>
      <c r="CF430" s="3"/>
    </row>
    <row r="431" spans="2:84">
      <c r="B431" s="29">
        <f t="shared" si="7"/>
        <v>429</v>
      </c>
      <c r="C431" s="23" t="s">
        <v>1902</v>
      </c>
      <c r="D431" s="96" t="s">
        <v>1902</v>
      </c>
      <c r="E431" s="9" t="s">
        <v>327</v>
      </c>
      <c r="F431" s="1">
        <v>8</v>
      </c>
      <c r="G431" s="23" t="s">
        <v>597</v>
      </c>
      <c r="H431" s="23">
        <f>INDEX(部首検索表[序数],MATCH(字音画数表[[#This Row],[部首]],部首検索表[部首],0))</f>
        <v>102</v>
      </c>
      <c r="I431" s="23" t="s">
        <v>327</v>
      </c>
      <c r="J431" s="23"/>
      <c r="K431" s="23"/>
      <c r="L431" s="23"/>
      <c r="M431" s="45" t="s">
        <v>20</v>
      </c>
      <c r="N431" s="20"/>
      <c r="AU431"/>
      <c r="AW431"/>
      <c r="AY431"/>
      <c r="AZ431" s="3"/>
      <c r="BA431"/>
      <c r="BB431" s="3"/>
      <c r="BC431"/>
      <c r="BD431" s="3"/>
      <c r="BE431"/>
      <c r="BF431" s="3"/>
      <c r="BG431"/>
      <c r="BH431" s="3"/>
      <c r="BI431"/>
      <c r="BJ431" s="3"/>
      <c r="BK431"/>
      <c r="BL431" s="3"/>
      <c r="BM431"/>
      <c r="BN431" s="3"/>
      <c r="BO431"/>
      <c r="BP431" s="3"/>
      <c r="BQ431"/>
      <c r="BR431" s="3"/>
      <c r="BS431"/>
      <c r="BT431" s="3"/>
      <c r="BU431"/>
      <c r="BV431" s="3"/>
      <c r="BW431"/>
      <c r="BX431" s="3"/>
      <c r="BY431"/>
      <c r="BZ431" s="3"/>
      <c r="CA431"/>
      <c r="CB431" s="3"/>
      <c r="CD431" s="3"/>
      <c r="CF431" s="3"/>
    </row>
    <row r="432" spans="2:84">
      <c r="B432" s="29">
        <f t="shared" si="7"/>
        <v>430</v>
      </c>
      <c r="C432" s="60" t="s">
        <v>1515</v>
      </c>
      <c r="D432" s="104" t="s">
        <v>1515</v>
      </c>
      <c r="E432" s="9" t="s">
        <v>327</v>
      </c>
      <c r="F432" s="1">
        <v>9</v>
      </c>
      <c r="G432" s="28" t="s">
        <v>117</v>
      </c>
      <c r="H432" s="23">
        <f>INDEX(部首検索表[序数],MATCH(字音画数表[[#This Row],[部首]],部首検索表[部首],0))</f>
        <v>53</v>
      </c>
      <c r="I432" s="23" t="s">
        <v>327</v>
      </c>
      <c r="J432" s="23"/>
      <c r="K432" s="23"/>
      <c r="L432" s="23"/>
      <c r="M432" s="45"/>
      <c r="N432" s="20"/>
      <c r="AU432"/>
      <c r="AW432"/>
      <c r="AY432"/>
      <c r="AZ432" s="3"/>
      <c r="BA432"/>
      <c r="BB432" s="3"/>
      <c r="BC432"/>
      <c r="BD432" s="3"/>
      <c r="BE432"/>
      <c r="BF432" s="3"/>
      <c r="BG432"/>
      <c r="BH432" s="3"/>
      <c r="BI432"/>
      <c r="BJ432" s="3"/>
      <c r="BK432"/>
      <c r="BL432" s="3"/>
      <c r="BM432"/>
      <c r="BN432" s="3"/>
      <c r="BO432"/>
      <c r="BP432" s="3"/>
      <c r="BQ432"/>
      <c r="BR432" s="3"/>
      <c r="BS432"/>
      <c r="BT432" s="3"/>
      <c r="BU432"/>
      <c r="BV432" s="3"/>
      <c r="BW432"/>
      <c r="BX432" s="3"/>
      <c r="BY432"/>
      <c r="BZ432" s="3"/>
      <c r="CA432"/>
      <c r="CB432" s="3"/>
      <c r="CD432" s="3"/>
      <c r="CF432" s="3"/>
    </row>
    <row r="433" spans="2:84">
      <c r="B433" s="29">
        <f t="shared" si="7"/>
        <v>431</v>
      </c>
      <c r="C433" s="23" t="s">
        <v>1516</v>
      </c>
      <c r="D433" s="96" t="s">
        <v>1516</v>
      </c>
      <c r="E433" s="9" t="s">
        <v>327</v>
      </c>
      <c r="F433" s="1">
        <v>9</v>
      </c>
      <c r="G433" s="23" t="s">
        <v>43</v>
      </c>
      <c r="H433" s="27">
        <f>INDEX(部首検索表[序数],MATCH(字音画数表[[#This Row],[部首]],部首検索表[部首],0))</f>
        <v>61</v>
      </c>
      <c r="I433" s="23" t="s">
        <v>327</v>
      </c>
      <c r="J433" s="23"/>
      <c r="K433" s="23"/>
      <c r="L433" s="23"/>
      <c r="M433" s="45"/>
      <c r="N433" s="20"/>
      <c r="AU433"/>
      <c r="AW433"/>
      <c r="AY433"/>
      <c r="AZ433" s="3"/>
      <c r="BA433"/>
      <c r="BB433" s="3"/>
      <c r="BC433"/>
      <c r="BD433" s="3"/>
      <c r="BE433"/>
      <c r="BF433" s="3"/>
      <c r="BG433"/>
      <c r="BH433" s="3"/>
      <c r="BI433"/>
      <c r="BJ433" s="3"/>
      <c r="BK433"/>
      <c r="BL433" s="3"/>
      <c r="BM433"/>
      <c r="BN433" s="3"/>
      <c r="BO433"/>
      <c r="BP433" s="3"/>
      <c r="BQ433"/>
      <c r="BR433" s="3"/>
      <c r="BS433"/>
      <c r="BT433" s="3"/>
      <c r="BU433"/>
      <c r="BV433" s="3"/>
      <c r="BW433"/>
      <c r="BX433" s="3"/>
      <c r="BY433"/>
      <c r="BZ433" s="3"/>
      <c r="CA433"/>
      <c r="CB433" s="3"/>
      <c r="CD433" s="3"/>
      <c r="CF433" s="3"/>
    </row>
    <row r="434" spans="2:84">
      <c r="B434" s="29">
        <f t="shared" si="7"/>
        <v>432</v>
      </c>
      <c r="C434" s="23" t="s">
        <v>1517</v>
      </c>
      <c r="D434" s="96" t="s">
        <v>1517</v>
      </c>
      <c r="E434" s="9" t="s">
        <v>327</v>
      </c>
      <c r="F434" s="1">
        <v>9</v>
      </c>
      <c r="G434" s="23" t="s">
        <v>796</v>
      </c>
      <c r="H434" s="23">
        <f>INDEX(部首検索表[序数],MATCH(字音画数表[[#This Row],[部首]],部首検索表[部首],0))</f>
        <v>70</v>
      </c>
      <c r="I434" s="23" t="s">
        <v>327</v>
      </c>
      <c r="J434" s="23"/>
      <c r="K434" s="23"/>
      <c r="L434" s="23"/>
      <c r="M434" s="45"/>
      <c r="N434" s="20"/>
      <c r="AU434"/>
      <c r="AW434"/>
      <c r="AY434"/>
      <c r="AZ434" s="3"/>
      <c r="BA434"/>
      <c r="BB434" s="3"/>
      <c r="BC434"/>
      <c r="BD434" s="3"/>
      <c r="BE434"/>
      <c r="BF434" s="3"/>
      <c r="BG434"/>
      <c r="BH434" s="3"/>
      <c r="BI434"/>
      <c r="BJ434" s="3"/>
      <c r="BK434"/>
      <c r="BL434" s="3"/>
      <c r="BM434"/>
      <c r="BN434" s="3"/>
      <c r="BO434"/>
      <c r="BP434" s="3"/>
      <c r="BQ434"/>
      <c r="BR434" s="3"/>
      <c r="BS434"/>
      <c r="BT434" s="3"/>
      <c r="BU434"/>
      <c r="BV434" s="3"/>
      <c r="BW434"/>
      <c r="BX434" s="3"/>
      <c r="BY434"/>
      <c r="BZ434" s="3"/>
      <c r="CA434"/>
      <c r="CB434" s="3"/>
      <c r="CD434" s="3"/>
      <c r="CF434" s="3"/>
    </row>
    <row r="435" spans="2:84">
      <c r="B435" s="29">
        <f t="shared" si="7"/>
        <v>433</v>
      </c>
      <c r="C435" s="8" t="s">
        <v>342</v>
      </c>
      <c r="D435" s="21" t="s">
        <v>342</v>
      </c>
      <c r="E435" s="9" t="s">
        <v>327</v>
      </c>
      <c r="F435" s="1">
        <v>9</v>
      </c>
      <c r="G435" s="23" t="s">
        <v>343</v>
      </c>
      <c r="H435" s="23">
        <f>INDEX(部首検索表[序数],MATCH(字音画数表[[#This Row],[部首]],部首検索表[部首],0))</f>
        <v>72</v>
      </c>
      <c r="I435" s="23" t="s">
        <v>327</v>
      </c>
      <c r="J435" s="23" t="s">
        <v>2035</v>
      </c>
      <c r="K435" s="23" t="s">
        <v>1980</v>
      </c>
      <c r="L435" s="23"/>
      <c r="M435" s="45" t="s">
        <v>20</v>
      </c>
      <c r="N435" s="20"/>
      <c r="AU435"/>
      <c r="AW435"/>
      <c r="AY435"/>
      <c r="AZ435" s="3"/>
      <c r="BA435"/>
      <c r="BB435" s="3"/>
      <c r="BC435"/>
      <c r="BD435" s="3"/>
      <c r="BE435"/>
      <c r="BF435" s="3"/>
      <c r="BG435"/>
      <c r="BH435" s="3"/>
      <c r="BI435"/>
      <c r="BJ435" s="3"/>
      <c r="BK435"/>
      <c r="BL435" s="3"/>
      <c r="BM435"/>
      <c r="BN435" s="3"/>
      <c r="BO435"/>
      <c r="BP435" s="3"/>
      <c r="BQ435"/>
      <c r="BR435" s="3"/>
      <c r="BS435"/>
      <c r="BT435" s="3"/>
      <c r="BU435"/>
      <c r="BV435" s="3"/>
      <c r="BW435"/>
      <c r="BX435" s="3"/>
      <c r="BY435"/>
      <c r="BZ435" s="3"/>
      <c r="CA435"/>
      <c r="CB435" s="3"/>
      <c r="CD435" s="3"/>
      <c r="CF435" s="3"/>
    </row>
    <row r="436" spans="2:84">
      <c r="B436" s="29">
        <f t="shared" si="7"/>
        <v>434</v>
      </c>
      <c r="C436" s="23" t="s">
        <v>344</v>
      </c>
      <c r="D436" s="96" t="s">
        <v>344</v>
      </c>
      <c r="E436" s="9" t="s">
        <v>327</v>
      </c>
      <c r="F436" s="1">
        <v>9</v>
      </c>
      <c r="G436" s="23" t="s">
        <v>103</v>
      </c>
      <c r="H436" s="23">
        <f>INDEX(部首検索表[序数],MATCH(字音画数表[[#This Row],[部首]],部首検索表[部首],0))</f>
        <v>75</v>
      </c>
      <c r="I436" s="23" t="s">
        <v>327</v>
      </c>
      <c r="J436" s="23"/>
      <c r="K436" s="23"/>
      <c r="L436" s="23"/>
      <c r="M436" s="45"/>
      <c r="N436" s="20"/>
      <c r="AU436"/>
      <c r="AW436"/>
      <c r="AY436"/>
      <c r="AZ436" s="3"/>
      <c r="BA436"/>
      <c r="BB436" s="3"/>
      <c r="BC436"/>
      <c r="BD436" s="3"/>
      <c r="BE436"/>
      <c r="BF436" s="3"/>
      <c r="BG436"/>
      <c r="BH436" s="3"/>
      <c r="BI436"/>
      <c r="BJ436" s="3"/>
      <c r="BK436"/>
      <c r="BL436" s="3"/>
      <c r="BM436"/>
      <c r="BN436" s="3"/>
      <c r="BO436"/>
      <c r="BP436" s="3"/>
      <c r="BQ436"/>
      <c r="BR436" s="3"/>
      <c r="BS436"/>
      <c r="BT436" s="3"/>
      <c r="BU436"/>
      <c r="BV436" s="3"/>
      <c r="BW436"/>
      <c r="BX436" s="3"/>
      <c r="BY436"/>
      <c r="BZ436" s="3"/>
      <c r="CA436"/>
      <c r="CB436" s="3"/>
      <c r="CD436" s="3"/>
      <c r="CF436" s="3"/>
    </row>
    <row r="437" spans="2:84">
      <c r="B437" s="29">
        <f t="shared" si="7"/>
        <v>435</v>
      </c>
      <c r="C437" s="23" t="s">
        <v>1518</v>
      </c>
      <c r="D437" s="96" t="s">
        <v>1518</v>
      </c>
      <c r="E437" s="9" t="s">
        <v>327</v>
      </c>
      <c r="F437" s="1">
        <v>9</v>
      </c>
      <c r="G437" s="23" t="s">
        <v>788</v>
      </c>
      <c r="H437" s="23">
        <f>INDEX(部首検索表[序数],MATCH(字音画数表[[#This Row],[部首]],部首検索表[部首],0))</f>
        <v>75</v>
      </c>
      <c r="I437" s="23" t="s">
        <v>327</v>
      </c>
      <c r="J437" s="23"/>
      <c r="K437" s="23"/>
      <c r="L437" s="23"/>
      <c r="M437" s="45"/>
      <c r="N437" s="20"/>
      <c r="AU437"/>
      <c r="AW437"/>
      <c r="AY437"/>
      <c r="AZ437" s="3"/>
      <c r="BA437"/>
      <c r="BB437" s="3"/>
      <c r="BC437"/>
      <c r="BD437" s="3"/>
      <c r="BE437"/>
      <c r="BF437" s="3"/>
      <c r="BG437"/>
      <c r="BH437" s="3"/>
      <c r="BI437"/>
      <c r="BJ437" s="3"/>
      <c r="BK437"/>
      <c r="BL437" s="3"/>
      <c r="BM437"/>
      <c r="BN437" s="3"/>
      <c r="BO437"/>
      <c r="BP437" s="3"/>
      <c r="BQ437"/>
      <c r="BR437" s="3"/>
      <c r="BS437"/>
      <c r="BT437" s="3"/>
      <c r="BU437"/>
      <c r="BV437" s="3"/>
      <c r="BW437"/>
      <c r="BX437" s="3"/>
      <c r="BY437"/>
      <c r="BZ437" s="3"/>
      <c r="CA437"/>
      <c r="CB437" s="3"/>
      <c r="CD437" s="3"/>
      <c r="CF437" s="3"/>
    </row>
    <row r="438" spans="2:84">
      <c r="B438" s="29">
        <f t="shared" si="7"/>
        <v>436</v>
      </c>
      <c r="C438" s="8" t="s">
        <v>345</v>
      </c>
      <c r="D438" s="21" t="s">
        <v>345</v>
      </c>
      <c r="E438" s="9" t="s">
        <v>327</v>
      </c>
      <c r="F438" s="1">
        <v>9</v>
      </c>
      <c r="G438" s="23" t="s">
        <v>41</v>
      </c>
      <c r="H438" s="23">
        <f>INDEX(部首検索表[序数],MATCH(字音画数表[[#This Row],[部首]],部首検索表[部首],0))</f>
        <v>140</v>
      </c>
      <c r="I438" s="23" t="s">
        <v>327</v>
      </c>
      <c r="J438" s="23" t="s">
        <v>2033</v>
      </c>
      <c r="K438" s="23" t="s">
        <v>1972</v>
      </c>
      <c r="L438" s="23"/>
      <c r="M438" s="45" t="s">
        <v>20</v>
      </c>
      <c r="N438" s="20"/>
      <c r="AU438"/>
      <c r="AW438"/>
      <c r="AY438"/>
      <c r="AZ438" s="3"/>
      <c r="BA438"/>
      <c r="BB438" s="3"/>
      <c r="BC438"/>
      <c r="BD438" s="3"/>
      <c r="BE438"/>
      <c r="BF438" s="3"/>
      <c r="BG438"/>
      <c r="BH438" s="3"/>
      <c r="BI438"/>
      <c r="BJ438" s="3"/>
      <c r="BK438"/>
      <c r="BL438" s="3"/>
      <c r="BM438"/>
      <c r="BN438" s="3"/>
      <c r="BO438"/>
      <c r="BP438" s="3"/>
      <c r="BQ438"/>
      <c r="BR438" s="3"/>
      <c r="BS438"/>
      <c r="BT438" s="3"/>
      <c r="BU438"/>
      <c r="BV438" s="3"/>
      <c r="BW438"/>
      <c r="BX438" s="3"/>
      <c r="BY438"/>
      <c r="BZ438" s="3"/>
      <c r="CA438"/>
      <c r="CB438" s="3"/>
      <c r="CD438" s="3"/>
      <c r="CF438" s="3"/>
    </row>
    <row r="439" spans="2:84">
      <c r="B439" s="29">
        <f t="shared" si="7"/>
        <v>437</v>
      </c>
      <c r="C439" s="23" t="s">
        <v>1903</v>
      </c>
      <c r="D439" s="96" t="s">
        <v>1903</v>
      </c>
      <c r="E439" s="9" t="s">
        <v>327</v>
      </c>
      <c r="F439" s="1">
        <v>10</v>
      </c>
      <c r="G439" s="23" t="s">
        <v>361</v>
      </c>
      <c r="H439" s="23">
        <f>INDEX(部首検索表[序数],MATCH(字音画数表[[#This Row],[部首]],部首検索表[部首],0))</f>
        <v>72</v>
      </c>
      <c r="I439" s="23" t="s">
        <v>327</v>
      </c>
      <c r="J439" s="23" t="s">
        <v>2033</v>
      </c>
      <c r="K439" s="23" t="s">
        <v>1980</v>
      </c>
      <c r="L439" s="23"/>
      <c r="M439" s="45" t="s">
        <v>20</v>
      </c>
      <c r="N439" s="20"/>
      <c r="AU439"/>
      <c r="AW439"/>
      <c r="AY439"/>
      <c r="AZ439" s="3"/>
      <c r="BA439"/>
      <c r="BB439" s="3"/>
      <c r="BC439"/>
      <c r="BD439" s="3"/>
      <c r="BE439"/>
      <c r="BF439" s="3"/>
      <c r="BG439"/>
      <c r="BH439" s="3"/>
      <c r="BI439"/>
      <c r="BJ439" s="3"/>
      <c r="BK439"/>
      <c r="BL439" s="3"/>
      <c r="BM439"/>
      <c r="BN439" s="3"/>
      <c r="BO439"/>
      <c r="BP439" s="3"/>
      <c r="BQ439"/>
      <c r="BR439" s="3"/>
      <c r="BS439"/>
      <c r="BT439" s="3"/>
      <c r="BU439"/>
      <c r="BV439" s="3"/>
      <c r="BW439"/>
      <c r="BX439" s="3"/>
      <c r="BY439"/>
      <c r="BZ439" s="3"/>
      <c r="CA439"/>
      <c r="CB439" s="3"/>
      <c r="CD439" s="3"/>
      <c r="CF439" s="3"/>
    </row>
    <row r="440" spans="2:84">
      <c r="B440" s="29">
        <f t="shared" si="7"/>
        <v>438</v>
      </c>
      <c r="C440" s="23" t="s">
        <v>346</v>
      </c>
      <c r="D440" s="96" t="s">
        <v>346</v>
      </c>
      <c r="E440" s="9" t="s">
        <v>327</v>
      </c>
      <c r="F440" s="1">
        <v>10</v>
      </c>
      <c r="G440" s="23" t="s">
        <v>339</v>
      </c>
      <c r="H440" s="23">
        <f>INDEX(部首検索表[序数],MATCH(字音画数表[[#This Row],[部首]],部首検索表[部首],0))</f>
        <v>115</v>
      </c>
      <c r="I440" s="23" t="s">
        <v>327</v>
      </c>
      <c r="J440" s="23"/>
      <c r="K440" s="23"/>
      <c r="L440" s="23"/>
      <c r="M440" s="45"/>
      <c r="N440" s="20"/>
      <c r="AU440"/>
      <c r="AW440"/>
      <c r="AY440"/>
      <c r="AZ440" s="3"/>
      <c r="BA440"/>
      <c r="BB440" s="3"/>
      <c r="BC440"/>
      <c r="BD440" s="3"/>
      <c r="BE440"/>
      <c r="BF440" s="3"/>
      <c r="BG440"/>
      <c r="BH440" s="3"/>
      <c r="BI440"/>
      <c r="BJ440" s="3"/>
      <c r="BK440"/>
      <c r="BL440" s="3"/>
      <c r="BM440"/>
      <c r="BN440" s="3"/>
      <c r="BO440"/>
      <c r="BP440" s="3"/>
      <c r="BQ440"/>
      <c r="BR440" s="3"/>
      <c r="BS440"/>
      <c r="BT440" s="3"/>
      <c r="BU440"/>
      <c r="BV440" s="3"/>
      <c r="BW440"/>
      <c r="BX440" s="3"/>
      <c r="BY440"/>
      <c r="BZ440" s="3"/>
      <c r="CA440"/>
      <c r="CB440" s="3"/>
      <c r="CD440" s="3"/>
      <c r="CF440" s="3"/>
    </row>
    <row r="441" spans="2:84">
      <c r="B441" s="29">
        <f t="shared" si="7"/>
        <v>439</v>
      </c>
      <c r="C441" s="23" t="s">
        <v>1519</v>
      </c>
      <c r="D441" s="96" t="s">
        <v>1519</v>
      </c>
      <c r="E441" s="9" t="s">
        <v>327</v>
      </c>
      <c r="F441" s="1">
        <v>10</v>
      </c>
      <c r="G441" s="23" t="s">
        <v>811</v>
      </c>
      <c r="H441" s="23">
        <f>INDEX(部首検索表[序数],MATCH(字音画数表[[#This Row],[部首]],部首検索表[部首],0))</f>
        <v>140</v>
      </c>
      <c r="I441" s="23" t="s">
        <v>327</v>
      </c>
      <c r="J441" s="23"/>
      <c r="K441" s="23"/>
      <c r="L441" s="23"/>
      <c r="M441" s="45"/>
      <c r="N441" s="20"/>
      <c r="AU441"/>
      <c r="AW441"/>
      <c r="AY441"/>
      <c r="AZ441" s="3"/>
      <c r="BA441"/>
      <c r="BB441" s="3"/>
      <c r="BC441"/>
      <c r="BD441" s="3"/>
      <c r="BE441"/>
      <c r="BF441" s="3"/>
      <c r="BG441"/>
      <c r="BH441" s="3"/>
      <c r="BI441"/>
      <c r="BJ441" s="3"/>
      <c r="BK441"/>
      <c r="BL441" s="3"/>
      <c r="BM441"/>
      <c r="BN441" s="3"/>
      <c r="BO441"/>
      <c r="BP441" s="3"/>
      <c r="BQ441"/>
      <c r="BR441" s="3"/>
      <c r="BS441"/>
      <c r="BT441" s="3"/>
      <c r="BU441"/>
      <c r="BV441" s="3"/>
      <c r="BW441"/>
      <c r="BX441" s="3"/>
      <c r="BY441"/>
      <c r="BZ441" s="3"/>
      <c r="CA441"/>
      <c r="CB441" s="3"/>
      <c r="CD441" s="3"/>
      <c r="CF441" s="3"/>
    </row>
    <row r="442" spans="2:84">
      <c r="B442" s="29">
        <f t="shared" si="7"/>
        <v>440</v>
      </c>
      <c r="C442" s="23" t="s">
        <v>347</v>
      </c>
      <c r="D442" s="96" t="s">
        <v>347</v>
      </c>
      <c r="E442" s="9" t="s">
        <v>327</v>
      </c>
      <c r="F442" s="1">
        <v>10</v>
      </c>
      <c r="G442" s="25" t="s">
        <v>253</v>
      </c>
      <c r="H442" s="23">
        <f>INDEX(部首検索表[序数],MATCH(字音画数表[[#This Row],[部首]],部首検索表[部首],0))</f>
        <v>141</v>
      </c>
      <c r="I442" s="23" t="s">
        <v>327</v>
      </c>
      <c r="J442" s="23"/>
      <c r="K442" s="23"/>
      <c r="L442" s="23"/>
      <c r="M442" s="45" t="s">
        <v>348</v>
      </c>
      <c r="N442" s="20"/>
      <c r="AU442"/>
      <c r="AW442"/>
      <c r="AY442"/>
      <c r="AZ442" s="3"/>
      <c r="BA442"/>
      <c r="BB442" s="3"/>
      <c r="BC442"/>
      <c r="BD442" s="3"/>
      <c r="BE442"/>
      <c r="BF442" s="3"/>
      <c r="BG442"/>
      <c r="BH442" s="3"/>
      <c r="BI442"/>
      <c r="BJ442" s="3"/>
      <c r="BK442"/>
      <c r="BL442" s="3"/>
      <c r="BM442"/>
      <c r="BN442" s="3"/>
      <c r="BO442"/>
      <c r="BP442" s="3"/>
      <c r="BQ442"/>
      <c r="BR442" s="3"/>
      <c r="BS442"/>
      <c r="BT442" s="3"/>
      <c r="BU442"/>
      <c r="BV442" s="3"/>
      <c r="BW442"/>
      <c r="BX442" s="3"/>
      <c r="BY442"/>
      <c r="BZ442" s="3"/>
      <c r="CA442"/>
      <c r="CB442" s="3"/>
      <c r="CD442" s="3"/>
      <c r="CF442" s="3"/>
    </row>
    <row r="443" spans="2:84">
      <c r="B443" s="29">
        <f t="shared" si="7"/>
        <v>441</v>
      </c>
      <c r="C443" s="23" t="s">
        <v>1520</v>
      </c>
      <c r="D443" s="96" t="s">
        <v>1520</v>
      </c>
      <c r="E443" s="9" t="s">
        <v>327</v>
      </c>
      <c r="F443" s="1">
        <v>11</v>
      </c>
      <c r="G443" s="23" t="s">
        <v>191</v>
      </c>
      <c r="H443" s="23">
        <f>INDEX(部首検索表[序数],MATCH(字音画数表[[#This Row],[部首]],部首検索表[部首],0))</f>
        <v>60</v>
      </c>
      <c r="I443" s="23" t="s">
        <v>327</v>
      </c>
      <c r="J443" s="23"/>
      <c r="K443" s="23"/>
      <c r="L443" s="23"/>
      <c r="M443" s="45"/>
      <c r="N443" s="20"/>
      <c r="AU443"/>
      <c r="AW443"/>
      <c r="AY443"/>
      <c r="AZ443" s="3"/>
      <c r="BA443"/>
      <c r="BB443" s="3"/>
      <c r="BC443"/>
      <c r="BD443" s="3"/>
      <c r="BE443"/>
      <c r="BF443" s="3"/>
      <c r="BG443"/>
      <c r="BH443" s="3"/>
      <c r="BI443"/>
      <c r="BJ443" s="3"/>
      <c r="BK443"/>
      <c r="BL443" s="3"/>
      <c r="BM443"/>
      <c r="BN443" s="3"/>
      <c r="BO443"/>
      <c r="BP443" s="3"/>
      <c r="BQ443"/>
      <c r="BR443" s="3"/>
      <c r="BS443"/>
      <c r="BT443" s="3"/>
      <c r="BU443"/>
      <c r="BV443" s="3"/>
      <c r="BW443"/>
      <c r="BX443" s="3"/>
      <c r="BY443"/>
      <c r="BZ443" s="3"/>
      <c r="CA443"/>
      <c r="CB443" s="3"/>
      <c r="CD443" s="3"/>
      <c r="CF443" s="3"/>
    </row>
    <row r="444" spans="2:84">
      <c r="B444" s="29">
        <f t="shared" si="7"/>
        <v>442</v>
      </c>
      <c r="C444" s="23" t="s">
        <v>349</v>
      </c>
      <c r="D444" s="96" t="s">
        <v>349</v>
      </c>
      <c r="E444" s="9" t="s">
        <v>327</v>
      </c>
      <c r="F444" s="1">
        <v>11</v>
      </c>
      <c r="G444" s="23" t="s">
        <v>103</v>
      </c>
      <c r="H444" s="27">
        <f>INDEX(部首検索表[序数],MATCH(字音画数表[[#This Row],[部首]],部首検索表[部首],0))</f>
        <v>75</v>
      </c>
      <c r="I444" s="23" t="s">
        <v>327</v>
      </c>
      <c r="J444" s="23"/>
      <c r="K444" s="23"/>
      <c r="L444" s="23"/>
      <c r="M444" s="45"/>
      <c r="N444" s="20"/>
      <c r="AU444"/>
      <c r="AW444"/>
      <c r="AY444"/>
      <c r="AZ444" s="3"/>
      <c r="BA444"/>
      <c r="BB444" s="3"/>
      <c r="BC444"/>
      <c r="BD444" s="3"/>
      <c r="BE444"/>
      <c r="BF444" s="3"/>
      <c r="BG444"/>
      <c r="BH444" s="3"/>
      <c r="BI444"/>
      <c r="BJ444" s="3"/>
      <c r="BK444"/>
      <c r="BL444" s="3"/>
      <c r="BM444"/>
      <c r="BN444" s="3"/>
      <c r="BO444"/>
      <c r="BP444" s="3"/>
      <c r="BQ444"/>
      <c r="BR444" s="3"/>
      <c r="BS444"/>
      <c r="BT444" s="3"/>
      <c r="BU444"/>
      <c r="BV444" s="3"/>
      <c r="BW444"/>
      <c r="BX444" s="3"/>
      <c r="BY444"/>
      <c r="BZ444" s="3"/>
      <c r="CA444"/>
      <c r="CB444" s="3"/>
      <c r="CD444" s="3"/>
      <c r="CF444" s="3"/>
    </row>
    <row r="445" spans="2:84">
      <c r="B445" s="29">
        <f t="shared" si="7"/>
        <v>443</v>
      </c>
      <c r="C445" s="23" t="s">
        <v>1904</v>
      </c>
      <c r="D445" s="96" t="s">
        <v>1904</v>
      </c>
      <c r="E445" s="9" t="s">
        <v>327</v>
      </c>
      <c r="F445" s="1">
        <v>11</v>
      </c>
      <c r="G445" s="23" t="s">
        <v>472</v>
      </c>
      <c r="H445" s="27">
        <f>INDEX(部首検索表[序数],MATCH(字音画数表[[#This Row],[部首]],部首検索表[部首],0))</f>
        <v>85</v>
      </c>
      <c r="I445" s="23" t="s">
        <v>327</v>
      </c>
      <c r="J445" s="23"/>
      <c r="K445" s="23"/>
      <c r="L445" s="23"/>
      <c r="M445" s="45" t="s">
        <v>20</v>
      </c>
      <c r="N445" s="20"/>
      <c r="AU445"/>
      <c r="AW445"/>
      <c r="AY445"/>
      <c r="AZ445" s="3"/>
      <c r="BA445"/>
      <c r="BB445" s="3"/>
      <c r="BC445"/>
      <c r="BD445" s="3"/>
      <c r="BE445"/>
      <c r="BF445" s="3"/>
      <c r="BG445"/>
      <c r="BH445" s="3"/>
      <c r="BI445"/>
      <c r="BJ445" s="3"/>
      <c r="BK445"/>
      <c r="BL445" s="3"/>
      <c r="BM445"/>
      <c r="BN445" s="3"/>
      <c r="BO445"/>
      <c r="BP445" s="3"/>
      <c r="BQ445"/>
      <c r="BR445" s="3"/>
      <c r="BS445"/>
      <c r="BT445" s="3"/>
      <c r="BU445"/>
      <c r="BV445" s="3"/>
      <c r="BW445"/>
      <c r="BX445" s="3"/>
      <c r="BY445"/>
      <c r="BZ445" s="3"/>
      <c r="CA445"/>
      <c r="CB445" s="3"/>
      <c r="CD445" s="3"/>
      <c r="CF445" s="3"/>
    </row>
    <row r="446" spans="2:84">
      <c r="B446" s="29">
        <f t="shared" si="7"/>
        <v>444</v>
      </c>
      <c r="C446" s="1" t="s">
        <v>1521</v>
      </c>
      <c r="D446" s="9" t="s">
        <v>1521</v>
      </c>
      <c r="E446" s="9" t="s">
        <v>327</v>
      </c>
      <c r="F446" s="1">
        <v>11</v>
      </c>
      <c r="G446" s="1" t="s">
        <v>312</v>
      </c>
      <c r="H446" s="23">
        <f>INDEX(部首検索表[序数],MATCH(字音画数表[[#This Row],[部首]],部首検索表[部首],0))</f>
        <v>104</v>
      </c>
      <c r="I446" s="23" t="s">
        <v>327</v>
      </c>
      <c r="J446" s="23"/>
      <c r="K446" s="23"/>
      <c r="L446" s="23"/>
      <c r="M446" s="45"/>
      <c r="N446" s="20"/>
      <c r="AU446"/>
      <c r="AW446"/>
      <c r="AY446"/>
      <c r="AZ446" s="3"/>
      <c r="BA446"/>
      <c r="BB446" s="3"/>
      <c r="BC446"/>
      <c r="BD446" s="3"/>
      <c r="BE446"/>
      <c r="BF446" s="3"/>
      <c r="BG446"/>
      <c r="BH446" s="3"/>
      <c r="BI446"/>
      <c r="BJ446" s="3"/>
      <c r="BK446"/>
      <c r="BL446" s="3"/>
      <c r="BM446"/>
      <c r="BN446" s="3"/>
      <c r="BO446"/>
      <c r="BP446" s="3"/>
      <c r="BQ446"/>
      <c r="BR446" s="3"/>
      <c r="BS446"/>
      <c r="BT446" s="3"/>
      <c r="BU446"/>
      <c r="BV446" s="3"/>
      <c r="BW446"/>
      <c r="BX446" s="3"/>
      <c r="BY446"/>
      <c r="BZ446" s="3"/>
      <c r="CA446"/>
      <c r="CB446" s="3"/>
      <c r="CD446" s="3"/>
      <c r="CF446" s="3"/>
    </row>
    <row r="447" spans="2:84">
      <c r="B447" s="29">
        <f t="shared" si="7"/>
        <v>445</v>
      </c>
      <c r="C447" s="30" t="s">
        <v>1522</v>
      </c>
      <c r="D447" s="103" t="s">
        <v>1522</v>
      </c>
      <c r="E447" s="9" t="s">
        <v>327</v>
      </c>
      <c r="F447" s="1">
        <v>11</v>
      </c>
      <c r="G447" s="23" t="s">
        <v>937</v>
      </c>
      <c r="H447" s="27">
        <f>INDEX(部首検索表[序数],MATCH(字音画数表[[#This Row],[部首]],部首検索表[部首],0))</f>
        <v>115</v>
      </c>
      <c r="I447" s="23" t="s">
        <v>327</v>
      </c>
      <c r="J447" s="23"/>
      <c r="K447" s="23"/>
      <c r="L447" s="23"/>
      <c r="M447" s="45" t="s">
        <v>938</v>
      </c>
      <c r="N447" s="20"/>
      <c r="AU447"/>
      <c r="AW447"/>
      <c r="AY447"/>
      <c r="AZ447" s="3"/>
      <c r="BA447"/>
      <c r="BB447" s="3"/>
      <c r="BC447"/>
      <c r="BD447" s="3"/>
      <c r="BE447"/>
      <c r="BF447" s="3"/>
      <c r="BG447"/>
      <c r="BH447" s="3"/>
      <c r="BI447"/>
      <c r="BJ447" s="3"/>
      <c r="BK447"/>
      <c r="BL447" s="3"/>
      <c r="BM447"/>
      <c r="BN447" s="3"/>
      <c r="BO447"/>
      <c r="BP447" s="3"/>
      <c r="BQ447"/>
      <c r="BR447" s="3"/>
      <c r="BS447"/>
      <c r="BT447" s="3"/>
      <c r="BU447"/>
      <c r="BV447" s="3"/>
      <c r="BW447"/>
      <c r="BX447" s="3"/>
      <c r="BY447"/>
      <c r="BZ447" s="3"/>
      <c r="CA447"/>
      <c r="CB447" s="3"/>
      <c r="CD447" s="3"/>
      <c r="CF447" s="3"/>
    </row>
    <row r="448" spans="2:84">
      <c r="B448" s="29">
        <f t="shared" si="7"/>
        <v>446</v>
      </c>
      <c r="C448" s="23" t="s">
        <v>1523</v>
      </c>
      <c r="D448" s="96" t="s">
        <v>1523</v>
      </c>
      <c r="E448" s="9" t="s">
        <v>327</v>
      </c>
      <c r="F448" s="1">
        <v>11</v>
      </c>
      <c r="G448" s="23" t="s">
        <v>790</v>
      </c>
      <c r="H448" s="27">
        <f>INDEX(部首検索表[序数],MATCH(字音画数表[[#This Row],[部首]],部首検索表[部首],0))</f>
        <v>118</v>
      </c>
      <c r="I448" s="23" t="s">
        <v>327</v>
      </c>
      <c r="J448" s="23"/>
      <c r="K448" s="23"/>
      <c r="L448" s="23"/>
      <c r="M448" s="45"/>
      <c r="N448" s="20"/>
      <c r="AU448"/>
      <c r="AW448"/>
      <c r="AY448"/>
      <c r="AZ448" s="3"/>
      <c r="BA448"/>
      <c r="BB448" s="3"/>
      <c r="BC448"/>
      <c r="BD448" s="3"/>
      <c r="BE448"/>
      <c r="BF448" s="3"/>
      <c r="BG448"/>
      <c r="BH448" s="3"/>
      <c r="BI448"/>
      <c r="BJ448" s="3"/>
      <c r="BK448"/>
      <c r="BL448" s="3"/>
      <c r="BM448"/>
      <c r="BN448" s="3"/>
      <c r="BO448"/>
      <c r="BP448" s="3"/>
      <c r="BQ448"/>
      <c r="BR448" s="3"/>
      <c r="BS448"/>
      <c r="BT448" s="3"/>
      <c r="BU448"/>
      <c r="BV448" s="3"/>
      <c r="BW448"/>
      <c r="BX448" s="3"/>
      <c r="BY448"/>
      <c r="BZ448" s="3"/>
      <c r="CA448"/>
      <c r="CB448" s="3"/>
      <c r="CD448" s="3"/>
      <c r="CF448" s="3"/>
    </row>
    <row r="449" spans="2:84">
      <c r="B449" s="29">
        <f t="shared" si="7"/>
        <v>447</v>
      </c>
      <c r="C449" s="24" t="s">
        <v>350</v>
      </c>
      <c r="D449" s="105" t="s">
        <v>350</v>
      </c>
      <c r="E449" s="16" t="s">
        <v>327</v>
      </c>
      <c r="F449" s="1">
        <v>11</v>
      </c>
      <c r="G449" s="23" t="s">
        <v>351</v>
      </c>
      <c r="H449" s="23">
        <f>INDEX(部首検索表[序数],MATCH(字音画数表[[#This Row],[部首]],部首検索表[部首],0))</f>
        <v>184</v>
      </c>
      <c r="I449" s="23" t="s">
        <v>327</v>
      </c>
      <c r="J449" s="23"/>
      <c r="K449" s="23"/>
      <c r="L449" s="23"/>
      <c r="M449" s="45"/>
      <c r="N449" s="20"/>
      <c r="AU449"/>
      <c r="AW449"/>
      <c r="AY449"/>
      <c r="AZ449" s="3"/>
      <c r="BA449"/>
      <c r="BB449" s="3"/>
      <c r="BC449"/>
      <c r="BD449" s="3"/>
      <c r="BE449"/>
      <c r="BF449" s="3"/>
      <c r="BG449"/>
      <c r="BH449" s="3"/>
      <c r="BI449"/>
      <c r="BJ449" s="3"/>
      <c r="BK449"/>
      <c r="BL449" s="3"/>
      <c r="BM449"/>
      <c r="BN449" s="3"/>
      <c r="BO449"/>
      <c r="BP449" s="3"/>
      <c r="BQ449"/>
      <c r="BR449" s="3"/>
      <c r="BS449"/>
      <c r="BT449" s="3"/>
      <c r="BU449"/>
      <c r="BV449" s="3"/>
      <c r="BW449"/>
      <c r="BX449" s="3"/>
      <c r="BY449"/>
      <c r="BZ449" s="3"/>
      <c r="CA449"/>
      <c r="CB449" s="3"/>
      <c r="CD449" s="3"/>
      <c r="CF449" s="3"/>
    </row>
    <row r="450" spans="2:84">
      <c r="B450" s="29">
        <f t="shared" ref="B450:B513" si="8">ROW()-2</f>
        <v>448</v>
      </c>
      <c r="C450" s="23" t="s">
        <v>352</v>
      </c>
      <c r="D450" s="96" t="s">
        <v>2685</v>
      </c>
      <c r="E450" s="9" t="s">
        <v>327</v>
      </c>
      <c r="F450" s="1">
        <v>12</v>
      </c>
      <c r="G450" s="23" t="s">
        <v>353</v>
      </c>
      <c r="H450" s="23">
        <f>INDEX(部首検索表[序数],MATCH(字音画数表[[#This Row],[部首]],部首検索表[部首],0))</f>
        <v>149</v>
      </c>
      <c r="I450" s="23" t="s">
        <v>327</v>
      </c>
      <c r="J450" s="23"/>
      <c r="K450" s="23"/>
      <c r="L450" s="23"/>
      <c r="M450" s="45" t="s">
        <v>20</v>
      </c>
      <c r="N450" s="20"/>
      <c r="AU450"/>
      <c r="AW450"/>
      <c r="AY450"/>
      <c r="AZ450" s="3"/>
      <c r="BA450"/>
      <c r="BB450" s="3"/>
      <c r="BC450"/>
      <c r="BD450" s="3"/>
      <c r="BE450"/>
      <c r="BF450" s="3"/>
      <c r="BG450"/>
      <c r="BH450" s="3"/>
      <c r="BI450"/>
      <c r="BJ450" s="3"/>
      <c r="BK450"/>
      <c r="BL450" s="3"/>
      <c r="BM450"/>
      <c r="BN450" s="3"/>
      <c r="BO450"/>
      <c r="BP450" s="3"/>
      <c r="BQ450"/>
      <c r="BR450" s="3"/>
      <c r="BS450"/>
      <c r="BT450" s="3"/>
      <c r="BU450"/>
      <c r="BV450" s="3"/>
      <c r="BW450"/>
      <c r="BX450" s="3"/>
      <c r="BY450"/>
      <c r="BZ450" s="3"/>
      <c r="CA450"/>
      <c r="CB450" s="3"/>
      <c r="CD450" s="3"/>
      <c r="CF450" s="3"/>
    </row>
    <row r="451" spans="2:84">
      <c r="B451" s="29">
        <f t="shared" si="8"/>
        <v>449</v>
      </c>
      <c r="C451" s="23" t="s">
        <v>354</v>
      </c>
      <c r="D451" s="96" t="s">
        <v>354</v>
      </c>
      <c r="E451" s="9" t="s">
        <v>327</v>
      </c>
      <c r="F451" s="1">
        <v>13</v>
      </c>
      <c r="G451" s="23" t="s">
        <v>100</v>
      </c>
      <c r="H451" s="23">
        <f>INDEX(部首検索表[序数],MATCH(字音画数表[[#This Row],[部首]],部首検索表[部首],0))</f>
        <v>154</v>
      </c>
      <c r="I451" s="23" t="s">
        <v>327</v>
      </c>
      <c r="J451" s="23"/>
      <c r="K451" s="23"/>
      <c r="L451" s="23"/>
      <c r="M451" s="45"/>
      <c r="N451" s="20"/>
      <c r="AU451"/>
      <c r="AW451"/>
      <c r="AY451"/>
      <c r="AZ451" s="3"/>
      <c r="BA451"/>
      <c r="BB451" s="3"/>
      <c r="BC451"/>
      <c r="BD451" s="3"/>
      <c r="BE451"/>
      <c r="BF451" s="3"/>
      <c r="BG451"/>
      <c r="BH451" s="3"/>
      <c r="BI451"/>
      <c r="BJ451" s="3"/>
      <c r="BK451"/>
      <c r="BL451" s="3"/>
      <c r="BM451"/>
      <c r="BN451" s="3"/>
      <c r="BO451"/>
      <c r="BP451" s="3"/>
      <c r="BQ451"/>
      <c r="BR451" s="3"/>
      <c r="BS451"/>
      <c r="BT451" s="3"/>
      <c r="BU451"/>
      <c r="BV451" s="3"/>
      <c r="BW451"/>
      <c r="BX451" s="3"/>
      <c r="BY451"/>
      <c r="BZ451" s="3"/>
      <c r="CA451"/>
      <c r="CB451" s="3"/>
      <c r="CD451" s="3"/>
      <c r="CF451" s="3"/>
    </row>
    <row r="452" spans="2:84">
      <c r="B452" s="29">
        <f t="shared" si="8"/>
        <v>450</v>
      </c>
      <c r="C452" s="23" t="s">
        <v>1524</v>
      </c>
      <c r="D452" s="96" t="s">
        <v>1524</v>
      </c>
      <c r="E452" s="9" t="s">
        <v>327</v>
      </c>
      <c r="F452" s="1">
        <v>13</v>
      </c>
      <c r="G452" s="23" t="s">
        <v>1212</v>
      </c>
      <c r="H452" s="23">
        <f>INDEX(部首検索表[序数],MATCH(字音画数表[[#This Row],[部首]],部首検索表[部首],0))</f>
        <v>154</v>
      </c>
      <c r="I452" s="23" t="s">
        <v>327</v>
      </c>
      <c r="J452" s="23"/>
      <c r="K452" s="23"/>
      <c r="L452" s="23"/>
      <c r="M452" s="45"/>
      <c r="N452" s="20"/>
      <c r="AU452"/>
      <c r="AW452"/>
      <c r="AY452"/>
      <c r="AZ452" s="3"/>
      <c r="BA452"/>
      <c r="BB452" s="3"/>
      <c r="BC452"/>
      <c r="BD452" s="3"/>
      <c r="BE452"/>
      <c r="BF452" s="3"/>
      <c r="BG452"/>
      <c r="BH452" s="3"/>
      <c r="BI452"/>
      <c r="BJ452" s="3"/>
      <c r="BK452"/>
      <c r="BL452" s="3"/>
      <c r="BM452"/>
      <c r="BN452" s="3"/>
      <c r="BO452"/>
      <c r="BP452" s="3"/>
      <c r="BQ452"/>
      <c r="BR452" s="3"/>
      <c r="BS452"/>
      <c r="BT452" s="3"/>
      <c r="BU452"/>
      <c r="BV452" s="3"/>
      <c r="BW452"/>
      <c r="BX452" s="3"/>
      <c r="BY452"/>
      <c r="BZ452" s="3"/>
      <c r="CA452"/>
      <c r="CB452" s="3"/>
      <c r="CD452" s="3"/>
      <c r="CF452" s="3"/>
    </row>
    <row r="453" spans="2:84">
      <c r="B453" s="29">
        <f t="shared" si="8"/>
        <v>451</v>
      </c>
      <c r="C453" s="23" t="s">
        <v>1525</v>
      </c>
      <c r="D453" s="96" t="s">
        <v>1525</v>
      </c>
      <c r="E453" s="9" t="s">
        <v>327</v>
      </c>
      <c r="F453" s="1">
        <v>15</v>
      </c>
      <c r="G453" s="23" t="s">
        <v>872</v>
      </c>
      <c r="H453" s="23">
        <f>INDEX(部首検索表[序数],MATCH(字音画数表[[#This Row],[部首]],部首検索表[部首],0))</f>
        <v>64</v>
      </c>
      <c r="I453" s="23" t="s">
        <v>327</v>
      </c>
      <c r="J453" s="23"/>
      <c r="K453" s="23"/>
      <c r="L453" s="23"/>
      <c r="M453" s="45"/>
      <c r="N453" s="20"/>
      <c r="AU453"/>
      <c r="AW453"/>
      <c r="AY453"/>
      <c r="AZ453" s="3"/>
      <c r="BA453"/>
      <c r="BB453" s="3"/>
      <c r="BC453"/>
      <c r="BD453" s="3"/>
      <c r="BE453"/>
      <c r="BF453" s="3"/>
      <c r="BG453"/>
      <c r="BH453" s="3"/>
      <c r="BI453"/>
      <c r="BJ453" s="3"/>
      <c r="BK453"/>
      <c r="BL453" s="3"/>
      <c r="BM453"/>
      <c r="BN453" s="3"/>
      <c r="BO453"/>
      <c r="BP453" s="3"/>
      <c r="BQ453"/>
      <c r="BR453" s="3"/>
      <c r="BS453"/>
      <c r="BT453" s="3"/>
      <c r="BU453"/>
      <c r="BV453" s="3"/>
      <c r="BW453"/>
      <c r="BX453" s="3"/>
      <c r="BY453"/>
      <c r="BZ453" s="3"/>
      <c r="CA453"/>
      <c r="CB453" s="3"/>
      <c r="CD453" s="3"/>
      <c r="CF453" s="3"/>
    </row>
    <row r="454" spans="2:84">
      <c r="B454" s="29">
        <f t="shared" si="8"/>
        <v>452</v>
      </c>
      <c r="C454" s="23" t="s">
        <v>1526</v>
      </c>
      <c r="D454" s="96" t="s">
        <v>1526</v>
      </c>
      <c r="E454" s="9" t="s">
        <v>327</v>
      </c>
      <c r="F454" s="1">
        <v>15</v>
      </c>
      <c r="G454" s="23" t="s">
        <v>812</v>
      </c>
      <c r="H454" s="27">
        <f>INDEX(部首検索表[序数],MATCH(字音画数表[[#This Row],[部首]],部首検索表[部首],0))</f>
        <v>154</v>
      </c>
      <c r="I454" s="23" t="s">
        <v>327</v>
      </c>
      <c r="J454" s="23"/>
      <c r="K454" s="23"/>
      <c r="L454" s="23"/>
      <c r="M454" s="45"/>
      <c r="N454" s="20"/>
      <c r="AU454"/>
      <c r="AW454"/>
      <c r="AY454"/>
      <c r="AZ454" s="3"/>
      <c r="BA454"/>
      <c r="BB454" s="3"/>
      <c r="BC454"/>
      <c r="BD454" s="3"/>
      <c r="BE454"/>
      <c r="BF454" s="3"/>
      <c r="BG454"/>
      <c r="BH454" s="3"/>
      <c r="BI454"/>
      <c r="BJ454" s="3"/>
      <c r="BK454"/>
      <c r="BL454" s="3"/>
      <c r="BM454"/>
      <c r="BN454" s="3"/>
      <c r="BO454"/>
      <c r="BP454" s="3"/>
      <c r="BQ454"/>
      <c r="BR454" s="3"/>
      <c r="BS454"/>
      <c r="BT454" s="3"/>
      <c r="BU454"/>
      <c r="BV454" s="3"/>
      <c r="BW454"/>
      <c r="BX454" s="3"/>
      <c r="BY454"/>
      <c r="BZ454" s="3"/>
      <c r="CA454"/>
      <c r="CB454" s="3"/>
      <c r="CD454" s="3"/>
      <c r="CF454" s="3"/>
    </row>
    <row r="455" spans="2:84">
      <c r="B455" s="29">
        <f t="shared" si="8"/>
        <v>453</v>
      </c>
      <c r="C455" s="23" t="s">
        <v>173</v>
      </c>
      <c r="D455" s="96" t="s">
        <v>2422</v>
      </c>
      <c r="E455" s="9" t="s">
        <v>327</v>
      </c>
      <c r="F455" s="1">
        <v>15</v>
      </c>
      <c r="G455" s="23" t="s">
        <v>173</v>
      </c>
      <c r="H455" s="23">
        <f>INDEX(部首検索表[序数],MATCH(字音画数表[[#This Row],[部首]],部首検索表[部首],0))</f>
        <v>211</v>
      </c>
      <c r="I455" s="23" t="s">
        <v>327</v>
      </c>
      <c r="J455" s="23"/>
      <c r="K455" s="23"/>
      <c r="L455" s="23"/>
      <c r="M455" s="45"/>
      <c r="N455" s="20"/>
      <c r="AU455"/>
      <c r="AW455"/>
      <c r="AY455"/>
      <c r="AZ455" s="3"/>
      <c r="BA455"/>
      <c r="BB455" s="3"/>
      <c r="BC455"/>
      <c r="BD455" s="3"/>
      <c r="BE455"/>
      <c r="BF455" s="3"/>
      <c r="BG455"/>
      <c r="BH455" s="3"/>
      <c r="BI455"/>
      <c r="BJ455" s="3"/>
      <c r="BK455"/>
      <c r="BL455" s="3"/>
      <c r="BM455"/>
      <c r="BN455" s="3"/>
      <c r="BO455"/>
      <c r="BP455" s="3"/>
      <c r="BQ455"/>
      <c r="BR455" s="3"/>
      <c r="BS455"/>
      <c r="BT455" s="3"/>
      <c r="BU455"/>
      <c r="BV455" s="3"/>
      <c r="BW455"/>
      <c r="BX455" s="3"/>
      <c r="BY455"/>
      <c r="BZ455" s="3"/>
      <c r="CA455"/>
      <c r="CB455" s="3"/>
      <c r="CD455" s="3"/>
      <c r="CF455" s="3"/>
    </row>
    <row r="456" spans="2:84">
      <c r="B456" s="29">
        <f t="shared" si="8"/>
        <v>454</v>
      </c>
      <c r="C456" s="42" t="s">
        <v>1822</v>
      </c>
      <c r="D456" s="98" t="s">
        <v>881</v>
      </c>
      <c r="E456" s="9" t="s">
        <v>327</v>
      </c>
      <c r="F456" s="1">
        <v>17</v>
      </c>
      <c r="G456" s="25" t="s">
        <v>312</v>
      </c>
      <c r="H456" s="27">
        <f>INDEX(部首検索表[序数],MATCH(字音画数表[[#This Row],[部首]],部首検索表[部首],0))</f>
        <v>104</v>
      </c>
      <c r="I456" s="23" t="s">
        <v>327</v>
      </c>
      <c r="J456" s="23"/>
      <c r="K456" s="23"/>
      <c r="L456" s="23" t="s">
        <v>1975</v>
      </c>
      <c r="M456" s="46" t="s">
        <v>1823</v>
      </c>
      <c r="N456" s="20"/>
      <c r="AU456"/>
      <c r="AW456"/>
      <c r="AY456"/>
      <c r="AZ456" s="3"/>
      <c r="BA456"/>
      <c r="BB456" s="3"/>
      <c r="BC456"/>
      <c r="BD456" s="3"/>
      <c r="BE456"/>
      <c r="BF456" s="3"/>
      <c r="BG456"/>
      <c r="BH456" s="3"/>
      <c r="BI456"/>
      <c r="BJ456" s="3"/>
      <c r="BK456"/>
      <c r="BL456" s="3"/>
      <c r="BM456"/>
      <c r="BN456" s="3"/>
      <c r="BO456"/>
      <c r="BP456" s="3"/>
      <c r="BQ456"/>
      <c r="BR456" s="3"/>
      <c r="BS456"/>
      <c r="BT456" s="3"/>
      <c r="BU456"/>
      <c r="BV456" s="3"/>
      <c r="BW456"/>
      <c r="BX456" s="3"/>
      <c r="BY456"/>
      <c r="BZ456" s="3"/>
      <c r="CA456"/>
      <c r="CB456" s="3"/>
      <c r="CD456" s="3"/>
      <c r="CF456" s="3"/>
    </row>
    <row r="457" spans="2:84">
      <c r="B457" s="29">
        <f t="shared" si="8"/>
        <v>455</v>
      </c>
      <c r="C457" s="23" t="s">
        <v>837</v>
      </c>
      <c r="D457" s="96" t="s">
        <v>837</v>
      </c>
      <c r="E457" s="9" t="s">
        <v>1527</v>
      </c>
      <c r="F457" s="1">
        <v>2</v>
      </c>
      <c r="G457" s="23" t="s">
        <v>871</v>
      </c>
      <c r="H457" s="23">
        <f>INDEX(部首検索表[序数],MATCH(字音画数表[[#This Row],[部首]],部首検索表[部首],0))</f>
        <v>7</v>
      </c>
      <c r="I457" s="23" t="s">
        <v>327</v>
      </c>
      <c r="J457" s="23" t="s">
        <v>2036</v>
      </c>
      <c r="K457" s="23" t="s">
        <v>1980</v>
      </c>
      <c r="L457" s="23"/>
      <c r="M457" s="44" t="s">
        <v>1345</v>
      </c>
      <c r="N457" s="20"/>
      <c r="AU457"/>
      <c r="AW457"/>
      <c r="AY457"/>
      <c r="AZ457" s="3"/>
      <c r="BA457"/>
      <c r="BB457" s="3"/>
      <c r="BC457"/>
      <c r="BD457" s="3"/>
      <c r="BE457"/>
      <c r="BF457" s="3"/>
      <c r="BG457"/>
      <c r="BH457" s="3"/>
      <c r="BI457"/>
      <c r="BJ457" s="3"/>
      <c r="BK457"/>
      <c r="BL457" s="3"/>
      <c r="BM457"/>
      <c r="BN457" s="3"/>
      <c r="BO457"/>
      <c r="BP457" s="3"/>
      <c r="BQ457"/>
      <c r="BR457" s="3"/>
      <c r="BS457"/>
      <c r="BT457" s="3"/>
      <c r="BU457"/>
      <c r="BV457" s="3"/>
      <c r="BW457"/>
      <c r="BX457" s="3"/>
      <c r="BY457"/>
      <c r="BZ457" s="3"/>
      <c r="CA457"/>
      <c r="CB457" s="3"/>
      <c r="CD457" s="3"/>
      <c r="CF457" s="3"/>
    </row>
    <row r="458" spans="2:84">
      <c r="B458" s="29">
        <f t="shared" si="8"/>
        <v>456</v>
      </c>
      <c r="C458" s="23" t="s">
        <v>1</v>
      </c>
      <c r="D458" s="96" t="s">
        <v>1</v>
      </c>
      <c r="E458" s="9" t="s">
        <v>1527</v>
      </c>
      <c r="F458" s="1">
        <v>6</v>
      </c>
      <c r="G458" s="23" t="s">
        <v>329</v>
      </c>
      <c r="H458" s="27">
        <f>INDEX(部首検索表[序数],MATCH(字音画数表[[#This Row],[部首]],部首検索表[部首],0))</f>
        <v>39</v>
      </c>
      <c r="I458" s="23" t="s">
        <v>327</v>
      </c>
      <c r="J458" s="23"/>
      <c r="K458" s="23"/>
      <c r="L458" s="23"/>
      <c r="M458" s="45"/>
      <c r="N458" s="20"/>
      <c r="AU458"/>
      <c r="AW458"/>
      <c r="AY458"/>
      <c r="AZ458" s="3"/>
      <c r="BA458"/>
      <c r="BB458" s="3"/>
      <c r="BC458"/>
      <c r="BD458" s="3"/>
      <c r="BE458"/>
      <c r="BF458" s="3"/>
      <c r="BG458"/>
      <c r="BH458" s="3"/>
      <c r="BI458"/>
      <c r="BJ458" s="3"/>
      <c r="BK458"/>
      <c r="BL458" s="3"/>
      <c r="BM458"/>
      <c r="BN458" s="3"/>
      <c r="BO458"/>
      <c r="BP458" s="3"/>
      <c r="BQ458"/>
      <c r="BR458" s="3"/>
      <c r="BS458"/>
      <c r="BT458" s="3"/>
      <c r="BU458"/>
      <c r="BV458" s="3"/>
      <c r="BW458"/>
      <c r="BX458" s="3"/>
      <c r="BY458"/>
      <c r="BZ458" s="3"/>
      <c r="CA458"/>
      <c r="CB458" s="3"/>
      <c r="CD458" s="3"/>
      <c r="CF458" s="3"/>
    </row>
    <row r="459" spans="2:84">
      <c r="B459" s="29">
        <f t="shared" si="8"/>
        <v>457</v>
      </c>
      <c r="C459" s="23" t="s">
        <v>1528</v>
      </c>
      <c r="D459" s="96" t="s">
        <v>1241</v>
      </c>
      <c r="E459" s="9" t="s">
        <v>1527</v>
      </c>
      <c r="F459" s="1">
        <v>6</v>
      </c>
      <c r="G459" s="23" t="s">
        <v>1528</v>
      </c>
      <c r="H459" s="27">
        <f>INDEX(部首検索表[序数],MATCH(字音画数表[[#This Row],[部首]],部首検索表[部首],0))</f>
        <v>126</v>
      </c>
      <c r="I459" s="23" t="s">
        <v>327</v>
      </c>
      <c r="J459" s="23"/>
      <c r="K459" s="23"/>
      <c r="L459" s="23"/>
      <c r="M459" s="44" t="s">
        <v>1345</v>
      </c>
      <c r="N459" s="20"/>
      <c r="AU459"/>
      <c r="AW459"/>
      <c r="AY459"/>
      <c r="AZ459" s="3"/>
      <c r="BA459"/>
      <c r="BB459" s="3"/>
      <c r="BC459"/>
      <c r="BD459" s="3"/>
      <c r="BE459"/>
      <c r="BF459" s="3"/>
      <c r="BG459"/>
      <c r="BH459" s="3"/>
      <c r="BI459"/>
      <c r="BJ459" s="3"/>
      <c r="BK459"/>
      <c r="BL459" s="3"/>
      <c r="BM459"/>
      <c r="BN459" s="3"/>
      <c r="BO459"/>
      <c r="BP459" s="3"/>
      <c r="BQ459"/>
      <c r="BR459" s="3"/>
      <c r="BS459"/>
      <c r="BT459" s="3"/>
      <c r="BU459"/>
      <c r="BV459" s="3"/>
      <c r="BW459"/>
      <c r="BX459" s="3"/>
      <c r="BY459"/>
      <c r="BZ459" s="3"/>
      <c r="CA459"/>
      <c r="CB459" s="3"/>
      <c r="CD459" s="3"/>
      <c r="CF459" s="3"/>
    </row>
    <row r="460" spans="2:84">
      <c r="B460" s="29">
        <f t="shared" si="8"/>
        <v>458</v>
      </c>
      <c r="C460" s="23" t="s">
        <v>1529</v>
      </c>
      <c r="D460" s="96" t="s">
        <v>2286</v>
      </c>
      <c r="E460" s="9" t="s">
        <v>1527</v>
      </c>
      <c r="F460" s="1">
        <v>8</v>
      </c>
      <c r="G460" s="23" t="s">
        <v>245</v>
      </c>
      <c r="H460" s="27">
        <f>INDEX(部首検索表[序数],MATCH(字音画数表[[#This Row],[部首]],部首検索表[部首],0))</f>
        <v>10</v>
      </c>
      <c r="I460" s="23" t="s">
        <v>327</v>
      </c>
      <c r="J460" s="23"/>
      <c r="K460" s="23"/>
      <c r="L460" s="23"/>
      <c r="M460" s="45"/>
      <c r="N460" s="20"/>
      <c r="AU460"/>
      <c r="AW460"/>
      <c r="AY460"/>
      <c r="AZ460" s="3"/>
      <c r="BA460"/>
      <c r="BB460" s="3"/>
      <c r="BC460"/>
      <c r="BD460" s="3"/>
      <c r="BE460"/>
      <c r="BF460" s="3"/>
      <c r="BG460"/>
      <c r="BH460" s="3"/>
      <c r="BI460"/>
      <c r="BJ460" s="3"/>
      <c r="BK460"/>
      <c r="BL460" s="3"/>
      <c r="BM460"/>
      <c r="BN460" s="3"/>
      <c r="BO460"/>
      <c r="BP460" s="3"/>
      <c r="BQ460"/>
      <c r="BR460" s="3"/>
      <c r="BS460"/>
      <c r="BT460" s="3"/>
      <c r="BU460"/>
      <c r="BV460" s="3"/>
      <c r="BW460"/>
      <c r="BX460" s="3"/>
      <c r="BY460"/>
      <c r="BZ460" s="3"/>
      <c r="CA460"/>
      <c r="CB460" s="3"/>
      <c r="CD460" s="3"/>
      <c r="CF460" s="3"/>
    </row>
    <row r="461" spans="2:84">
      <c r="B461" s="29">
        <f t="shared" si="8"/>
        <v>459</v>
      </c>
      <c r="C461" s="23" t="s">
        <v>355</v>
      </c>
      <c r="D461" s="96" t="s">
        <v>2686</v>
      </c>
      <c r="E461" s="9" t="s">
        <v>1527</v>
      </c>
      <c r="F461" s="1">
        <v>12</v>
      </c>
      <c r="G461" s="23" t="s">
        <v>100</v>
      </c>
      <c r="H461" s="27">
        <f>INDEX(部首検索表[序数],MATCH(字音画数表[[#This Row],[部首]],部首検索表[部首],0))</f>
        <v>154</v>
      </c>
      <c r="I461" s="23" t="s">
        <v>327</v>
      </c>
      <c r="J461" s="23"/>
      <c r="K461" s="23"/>
      <c r="L461" s="23"/>
      <c r="M461" s="45"/>
      <c r="N461" s="20"/>
      <c r="AU461"/>
      <c r="AW461"/>
      <c r="AY461"/>
      <c r="AZ461" s="3"/>
      <c r="BA461"/>
      <c r="BB461" s="3"/>
      <c r="BC461"/>
      <c r="BD461" s="3"/>
      <c r="BE461"/>
      <c r="BF461" s="3"/>
      <c r="BG461"/>
      <c r="BH461" s="3"/>
      <c r="BI461"/>
      <c r="BJ461" s="3"/>
      <c r="BK461"/>
      <c r="BL461" s="3"/>
      <c r="BM461"/>
      <c r="BN461" s="3"/>
      <c r="BO461"/>
      <c r="BP461" s="3"/>
      <c r="BQ461"/>
      <c r="BR461" s="3"/>
      <c r="BS461"/>
      <c r="BT461" s="3"/>
      <c r="BU461"/>
      <c r="BV461" s="3"/>
      <c r="BW461"/>
      <c r="BX461" s="3"/>
      <c r="BY461"/>
      <c r="BZ461" s="3"/>
      <c r="CA461"/>
      <c r="CB461" s="3"/>
      <c r="CD461" s="3"/>
      <c r="CF461" s="3"/>
    </row>
    <row r="462" spans="2:84">
      <c r="B462" s="29">
        <f t="shared" si="8"/>
        <v>460</v>
      </c>
      <c r="C462" s="23" t="s">
        <v>1530</v>
      </c>
      <c r="D462" s="96" t="s">
        <v>2687</v>
      </c>
      <c r="E462" s="9" t="s">
        <v>357</v>
      </c>
      <c r="F462" s="1">
        <v>2</v>
      </c>
      <c r="G462" s="23" t="s">
        <v>814</v>
      </c>
      <c r="H462" s="23">
        <f>INDEX(部首検索表[序数],MATCH(字音画数表[[#This Row],[部首]],部首検索表[部首],0))</f>
        <v>1</v>
      </c>
      <c r="I462" s="23" t="s">
        <v>325</v>
      </c>
      <c r="J462" s="23" t="s">
        <v>2037</v>
      </c>
      <c r="K462" s="23" t="s">
        <v>1980</v>
      </c>
      <c r="L462" s="23"/>
      <c r="M462" s="44" t="s">
        <v>1345</v>
      </c>
      <c r="N462" s="20"/>
      <c r="AU462"/>
      <c r="AW462"/>
      <c r="AY462"/>
      <c r="AZ462" s="3"/>
      <c r="BA462"/>
      <c r="BB462" s="3"/>
      <c r="BC462"/>
      <c r="BD462" s="3"/>
      <c r="BE462"/>
      <c r="BF462" s="3"/>
      <c r="BG462"/>
      <c r="BH462" s="3"/>
      <c r="BI462"/>
      <c r="BJ462" s="3"/>
      <c r="BK462"/>
      <c r="BL462" s="3"/>
      <c r="BM462"/>
      <c r="BN462" s="3"/>
      <c r="BO462"/>
      <c r="BP462" s="3"/>
      <c r="BQ462"/>
      <c r="BR462" s="3"/>
      <c r="BS462"/>
      <c r="BT462" s="3"/>
      <c r="BU462"/>
      <c r="BV462" s="3"/>
      <c r="BW462"/>
      <c r="BX462" s="3"/>
      <c r="BY462"/>
      <c r="BZ462" s="3"/>
      <c r="CA462"/>
      <c r="CB462" s="3"/>
      <c r="CD462" s="3"/>
      <c r="CF462" s="3"/>
    </row>
    <row r="463" spans="2:84">
      <c r="B463" s="29">
        <f t="shared" si="8"/>
        <v>461</v>
      </c>
      <c r="C463" s="1" t="s">
        <v>880</v>
      </c>
      <c r="D463" s="9" t="s">
        <v>2688</v>
      </c>
      <c r="E463" s="9" t="s">
        <v>1531</v>
      </c>
      <c r="F463" s="1">
        <v>5</v>
      </c>
      <c r="G463" s="1" t="s">
        <v>879</v>
      </c>
      <c r="H463" s="23">
        <f>INDEX(部首検索表[序数],MATCH(字音画数表[[#This Row],[部首]],部首検索表[部首],0))</f>
        <v>37</v>
      </c>
      <c r="I463" s="23" t="s">
        <v>327</v>
      </c>
      <c r="J463" s="23"/>
      <c r="K463" s="23"/>
      <c r="L463" s="23"/>
      <c r="M463" s="45"/>
      <c r="N463" s="20"/>
      <c r="AU463"/>
      <c r="AW463"/>
      <c r="AY463"/>
      <c r="AZ463" s="3"/>
      <c r="BA463"/>
      <c r="BB463" s="3"/>
      <c r="BC463"/>
      <c r="BD463" s="3"/>
      <c r="BE463"/>
      <c r="BF463" s="3"/>
      <c r="BG463"/>
      <c r="BH463" s="3"/>
      <c r="BI463"/>
      <c r="BJ463" s="3"/>
      <c r="BK463"/>
      <c r="BL463" s="3"/>
      <c r="BM463"/>
      <c r="BN463" s="3"/>
      <c r="BO463"/>
      <c r="BP463" s="3"/>
      <c r="BQ463"/>
      <c r="BR463" s="3"/>
      <c r="BS463"/>
      <c r="BT463" s="3"/>
      <c r="BU463"/>
      <c r="BV463" s="3"/>
      <c r="BW463"/>
      <c r="BX463" s="3"/>
      <c r="BY463"/>
      <c r="BZ463" s="3"/>
      <c r="CA463"/>
      <c r="CB463" s="3"/>
      <c r="CD463" s="3"/>
      <c r="CF463" s="3"/>
    </row>
    <row r="464" spans="2:84">
      <c r="B464" s="29">
        <f t="shared" si="8"/>
        <v>462</v>
      </c>
      <c r="C464" s="24" t="s">
        <v>356</v>
      </c>
      <c r="D464" s="97" t="s">
        <v>356</v>
      </c>
      <c r="E464" s="16" t="s">
        <v>1531</v>
      </c>
      <c r="F464" s="1">
        <v>9</v>
      </c>
      <c r="G464" s="25" t="s">
        <v>15</v>
      </c>
      <c r="H464" s="27">
        <f>INDEX(部首検索表[序数],MATCH(字音画数表[[#This Row],[部首]],部首検索表[部首],0))</f>
        <v>40</v>
      </c>
      <c r="I464" s="23" t="s">
        <v>327</v>
      </c>
      <c r="J464" s="23"/>
      <c r="K464" s="23"/>
      <c r="L464" s="23"/>
      <c r="M464" s="45"/>
      <c r="N464" s="20"/>
      <c r="AU464"/>
      <c r="AW464"/>
      <c r="AY464"/>
      <c r="AZ464" s="3"/>
      <c r="BA464"/>
      <c r="BB464" s="3"/>
      <c r="BC464"/>
      <c r="BD464" s="3"/>
      <c r="BE464"/>
      <c r="BF464" s="3"/>
      <c r="BG464"/>
      <c r="BH464" s="3"/>
      <c r="BI464"/>
      <c r="BJ464" s="3"/>
      <c r="BK464"/>
      <c r="BL464" s="3"/>
      <c r="BM464"/>
      <c r="BN464" s="3"/>
      <c r="BO464"/>
      <c r="BP464" s="3"/>
      <c r="BQ464"/>
      <c r="BR464" s="3"/>
      <c r="BS464"/>
      <c r="BT464" s="3"/>
      <c r="BU464"/>
      <c r="BV464" s="3"/>
      <c r="BW464"/>
      <c r="BX464" s="3"/>
      <c r="BY464"/>
      <c r="BZ464" s="3"/>
      <c r="CA464"/>
      <c r="CB464" s="3"/>
      <c r="CD464" s="3"/>
      <c r="CF464" s="3"/>
    </row>
    <row r="465" spans="2:84">
      <c r="B465" s="29">
        <f t="shared" si="8"/>
        <v>463</v>
      </c>
      <c r="C465" s="24" t="s">
        <v>358</v>
      </c>
      <c r="D465" s="97" t="s">
        <v>358</v>
      </c>
      <c r="E465" s="16" t="s">
        <v>1531</v>
      </c>
      <c r="F465" s="1">
        <v>9</v>
      </c>
      <c r="G465" s="23" t="s">
        <v>45</v>
      </c>
      <c r="H465" s="27">
        <f>INDEX(部首検索表[序数],MATCH(字音画数表[[#This Row],[部首]],部首検索表[部首],0))</f>
        <v>163</v>
      </c>
      <c r="I465" s="23" t="s">
        <v>327</v>
      </c>
      <c r="J465" s="23"/>
      <c r="K465" s="23"/>
      <c r="L465" s="23"/>
      <c r="M465" s="45"/>
      <c r="N465" s="20"/>
      <c r="AU465"/>
      <c r="AW465"/>
      <c r="AY465"/>
      <c r="AZ465" s="3"/>
      <c r="BA465"/>
      <c r="BB465" s="3"/>
      <c r="BC465"/>
      <c r="BD465" s="3"/>
      <c r="BE465"/>
      <c r="BF465" s="3"/>
      <c r="BG465"/>
      <c r="BH465" s="3"/>
      <c r="BI465"/>
      <c r="BJ465" s="3"/>
      <c r="BK465"/>
      <c r="BL465" s="3"/>
      <c r="BM465"/>
      <c r="BN465" s="3"/>
      <c r="BO465"/>
      <c r="BP465" s="3"/>
      <c r="BQ465"/>
      <c r="BR465" s="3"/>
      <c r="BS465"/>
      <c r="BT465" s="3"/>
      <c r="BU465"/>
      <c r="BV465" s="3"/>
      <c r="BW465"/>
      <c r="BX465" s="3"/>
      <c r="BY465"/>
      <c r="BZ465" s="3"/>
      <c r="CA465"/>
      <c r="CB465" s="3"/>
      <c r="CD465" s="3"/>
      <c r="CF465" s="3"/>
    </row>
    <row r="466" spans="2:84">
      <c r="B466" s="29">
        <f t="shared" si="8"/>
        <v>464</v>
      </c>
      <c r="C466" s="23" t="s">
        <v>359</v>
      </c>
      <c r="D466" s="96" t="s">
        <v>2689</v>
      </c>
      <c r="E466" s="9" t="s">
        <v>1531</v>
      </c>
      <c r="F466" s="1">
        <v>10</v>
      </c>
      <c r="G466" s="25" t="s">
        <v>312</v>
      </c>
      <c r="H466" s="27">
        <f>INDEX(部首検索表[序数],MATCH(字音画数表[[#This Row],[部首]],部首検索表[部首],0))</f>
        <v>104</v>
      </c>
      <c r="I466" s="23" t="s">
        <v>327</v>
      </c>
      <c r="J466" s="23"/>
      <c r="K466" s="23"/>
      <c r="L466" s="23"/>
      <c r="M466" s="45" t="s">
        <v>20</v>
      </c>
      <c r="N466" s="20"/>
      <c r="AU466"/>
      <c r="AW466"/>
      <c r="AY466"/>
      <c r="AZ466" s="3"/>
      <c r="BA466"/>
      <c r="BB466" s="3"/>
      <c r="BC466"/>
      <c r="BD466" s="3"/>
      <c r="BE466"/>
      <c r="BF466" s="3"/>
      <c r="BG466"/>
      <c r="BH466" s="3"/>
      <c r="BI466"/>
      <c r="BJ466" s="3"/>
      <c r="BK466"/>
      <c r="BL466" s="3"/>
      <c r="BM466"/>
      <c r="BN466" s="3"/>
      <c r="BO466"/>
      <c r="BP466" s="3"/>
      <c r="BQ466"/>
      <c r="BR466" s="3"/>
      <c r="BS466"/>
      <c r="BT466" s="3"/>
      <c r="BU466"/>
      <c r="BV466" s="3"/>
      <c r="BW466"/>
      <c r="BX466" s="3"/>
      <c r="BY466"/>
      <c r="BZ466" s="3"/>
      <c r="CA466"/>
      <c r="CB466" s="3"/>
      <c r="CD466" s="3"/>
      <c r="CF466" s="3"/>
    </row>
    <row r="467" spans="2:84">
      <c r="B467" s="29">
        <f t="shared" si="8"/>
        <v>465</v>
      </c>
      <c r="C467" s="23" t="s">
        <v>1532</v>
      </c>
      <c r="D467" s="96" t="s">
        <v>2240</v>
      </c>
      <c r="E467" s="9" t="s">
        <v>1531</v>
      </c>
      <c r="F467" s="1">
        <v>14</v>
      </c>
      <c r="G467" s="23" t="s">
        <v>15</v>
      </c>
      <c r="H467" s="27">
        <f>INDEX(部首検索表[序数],MATCH(字音画数表[[#This Row],[部首]],部首検索表[部首],0))</f>
        <v>40</v>
      </c>
      <c r="I467" s="23" t="s">
        <v>327</v>
      </c>
      <c r="J467" s="23"/>
      <c r="K467" s="23"/>
      <c r="L467" s="23"/>
      <c r="M467" s="45"/>
      <c r="N467" s="20"/>
      <c r="AU467"/>
      <c r="AW467"/>
      <c r="AY467"/>
      <c r="AZ467" s="3"/>
      <c r="BA467"/>
      <c r="BB467" s="3"/>
      <c r="BC467"/>
      <c r="BD467" s="3"/>
      <c r="BE467"/>
      <c r="BF467" s="3"/>
      <c r="BG467"/>
      <c r="BH467" s="3"/>
      <c r="BI467"/>
      <c r="BJ467" s="3"/>
      <c r="BK467"/>
      <c r="BL467" s="3"/>
      <c r="BM467"/>
      <c r="BN467" s="3"/>
      <c r="BO467"/>
      <c r="BP467" s="3"/>
      <c r="BQ467"/>
      <c r="BR467" s="3"/>
      <c r="BS467"/>
      <c r="BT467" s="3"/>
      <c r="BU467"/>
      <c r="BV467" s="3"/>
      <c r="BW467"/>
      <c r="BX467" s="3"/>
      <c r="BY467"/>
      <c r="BZ467" s="3"/>
      <c r="CA467"/>
      <c r="CB467" s="3"/>
      <c r="CD467" s="3"/>
      <c r="CF467" s="3"/>
    </row>
    <row r="468" spans="2:84">
      <c r="B468" s="29">
        <f t="shared" si="8"/>
        <v>466</v>
      </c>
      <c r="C468" s="23" t="s">
        <v>360</v>
      </c>
      <c r="D468" s="96" t="s">
        <v>360</v>
      </c>
      <c r="E468" s="9" t="s">
        <v>1531</v>
      </c>
      <c r="F468" s="1">
        <v>14</v>
      </c>
      <c r="G468" s="23" t="s">
        <v>90</v>
      </c>
      <c r="H468" s="23">
        <f>INDEX(部首検索表[序数],MATCH(字音画数表[[#This Row],[部首]],部首検索表[部首],0))</f>
        <v>85</v>
      </c>
      <c r="I468" s="23" t="s">
        <v>327</v>
      </c>
      <c r="J468" s="23"/>
      <c r="K468" s="23"/>
      <c r="L468" s="23"/>
      <c r="M468" s="45" t="s">
        <v>20</v>
      </c>
      <c r="N468" s="20"/>
      <c r="AU468"/>
      <c r="AW468"/>
      <c r="AY468"/>
      <c r="AZ468" s="3"/>
      <c r="BA468"/>
      <c r="BB468" s="3"/>
      <c r="BC468"/>
      <c r="BD468" s="3"/>
      <c r="BE468"/>
      <c r="BF468" s="3"/>
      <c r="BG468"/>
      <c r="BH468" s="3"/>
      <c r="BI468"/>
      <c r="BJ468" s="3"/>
      <c r="BK468"/>
      <c r="BL468" s="3"/>
      <c r="BM468"/>
      <c r="BN468" s="3"/>
      <c r="BO468"/>
      <c r="BP468" s="3"/>
      <c r="BQ468"/>
      <c r="BR468" s="3"/>
      <c r="BS468"/>
      <c r="BT468" s="3"/>
      <c r="BU468"/>
      <c r="BV468" s="3"/>
      <c r="BW468"/>
      <c r="BX468" s="3"/>
      <c r="BY468"/>
      <c r="BZ468" s="3"/>
      <c r="CA468"/>
      <c r="CB468" s="3"/>
      <c r="CD468" s="3"/>
      <c r="CF468" s="3"/>
    </row>
    <row r="469" spans="2:84">
      <c r="B469" s="29">
        <f t="shared" si="8"/>
        <v>467</v>
      </c>
      <c r="C469" s="23" t="s">
        <v>361</v>
      </c>
      <c r="D469" s="96" t="s">
        <v>361</v>
      </c>
      <c r="E469" s="9" t="s">
        <v>362</v>
      </c>
      <c r="F469" s="1">
        <v>4</v>
      </c>
      <c r="G469" s="23" t="s">
        <v>343</v>
      </c>
      <c r="H469" s="27">
        <f>INDEX(部首検索表[序数],MATCH(字音画数表[[#This Row],[部首]],部首検索表[部首],0))</f>
        <v>72</v>
      </c>
      <c r="I469" s="23" t="s">
        <v>327</v>
      </c>
      <c r="J469" s="23"/>
      <c r="K469" s="23"/>
      <c r="L469" s="23"/>
      <c r="M469" s="45" t="s">
        <v>20</v>
      </c>
      <c r="N469" s="20"/>
      <c r="AU469"/>
      <c r="AW469"/>
      <c r="AY469"/>
      <c r="AZ469" s="3"/>
      <c r="BA469"/>
      <c r="BB469" s="3"/>
      <c r="BC469"/>
      <c r="BD469" s="3"/>
      <c r="BE469"/>
      <c r="BF469" s="3"/>
      <c r="BG469"/>
      <c r="BH469" s="3"/>
      <c r="BI469"/>
      <c r="BJ469" s="3"/>
      <c r="BK469"/>
      <c r="BL469" s="3"/>
      <c r="BM469"/>
      <c r="BN469" s="3"/>
      <c r="BO469"/>
      <c r="BP469" s="3"/>
      <c r="BQ469"/>
      <c r="BR469" s="3"/>
      <c r="BS469"/>
      <c r="BT469" s="3"/>
      <c r="BU469"/>
      <c r="BV469" s="3"/>
      <c r="BW469"/>
      <c r="BX469" s="3"/>
      <c r="BY469"/>
      <c r="BZ469" s="3"/>
      <c r="CA469"/>
      <c r="CB469" s="3"/>
      <c r="CD469" s="3"/>
      <c r="CF469" s="3"/>
    </row>
    <row r="470" spans="2:84">
      <c r="B470" s="29">
        <f t="shared" si="8"/>
        <v>468</v>
      </c>
      <c r="C470" s="23" t="s">
        <v>363</v>
      </c>
      <c r="D470" s="96" t="s">
        <v>363</v>
      </c>
      <c r="E470" s="9" t="s">
        <v>365</v>
      </c>
      <c r="F470" s="1">
        <v>7</v>
      </c>
      <c r="G470" s="23" t="s">
        <v>229</v>
      </c>
      <c r="H470" s="27">
        <f>INDEX(部首検索表[序数],MATCH(字音画数表[[#This Row],[部首]],部首検索表[部首],0))</f>
        <v>159</v>
      </c>
      <c r="I470" s="23" t="s">
        <v>327</v>
      </c>
      <c r="J470" s="23"/>
      <c r="K470" s="23"/>
      <c r="L470" s="23"/>
      <c r="M470" s="45"/>
      <c r="N470" s="20"/>
      <c r="AU470"/>
      <c r="AW470"/>
      <c r="AY470"/>
      <c r="AZ470" s="3"/>
      <c r="BA470"/>
      <c r="BB470" s="3"/>
      <c r="BC470"/>
      <c r="BD470" s="3"/>
      <c r="BE470"/>
      <c r="BF470" s="3"/>
      <c r="BG470"/>
      <c r="BH470" s="3"/>
      <c r="BI470"/>
      <c r="BJ470" s="3"/>
      <c r="BK470"/>
      <c r="BL470" s="3"/>
      <c r="BM470"/>
      <c r="BN470" s="3"/>
      <c r="BO470"/>
      <c r="BP470" s="3"/>
      <c r="BQ470"/>
      <c r="BR470" s="3"/>
      <c r="BS470"/>
      <c r="BT470" s="3"/>
      <c r="BU470"/>
      <c r="BV470" s="3"/>
      <c r="BW470"/>
      <c r="BX470" s="3"/>
      <c r="BY470"/>
      <c r="BZ470" s="3"/>
      <c r="CA470"/>
      <c r="CB470" s="3"/>
      <c r="CD470" s="3"/>
      <c r="CF470" s="3"/>
    </row>
    <row r="471" spans="2:84">
      <c r="B471" s="29">
        <f t="shared" si="8"/>
        <v>469</v>
      </c>
      <c r="C471" s="1" t="s">
        <v>364</v>
      </c>
      <c r="D471" s="9" t="s">
        <v>2690</v>
      </c>
      <c r="E471" s="9" t="s">
        <v>365</v>
      </c>
      <c r="F471" s="1">
        <v>8</v>
      </c>
      <c r="G471" s="1" t="s">
        <v>366</v>
      </c>
      <c r="H471" s="23">
        <f>INDEX(部首検索表[序数],MATCH(字音画数表[[#This Row],[部首]],部首検索表[部首],0))</f>
        <v>135</v>
      </c>
      <c r="I471" s="23" t="s">
        <v>327</v>
      </c>
      <c r="J471" s="23"/>
      <c r="K471" s="23"/>
      <c r="L471" s="23"/>
      <c r="M471" s="45"/>
      <c r="N471" s="20"/>
      <c r="AU471"/>
      <c r="AW471"/>
      <c r="AY471"/>
      <c r="AZ471" s="3"/>
      <c r="BA471"/>
      <c r="BB471" s="3"/>
      <c r="BC471"/>
      <c r="BD471" s="3"/>
      <c r="BE471"/>
      <c r="BF471" s="3"/>
      <c r="BG471"/>
      <c r="BH471" s="3"/>
      <c r="BI471"/>
      <c r="BJ471" s="3"/>
      <c r="BK471"/>
      <c r="BL471" s="3"/>
      <c r="BM471"/>
      <c r="BN471" s="3"/>
      <c r="BO471"/>
      <c r="BP471" s="3"/>
      <c r="BQ471"/>
      <c r="BR471" s="3"/>
      <c r="BS471"/>
      <c r="BT471" s="3"/>
      <c r="BU471"/>
      <c r="BV471" s="3"/>
      <c r="BW471"/>
      <c r="BX471" s="3"/>
      <c r="BY471"/>
      <c r="BZ471" s="3"/>
      <c r="CA471"/>
      <c r="CB471" s="3"/>
      <c r="CD471" s="3"/>
      <c r="CF471" s="3"/>
    </row>
    <row r="472" spans="2:84">
      <c r="B472" s="29">
        <f t="shared" si="8"/>
        <v>470</v>
      </c>
      <c r="C472" s="23" t="s">
        <v>1533</v>
      </c>
      <c r="D472" s="96" t="s">
        <v>1533</v>
      </c>
      <c r="E472" s="9" t="s">
        <v>365</v>
      </c>
      <c r="F472" s="1">
        <v>9</v>
      </c>
      <c r="G472" s="23" t="s">
        <v>788</v>
      </c>
      <c r="H472" s="23">
        <f>INDEX(部首検索表[序数],MATCH(字音画数表[[#This Row],[部首]],部首検索表[部首],0))</f>
        <v>75</v>
      </c>
      <c r="I472" s="23" t="s">
        <v>327</v>
      </c>
      <c r="J472" s="23"/>
      <c r="K472" s="23"/>
      <c r="L472" s="23"/>
      <c r="M472" s="45" t="s">
        <v>20</v>
      </c>
      <c r="N472" s="20"/>
      <c r="AU472"/>
      <c r="AW472"/>
      <c r="AY472"/>
      <c r="AZ472" s="3"/>
      <c r="BA472"/>
      <c r="BB472" s="3"/>
      <c r="BC472"/>
      <c r="BD472" s="3"/>
      <c r="BE472"/>
      <c r="BF472" s="3"/>
      <c r="BG472"/>
      <c r="BH472" s="3"/>
      <c r="BI472"/>
      <c r="BJ472" s="3"/>
      <c r="BK472"/>
      <c r="BL472" s="3"/>
      <c r="BM472"/>
      <c r="BN472" s="3"/>
      <c r="BO472"/>
      <c r="BP472" s="3"/>
      <c r="BQ472"/>
      <c r="BR472" s="3"/>
      <c r="BS472"/>
      <c r="BT472" s="3"/>
      <c r="BU472"/>
      <c r="BV472" s="3"/>
      <c r="BW472"/>
      <c r="BX472" s="3"/>
      <c r="BY472"/>
      <c r="BZ472" s="3"/>
      <c r="CA472"/>
      <c r="CB472" s="3"/>
      <c r="CD472" s="3"/>
      <c r="CF472" s="3"/>
    </row>
    <row r="473" spans="2:84">
      <c r="B473" s="29">
        <f t="shared" si="8"/>
        <v>471</v>
      </c>
      <c r="C473" s="23" t="s">
        <v>367</v>
      </c>
      <c r="D473" s="96" t="s">
        <v>1316</v>
      </c>
      <c r="E473" s="9" t="s">
        <v>365</v>
      </c>
      <c r="F473" s="1">
        <v>9</v>
      </c>
      <c r="G473" s="23" t="s">
        <v>368</v>
      </c>
      <c r="H473" s="23">
        <f>INDEX(部首検索表[序数],MATCH(字音画数表[[#This Row],[部首]],部首検索表[部首],0))</f>
        <v>125</v>
      </c>
      <c r="I473" s="23" t="s">
        <v>327</v>
      </c>
      <c r="J473" s="23"/>
      <c r="K473" s="23"/>
      <c r="L473" s="23"/>
      <c r="M473" s="45" t="s">
        <v>20</v>
      </c>
      <c r="N473" s="20"/>
      <c r="AU473"/>
      <c r="AW473"/>
      <c r="AY473"/>
      <c r="AZ473" s="3"/>
      <c r="BA473"/>
      <c r="BB473" s="3"/>
      <c r="BC473"/>
      <c r="BD473" s="3"/>
      <c r="BE473"/>
      <c r="BF473" s="3"/>
      <c r="BG473"/>
      <c r="BH473" s="3"/>
      <c r="BI473"/>
      <c r="BJ473" s="3"/>
      <c r="BK473"/>
      <c r="BL473" s="3"/>
      <c r="BM473"/>
      <c r="BN473" s="3"/>
      <c r="BO473"/>
      <c r="BP473" s="3"/>
      <c r="BQ473"/>
      <c r="BR473" s="3"/>
      <c r="BS473"/>
      <c r="BT473" s="3"/>
      <c r="BU473"/>
      <c r="BV473" s="3"/>
      <c r="BW473"/>
      <c r="BX473" s="3"/>
      <c r="BY473"/>
      <c r="BZ473" s="3"/>
      <c r="CA473"/>
      <c r="CB473" s="3"/>
      <c r="CD473" s="3"/>
      <c r="CF473" s="3"/>
    </row>
    <row r="474" spans="2:84">
      <c r="B474" s="29">
        <f t="shared" si="8"/>
        <v>472</v>
      </c>
      <c r="C474" s="23" t="s">
        <v>369</v>
      </c>
      <c r="D474" s="96" t="s">
        <v>369</v>
      </c>
      <c r="E474" s="9" t="s">
        <v>365</v>
      </c>
      <c r="F474" s="1">
        <v>12</v>
      </c>
      <c r="G474" s="23" t="s">
        <v>26</v>
      </c>
      <c r="H474" s="23">
        <f>INDEX(部首検索表[序数],MATCH(字音画数表[[#This Row],[部首]],部首検索表[部首],0))</f>
        <v>37</v>
      </c>
      <c r="I474" s="23" t="s">
        <v>327</v>
      </c>
      <c r="J474" s="23"/>
      <c r="K474" s="23"/>
      <c r="L474" s="23"/>
      <c r="M474" s="45" t="s">
        <v>20</v>
      </c>
      <c r="N474" s="20"/>
      <c r="AU474"/>
      <c r="AW474"/>
      <c r="AY474"/>
      <c r="AZ474" s="3"/>
      <c r="BA474"/>
      <c r="BB474" s="3"/>
      <c r="BC474"/>
      <c r="BD474" s="3"/>
      <c r="BE474"/>
      <c r="BF474" s="3"/>
      <c r="BG474"/>
      <c r="BH474" s="3"/>
      <c r="BI474"/>
      <c r="BJ474" s="3"/>
      <c r="BK474"/>
      <c r="BL474" s="3"/>
      <c r="BM474"/>
      <c r="BN474" s="3"/>
      <c r="BO474"/>
      <c r="BP474" s="3"/>
      <c r="BQ474"/>
      <c r="BR474" s="3"/>
      <c r="BS474"/>
      <c r="BT474" s="3"/>
      <c r="BU474"/>
      <c r="BV474" s="3"/>
      <c r="BW474"/>
      <c r="BX474" s="3"/>
      <c r="BY474"/>
      <c r="BZ474" s="3"/>
      <c r="CA474"/>
      <c r="CB474" s="3"/>
      <c r="CD474" s="3"/>
      <c r="CF474" s="3"/>
    </row>
    <row r="475" spans="2:84">
      <c r="B475" s="29">
        <f t="shared" si="8"/>
        <v>473</v>
      </c>
      <c r="C475" s="23" t="s">
        <v>1905</v>
      </c>
      <c r="D475" s="96" t="s">
        <v>1905</v>
      </c>
      <c r="E475" s="9" t="s">
        <v>365</v>
      </c>
      <c r="F475" s="1">
        <v>12</v>
      </c>
      <c r="G475" s="23" t="s">
        <v>565</v>
      </c>
      <c r="H475" s="27">
        <f>INDEX(部首検索表[序数],MATCH(字音画数表[[#This Row],[部首]],部首検索表[部首],0))</f>
        <v>168</v>
      </c>
      <c r="I475" s="23" t="s">
        <v>327</v>
      </c>
      <c r="J475" s="23"/>
      <c r="K475" s="23"/>
      <c r="L475" s="23"/>
      <c r="M475" s="45" t="s">
        <v>2038</v>
      </c>
      <c r="N475" s="20"/>
      <c r="AU475"/>
      <c r="AW475"/>
      <c r="AY475"/>
      <c r="AZ475" s="3"/>
      <c r="BA475"/>
      <c r="BB475" s="3"/>
      <c r="BC475"/>
      <c r="BD475" s="3"/>
      <c r="BE475"/>
      <c r="BF475" s="3"/>
      <c r="BG475"/>
      <c r="BH475" s="3"/>
      <c r="BI475"/>
      <c r="BJ475" s="3"/>
      <c r="BK475"/>
      <c r="BL475" s="3"/>
      <c r="BM475"/>
      <c r="BN475" s="3"/>
      <c r="BO475"/>
      <c r="BP475" s="3"/>
      <c r="BQ475"/>
      <c r="BR475" s="3"/>
      <c r="BS475"/>
      <c r="BT475" s="3"/>
      <c r="BU475"/>
      <c r="BV475" s="3"/>
      <c r="BW475"/>
      <c r="BX475" s="3"/>
      <c r="BY475"/>
      <c r="BZ475" s="3"/>
      <c r="CA475"/>
      <c r="CB475" s="3"/>
      <c r="CD475" s="3"/>
      <c r="CF475" s="3"/>
    </row>
    <row r="476" spans="2:84">
      <c r="B476" s="29">
        <f t="shared" si="8"/>
        <v>474</v>
      </c>
      <c r="C476" s="23" t="s">
        <v>370</v>
      </c>
      <c r="D476" s="96" t="s">
        <v>370</v>
      </c>
      <c r="E476" s="9" t="s">
        <v>365</v>
      </c>
      <c r="F476" s="1">
        <v>17</v>
      </c>
      <c r="G476" s="23" t="s">
        <v>105</v>
      </c>
      <c r="H476" s="27">
        <f>INDEX(部首検索表[序数],MATCH(字音画数表[[#This Row],[部首]],部首検索表[部首],0))</f>
        <v>149</v>
      </c>
      <c r="I476" s="23" t="s">
        <v>327</v>
      </c>
      <c r="J476" s="23"/>
      <c r="K476" s="23"/>
      <c r="L476" s="23"/>
      <c r="M476" s="45" t="s">
        <v>20</v>
      </c>
      <c r="N476" s="20"/>
      <c r="AU476"/>
      <c r="AW476"/>
      <c r="AY476"/>
      <c r="AZ476" s="3"/>
      <c r="BA476"/>
      <c r="BB476" s="3"/>
      <c r="BC476"/>
      <c r="BD476" s="3"/>
      <c r="BE476"/>
      <c r="BF476" s="3"/>
      <c r="BG476"/>
      <c r="BH476" s="3"/>
      <c r="BI476"/>
      <c r="BJ476" s="3"/>
      <c r="BK476"/>
      <c r="BL476" s="3"/>
      <c r="BM476"/>
      <c r="BN476" s="3"/>
      <c r="BO476"/>
      <c r="BP476" s="3"/>
      <c r="BQ476"/>
      <c r="BR476" s="3"/>
      <c r="BS476"/>
      <c r="BT476" s="3"/>
      <c r="BU476"/>
      <c r="BV476" s="3"/>
      <c r="BW476"/>
      <c r="BX476" s="3"/>
      <c r="BY476"/>
      <c r="BZ476" s="3"/>
      <c r="CA476"/>
      <c r="CB476" s="3"/>
      <c r="CD476" s="3"/>
      <c r="CF476" s="3"/>
    </row>
    <row r="477" spans="2:84">
      <c r="B477" s="29">
        <f t="shared" si="8"/>
        <v>475</v>
      </c>
      <c r="C477" s="23" t="s">
        <v>1534</v>
      </c>
      <c r="D477" s="96" t="s">
        <v>1534</v>
      </c>
      <c r="E477" s="9" t="s">
        <v>372</v>
      </c>
      <c r="F477" s="1">
        <v>9</v>
      </c>
      <c r="G477" s="23" t="s">
        <v>855</v>
      </c>
      <c r="H477" s="27">
        <f>INDEX(部首検索表[序数],MATCH(字音画数表[[#This Row],[部首]],部首検索表[部首],0))</f>
        <v>18</v>
      </c>
      <c r="I477" s="23" t="s">
        <v>327</v>
      </c>
      <c r="J477" s="23" t="s">
        <v>2039</v>
      </c>
      <c r="K477" s="23" t="s">
        <v>1980</v>
      </c>
      <c r="L477" s="23"/>
      <c r="M477" s="45" t="s">
        <v>20</v>
      </c>
      <c r="N477" s="20"/>
      <c r="AU477"/>
      <c r="AW477"/>
      <c r="AY477"/>
      <c r="AZ477" s="3"/>
      <c r="BA477"/>
      <c r="BB477" s="3"/>
      <c r="BC477"/>
      <c r="BD477" s="3"/>
      <c r="BE477"/>
      <c r="BF477" s="3"/>
      <c r="BG477"/>
      <c r="BH477" s="3"/>
      <c r="BI477"/>
      <c r="BJ477" s="3"/>
      <c r="BK477"/>
      <c r="BL477" s="3"/>
      <c r="BM477"/>
      <c r="BN477" s="3"/>
      <c r="BO477"/>
      <c r="BP477" s="3"/>
      <c r="BQ477"/>
      <c r="BR477" s="3"/>
      <c r="BS477"/>
      <c r="BT477" s="3"/>
      <c r="BU477"/>
      <c r="BV477" s="3"/>
      <c r="BW477"/>
      <c r="BX477" s="3"/>
      <c r="BY477"/>
      <c r="BZ477" s="3"/>
      <c r="CA477"/>
      <c r="CB477" s="3"/>
      <c r="CD477" s="3"/>
      <c r="CF477" s="3"/>
    </row>
    <row r="478" spans="2:84">
      <c r="B478" s="29">
        <f t="shared" si="8"/>
        <v>476</v>
      </c>
      <c r="C478" s="23" t="s">
        <v>371</v>
      </c>
      <c r="D478" s="96" t="s">
        <v>371</v>
      </c>
      <c r="E478" s="9" t="s">
        <v>372</v>
      </c>
      <c r="F478" s="1">
        <v>14</v>
      </c>
      <c r="G478" s="23" t="s">
        <v>65</v>
      </c>
      <c r="H478" s="23">
        <f>INDEX(部首検索表[序数],MATCH(字音画数表[[#This Row],[部首]],部首検索表[部首],0))</f>
        <v>120</v>
      </c>
      <c r="I478" s="23" t="s">
        <v>327</v>
      </c>
      <c r="J478" s="23"/>
      <c r="K478" s="23"/>
      <c r="L478" s="23"/>
      <c r="M478" s="45" t="s">
        <v>20</v>
      </c>
      <c r="N478" s="20"/>
      <c r="AU478"/>
      <c r="AW478"/>
      <c r="AY478"/>
      <c r="AZ478" s="3"/>
      <c r="BA478"/>
      <c r="BB478" s="3"/>
      <c r="BC478"/>
      <c r="BD478" s="3"/>
      <c r="BE478"/>
      <c r="BF478" s="3"/>
      <c r="BG478"/>
      <c r="BH478" s="3"/>
      <c r="BI478"/>
      <c r="BJ478" s="3"/>
      <c r="BK478"/>
      <c r="BL478" s="3"/>
      <c r="BM478"/>
      <c r="BN478" s="3"/>
      <c r="BO478"/>
      <c r="BP478" s="3"/>
      <c r="BQ478"/>
      <c r="BR478" s="3"/>
      <c r="BS478"/>
      <c r="BT478" s="3"/>
      <c r="BU478"/>
      <c r="BV478" s="3"/>
      <c r="BW478"/>
      <c r="BX478" s="3"/>
      <c r="BY478"/>
      <c r="BZ478" s="3"/>
      <c r="CA478"/>
      <c r="CB478" s="3"/>
      <c r="CD478" s="3"/>
      <c r="CF478" s="3"/>
    </row>
    <row r="479" spans="2:84">
      <c r="B479" s="29">
        <f t="shared" si="8"/>
        <v>477</v>
      </c>
      <c r="C479" s="23" t="s">
        <v>373</v>
      </c>
      <c r="D479" s="96" t="s">
        <v>373</v>
      </c>
      <c r="E479" s="9" t="s">
        <v>372</v>
      </c>
      <c r="F479" s="1">
        <v>17</v>
      </c>
      <c r="G479" s="23" t="s">
        <v>374</v>
      </c>
      <c r="H479" s="23">
        <f>INDEX(部首検索表[序数],MATCH(字音画数表[[#This Row],[部首]],部首検索表[部首],0))</f>
        <v>87</v>
      </c>
      <c r="I479" s="23" t="s">
        <v>327</v>
      </c>
      <c r="J479" s="23"/>
      <c r="K479" s="23"/>
      <c r="L479" s="23"/>
      <c r="M479" s="45"/>
      <c r="N479" s="20"/>
      <c r="AU479"/>
      <c r="AW479"/>
      <c r="AY479"/>
      <c r="AZ479" s="3"/>
      <c r="BA479"/>
      <c r="BB479" s="3"/>
      <c r="BC479"/>
      <c r="BD479" s="3"/>
      <c r="BE479"/>
      <c r="BF479" s="3"/>
      <c r="BG479"/>
      <c r="BH479" s="3"/>
      <c r="BI479"/>
      <c r="BJ479" s="3"/>
      <c r="BK479"/>
      <c r="BL479" s="3"/>
      <c r="BM479"/>
      <c r="BN479" s="3"/>
      <c r="BO479"/>
      <c r="BP479" s="3"/>
      <c r="BQ479"/>
      <c r="BR479" s="3"/>
      <c r="BS479"/>
      <c r="BT479" s="3"/>
      <c r="BU479"/>
      <c r="BV479" s="3"/>
      <c r="BW479"/>
      <c r="BX479" s="3"/>
      <c r="BY479"/>
      <c r="BZ479" s="3"/>
      <c r="CA479"/>
      <c r="CB479" s="3"/>
      <c r="CD479" s="3"/>
      <c r="CF479" s="3"/>
    </row>
    <row r="480" spans="2:84">
      <c r="B480" s="29">
        <f t="shared" si="8"/>
        <v>478</v>
      </c>
      <c r="C480" s="23" t="s">
        <v>375</v>
      </c>
      <c r="D480" s="96" t="s">
        <v>375</v>
      </c>
      <c r="E480" s="9" t="s">
        <v>376</v>
      </c>
      <c r="F480" s="1">
        <v>8</v>
      </c>
      <c r="G480" s="23" t="s">
        <v>41</v>
      </c>
      <c r="H480" s="23">
        <f>INDEX(部首検索表[序数],MATCH(字音画数表[[#This Row],[部首]],部首検索表[部首],0))</f>
        <v>140</v>
      </c>
      <c r="I480" s="23" t="s">
        <v>327</v>
      </c>
      <c r="J480" s="23"/>
      <c r="K480" s="23"/>
      <c r="L480" s="23"/>
      <c r="M480" s="45" t="s">
        <v>377</v>
      </c>
      <c r="N480" s="20"/>
      <c r="AU480"/>
      <c r="AW480"/>
      <c r="AY480"/>
      <c r="AZ480" s="3"/>
      <c r="BA480"/>
      <c r="BB480" s="3"/>
      <c r="BC480"/>
      <c r="BD480" s="3"/>
      <c r="BE480"/>
      <c r="BF480" s="3"/>
      <c r="BG480"/>
      <c r="BH480" s="3"/>
      <c r="BI480"/>
      <c r="BJ480" s="3"/>
      <c r="BK480"/>
      <c r="BL480" s="3"/>
      <c r="BM480"/>
      <c r="BN480" s="3"/>
      <c r="BO480"/>
      <c r="BP480" s="3"/>
      <c r="BQ480"/>
      <c r="BR480" s="3"/>
      <c r="BS480"/>
      <c r="BT480" s="3"/>
      <c r="BU480"/>
      <c r="BV480" s="3"/>
      <c r="BW480"/>
      <c r="BX480" s="3"/>
      <c r="BY480"/>
      <c r="BZ480" s="3"/>
      <c r="CA480"/>
      <c r="CB480" s="3"/>
      <c r="CD480" s="3"/>
      <c r="CF480" s="3"/>
    </row>
    <row r="481" spans="2:84">
      <c r="B481" s="29">
        <f t="shared" si="8"/>
        <v>479</v>
      </c>
      <c r="C481" s="23" t="s">
        <v>378</v>
      </c>
      <c r="D481" s="96" t="s">
        <v>378</v>
      </c>
      <c r="E481" s="9" t="s">
        <v>1535</v>
      </c>
      <c r="F481" s="1">
        <v>5</v>
      </c>
      <c r="G481" s="25" t="s">
        <v>326</v>
      </c>
      <c r="H481" s="27">
        <f>INDEX(部首検索表[序数],MATCH(字音画数表[[#This Row],[部首]],部首検索表[部首],0))</f>
        <v>3</v>
      </c>
      <c r="I481" s="23" t="s">
        <v>327</v>
      </c>
      <c r="J481" s="23"/>
      <c r="K481" s="23"/>
      <c r="L481" s="23"/>
      <c r="M481" s="45"/>
      <c r="N481" s="20"/>
      <c r="AU481"/>
      <c r="AW481"/>
      <c r="AY481"/>
      <c r="AZ481" s="3"/>
      <c r="BA481"/>
      <c r="BB481" s="3"/>
      <c r="BC481"/>
      <c r="BD481" s="3"/>
      <c r="BE481"/>
      <c r="BF481" s="3"/>
      <c r="BG481"/>
      <c r="BH481" s="3"/>
      <c r="BI481"/>
      <c r="BJ481" s="3"/>
      <c r="BK481"/>
      <c r="BL481" s="3"/>
      <c r="BM481"/>
      <c r="BN481" s="3"/>
      <c r="BO481"/>
      <c r="BP481" s="3"/>
      <c r="BQ481"/>
      <c r="BR481" s="3"/>
      <c r="BS481"/>
      <c r="BT481" s="3"/>
      <c r="BU481"/>
      <c r="BV481" s="3"/>
      <c r="BW481"/>
      <c r="BX481" s="3"/>
      <c r="BY481"/>
      <c r="BZ481" s="3"/>
      <c r="CA481"/>
      <c r="CB481" s="3"/>
      <c r="CD481" s="3"/>
      <c r="CF481" s="3"/>
    </row>
    <row r="482" spans="2:84">
      <c r="B482" s="29">
        <f t="shared" si="8"/>
        <v>480</v>
      </c>
      <c r="C482" s="23" t="s">
        <v>379</v>
      </c>
      <c r="D482" s="96" t="s">
        <v>379</v>
      </c>
      <c r="E482" s="9" t="s">
        <v>1535</v>
      </c>
      <c r="F482" s="1">
        <v>6</v>
      </c>
      <c r="G482" s="23" t="s">
        <v>380</v>
      </c>
      <c r="H482" s="23">
        <f>INDEX(部首検索表[序数],MATCH(字音画数表[[#This Row],[部首]],部首検索表[部首],0))</f>
        <v>62</v>
      </c>
      <c r="I482" s="23" t="s">
        <v>327</v>
      </c>
      <c r="J482" s="23" t="s">
        <v>2040</v>
      </c>
      <c r="K482" s="23" t="s">
        <v>1972</v>
      </c>
      <c r="L482" s="23"/>
      <c r="M482" s="45" t="s">
        <v>20</v>
      </c>
      <c r="N482" s="20"/>
      <c r="AU482"/>
      <c r="AW482"/>
      <c r="AY482"/>
      <c r="AZ482" s="3"/>
      <c r="BA482"/>
      <c r="BB482" s="3"/>
      <c r="BC482"/>
      <c r="BD482" s="3"/>
      <c r="BE482"/>
      <c r="BF482" s="3"/>
      <c r="BG482"/>
      <c r="BH482" s="3"/>
      <c r="BI482"/>
      <c r="BJ482" s="3"/>
      <c r="BK482"/>
      <c r="BL482" s="3"/>
      <c r="BM482"/>
      <c r="BN482" s="3"/>
      <c r="BO482"/>
      <c r="BP482" s="3"/>
      <c r="BQ482"/>
      <c r="BR482" s="3"/>
      <c r="BS482"/>
      <c r="BT482" s="3"/>
      <c r="BU482"/>
      <c r="BV482" s="3"/>
      <c r="BW482"/>
      <c r="BX482" s="3"/>
      <c r="BY482"/>
      <c r="BZ482" s="3"/>
      <c r="CA482"/>
      <c r="CB482" s="3"/>
      <c r="CD482" s="3"/>
      <c r="CF482" s="3"/>
    </row>
    <row r="483" spans="2:84">
      <c r="B483" s="29">
        <f t="shared" si="8"/>
        <v>481</v>
      </c>
      <c r="C483" s="23" t="s">
        <v>1536</v>
      </c>
      <c r="D483" s="96" t="s">
        <v>1536</v>
      </c>
      <c r="E483" s="9" t="s">
        <v>1535</v>
      </c>
      <c r="F483" s="1">
        <v>6</v>
      </c>
      <c r="G483" s="23" t="s">
        <v>788</v>
      </c>
      <c r="H483" s="27">
        <f>INDEX(部首検索表[序数],MATCH(字音画数表[[#This Row],[部首]],部首検索表[部首],0))</f>
        <v>75</v>
      </c>
      <c r="I483" s="23" t="s">
        <v>327</v>
      </c>
      <c r="J483" s="23"/>
      <c r="K483" s="23"/>
      <c r="L483" s="23"/>
      <c r="M483" s="45"/>
      <c r="N483" s="20"/>
      <c r="AU483"/>
      <c r="AW483"/>
      <c r="AY483"/>
      <c r="AZ483" s="3"/>
      <c r="BA483"/>
      <c r="BB483" s="3"/>
      <c r="BC483"/>
      <c r="BD483" s="3"/>
      <c r="BE483"/>
      <c r="BF483" s="3"/>
      <c r="BG483"/>
      <c r="BH483" s="3"/>
      <c r="BI483"/>
      <c r="BJ483" s="3"/>
      <c r="BK483"/>
      <c r="BL483" s="3"/>
      <c r="BM483"/>
      <c r="BN483" s="3"/>
      <c r="BO483"/>
      <c r="BP483" s="3"/>
      <c r="BQ483"/>
      <c r="BR483" s="3"/>
      <c r="BS483"/>
      <c r="BT483" s="3"/>
      <c r="BU483"/>
      <c r="BV483" s="3"/>
      <c r="BW483"/>
      <c r="BX483" s="3"/>
      <c r="BY483"/>
      <c r="BZ483" s="3"/>
      <c r="CA483"/>
      <c r="CB483" s="3"/>
      <c r="CD483" s="3"/>
      <c r="CF483" s="3"/>
    </row>
    <row r="484" spans="2:84">
      <c r="B484" s="29">
        <f t="shared" si="8"/>
        <v>482</v>
      </c>
      <c r="C484" s="23" t="s">
        <v>1906</v>
      </c>
      <c r="D484" s="96" t="s">
        <v>1906</v>
      </c>
      <c r="E484" s="9" t="s">
        <v>1535</v>
      </c>
      <c r="F484" s="1">
        <v>15</v>
      </c>
      <c r="G484" s="23" t="s">
        <v>472</v>
      </c>
      <c r="H484" s="23">
        <f>INDEX(部首検索表[序数],MATCH(字音画数表[[#This Row],[部首]],部首検索表[部首],0))</f>
        <v>85</v>
      </c>
      <c r="I484" s="23" t="s">
        <v>327</v>
      </c>
      <c r="J484" s="23"/>
      <c r="K484" s="23"/>
      <c r="L484" s="23"/>
      <c r="M484" s="45" t="s">
        <v>20</v>
      </c>
      <c r="N484" s="20"/>
      <c r="AU484"/>
      <c r="AW484"/>
      <c r="AY484"/>
      <c r="AZ484" s="3"/>
      <c r="BA484"/>
      <c r="BB484" s="3"/>
      <c r="BC484"/>
      <c r="BD484" s="3"/>
      <c r="BE484"/>
      <c r="BF484" s="3"/>
      <c r="BG484"/>
      <c r="BH484" s="3"/>
      <c r="BI484"/>
      <c r="BJ484" s="3"/>
      <c r="BK484"/>
      <c r="BL484" s="3"/>
      <c r="BM484"/>
      <c r="BN484" s="3"/>
      <c r="BO484"/>
      <c r="BP484" s="3"/>
      <c r="BQ484"/>
      <c r="BR484" s="3"/>
      <c r="BS484"/>
      <c r="BT484" s="3"/>
      <c r="BU484"/>
      <c r="BV484" s="3"/>
      <c r="BW484"/>
      <c r="BX484" s="3"/>
      <c r="BY484"/>
      <c r="BZ484" s="3"/>
      <c r="CA484"/>
      <c r="CB484" s="3"/>
      <c r="CD484" s="3"/>
      <c r="CF484" s="3"/>
    </row>
    <row r="485" spans="2:84">
      <c r="B485" s="29">
        <f t="shared" si="8"/>
        <v>483</v>
      </c>
      <c r="C485" s="23" t="s">
        <v>1537</v>
      </c>
      <c r="D485" s="96" t="s">
        <v>1537</v>
      </c>
      <c r="E485" s="9" t="s">
        <v>1535</v>
      </c>
      <c r="F485" s="1">
        <v>16</v>
      </c>
      <c r="G485" s="23" t="s">
        <v>931</v>
      </c>
      <c r="H485" s="23">
        <f>INDEX(部首検索表[序数],MATCH(字音画数表[[#This Row],[部首]],部首検索表[部首],0))</f>
        <v>151</v>
      </c>
      <c r="I485" s="23" t="s">
        <v>327</v>
      </c>
      <c r="J485" s="23"/>
      <c r="K485" s="23"/>
      <c r="L485" s="23"/>
      <c r="M485" s="45"/>
      <c r="N485" s="20"/>
      <c r="AU485"/>
      <c r="AW485"/>
      <c r="AY485"/>
      <c r="AZ485" s="3"/>
      <c r="BA485"/>
      <c r="BB485" s="3"/>
      <c r="BC485"/>
      <c r="BD485" s="3"/>
      <c r="BE485"/>
      <c r="BF485" s="3"/>
      <c r="BG485"/>
      <c r="BH485" s="3"/>
      <c r="BI485"/>
      <c r="BJ485" s="3"/>
      <c r="BK485"/>
      <c r="BL485" s="3"/>
      <c r="BM485"/>
      <c r="BN485" s="3"/>
      <c r="BO485"/>
      <c r="BP485" s="3"/>
      <c r="BQ485"/>
      <c r="BR485" s="3"/>
      <c r="BS485"/>
      <c r="BT485" s="3"/>
      <c r="BU485"/>
      <c r="BV485" s="3"/>
      <c r="BW485"/>
      <c r="BX485" s="3"/>
      <c r="BY485"/>
      <c r="BZ485" s="3"/>
      <c r="CA485"/>
      <c r="CB485" s="3"/>
      <c r="CD485" s="3"/>
      <c r="CF485" s="3"/>
    </row>
    <row r="486" spans="2:84">
      <c r="B486" s="29">
        <f t="shared" si="8"/>
        <v>484</v>
      </c>
      <c r="C486" s="23" t="s">
        <v>1538</v>
      </c>
      <c r="D486" s="96" t="s">
        <v>1538</v>
      </c>
      <c r="E486" s="9" t="s">
        <v>1535</v>
      </c>
      <c r="F486" s="1">
        <v>16</v>
      </c>
      <c r="G486" s="1" t="s">
        <v>798</v>
      </c>
      <c r="H486" s="23">
        <f>INDEX(部首検索表[序数],MATCH(字音画数表[[#This Row],[部首]],部首検索表[部首],0))</f>
        <v>159</v>
      </c>
      <c r="I486" s="23" t="s">
        <v>327</v>
      </c>
      <c r="J486" s="23" t="s">
        <v>2041</v>
      </c>
      <c r="K486" s="23" t="s">
        <v>1972</v>
      </c>
      <c r="L486" s="23"/>
      <c r="M486" s="45" t="s">
        <v>20</v>
      </c>
      <c r="N486" s="20"/>
      <c r="AU486"/>
      <c r="AW486"/>
      <c r="AY486"/>
      <c r="AZ486" s="3"/>
      <c r="BA486"/>
      <c r="BB486" s="3"/>
      <c r="BC486"/>
      <c r="BD486" s="3"/>
      <c r="BE486"/>
      <c r="BF486" s="3"/>
      <c r="BG486"/>
      <c r="BH486" s="3"/>
      <c r="BI486"/>
      <c r="BJ486" s="3"/>
      <c r="BK486"/>
      <c r="BL486" s="3"/>
      <c r="BM486"/>
      <c r="BN486" s="3"/>
      <c r="BO486"/>
      <c r="BP486" s="3"/>
      <c r="BQ486"/>
      <c r="BR486" s="3"/>
      <c r="BS486"/>
      <c r="BT486" s="3"/>
      <c r="BU486"/>
      <c r="BV486" s="3"/>
      <c r="BW486"/>
      <c r="BX486" s="3"/>
      <c r="BY486"/>
      <c r="BZ486" s="3"/>
      <c r="CA486"/>
      <c r="CB486" s="3"/>
      <c r="CD486" s="3"/>
      <c r="CF486" s="3"/>
    </row>
    <row r="487" spans="2:84">
      <c r="B487" s="29">
        <f t="shared" si="8"/>
        <v>485</v>
      </c>
      <c r="C487" s="23" t="s">
        <v>853</v>
      </c>
      <c r="D487" s="96" t="s">
        <v>853</v>
      </c>
      <c r="E487" s="9" t="s">
        <v>382</v>
      </c>
      <c r="F487" s="1">
        <v>2</v>
      </c>
      <c r="G487" s="23" t="s">
        <v>789</v>
      </c>
      <c r="H487" s="23">
        <f>INDEX(部首検索表[序数],MATCH(字音画数表[[#This Row],[部首]],部首検索表[部首],0))</f>
        <v>24</v>
      </c>
      <c r="I487" s="23" t="s">
        <v>327</v>
      </c>
      <c r="J487" s="23" t="s">
        <v>2042</v>
      </c>
      <c r="K487" s="23" t="s">
        <v>1980</v>
      </c>
      <c r="L487" s="23"/>
      <c r="M487" s="45" t="s">
        <v>20</v>
      </c>
      <c r="N487" s="20"/>
      <c r="AU487"/>
      <c r="AW487"/>
      <c r="AY487"/>
      <c r="AZ487" s="3"/>
      <c r="BA487"/>
      <c r="BB487" s="3"/>
      <c r="BC487"/>
      <c r="BD487" s="3"/>
      <c r="BE487"/>
      <c r="BF487" s="3"/>
      <c r="BG487"/>
      <c r="BH487" s="3"/>
      <c r="BI487"/>
      <c r="BJ487" s="3"/>
      <c r="BK487"/>
      <c r="BL487" s="3"/>
      <c r="BM487"/>
      <c r="BN487" s="3"/>
      <c r="BO487"/>
      <c r="BP487" s="3"/>
      <c r="BQ487"/>
      <c r="BR487" s="3"/>
      <c r="BS487"/>
      <c r="BT487" s="3"/>
      <c r="BU487"/>
      <c r="BV487" s="3"/>
      <c r="BW487"/>
      <c r="BX487" s="3"/>
      <c r="BY487"/>
      <c r="BZ487" s="3"/>
      <c r="CA487"/>
      <c r="CB487" s="3"/>
      <c r="CD487" s="3"/>
      <c r="CF487" s="3"/>
    </row>
    <row r="488" spans="2:84">
      <c r="B488" s="29">
        <f t="shared" si="8"/>
        <v>486</v>
      </c>
      <c r="C488" s="23" t="s">
        <v>1539</v>
      </c>
      <c r="D488" s="96" t="s">
        <v>1539</v>
      </c>
      <c r="E488" s="9" t="s">
        <v>382</v>
      </c>
      <c r="F488" s="1">
        <v>5</v>
      </c>
      <c r="G488" s="23" t="s">
        <v>789</v>
      </c>
      <c r="H488" s="27">
        <f>INDEX(部首検索表[序数],MATCH(字音画数表[[#This Row],[部首]],部首検索表[部首],0))</f>
        <v>24</v>
      </c>
      <c r="I488" s="23" t="s">
        <v>327</v>
      </c>
      <c r="J488" s="23"/>
      <c r="K488" s="23"/>
      <c r="L488" s="23"/>
      <c r="M488" s="45"/>
      <c r="N488" s="20"/>
      <c r="AU488"/>
      <c r="AW488"/>
      <c r="AY488"/>
      <c r="AZ488" s="3"/>
      <c r="BA488"/>
      <c r="BB488" s="3"/>
      <c r="BC488"/>
      <c r="BD488" s="3"/>
      <c r="BE488"/>
      <c r="BF488" s="3"/>
      <c r="BG488"/>
      <c r="BH488" s="3"/>
      <c r="BI488"/>
      <c r="BJ488" s="3"/>
      <c r="BK488"/>
      <c r="BL488" s="3"/>
      <c r="BM488"/>
      <c r="BN488" s="3"/>
      <c r="BO488"/>
      <c r="BP488" s="3"/>
      <c r="BQ488"/>
      <c r="BR488" s="3"/>
      <c r="BS488"/>
      <c r="BT488" s="3"/>
      <c r="BU488"/>
      <c r="BV488" s="3"/>
      <c r="BW488"/>
      <c r="BX488" s="3"/>
      <c r="BY488"/>
      <c r="BZ488" s="3"/>
      <c r="CA488"/>
      <c r="CB488" s="3"/>
      <c r="CD488" s="3"/>
      <c r="CF488" s="3"/>
    </row>
    <row r="489" spans="2:84">
      <c r="B489" s="29">
        <f t="shared" si="8"/>
        <v>487</v>
      </c>
      <c r="C489" s="23" t="s">
        <v>381</v>
      </c>
      <c r="D489" s="96" t="s">
        <v>381</v>
      </c>
      <c r="E489" s="9" t="s">
        <v>382</v>
      </c>
      <c r="F489" s="1">
        <v>5</v>
      </c>
      <c r="G489" s="25" t="s">
        <v>76</v>
      </c>
      <c r="H489" s="23"/>
      <c r="I489" s="23" t="s">
        <v>327</v>
      </c>
      <c r="J489" s="23"/>
      <c r="K489" s="23"/>
      <c r="L489" s="23"/>
      <c r="M489" s="45" t="s">
        <v>20</v>
      </c>
      <c r="N489" s="20"/>
      <c r="AU489"/>
      <c r="AW489"/>
      <c r="AY489"/>
      <c r="AZ489" s="3"/>
      <c r="BA489"/>
      <c r="BB489" s="3"/>
      <c r="BC489"/>
      <c r="BD489" s="3"/>
      <c r="BE489"/>
      <c r="BF489" s="3"/>
      <c r="BG489"/>
      <c r="BH489" s="3"/>
      <c r="BI489"/>
      <c r="BJ489" s="3"/>
      <c r="BK489"/>
      <c r="BL489" s="3"/>
      <c r="BM489"/>
      <c r="BN489" s="3"/>
      <c r="BO489"/>
      <c r="BP489" s="3"/>
      <c r="BQ489"/>
      <c r="BR489" s="3"/>
      <c r="BS489"/>
      <c r="BT489" s="3"/>
      <c r="BU489"/>
      <c r="BV489" s="3"/>
      <c r="BW489"/>
      <c r="BX489" s="3"/>
      <c r="BY489"/>
      <c r="BZ489" s="3"/>
      <c r="CA489"/>
      <c r="CB489" s="3"/>
      <c r="CD489" s="3"/>
      <c r="CF489" s="3"/>
    </row>
    <row r="490" spans="2:84">
      <c r="B490" s="29">
        <f t="shared" si="8"/>
        <v>488</v>
      </c>
      <c r="C490" s="23" t="s">
        <v>383</v>
      </c>
      <c r="D490" s="96" t="s">
        <v>383</v>
      </c>
      <c r="E490" s="9" t="s">
        <v>382</v>
      </c>
      <c r="F490" s="1">
        <v>6</v>
      </c>
      <c r="G490" s="25" t="s">
        <v>245</v>
      </c>
      <c r="H490" s="23">
        <f>INDEX(部首検索表[序数],MATCH(字音画数表[[#This Row],[部首]],部首検索表[部首],0))</f>
        <v>10</v>
      </c>
      <c r="I490" s="23" t="s">
        <v>327</v>
      </c>
      <c r="J490" s="23" t="s">
        <v>2042</v>
      </c>
      <c r="K490" s="23" t="s">
        <v>1972</v>
      </c>
      <c r="L490" s="23"/>
      <c r="M490" s="45" t="s">
        <v>20</v>
      </c>
      <c r="N490" s="20"/>
      <c r="AU490"/>
      <c r="AW490"/>
      <c r="AY490"/>
      <c r="AZ490" s="3"/>
      <c r="BA490"/>
      <c r="BB490" s="3"/>
      <c r="BC490"/>
      <c r="BD490" s="3"/>
      <c r="BE490"/>
      <c r="BF490" s="3"/>
      <c r="BG490"/>
      <c r="BH490" s="3"/>
      <c r="BI490"/>
      <c r="BJ490" s="3"/>
      <c r="BK490"/>
      <c r="BL490" s="3"/>
      <c r="BM490"/>
      <c r="BN490" s="3"/>
      <c r="BO490"/>
      <c r="BP490" s="3"/>
      <c r="BQ490"/>
      <c r="BR490" s="3"/>
      <c r="BS490"/>
      <c r="BT490" s="3"/>
      <c r="BU490"/>
      <c r="BV490" s="3"/>
      <c r="BW490"/>
      <c r="BX490" s="3"/>
      <c r="BY490"/>
      <c r="BZ490" s="3"/>
      <c r="CA490"/>
      <c r="CB490" s="3"/>
      <c r="CD490" s="3"/>
      <c r="CF490" s="3"/>
    </row>
    <row r="491" spans="2:84">
      <c r="B491" s="29">
        <f t="shared" si="8"/>
        <v>489</v>
      </c>
      <c r="C491" s="23" t="s">
        <v>384</v>
      </c>
      <c r="D491" s="96" t="s">
        <v>384</v>
      </c>
      <c r="E491" s="9" t="s">
        <v>382</v>
      </c>
      <c r="F491" s="1">
        <v>6</v>
      </c>
      <c r="G491" s="25" t="s">
        <v>15</v>
      </c>
      <c r="H491" s="27">
        <f>INDEX(部首検索表[序数],MATCH(字音画数表[[#This Row],[部首]],部首検索表[部首],0))</f>
        <v>40</v>
      </c>
      <c r="I491" s="23" t="s">
        <v>327</v>
      </c>
      <c r="J491" s="23" t="s">
        <v>2043</v>
      </c>
      <c r="K491" s="23" t="s">
        <v>1980</v>
      </c>
      <c r="L491" s="23"/>
      <c r="M491" s="45" t="s">
        <v>20</v>
      </c>
      <c r="N491" s="20"/>
      <c r="AU491"/>
      <c r="AW491"/>
      <c r="AY491"/>
      <c r="AZ491" s="3"/>
      <c r="BA491"/>
      <c r="BB491" s="3"/>
      <c r="BC491"/>
      <c r="BD491" s="3"/>
      <c r="BE491"/>
      <c r="BF491" s="3"/>
      <c r="BG491"/>
      <c r="BH491" s="3"/>
      <c r="BI491"/>
      <c r="BJ491" s="3"/>
      <c r="BK491"/>
      <c r="BL491" s="3"/>
      <c r="BM491"/>
      <c r="BN491" s="3"/>
      <c r="BO491"/>
      <c r="BP491" s="3"/>
      <c r="BQ491"/>
      <c r="BR491" s="3"/>
      <c r="BS491"/>
      <c r="BT491" s="3"/>
      <c r="BU491"/>
      <c r="BV491" s="3"/>
      <c r="BW491"/>
      <c r="BX491" s="3"/>
      <c r="BY491"/>
      <c r="BZ491" s="3"/>
      <c r="CA491"/>
      <c r="CB491" s="3"/>
      <c r="CD491" s="3"/>
      <c r="CF491" s="3"/>
    </row>
    <row r="492" spans="2:84">
      <c r="B492" s="29">
        <f t="shared" si="8"/>
        <v>490</v>
      </c>
      <c r="C492" s="24" t="s">
        <v>385</v>
      </c>
      <c r="D492" s="97" t="s">
        <v>385</v>
      </c>
      <c r="E492" s="16" t="s">
        <v>382</v>
      </c>
      <c r="F492" s="1">
        <v>6</v>
      </c>
      <c r="G492" s="25" t="s">
        <v>386</v>
      </c>
      <c r="H492" s="23">
        <f>INDEX(部首検索表[序数],MATCH(字音画数表[[#This Row],[部首]],部首検索表[部首],0))</f>
        <v>47</v>
      </c>
      <c r="I492" s="23" t="s">
        <v>327</v>
      </c>
      <c r="J492" s="23"/>
      <c r="K492" s="23"/>
      <c r="L492" s="23"/>
      <c r="M492" s="45" t="s">
        <v>20</v>
      </c>
      <c r="N492" s="20"/>
      <c r="AU492"/>
      <c r="AW492"/>
      <c r="AY492"/>
      <c r="AZ492" s="3"/>
      <c r="BA492"/>
      <c r="BB492" s="3"/>
      <c r="BC492"/>
      <c r="BD492" s="3"/>
      <c r="BE492"/>
      <c r="BF492" s="3"/>
      <c r="BG492"/>
      <c r="BH492" s="3"/>
      <c r="BI492"/>
      <c r="BJ492" s="3"/>
      <c r="BK492"/>
      <c r="BL492" s="3"/>
      <c r="BM492"/>
      <c r="BN492" s="3"/>
      <c r="BO492"/>
      <c r="BP492" s="3"/>
      <c r="BQ492"/>
      <c r="BR492" s="3"/>
      <c r="BS492"/>
      <c r="BT492" s="3"/>
      <c r="BU492"/>
      <c r="BV492" s="3"/>
      <c r="BW492"/>
      <c r="BX492" s="3"/>
      <c r="BY492"/>
      <c r="BZ492" s="3"/>
      <c r="CA492"/>
      <c r="CB492" s="3"/>
      <c r="CD492" s="3"/>
      <c r="CF492" s="3"/>
    </row>
    <row r="493" spans="2:84">
      <c r="B493" s="29">
        <f t="shared" si="8"/>
        <v>491</v>
      </c>
      <c r="C493" s="23" t="s">
        <v>1540</v>
      </c>
      <c r="D493" s="96" t="s">
        <v>1540</v>
      </c>
      <c r="E493" s="9" t="s">
        <v>382</v>
      </c>
      <c r="F493" s="1">
        <v>8</v>
      </c>
      <c r="G493" s="23" t="s">
        <v>801</v>
      </c>
      <c r="H493" s="27">
        <f>INDEX(部首検索表[序数],MATCH(字音画数表[[#This Row],[部首]],部首検索表[部首],0))</f>
        <v>29</v>
      </c>
      <c r="I493" s="23" t="s">
        <v>327</v>
      </c>
      <c r="J493" s="23" t="s">
        <v>2043</v>
      </c>
      <c r="K493" s="23" t="s">
        <v>1980</v>
      </c>
      <c r="L493" s="23"/>
      <c r="M493" s="45" t="s">
        <v>20</v>
      </c>
      <c r="N493" s="20"/>
      <c r="AU493"/>
      <c r="AW493"/>
      <c r="AY493"/>
      <c r="AZ493" s="3"/>
      <c r="BA493"/>
      <c r="BB493" s="3"/>
      <c r="BC493"/>
      <c r="BD493" s="3"/>
      <c r="BE493"/>
      <c r="BF493" s="3"/>
      <c r="BG493"/>
      <c r="BH493" s="3"/>
      <c r="BI493"/>
      <c r="BJ493" s="3"/>
      <c r="BK493"/>
      <c r="BL493" s="3"/>
      <c r="BM493"/>
      <c r="BN493" s="3"/>
      <c r="BO493"/>
      <c r="BP493" s="3"/>
      <c r="BQ493"/>
      <c r="BR493" s="3"/>
      <c r="BS493"/>
      <c r="BT493" s="3"/>
      <c r="BU493"/>
      <c r="BV493" s="3"/>
      <c r="BW493"/>
      <c r="BX493" s="3"/>
      <c r="BY493"/>
      <c r="BZ493" s="3"/>
      <c r="CA493"/>
      <c r="CB493" s="3"/>
      <c r="CD493" s="3"/>
      <c r="CF493" s="3"/>
    </row>
    <row r="494" spans="2:84">
      <c r="B494" s="29">
        <f t="shared" si="8"/>
        <v>492</v>
      </c>
      <c r="C494" s="23" t="s">
        <v>1541</v>
      </c>
      <c r="D494" s="96" t="s">
        <v>1541</v>
      </c>
      <c r="E494" s="9" t="s">
        <v>382</v>
      </c>
      <c r="F494" s="1">
        <v>8</v>
      </c>
      <c r="G494" s="23" t="s">
        <v>801</v>
      </c>
      <c r="H494" s="23">
        <f>INDEX(部首検索表[序数],MATCH(字音画数表[[#This Row],[部首]],部首検索表[部首],0))</f>
        <v>29</v>
      </c>
      <c r="I494" s="23" t="s">
        <v>327</v>
      </c>
      <c r="J494" s="23"/>
      <c r="K494" s="23"/>
      <c r="L494" s="23"/>
      <c r="M494" s="45"/>
      <c r="N494" s="20"/>
      <c r="AU494"/>
      <c r="AW494"/>
      <c r="AY494"/>
      <c r="AZ494" s="3"/>
      <c r="BA494"/>
      <c r="BB494" s="3"/>
      <c r="BC494"/>
      <c r="BD494" s="3"/>
      <c r="BE494"/>
      <c r="BF494" s="3"/>
      <c r="BG494"/>
      <c r="BH494" s="3"/>
      <c r="BI494"/>
      <c r="BJ494" s="3"/>
      <c r="BK494"/>
      <c r="BL494" s="3"/>
      <c r="BM494"/>
      <c r="BN494" s="3"/>
      <c r="BO494"/>
      <c r="BP494" s="3"/>
      <c r="BQ494"/>
      <c r="BR494" s="3"/>
      <c r="BS494"/>
      <c r="BT494" s="3"/>
      <c r="BU494"/>
      <c r="BV494" s="3"/>
      <c r="BW494"/>
      <c r="BX494" s="3"/>
      <c r="BY494"/>
      <c r="BZ494" s="3"/>
      <c r="CA494"/>
      <c r="CB494" s="3"/>
      <c r="CD494" s="3"/>
      <c r="CF494" s="3"/>
    </row>
    <row r="495" spans="2:84">
      <c r="B495" s="29">
        <f t="shared" si="8"/>
        <v>493</v>
      </c>
      <c r="C495" s="1" t="s">
        <v>387</v>
      </c>
      <c r="D495" s="9" t="s">
        <v>387</v>
      </c>
      <c r="E495" s="9" t="s">
        <v>382</v>
      </c>
      <c r="F495" s="1">
        <v>8</v>
      </c>
      <c r="G495" s="1" t="s">
        <v>96</v>
      </c>
      <c r="H495" s="23">
        <f>INDEX(部首検索表[序数],MATCH(字音画数表[[#This Row],[部首]],部首検索表[部首],0))</f>
        <v>30</v>
      </c>
      <c r="I495" s="23" t="s">
        <v>327</v>
      </c>
      <c r="J495" s="23"/>
      <c r="K495" s="23"/>
      <c r="L495" s="23"/>
      <c r="M495" s="45" t="s">
        <v>20</v>
      </c>
      <c r="N495" s="20"/>
      <c r="AU495"/>
      <c r="AW495"/>
      <c r="AY495"/>
      <c r="AZ495" s="3"/>
      <c r="BA495"/>
      <c r="BB495" s="3"/>
      <c r="BC495"/>
      <c r="BD495" s="3"/>
      <c r="BE495"/>
      <c r="BF495" s="3"/>
      <c r="BG495"/>
      <c r="BH495" s="3"/>
      <c r="BI495"/>
      <c r="BJ495" s="3"/>
      <c r="BK495"/>
      <c r="BL495" s="3"/>
      <c r="BM495"/>
      <c r="BN495" s="3"/>
      <c r="BO495"/>
      <c r="BP495" s="3"/>
      <c r="BQ495"/>
      <c r="BR495" s="3"/>
      <c r="BS495"/>
      <c r="BT495" s="3"/>
      <c r="BU495"/>
      <c r="BV495" s="3"/>
      <c r="BW495"/>
      <c r="BX495" s="3"/>
      <c r="BY495"/>
      <c r="BZ495" s="3"/>
      <c r="CA495"/>
      <c r="CB495" s="3"/>
      <c r="CD495" s="3"/>
      <c r="CF495" s="3"/>
    </row>
    <row r="496" spans="2:84">
      <c r="B496" s="29">
        <f t="shared" si="8"/>
        <v>494</v>
      </c>
      <c r="C496" s="23" t="s">
        <v>1257</v>
      </c>
      <c r="D496" s="96" t="s">
        <v>1257</v>
      </c>
      <c r="E496" s="9" t="s">
        <v>382</v>
      </c>
      <c r="F496" s="1">
        <v>9</v>
      </c>
      <c r="G496" s="23" t="s">
        <v>813</v>
      </c>
      <c r="H496" s="23">
        <f>INDEX(部首検索表[序数],MATCH(字音画数表[[#This Row],[部首]],部首検索表[部首],0))</f>
        <v>185</v>
      </c>
      <c r="I496" s="23" t="s">
        <v>327</v>
      </c>
      <c r="J496" s="23" t="s">
        <v>2043</v>
      </c>
      <c r="K496" s="23" t="s">
        <v>1980</v>
      </c>
      <c r="L496" s="23"/>
      <c r="M496" s="45" t="s">
        <v>20</v>
      </c>
      <c r="N496" s="20"/>
      <c r="AU496"/>
      <c r="AW496"/>
      <c r="AY496"/>
      <c r="AZ496" s="3"/>
      <c r="BA496"/>
      <c r="BB496" s="3"/>
      <c r="BC496"/>
      <c r="BD496" s="3"/>
      <c r="BE496"/>
      <c r="BF496" s="3"/>
      <c r="BG496"/>
      <c r="BH496" s="3"/>
      <c r="BI496"/>
      <c r="BJ496" s="3"/>
      <c r="BK496"/>
      <c r="BL496" s="3"/>
      <c r="BM496"/>
      <c r="BN496" s="3"/>
      <c r="BO496"/>
      <c r="BP496" s="3"/>
      <c r="BQ496"/>
      <c r="BR496" s="3"/>
      <c r="BS496"/>
      <c r="BT496" s="3"/>
      <c r="BU496"/>
      <c r="BV496" s="3"/>
      <c r="BW496"/>
      <c r="BX496" s="3"/>
      <c r="BY496"/>
      <c r="BZ496" s="3"/>
      <c r="CA496"/>
      <c r="CB496" s="3"/>
      <c r="CD496" s="3"/>
      <c r="CF496" s="3"/>
    </row>
    <row r="497" spans="2:84">
      <c r="B497" s="29">
        <f t="shared" si="8"/>
        <v>495</v>
      </c>
      <c r="C497" s="23" t="s">
        <v>1542</v>
      </c>
      <c r="D497" s="96" t="s">
        <v>1542</v>
      </c>
      <c r="E497" s="9" t="s">
        <v>382</v>
      </c>
      <c r="F497" s="1">
        <v>10</v>
      </c>
      <c r="G497" s="23" t="s">
        <v>211</v>
      </c>
      <c r="H497" s="23">
        <f>INDEX(部首検索表[序数],MATCH(字音画数表[[#This Row],[部首]],部首検索表[部首],0))</f>
        <v>14</v>
      </c>
      <c r="I497" s="23" t="s">
        <v>327</v>
      </c>
      <c r="J497" s="23"/>
      <c r="K497" s="23"/>
      <c r="L497" s="23"/>
      <c r="M497" s="45" t="s">
        <v>934</v>
      </c>
      <c r="N497" s="20"/>
      <c r="AU497"/>
      <c r="AW497"/>
      <c r="AY497"/>
      <c r="AZ497" s="3"/>
      <c r="BA497"/>
      <c r="BB497" s="3"/>
      <c r="BC497"/>
      <c r="BD497" s="3"/>
      <c r="BE497"/>
      <c r="BF497" s="3"/>
      <c r="BG497"/>
      <c r="BH497" s="3"/>
      <c r="BI497"/>
      <c r="BJ497" s="3"/>
      <c r="BK497"/>
      <c r="BL497" s="3"/>
      <c r="BM497"/>
      <c r="BN497" s="3"/>
      <c r="BO497"/>
      <c r="BP497" s="3"/>
      <c r="BQ497"/>
      <c r="BR497" s="3"/>
      <c r="BS497"/>
      <c r="BT497" s="3"/>
      <c r="BU497"/>
      <c r="BV497" s="3"/>
      <c r="BW497"/>
      <c r="BX497" s="3"/>
      <c r="BY497"/>
      <c r="BZ497" s="3"/>
      <c r="CA497"/>
      <c r="CB497" s="3"/>
      <c r="CD497" s="3"/>
      <c r="CF497" s="3"/>
    </row>
    <row r="498" spans="2:84">
      <c r="B498" s="29">
        <f t="shared" si="8"/>
        <v>496</v>
      </c>
      <c r="C498" s="23" t="s">
        <v>1543</v>
      </c>
      <c r="D498" s="96" t="s">
        <v>1543</v>
      </c>
      <c r="E498" s="9" t="s">
        <v>382</v>
      </c>
      <c r="F498" s="1">
        <v>11</v>
      </c>
      <c r="G498" s="23" t="s">
        <v>803</v>
      </c>
      <c r="H498" s="27">
        <f>INDEX(部首検索表[序数],MATCH(字音画数表[[#This Row],[部首]],部首検索表[部首],0))</f>
        <v>32</v>
      </c>
      <c r="I498" s="23" t="s">
        <v>327</v>
      </c>
      <c r="J498" s="23" t="s">
        <v>2044</v>
      </c>
      <c r="K498" s="23" t="s">
        <v>1972</v>
      </c>
      <c r="L498" s="23"/>
      <c r="M498" s="44" t="s">
        <v>1345</v>
      </c>
      <c r="N498" s="20"/>
      <c r="AU498"/>
      <c r="AW498"/>
      <c r="AY498"/>
      <c r="AZ498" s="3"/>
      <c r="BA498"/>
      <c r="BB498" s="3"/>
      <c r="BC498"/>
      <c r="BD498" s="3"/>
      <c r="BE498"/>
      <c r="BF498" s="3"/>
      <c r="BG498"/>
      <c r="BH498" s="3"/>
      <c r="BI498"/>
      <c r="BJ498" s="3"/>
      <c r="BK498"/>
      <c r="BL498" s="3"/>
      <c r="BM498"/>
      <c r="BN498" s="3"/>
      <c r="BO498"/>
      <c r="BP498" s="3"/>
      <c r="BQ498"/>
      <c r="BR498" s="3"/>
      <c r="BS498"/>
      <c r="BT498" s="3"/>
      <c r="BU498"/>
      <c r="BV498" s="3"/>
      <c r="BW498"/>
      <c r="BX498" s="3"/>
      <c r="BY498"/>
      <c r="BZ498" s="3"/>
      <c r="CA498"/>
      <c r="CB498" s="3"/>
      <c r="CD498" s="3"/>
      <c r="CF498" s="3"/>
    </row>
    <row r="499" spans="2:84">
      <c r="B499" s="29">
        <f t="shared" si="8"/>
        <v>497</v>
      </c>
      <c r="C499" s="23" t="s">
        <v>1544</v>
      </c>
      <c r="D499" s="96" t="s">
        <v>1544</v>
      </c>
      <c r="E499" s="9" t="s">
        <v>382</v>
      </c>
      <c r="F499" s="1">
        <v>11</v>
      </c>
      <c r="G499" s="23" t="s">
        <v>54</v>
      </c>
      <c r="H499" s="23">
        <f>INDEX(部首検索表[序数],MATCH(字音画数表[[#This Row],[部首]],部首検索表[部首],0))</f>
        <v>124</v>
      </c>
      <c r="I499" s="23" t="s">
        <v>327</v>
      </c>
      <c r="J499" s="23"/>
      <c r="K499" s="23"/>
      <c r="L499" s="23"/>
      <c r="M499" s="45"/>
      <c r="N499" s="20"/>
      <c r="AU499"/>
      <c r="AW499"/>
      <c r="AY499"/>
      <c r="AZ499" s="3"/>
      <c r="BA499"/>
      <c r="BB499" s="3"/>
      <c r="BC499"/>
      <c r="BD499" s="3"/>
      <c r="BE499"/>
      <c r="BF499" s="3"/>
      <c r="BG499"/>
      <c r="BH499" s="3"/>
      <c r="BI499"/>
      <c r="BJ499" s="3"/>
      <c r="BK499"/>
      <c r="BL499" s="3"/>
      <c r="BM499"/>
      <c r="BN499" s="3"/>
      <c r="BO499"/>
      <c r="BP499" s="3"/>
      <c r="BQ499"/>
      <c r="BR499" s="3"/>
      <c r="BS499"/>
      <c r="BT499" s="3"/>
      <c r="BU499"/>
      <c r="BV499" s="3"/>
      <c r="BW499"/>
      <c r="BX499" s="3"/>
      <c r="BY499"/>
      <c r="BZ499" s="3"/>
      <c r="CA499"/>
      <c r="CB499" s="3"/>
      <c r="CD499" s="3"/>
      <c r="CF499" s="3"/>
    </row>
    <row r="500" spans="2:84">
      <c r="B500" s="29">
        <f t="shared" si="8"/>
        <v>498</v>
      </c>
      <c r="C500" s="23" t="s">
        <v>1545</v>
      </c>
      <c r="D500" s="96" t="s">
        <v>1545</v>
      </c>
      <c r="E500" s="9" t="s">
        <v>382</v>
      </c>
      <c r="F500" s="1">
        <v>11</v>
      </c>
      <c r="G500" s="23" t="s">
        <v>919</v>
      </c>
      <c r="H500" s="23">
        <f>INDEX(部首検索表[序数],MATCH(字音画数表[[#This Row],[部首]],部首検索表[部首],0))</f>
        <v>130</v>
      </c>
      <c r="I500" s="23" t="s">
        <v>327</v>
      </c>
      <c r="J500" s="23"/>
      <c r="K500" s="23"/>
      <c r="L500" s="23"/>
      <c r="M500" s="45"/>
      <c r="N500" s="20"/>
      <c r="AU500"/>
      <c r="AW500"/>
      <c r="AY500"/>
      <c r="AZ500" s="3"/>
      <c r="BA500"/>
      <c r="BB500" s="3"/>
      <c r="BC500"/>
      <c r="BD500" s="3"/>
      <c r="BE500"/>
      <c r="BF500" s="3"/>
      <c r="BG500"/>
      <c r="BH500" s="3"/>
      <c r="BI500"/>
      <c r="BJ500" s="3"/>
      <c r="BK500"/>
      <c r="BL500" s="3"/>
      <c r="BM500"/>
      <c r="BN500" s="3"/>
      <c r="BO500"/>
      <c r="BP500" s="3"/>
      <c r="BQ500"/>
      <c r="BR500" s="3"/>
      <c r="BS500"/>
      <c r="BT500" s="3"/>
      <c r="BU500"/>
      <c r="BV500" s="3"/>
      <c r="BW500"/>
      <c r="BX500" s="3"/>
      <c r="BY500"/>
      <c r="BZ500" s="3"/>
      <c r="CA500"/>
      <c r="CB500" s="3"/>
      <c r="CD500" s="3"/>
      <c r="CF500" s="3"/>
    </row>
    <row r="501" spans="2:84">
      <c r="B501" s="29">
        <f t="shared" si="8"/>
        <v>499</v>
      </c>
      <c r="C501" s="23" t="s">
        <v>388</v>
      </c>
      <c r="D501" s="96" t="s">
        <v>388</v>
      </c>
      <c r="E501" s="9" t="s">
        <v>382</v>
      </c>
      <c r="F501" s="1">
        <v>12</v>
      </c>
      <c r="G501" s="25" t="s">
        <v>57</v>
      </c>
      <c r="H501" s="27">
        <f>INDEX(部首検索表[序数],MATCH(字音画数表[[#This Row],[部首]],部首検索表[部首],0))</f>
        <v>43</v>
      </c>
      <c r="I501" s="23" t="s">
        <v>327</v>
      </c>
      <c r="J501" s="23"/>
      <c r="K501" s="23"/>
      <c r="L501" s="23"/>
      <c r="M501" s="45" t="s">
        <v>20</v>
      </c>
      <c r="N501" s="20"/>
      <c r="AU501"/>
      <c r="AW501"/>
      <c r="AY501"/>
      <c r="AZ501" s="3"/>
      <c r="BA501"/>
      <c r="BB501" s="3"/>
      <c r="BC501"/>
      <c r="BD501" s="3"/>
      <c r="BE501"/>
      <c r="BF501" s="3"/>
      <c r="BG501"/>
      <c r="BH501" s="3"/>
      <c r="BI501"/>
      <c r="BJ501" s="3"/>
      <c r="BK501"/>
      <c r="BL501" s="3"/>
      <c r="BM501"/>
      <c r="BN501" s="3"/>
      <c r="BO501"/>
      <c r="BP501" s="3"/>
      <c r="BQ501"/>
      <c r="BR501" s="3"/>
      <c r="BS501"/>
      <c r="BT501" s="3"/>
      <c r="BU501"/>
      <c r="BV501" s="3"/>
      <c r="BW501"/>
      <c r="BX501" s="3"/>
      <c r="BY501"/>
      <c r="BZ501" s="3"/>
      <c r="CA501"/>
      <c r="CB501" s="3"/>
      <c r="CD501" s="3"/>
      <c r="CF501" s="3"/>
    </row>
    <row r="502" spans="2:84">
      <c r="B502" s="29">
        <f t="shared" si="8"/>
        <v>500</v>
      </c>
      <c r="C502" s="1" t="s">
        <v>389</v>
      </c>
      <c r="D502" s="9" t="s">
        <v>2691</v>
      </c>
      <c r="E502" s="9" t="s">
        <v>382</v>
      </c>
      <c r="F502" s="1">
        <v>12</v>
      </c>
      <c r="G502" s="1" t="s">
        <v>214</v>
      </c>
      <c r="H502" s="27">
        <f>INDEX(部首検索表[序数],MATCH(字音画数表[[#This Row],[部首]],部首検索表[部首],0))</f>
        <v>109</v>
      </c>
      <c r="I502" s="23" t="s">
        <v>327</v>
      </c>
      <c r="J502" s="23"/>
      <c r="K502" s="23"/>
      <c r="L502" s="23"/>
      <c r="M502" s="45" t="s">
        <v>20</v>
      </c>
      <c r="N502" s="20"/>
      <c r="AU502"/>
      <c r="AW502"/>
      <c r="AY502"/>
      <c r="AZ502" s="3"/>
      <c r="BA502"/>
      <c r="BB502" s="3"/>
      <c r="BC502"/>
      <c r="BD502" s="3"/>
      <c r="BE502"/>
      <c r="BF502" s="3"/>
      <c r="BG502"/>
      <c r="BH502" s="3"/>
      <c r="BI502"/>
      <c r="BJ502" s="3"/>
      <c r="BK502"/>
      <c r="BL502" s="3"/>
      <c r="BM502"/>
      <c r="BN502" s="3"/>
      <c r="BO502"/>
      <c r="BP502" s="3"/>
      <c r="BQ502"/>
      <c r="BR502" s="3"/>
      <c r="BS502"/>
      <c r="BT502" s="3"/>
      <c r="BU502"/>
      <c r="BV502" s="3"/>
      <c r="BW502"/>
      <c r="BX502" s="3"/>
      <c r="BY502"/>
      <c r="BZ502" s="3"/>
      <c r="CA502"/>
      <c r="CB502" s="3"/>
      <c r="CD502" s="3"/>
      <c r="CF502" s="3"/>
    </row>
    <row r="503" spans="2:84">
      <c r="B503" s="29">
        <f t="shared" si="8"/>
        <v>501</v>
      </c>
      <c r="C503" s="23" t="s">
        <v>1546</v>
      </c>
      <c r="D503" s="96" t="s">
        <v>1546</v>
      </c>
      <c r="E503" s="9" t="s">
        <v>382</v>
      </c>
      <c r="F503" s="1">
        <v>13</v>
      </c>
      <c r="G503" s="23" t="s">
        <v>913</v>
      </c>
      <c r="H503" s="23">
        <f>INDEX(部首検索表[序数],MATCH(字音画数表[[#This Row],[部首]],部首検索表[部首],0))</f>
        <v>85</v>
      </c>
      <c r="I503" s="23" t="s">
        <v>327</v>
      </c>
      <c r="J503" s="23"/>
      <c r="K503" s="23"/>
      <c r="L503" s="23"/>
      <c r="M503" s="45" t="s">
        <v>20</v>
      </c>
      <c r="N503" s="20"/>
      <c r="AU503"/>
      <c r="AW503"/>
      <c r="AY503"/>
      <c r="AZ503" s="3"/>
      <c r="BA503"/>
      <c r="BB503" s="3"/>
      <c r="BC503"/>
      <c r="BD503" s="3"/>
      <c r="BE503"/>
      <c r="BF503" s="3"/>
      <c r="BG503"/>
      <c r="BH503" s="3"/>
      <c r="BI503"/>
      <c r="BJ503" s="3"/>
      <c r="BK503"/>
      <c r="BL503" s="3"/>
      <c r="BM503"/>
      <c r="BN503" s="3"/>
      <c r="BO503"/>
      <c r="BP503" s="3"/>
      <c r="BQ503"/>
      <c r="BR503" s="3"/>
      <c r="BS503"/>
      <c r="BT503" s="3"/>
      <c r="BU503"/>
      <c r="BV503" s="3"/>
      <c r="BW503"/>
      <c r="BX503" s="3"/>
      <c r="BY503"/>
      <c r="BZ503" s="3"/>
      <c r="CA503"/>
      <c r="CB503" s="3"/>
      <c r="CD503" s="3"/>
      <c r="CF503" s="3"/>
    </row>
    <row r="504" spans="2:84">
      <c r="B504" s="29">
        <f t="shared" si="8"/>
        <v>502</v>
      </c>
      <c r="C504" s="23" t="s">
        <v>1527</v>
      </c>
      <c r="D504" s="96" t="s">
        <v>1527</v>
      </c>
      <c r="E504" s="9" t="s">
        <v>382</v>
      </c>
      <c r="F504" s="1">
        <v>13</v>
      </c>
      <c r="G504" s="23" t="s">
        <v>1195</v>
      </c>
      <c r="H504" s="23"/>
      <c r="I504" s="23" t="s">
        <v>327</v>
      </c>
      <c r="J504" s="23"/>
      <c r="K504" s="23"/>
      <c r="L504" s="23" t="s">
        <v>2045</v>
      </c>
      <c r="M504" s="141" t="s">
        <v>3796</v>
      </c>
      <c r="N504" s="20"/>
      <c r="AU504"/>
      <c r="AW504"/>
      <c r="AY504"/>
      <c r="AZ504" s="3"/>
      <c r="BA504"/>
      <c r="BB504" s="3"/>
      <c r="BC504"/>
      <c r="BD504" s="3"/>
      <c r="BE504"/>
      <c r="BF504" s="3"/>
      <c r="BG504"/>
      <c r="BH504" s="3"/>
      <c r="BI504"/>
      <c r="BJ504" s="3"/>
      <c r="BK504"/>
      <c r="BL504" s="3"/>
      <c r="BM504"/>
      <c r="BN504" s="3"/>
      <c r="BO504"/>
      <c r="BP504" s="3"/>
      <c r="BQ504"/>
      <c r="BR504" s="3"/>
      <c r="BS504"/>
      <c r="BT504" s="3"/>
      <c r="BU504"/>
      <c r="BV504" s="3"/>
      <c r="BW504"/>
      <c r="BX504" s="3"/>
      <c r="BY504"/>
      <c r="BZ504" s="3"/>
      <c r="CA504"/>
      <c r="CB504" s="3"/>
      <c r="CD504" s="3"/>
      <c r="CF504" s="3"/>
    </row>
    <row r="505" spans="2:84">
      <c r="B505" s="29">
        <f t="shared" si="8"/>
        <v>503</v>
      </c>
      <c r="C505" s="23" t="s">
        <v>846</v>
      </c>
      <c r="D505" s="96" t="s">
        <v>2301</v>
      </c>
      <c r="E505" s="9" t="s">
        <v>382</v>
      </c>
      <c r="F505" s="1">
        <v>14</v>
      </c>
      <c r="G505" s="23" t="s">
        <v>803</v>
      </c>
      <c r="H505" s="23">
        <f>INDEX(部首検索表[序数],MATCH(字音画数表[[#This Row],[部首]],部首検索表[部首],0))</f>
        <v>32</v>
      </c>
      <c r="I505" s="23" t="s">
        <v>327</v>
      </c>
      <c r="J505" s="23" t="s">
        <v>2040</v>
      </c>
      <c r="K505" s="23" t="s">
        <v>1980</v>
      </c>
      <c r="L505" s="23"/>
      <c r="M505" s="45" t="s">
        <v>2046</v>
      </c>
      <c r="N505" s="20"/>
      <c r="AU505"/>
      <c r="AW505"/>
      <c r="AY505"/>
      <c r="AZ505" s="3"/>
      <c r="BA505"/>
      <c r="BB505" s="3"/>
      <c r="BC505"/>
      <c r="BD505" s="3"/>
      <c r="BE505"/>
      <c r="BF505" s="3"/>
      <c r="BG505"/>
      <c r="BH505" s="3"/>
      <c r="BI505"/>
      <c r="BJ505" s="3"/>
      <c r="BK505"/>
      <c r="BL505" s="3"/>
      <c r="BM505"/>
      <c r="BN505" s="3"/>
      <c r="BO505"/>
      <c r="BP505" s="3"/>
      <c r="BQ505"/>
      <c r="BR505" s="3"/>
      <c r="BS505"/>
      <c r="BT505" s="3"/>
      <c r="BU505"/>
      <c r="BV505" s="3"/>
      <c r="BW505"/>
      <c r="BX505" s="3"/>
      <c r="BY505"/>
      <c r="BZ505" s="3"/>
      <c r="CA505"/>
      <c r="CB505" s="3"/>
      <c r="CD505" s="3"/>
      <c r="CF505" s="3"/>
    </row>
    <row r="506" spans="2:84">
      <c r="B506" s="29">
        <f t="shared" si="8"/>
        <v>504</v>
      </c>
      <c r="C506" s="23" t="s">
        <v>1547</v>
      </c>
      <c r="D506" s="96" t="s">
        <v>1547</v>
      </c>
      <c r="E506" s="9" t="s">
        <v>382</v>
      </c>
      <c r="F506" s="1">
        <v>14</v>
      </c>
      <c r="G506" s="23" t="s">
        <v>802</v>
      </c>
      <c r="H506" s="8">
        <f>INDEX(部首検索表[序数],MATCH(字音画数表[[#This Row],[部首]],部首検索表[部首],0))</f>
        <v>128</v>
      </c>
      <c r="I506" s="23" t="s">
        <v>327</v>
      </c>
      <c r="J506" s="23"/>
      <c r="K506" s="23"/>
      <c r="L506" s="23"/>
      <c r="M506" s="45" t="s">
        <v>2047</v>
      </c>
      <c r="N506" s="20"/>
      <c r="AU506"/>
      <c r="AW506"/>
      <c r="AY506"/>
      <c r="AZ506" s="3"/>
      <c r="BA506"/>
      <c r="BB506" s="3"/>
      <c r="BC506"/>
      <c r="BD506" s="3"/>
      <c r="BE506"/>
      <c r="BF506" s="3"/>
      <c r="BG506"/>
      <c r="BH506" s="3"/>
      <c r="BI506"/>
      <c r="BJ506" s="3"/>
      <c r="BK506"/>
      <c r="BL506" s="3"/>
      <c r="BM506"/>
      <c r="BN506" s="3"/>
      <c r="BO506"/>
      <c r="BP506" s="3"/>
      <c r="BQ506"/>
      <c r="BR506" s="3"/>
      <c r="BS506"/>
      <c r="BT506" s="3"/>
      <c r="BU506"/>
      <c r="BV506" s="3"/>
      <c r="BW506"/>
      <c r="BX506" s="3"/>
      <c r="BY506"/>
      <c r="BZ506" s="3"/>
      <c r="CA506"/>
      <c r="CB506" s="3"/>
      <c r="CD506" s="3"/>
      <c r="CF506" s="3"/>
    </row>
    <row r="507" spans="2:84">
      <c r="B507" s="29">
        <f t="shared" si="8"/>
        <v>505</v>
      </c>
      <c r="C507" s="1" t="s">
        <v>1907</v>
      </c>
      <c r="D507" s="9" t="s">
        <v>1907</v>
      </c>
      <c r="E507" s="9" t="s">
        <v>382</v>
      </c>
      <c r="F507" s="1">
        <v>20</v>
      </c>
      <c r="G507" s="1" t="s">
        <v>626</v>
      </c>
      <c r="H507" s="23">
        <f>INDEX(部首検索表[序数],MATCH(字音画数表[[#This Row],[部首]],部首検索表[部首],0))</f>
        <v>187</v>
      </c>
      <c r="I507" s="23" t="s">
        <v>327</v>
      </c>
      <c r="J507" s="23" t="s">
        <v>2048</v>
      </c>
      <c r="K507" s="23" t="s">
        <v>1972</v>
      </c>
      <c r="L507" s="23"/>
      <c r="M507" s="45" t="s">
        <v>20</v>
      </c>
      <c r="N507" s="20"/>
      <c r="AU507"/>
      <c r="AW507"/>
      <c r="AY507"/>
      <c r="AZ507" s="3"/>
      <c r="BA507"/>
      <c r="BB507" s="3"/>
      <c r="BC507"/>
      <c r="BD507" s="3"/>
      <c r="BE507"/>
      <c r="BF507" s="3"/>
      <c r="BG507"/>
      <c r="BH507" s="3"/>
      <c r="BI507"/>
      <c r="BJ507" s="3"/>
      <c r="BK507"/>
      <c r="BL507" s="3"/>
      <c r="BM507"/>
      <c r="BN507" s="3"/>
      <c r="BO507"/>
      <c r="BP507" s="3"/>
      <c r="BQ507"/>
      <c r="BR507" s="3"/>
      <c r="BS507"/>
      <c r="BT507" s="3"/>
      <c r="BU507"/>
      <c r="BV507" s="3"/>
      <c r="BW507"/>
      <c r="BX507" s="3"/>
      <c r="BY507"/>
      <c r="BZ507" s="3"/>
      <c r="CA507"/>
      <c r="CB507" s="3"/>
      <c r="CD507" s="3"/>
      <c r="CF507" s="3"/>
    </row>
    <row r="508" spans="2:84">
      <c r="B508" s="29">
        <f t="shared" si="8"/>
        <v>506</v>
      </c>
      <c r="C508" s="23" t="s">
        <v>390</v>
      </c>
      <c r="D508" s="96" t="s">
        <v>390</v>
      </c>
      <c r="E508" s="9" t="s">
        <v>382</v>
      </c>
      <c r="F508" s="1">
        <v>22</v>
      </c>
      <c r="G508" s="23" t="s">
        <v>28</v>
      </c>
      <c r="H508" s="27">
        <f>INDEX(部首検索表[序数],MATCH(字音画数表[[#This Row],[部首]],部首検索表[部首],0))</f>
        <v>145</v>
      </c>
      <c r="I508" s="23" t="s">
        <v>327</v>
      </c>
      <c r="J508" s="23"/>
      <c r="K508" s="23"/>
      <c r="L508" s="23"/>
      <c r="M508" s="45" t="s">
        <v>20</v>
      </c>
      <c r="N508" s="20"/>
      <c r="AU508"/>
      <c r="AW508"/>
      <c r="AY508"/>
      <c r="AZ508" s="3"/>
      <c r="BA508"/>
      <c r="BB508" s="3"/>
      <c r="BC508"/>
      <c r="BD508" s="3"/>
      <c r="BE508"/>
      <c r="BF508" s="3"/>
      <c r="BG508"/>
      <c r="BH508" s="3"/>
      <c r="BI508"/>
      <c r="BJ508" s="3"/>
      <c r="BK508"/>
      <c r="BL508" s="3"/>
      <c r="BM508"/>
      <c r="BN508" s="3"/>
      <c r="BO508"/>
      <c r="BP508" s="3"/>
      <c r="BQ508"/>
      <c r="BR508" s="3"/>
      <c r="BS508"/>
      <c r="BT508" s="3"/>
      <c r="BU508"/>
      <c r="BV508" s="3"/>
      <c r="BW508"/>
      <c r="BX508" s="3"/>
      <c r="BY508"/>
      <c r="BZ508" s="3"/>
      <c r="CA508"/>
      <c r="CB508" s="3"/>
      <c r="CD508" s="3"/>
      <c r="CF508" s="3"/>
    </row>
    <row r="509" spans="2:84">
      <c r="B509" s="29">
        <f t="shared" si="8"/>
        <v>507</v>
      </c>
      <c r="C509" s="23" t="s">
        <v>1548</v>
      </c>
      <c r="D509" s="96" t="s">
        <v>1548</v>
      </c>
      <c r="E509" s="9" t="s">
        <v>382</v>
      </c>
      <c r="F509" s="1">
        <v>23</v>
      </c>
      <c r="G509" s="23" t="s">
        <v>857</v>
      </c>
      <c r="H509" s="23">
        <f>INDEX(部首検索表[序数],MATCH(字音画数表[[#This Row],[部首]],部首検索表[部首],0))</f>
        <v>149</v>
      </c>
      <c r="I509" s="23" t="s">
        <v>327</v>
      </c>
      <c r="J509" s="23"/>
      <c r="K509" s="23"/>
      <c r="L509" s="23"/>
      <c r="M509" s="45"/>
      <c r="N509" s="20"/>
      <c r="AU509"/>
      <c r="AW509"/>
      <c r="AY509"/>
      <c r="AZ509" s="3"/>
      <c r="BA509"/>
      <c r="BB509" s="3"/>
      <c r="BC509"/>
      <c r="BD509" s="3"/>
      <c r="BE509"/>
      <c r="BF509" s="3"/>
      <c r="BG509"/>
      <c r="BH509" s="3"/>
      <c r="BI509"/>
      <c r="BJ509" s="3"/>
      <c r="BK509"/>
      <c r="BL509" s="3"/>
      <c r="BM509"/>
      <c r="BN509" s="3"/>
      <c r="BO509"/>
      <c r="BP509" s="3"/>
      <c r="BQ509"/>
      <c r="BR509" s="3"/>
      <c r="BS509"/>
      <c r="BT509" s="3"/>
      <c r="BU509"/>
      <c r="BV509" s="3"/>
      <c r="BW509"/>
      <c r="BX509" s="3"/>
      <c r="BY509"/>
      <c r="BZ509" s="3"/>
      <c r="CA509"/>
      <c r="CB509" s="3"/>
      <c r="CD509" s="3"/>
      <c r="CF509" s="3"/>
    </row>
    <row r="510" spans="2:84">
      <c r="B510" s="29">
        <f t="shared" si="8"/>
        <v>508</v>
      </c>
      <c r="C510" s="23" t="s">
        <v>995</v>
      </c>
      <c r="D510" s="96" t="s">
        <v>995</v>
      </c>
      <c r="E510" s="9" t="s">
        <v>393</v>
      </c>
      <c r="F510" s="1">
        <v>2</v>
      </c>
      <c r="G510" s="23" t="s">
        <v>878</v>
      </c>
      <c r="H510" s="27">
        <f>INDEX(部首検索表[序数],MATCH(字音画数表[[#This Row],[部首]],部首検索表[部首],0))</f>
        <v>11</v>
      </c>
      <c r="I510" s="23" t="s">
        <v>327</v>
      </c>
      <c r="J510" s="23" t="s">
        <v>2049</v>
      </c>
      <c r="K510" s="23" t="s">
        <v>1980</v>
      </c>
      <c r="L510" s="23"/>
      <c r="M510" s="45" t="s">
        <v>20</v>
      </c>
      <c r="N510" s="20"/>
      <c r="AU510"/>
      <c r="AW510"/>
      <c r="AY510"/>
      <c r="AZ510" s="3"/>
      <c r="BA510"/>
      <c r="BB510" s="3"/>
      <c r="BC510"/>
      <c r="BD510" s="3"/>
      <c r="BE510"/>
      <c r="BF510" s="3"/>
      <c r="BG510"/>
      <c r="BH510" s="3"/>
      <c r="BI510"/>
      <c r="BJ510" s="3"/>
      <c r="BK510"/>
      <c r="BL510" s="3"/>
      <c r="BM510"/>
      <c r="BN510" s="3"/>
      <c r="BO510"/>
      <c r="BP510" s="3"/>
      <c r="BQ510"/>
      <c r="BR510" s="3"/>
      <c r="BS510"/>
      <c r="BT510" s="3"/>
      <c r="BU510"/>
      <c r="BV510" s="3"/>
      <c r="BW510"/>
      <c r="BX510" s="3"/>
      <c r="BY510"/>
      <c r="BZ510" s="3"/>
      <c r="CA510"/>
      <c r="CB510" s="3"/>
      <c r="CD510" s="3"/>
      <c r="CF510" s="3"/>
    </row>
    <row r="511" spans="2:84">
      <c r="B511" s="29">
        <f t="shared" si="8"/>
        <v>509</v>
      </c>
      <c r="C511" s="23" t="s">
        <v>391</v>
      </c>
      <c r="D511" s="96" t="s">
        <v>391</v>
      </c>
      <c r="E511" s="9" t="s">
        <v>393</v>
      </c>
      <c r="F511" s="1">
        <v>4</v>
      </c>
      <c r="G511" s="23" t="s">
        <v>23</v>
      </c>
      <c r="H511" s="27">
        <f>INDEX(部首検索表[序数],MATCH(字音画数表[[#This Row],[部首]],部首検索表[部首],0))</f>
        <v>9</v>
      </c>
      <c r="I511" s="23" t="s">
        <v>327</v>
      </c>
      <c r="J511" s="23"/>
      <c r="K511" s="23"/>
      <c r="L511" s="23"/>
      <c r="M511" s="45"/>
      <c r="N511" s="20"/>
      <c r="AU511"/>
      <c r="AW511"/>
      <c r="AY511"/>
      <c r="AZ511" s="3"/>
      <c r="BA511"/>
      <c r="BB511" s="3"/>
      <c r="BC511"/>
      <c r="BD511" s="3"/>
      <c r="BE511"/>
      <c r="BF511" s="3"/>
      <c r="BG511"/>
      <c r="BH511" s="3"/>
      <c r="BI511"/>
      <c r="BJ511" s="3"/>
      <c r="BK511"/>
      <c r="BL511" s="3"/>
      <c r="BM511"/>
      <c r="BN511" s="3"/>
      <c r="BO511"/>
      <c r="BP511" s="3"/>
      <c r="BQ511"/>
      <c r="BR511" s="3"/>
      <c r="BS511"/>
      <c r="BT511" s="3"/>
      <c r="BU511"/>
      <c r="BV511" s="3"/>
      <c r="BW511"/>
      <c r="BX511" s="3"/>
      <c r="BY511"/>
      <c r="BZ511" s="3"/>
      <c r="CA511"/>
      <c r="CB511" s="3"/>
      <c r="CD511" s="3"/>
      <c r="CF511" s="3"/>
    </row>
    <row r="512" spans="2:84">
      <c r="B512" s="29">
        <f t="shared" si="8"/>
        <v>510</v>
      </c>
      <c r="C512" s="23" t="s">
        <v>392</v>
      </c>
      <c r="D512" s="96" t="s">
        <v>392</v>
      </c>
      <c r="E512" s="9" t="s">
        <v>393</v>
      </c>
      <c r="F512" s="1">
        <v>6</v>
      </c>
      <c r="G512" s="23" t="s">
        <v>394</v>
      </c>
      <c r="H512" s="23">
        <f>INDEX(部首検索表[序数],MATCH(字音画数表[[#This Row],[部首]],部首検索表[部首],0))</f>
        <v>62</v>
      </c>
      <c r="I512" s="23" t="s">
        <v>327</v>
      </c>
      <c r="J512" s="23"/>
      <c r="K512" s="23"/>
      <c r="L512" s="23"/>
      <c r="M512" s="45" t="s">
        <v>20</v>
      </c>
      <c r="N512" s="20"/>
      <c r="AU512"/>
      <c r="AW512"/>
      <c r="AY512"/>
      <c r="AZ512" s="3"/>
      <c r="BA512"/>
      <c r="BB512" s="3"/>
      <c r="BC512"/>
      <c r="BD512" s="3"/>
      <c r="BE512"/>
      <c r="BF512" s="3"/>
      <c r="BG512"/>
      <c r="BH512" s="3"/>
      <c r="BI512"/>
      <c r="BJ512" s="3"/>
      <c r="BK512"/>
      <c r="BL512" s="3"/>
      <c r="BM512"/>
      <c r="BN512" s="3"/>
      <c r="BO512"/>
      <c r="BP512" s="3"/>
      <c r="BQ512"/>
      <c r="BR512" s="3"/>
      <c r="BS512"/>
      <c r="BT512" s="3"/>
      <c r="BU512"/>
      <c r="BV512" s="3"/>
      <c r="BW512"/>
      <c r="BX512" s="3"/>
      <c r="BY512"/>
      <c r="BZ512" s="3"/>
      <c r="CA512"/>
      <c r="CB512" s="3"/>
      <c r="CD512" s="3"/>
      <c r="CF512" s="3"/>
    </row>
    <row r="513" spans="2:84">
      <c r="B513" s="29">
        <f t="shared" si="8"/>
        <v>511</v>
      </c>
      <c r="C513" s="23" t="s">
        <v>395</v>
      </c>
      <c r="D513" s="96" t="s">
        <v>2310</v>
      </c>
      <c r="E513" s="9" t="s">
        <v>393</v>
      </c>
      <c r="F513" s="1">
        <v>11</v>
      </c>
      <c r="G513" s="25" t="s">
        <v>191</v>
      </c>
      <c r="H513" s="23">
        <f>INDEX(部首検索表[序数],MATCH(字音画数表[[#This Row],[部首]],部首検索表[部首],0))</f>
        <v>60</v>
      </c>
      <c r="I513" s="23" t="s">
        <v>327</v>
      </c>
      <c r="J513" s="23"/>
      <c r="K513" s="23"/>
      <c r="L513" s="23"/>
      <c r="M513" s="45"/>
      <c r="N513" s="20"/>
      <c r="AU513"/>
      <c r="AW513"/>
      <c r="AY513"/>
      <c r="AZ513" s="3"/>
      <c r="BA513"/>
      <c r="BB513" s="3"/>
      <c r="BC513"/>
      <c r="BD513" s="3"/>
      <c r="BE513"/>
      <c r="BF513" s="3"/>
      <c r="BG513"/>
      <c r="BH513" s="3"/>
      <c r="BI513"/>
      <c r="BJ513" s="3"/>
      <c r="BK513"/>
      <c r="BL513" s="3"/>
      <c r="BM513"/>
      <c r="BN513" s="3"/>
      <c r="BO513"/>
      <c r="BP513" s="3"/>
      <c r="BQ513"/>
      <c r="BR513" s="3"/>
      <c r="BS513"/>
      <c r="BT513" s="3"/>
      <c r="BU513"/>
      <c r="BV513" s="3"/>
      <c r="BW513"/>
      <c r="BX513" s="3"/>
      <c r="BY513"/>
      <c r="BZ513" s="3"/>
      <c r="CA513"/>
      <c r="CB513" s="3"/>
      <c r="CD513" s="3"/>
      <c r="CF513" s="3"/>
    </row>
    <row r="514" spans="2:84">
      <c r="B514" s="29">
        <f t="shared" ref="B514:B577" si="9">ROW()-2</f>
        <v>512</v>
      </c>
      <c r="C514" s="23" t="s">
        <v>1908</v>
      </c>
      <c r="D514" s="96" t="s">
        <v>1908</v>
      </c>
      <c r="E514" s="9" t="s">
        <v>397</v>
      </c>
      <c r="F514" s="1">
        <v>8</v>
      </c>
      <c r="G514" s="23" t="s">
        <v>720</v>
      </c>
      <c r="H514" s="27">
        <f>INDEX(部首検索表[序数],MATCH(字音画数表[[#This Row],[部首]],部首検索表[部首],0))</f>
        <v>29</v>
      </c>
      <c r="I514" s="23" t="s">
        <v>327</v>
      </c>
      <c r="J514" s="23"/>
      <c r="K514" s="23"/>
      <c r="L514" s="23"/>
      <c r="M514" s="45" t="s">
        <v>20</v>
      </c>
      <c r="N514" s="20"/>
      <c r="AU514"/>
      <c r="AW514"/>
      <c r="AY514"/>
      <c r="AZ514" s="3"/>
      <c r="BA514"/>
      <c r="BB514" s="3"/>
      <c r="BC514"/>
      <c r="BD514" s="3"/>
      <c r="BE514"/>
      <c r="BF514" s="3"/>
      <c r="BG514"/>
      <c r="BH514" s="3"/>
      <c r="BI514"/>
      <c r="BJ514" s="3"/>
      <c r="BK514"/>
      <c r="BL514" s="3"/>
      <c r="BM514"/>
      <c r="BN514" s="3"/>
      <c r="BO514"/>
      <c r="BP514" s="3"/>
      <c r="BQ514"/>
      <c r="BR514" s="3"/>
      <c r="BS514"/>
      <c r="BT514" s="3"/>
      <c r="BU514"/>
      <c r="BV514" s="3"/>
      <c r="BW514"/>
      <c r="BX514" s="3"/>
      <c r="BY514"/>
      <c r="BZ514" s="3"/>
      <c r="CA514"/>
      <c r="CB514" s="3"/>
      <c r="CD514" s="3"/>
      <c r="CF514" s="3"/>
    </row>
    <row r="515" spans="2:84">
      <c r="B515" s="29">
        <f t="shared" si="9"/>
        <v>513</v>
      </c>
      <c r="C515" s="23" t="s">
        <v>396</v>
      </c>
      <c r="D515" s="96" t="s">
        <v>396</v>
      </c>
      <c r="E515" s="9" t="s">
        <v>397</v>
      </c>
      <c r="F515" s="1">
        <v>22</v>
      </c>
      <c r="G515" s="23" t="s">
        <v>85</v>
      </c>
      <c r="H515" s="23">
        <f>INDEX(部首検索表[序数],MATCH(字音画数表[[#This Row],[部首]],部首検索表[部首],0))</f>
        <v>76</v>
      </c>
      <c r="I515" s="23" t="s">
        <v>327</v>
      </c>
      <c r="J515" s="23"/>
      <c r="K515" s="23"/>
      <c r="L515" s="23"/>
      <c r="M515" s="45" t="s">
        <v>398</v>
      </c>
      <c r="N515" s="20"/>
      <c r="AU515"/>
      <c r="AW515"/>
      <c r="AY515"/>
      <c r="AZ515" s="3"/>
      <c r="BA515"/>
      <c r="BB515" s="3"/>
      <c r="BC515"/>
      <c r="BD515" s="3"/>
      <c r="BE515"/>
      <c r="BF515" s="3"/>
      <c r="BG515"/>
      <c r="BH515" s="3"/>
      <c r="BI515"/>
      <c r="BJ515" s="3"/>
      <c r="BK515"/>
      <c r="BL515" s="3"/>
      <c r="BM515"/>
      <c r="BN515" s="3"/>
      <c r="BO515"/>
      <c r="BP515" s="3"/>
      <c r="BQ515"/>
      <c r="BR515" s="3"/>
      <c r="BS515"/>
      <c r="BT515" s="3"/>
      <c r="BU515"/>
      <c r="BV515" s="3"/>
      <c r="BW515"/>
      <c r="BX515" s="3"/>
      <c r="BY515"/>
      <c r="BZ515" s="3"/>
      <c r="CA515"/>
      <c r="CB515" s="3"/>
      <c r="CD515" s="3"/>
      <c r="CF515" s="3"/>
    </row>
    <row r="516" spans="2:84">
      <c r="B516" s="29">
        <f t="shared" si="9"/>
        <v>514</v>
      </c>
      <c r="C516" s="23" t="s">
        <v>1549</v>
      </c>
      <c r="D516" s="96" t="s">
        <v>1549</v>
      </c>
      <c r="E516" s="9" t="s">
        <v>397</v>
      </c>
      <c r="F516" s="1">
        <v>22</v>
      </c>
      <c r="G516" s="23" t="s">
        <v>927</v>
      </c>
      <c r="H516" s="23">
        <f>INDEX(部首検索表[序数],MATCH(字音画数表[[#This Row],[部首]],部首検索表[部首],0))</f>
        <v>193</v>
      </c>
      <c r="I516" s="23" t="s">
        <v>327</v>
      </c>
      <c r="J516" s="23"/>
      <c r="K516" s="23"/>
      <c r="L516" s="23"/>
      <c r="M516" s="45"/>
      <c r="N516" s="20"/>
      <c r="AU516"/>
      <c r="AW516"/>
      <c r="AY516"/>
      <c r="AZ516" s="3"/>
      <c r="BA516"/>
      <c r="BB516" s="3"/>
      <c r="BC516"/>
      <c r="BD516" s="3"/>
      <c r="BE516"/>
      <c r="BF516" s="3"/>
      <c r="BG516"/>
      <c r="BH516" s="3"/>
      <c r="BI516"/>
      <c r="BJ516" s="3"/>
      <c r="BK516"/>
      <c r="BL516" s="3"/>
      <c r="BM516"/>
      <c r="BN516" s="3"/>
      <c r="BO516"/>
      <c r="BP516" s="3"/>
      <c r="BQ516"/>
      <c r="BR516" s="3"/>
      <c r="BS516"/>
      <c r="BT516" s="3"/>
      <c r="BU516"/>
      <c r="BV516" s="3"/>
      <c r="BW516"/>
      <c r="BX516" s="3"/>
      <c r="BY516"/>
      <c r="BZ516" s="3"/>
      <c r="CA516"/>
      <c r="CB516" s="3"/>
      <c r="CD516" s="3"/>
      <c r="CF516" s="3"/>
    </row>
    <row r="517" spans="2:84">
      <c r="B517" s="29">
        <f t="shared" si="9"/>
        <v>515</v>
      </c>
      <c r="C517" s="23" t="s">
        <v>1550</v>
      </c>
      <c r="D517" s="96" t="s">
        <v>1550</v>
      </c>
      <c r="E517" s="9" t="s">
        <v>1551</v>
      </c>
      <c r="F517" s="1">
        <v>5</v>
      </c>
      <c r="G517" s="23" t="s">
        <v>998</v>
      </c>
      <c r="H517" s="23">
        <f>INDEX(部首検索表[序数],MATCH(字音画数表[[#This Row],[部首]],部首検索表[部首],0))</f>
        <v>17</v>
      </c>
      <c r="I517" s="23" t="s">
        <v>327</v>
      </c>
      <c r="J517" s="23"/>
      <c r="K517" s="23"/>
      <c r="L517" s="23"/>
      <c r="M517" s="45"/>
      <c r="N517" s="20"/>
      <c r="AU517"/>
      <c r="AW517"/>
      <c r="AY517"/>
      <c r="AZ517" s="3"/>
      <c r="BA517"/>
      <c r="BB517" s="3"/>
      <c r="BC517"/>
      <c r="BD517" s="3"/>
      <c r="BE517"/>
      <c r="BF517" s="3"/>
      <c r="BG517"/>
      <c r="BH517" s="3"/>
      <c r="BI517"/>
      <c r="BJ517" s="3"/>
      <c r="BK517"/>
      <c r="BL517" s="3"/>
      <c r="BM517"/>
      <c r="BN517" s="3"/>
      <c r="BO517"/>
      <c r="BP517" s="3"/>
      <c r="BQ517"/>
      <c r="BR517" s="3"/>
      <c r="BS517"/>
      <c r="BT517" s="3"/>
      <c r="BU517"/>
      <c r="BV517" s="3"/>
      <c r="BW517"/>
      <c r="BX517" s="3"/>
      <c r="BY517"/>
      <c r="BZ517" s="3"/>
      <c r="CA517"/>
      <c r="CB517" s="3"/>
      <c r="CD517" s="3"/>
      <c r="CF517" s="3"/>
    </row>
    <row r="518" spans="2:84">
      <c r="B518" s="29">
        <f t="shared" si="9"/>
        <v>516</v>
      </c>
      <c r="C518" s="23" t="s">
        <v>825</v>
      </c>
      <c r="D518" s="96" t="s">
        <v>825</v>
      </c>
      <c r="E518" s="9" t="s">
        <v>1551</v>
      </c>
      <c r="F518" s="1">
        <v>6</v>
      </c>
      <c r="G518" s="23" t="s">
        <v>859</v>
      </c>
      <c r="H518" s="27">
        <f>INDEX(部首検索表[序数],MATCH(字音画数表[[#This Row],[部首]],部首検索表[部首],0))</f>
        <v>62</v>
      </c>
      <c r="I518" s="23" t="s">
        <v>327</v>
      </c>
      <c r="J518" s="23" t="s">
        <v>2050</v>
      </c>
      <c r="K518" s="23" t="s">
        <v>1972</v>
      </c>
      <c r="L518" s="23"/>
      <c r="M518" s="45" t="s">
        <v>2051</v>
      </c>
      <c r="N518" s="20"/>
      <c r="AU518"/>
      <c r="AW518"/>
      <c r="AY518"/>
      <c r="AZ518" s="3"/>
      <c r="BA518"/>
      <c r="BB518" s="3"/>
      <c r="BC518"/>
      <c r="BD518" s="3"/>
      <c r="BE518"/>
      <c r="BF518" s="3"/>
      <c r="BG518"/>
      <c r="BH518" s="3"/>
      <c r="BI518"/>
      <c r="BJ518" s="3"/>
      <c r="BK518"/>
      <c r="BL518" s="3"/>
      <c r="BM518"/>
      <c r="BN518" s="3"/>
      <c r="BO518"/>
      <c r="BP518" s="3"/>
      <c r="BQ518"/>
      <c r="BR518" s="3"/>
      <c r="BS518"/>
      <c r="BT518" s="3"/>
      <c r="BU518"/>
      <c r="BV518" s="3"/>
      <c r="BW518"/>
      <c r="BX518" s="3"/>
      <c r="BY518"/>
      <c r="BZ518" s="3"/>
      <c r="CA518"/>
      <c r="CB518" s="3"/>
      <c r="CD518" s="3"/>
      <c r="CF518" s="3"/>
    </row>
    <row r="519" spans="2:84">
      <c r="B519" s="29">
        <f t="shared" si="9"/>
        <v>517</v>
      </c>
      <c r="C519" s="23" t="s">
        <v>1909</v>
      </c>
      <c r="D519" s="96" t="s">
        <v>1909</v>
      </c>
      <c r="E519" s="9" t="s">
        <v>1551</v>
      </c>
      <c r="F519" s="1">
        <v>11</v>
      </c>
      <c r="G519" s="23" t="s">
        <v>321</v>
      </c>
      <c r="H519" s="23">
        <f>INDEX(部首検索表[序数],MATCH(字音画数表[[#This Row],[部首]],部首検索表[部首],0))</f>
        <v>46</v>
      </c>
      <c r="I519" s="23" t="s">
        <v>327</v>
      </c>
      <c r="J519" s="23"/>
      <c r="K519" s="23"/>
      <c r="L519" s="23"/>
      <c r="M519" s="45" t="s">
        <v>3797</v>
      </c>
      <c r="N519" s="20"/>
      <c r="AU519"/>
      <c r="AW519"/>
      <c r="AY519"/>
      <c r="AZ519" s="3"/>
      <c r="BA519"/>
      <c r="BB519" s="3"/>
      <c r="BC519"/>
      <c r="BD519" s="3"/>
      <c r="BE519"/>
      <c r="BF519" s="3"/>
      <c r="BG519"/>
      <c r="BH519" s="3"/>
      <c r="BI519"/>
      <c r="BJ519" s="3"/>
      <c r="BK519"/>
      <c r="BL519" s="3"/>
      <c r="BM519"/>
      <c r="BN519" s="3"/>
      <c r="BO519"/>
      <c r="BP519" s="3"/>
      <c r="BQ519"/>
      <c r="BR519" s="3"/>
      <c r="BS519"/>
      <c r="BT519" s="3"/>
      <c r="BU519"/>
      <c r="BV519" s="3"/>
      <c r="BW519"/>
      <c r="BX519" s="3"/>
      <c r="BY519"/>
      <c r="BZ519" s="3"/>
      <c r="CA519"/>
      <c r="CB519" s="3"/>
      <c r="CD519" s="3"/>
      <c r="CF519" s="3"/>
    </row>
    <row r="520" spans="2:84">
      <c r="B520" s="29">
        <f t="shared" si="9"/>
        <v>518</v>
      </c>
      <c r="C520" s="23" t="s">
        <v>399</v>
      </c>
      <c r="D520" s="96" t="s">
        <v>399</v>
      </c>
      <c r="E520" s="9" t="s">
        <v>401</v>
      </c>
      <c r="F520" s="1">
        <v>6</v>
      </c>
      <c r="G520" s="23" t="s">
        <v>343</v>
      </c>
      <c r="H520" s="23">
        <f>INDEX(部首検索表[序数],MATCH(字音画数表[[#This Row],[部首]],部首検索表[部首],0))</f>
        <v>72</v>
      </c>
      <c r="I520" s="23" t="s">
        <v>327</v>
      </c>
      <c r="J520" s="23"/>
      <c r="K520" s="23"/>
      <c r="L520" s="23"/>
      <c r="M520" s="45" t="s">
        <v>20</v>
      </c>
      <c r="N520" s="20"/>
      <c r="AU520"/>
      <c r="AW520"/>
      <c r="AY520"/>
      <c r="AZ520" s="3"/>
      <c r="BA520"/>
      <c r="BB520" s="3"/>
      <c r="BC520"/>
      <c r="BD520" s="3"/>
      <c r="BE520"/>
      <c r="BF520" s="3"/>
      <c r="BG520"/>
      <c r="BH520" s="3"/>
      <c r="BI520"/>
      <c r="BJ520" s="3"/>
      <c r="BK520"/>
      <c r="BL520" s="3"/>
      <c r="BM520"/>
      <c r="BN520" s="3"/>
      <c r="BO520"/>
      <c r="BP520" s="3"/>
      <c r="BQ520"/>
      <c r="BR520" s="3"/>
      <c r="BS520"/>
      <c r="BT520" s="3"/>
      <c r="BU520"/>
      <c r="BV520" s="3"/>
      <c r="BW520"/>
      <c r="BX520" s="3"/>
      <c r="BY520"/>
      <c r="BZ520" s="3"/>
      <c r="CA520"/>
      <c r="CB520" s="3"/>
      <c r="CD520" s="3"/>
      <c r="CF520" s="3"/>
    </row>
    <row r="521" spans="2:84">
      <c r="B521" s="29">
        <f t="shared" si="9"/>
        <v>519</v>
      </c>
      <c r="C521" s="24" t="s">
        <v>400</v>
      </c>
      <c r="D521" s="97" t="s">
        <v>400</v>
      </c>
      <c r="E521" s="16" t="s">
        <v>401</v>
      </c>
      <c r="F521" s="1">
        <v>9</v>
      </c>
      <c r="G521" s="23" t="s">
        <v>343</v>
      </c>
      <c r="H521" s="23">
        <f>INDEX(部首検索表[序数],MATCH(字音画数表[[#This Row],[部首]],部首検索表[部首],0))</f>
        <v>72</v>
      </c>
      <c r="I521" s="23" t="s">
        <v>327</v>
      </c>
      <c r="J521" s="23"/>
      <c r="K521" s="23"/>
      <c r="L521" s="23"/>
      <c r="M521" s="45" t="s">
        <v>20</v>
      </c>
      <c r="N521" s="20"/>
      <c r="AU521"/>
      <c r="AW521"/>
      <c r="AY521"/>
      <c r="AZ521" s="3"/>
      <c r="BA521"/>
      <c r="BB521" s="3"/>
      <c r="BC521"/>
      <c r="BD521" s="3"/>
      <c r="BE521"/>
      <c r="BF521" s="3"/>
      <c r="BG521"/>
      <c r="BH521" s="3"/>
      <c r="BI521"/>
      <c r="BJ521" s="3"/>
      <c r="BK521"/>
      <c r="BL521" s="3"/>
      <c r="BM521"/>
      <c r="BN521" s="3"/>
      <c r="BO521"/>
      <c r="BP521" s="3"/>
      <c r="BQ521"/>
      <c r="BR521" s="3"/>
      <c r="BS521"/>
      <c r="BT521" s="3"/>
      <c r="BU521"/>
      <c r="BV521" s="3"/>
      <c r="BW521"/>
      <c r="BX521" s="3"/>
      <c r="BY521"/>
      <c r="BZ521" s="3"/>
      <c r="CA521"/>
      <c r="CB521" s="3"/>
      <c r="CD521" s="3"/>
      <c r="CF521" s="3"/>
    </row>
    <row r="522" spans="2:84">
      <c r="B522" s="29">
        <f t="shared" si="9"/>
        <v>520</v>
      </c>
      <c r="C522" s="18" t="s">
        <v>1552</v>
      </c>
      <c r="D522" s="102" t="s">
        <v>1552</v>
      </c>
      <c r="E522" s="9" t="s">
        <v>401</v>
      </c>
      <c r="F522" s="1">
        <v>9</v>
      </c>
      <c r="G522" s="1" t="s">
        <v>568</v>
      </c>
      <c r="H522" s="27">
        <f>INDEX(部首検索表[序数],MATCH(字音画数表[[#This Row],[部首]],部首検索表[部首],0))</f>
        <v>74</v>
      </c>
      <c r="I522" s="23" t="s">
        <v>327</v>
      </c>
      <c r="J522" s="23"/>
      <c r="K522" s="23"/>
      <c r="L522" s="23"/>
      <c r="M522" s="45"/>
      <c r="N522" s="20"/>
      <c r="AU522"/>
      <c r="AW522"/>
      <c r="AY522"/>
      <c r="AZ522" s="3"/>
      <c r="BA522"/>
      <c r="BB522" s="3"/>
      <c r="BC522"/>
      <c r="BD522" s="3"/>
      <c r="BE522"/>
      <c r="BF522" s="3"/>
      <c r="BG522"/>
      <c r="BH522" s="3"/>
      <c r="BI522"/>
      <c r="BJ522" s="3"/>
      <c r="BK522"/>
      <c r="BL522" s="3"/>
      <c r="BM522"/>
      <c r="BN522" s="3"/>
      <c r="BO522"/>
      <c r="BP522" s="3"/>
      <c r="BQ522"/>
      <c r="BR522" s="3"/>
      <c r="BS522"/>
      <c r="BT522" s="3"/>
      <c r="BU522"/>
      <c r="BV522" s="3"/>
      <c r="BW522"/>
      <c r="BX522" s="3"/>
      <c r="BY522"/>
      <c r="BZ522" s="3"/>
      <c r="CA522"/>
      <c r="CB522" s="3"/>
      <c r="CD522" s="3"/>
      <c r="CF522" s="3"/>
    </row>
    <row r="523" spans="2:84">
      <c r="B523" s="29">
        <f t="shared" si="9"/>
        <v>521</v>
      </c>
      <c r="C523" s="27" t="s">
        <v>2626</v>
      </c>
      <c r="D523" s="110" t="s">
        <v>2732</v>
      </c>
      <c r="E523" s="66" t="s">
        <v>2627</v>
      </c>
      <c r="F523" s="58">
        <v>9</v>
      </c>
      <c r="G523" s="68" t="s">
        <v>910</v>
      </c>
      <c r="H523" s="27">
        <f>INDEX(部首検索表[序数],MATCH(字音画数表[[#This Row],[部首]],部首検索表[部首],0))</f>
        <v>109</v>
      </c>
      <c r="I523" s="69" t="s">
        <v>325</v>
      </c>
      <c r="J523" s="69" t="s">
        <v>2628</v>
      </c>
      <c r="K523" s="69" t="s">
        <v>1980</v>
      </c>
      <c r="L523" s="69"/>
      <c r="M523" s="70" t="s">
        <v>2629</v>
      </c>
      <c r="N523" s="20"/>
      <c r="AU523"/>
      <c r="AW523"/>
      <c r="AY523"/>
      <c r="AZ523" s="3"/>
      <c r="BA523"/>
      <c r="BB523" s="3"/>
      <c r="BC523"/>
      <c r="BD523" s="3"/>
      <c r="BE523"/>
      <c r="BF523" s="3"/>
      <c r="BG523"/>
      <c r="BH523" s="3"/>
      <c r="BI523"/>
      <c r="BJ523" s="3"/>
      <c r="BK523"/>
      <c r="BL523" s="3"/>
      <c r="BM523"/>
      <c r="BN523" s="3"/>
      <c r="BO523"/>
      <c r="BP523" s="3"/>
      <c r="BQ523"/>
      <c r="BR523" s="3"/>
      <c r="BS523"/>
      <c r="BT523" s="3"/>
      <c r="BU523"/>
      <c r="BV523" s="3"/>
      <c r="BW523"/>
      <c r="BX523" s="3"/>
      <c r="BY523"/>
      <c r="BZ523" s="3"/>
      <c r="CA523"/>
      <c r="CB523" s="3"/>
      <c r="CD523" s="3"/>
      <c r="CF523" s="3"/>
    </row>
    <row r="524" spans="2:84">
      <c r="B524" s="29">
        <f t="shared" si="9"/>
        <v>522</v>
      </c>
      <c r="C524" s="23" t="s">
        <v>1837</v>
      </c>
      <c r="D524" s="96" t="s">
        <v>1837</v>
      </c>
      <c r="E524" s="53" t="s">
        <v>401</v>
      </c>
      <c r="F524" s="1">
        <v>9</v>
      </c>
      <c r="G524" s="23" t="s">
        <v>1250</v>
      </c>
      <c r="H524" s="23">
        <f>INDEX(部首検索表[序数],MATCH(字音画数表[[#This Row],[部首]],部首検索表[部首],0))</f>
        <v>130</v>
      </c>
      <c r="I524" s="23" t="s">
        <v>327</v>
      </c>
      <c r="J524" s="23" t="s">
        <v>2018</v>
      </c>
      <c r="K524" s="23" t="s">
        <v>2052</v>
      </c>
      <c r="L524" s="23"/>
      <c r="M524" s="45" t="s">
        <v>20</v>
      </c>
      <c r="N524" s="20"/>
      <c r="AU524"/>
      <c r="AW524"/>
      <c r="AY524"/>
      <c r="AZ524" s="3"/>
      <c r="BA524"/>
      <c r="BB524" s="3"/>
      <c r="BC524"/>
      <c r="BD524" s="3"/>
      <c r="BE524"/>
      <c r="BF524" s="3"/>
      <c r="BG524"/>
      <c r="BH524" s="3"/>
      <c r="BI524"/>
      <c r="BJ524" s="3"/>
      <c r="BK524"/>
      <c r="BL524" s="3"/>
      <c r="BM524"/>
      <c r="BN524" s="3"/>
      <c r="BO524"/>
      <c r="BP524" s="3"/>
      <c r="BQ524"/>
      <c r="BR524" s="3"/>
      <c r="BS524"/>
      <c r="BT524" s="3"/>
      <c r="BU524"/>
      <c r="BV524" s="3"/>
      <c r="BW524"/>
      <c r="BX524" s="3"/>
      <c r="BY524"/>
      <c r="BZ524" s="3"/>
      <c r="CA524"/>
      <c r="CB524" s="3"/>
      <c r="CD524" s="3"/>
      <c r="CF524" s="3"/>
    </row>
    <row r="525" spans="2:84">
      <c r="B525" s="29">
        <f t="shared" si="9"/>
        <v>523</v>
      </c>
      <c r="C525" s="27" t="s">
        <v>2632</v>
      </c>
      <c r="D525" s="110" t="s">
        <v>2632</v>
      </c>
      <c r="E525" s="66" t="s">
        <v>2627</v>
      </c>
      <c r="F525" s="58">
        <v>10</v>
      </c>
      <c r="G525" s="68" t="s">
        <v>811</v>
      </c>
      <c r="H525" s="27">
        <f>INDEX(部首検索表[序数],MATCH(字音画数表[[#This Row],[部首]],部首検索表[部首],0))</f>
        <v>140</v>
      </c>
      <c r="I525" s="69" t="s">
        <v>325</v>
      </c>
      <c r="J525" s="69" t="s">
        <v>2628</v>
      </c>
      <c r="K525" s="69" t="s">
        <v>1972</v>
      </c>
      <c r="L525" s="69"/>
      <c r="M525" s="45" t="s">
        <v>20</v>
      </c>
      <c r="N525" s="20"/>
      <c r="AU525"/>
      <c r="AW525"/>
      <c r="AY525"/>
      <c r="AZ525" s="3"/>
      <c r="BA525"/>
      <c r="BB525" s="3"/>
      <c r="BC525"/>
      <c r="BD525" s="3"/>
      <c r="BE525"/>
      <c r="BF525" s="3"/>
      <c r="BG525"/>
      <c r="BH525" s="3"/>
      <c r="BI525"/>
      <c r="BJ525" s="3"/>
      <c r="BK525"/>
      <c r="BL525" s="3"/>
      <c r="BM525"/>
      <c r="BN525" s="3"/>
      <c r="BO525"/>
      <c r="BP525" s="3"/>
      <c r="BQ525"/>
      <c r="BR525" s="3"/>
      <c r="BS525"/>
      <c r="BT525" s="3"/>
      <c r="BU525"/>
      <c r="BV525" s="3"/>
      <c r="BW525"/>
      <c r="BX525" s="3"/>
      <c r="BY525"/>
      <c r="BZ525" s="3"/>
      <c r="CA525"/>
      <c r="CB525" s="3"/>
      <c r="CD525" s="3"/>
      <c r="CF525" s="3"/>
    </row>
    <row r="526" spans="2:84">
      <c r="B526" s="29">
        <f t="shared" si="9"/>
        <v>524</v>
      </c>
      <c r="C526" s="23" t="s">
        <v>1553</v>
      </c>
      <c r="D526" s="96" t="s">
        <v>1553</v>
      </c>
      <c r="E526" s="9" t="s">
        <v>401</v>
      </c>
      <c r="F526" s="1">
        <v>12</v>
      </c>
      <c r="G526" s="23" t="s">
        <v>873</v>
      </c>
      <c r="H526" s="27">
        <f>INDEX(部首検索表[序数],MATCH(字音画数表[[#This Row],[部首]],部首検索表[部首],0))</f>
        <v>181</v>
      </c>
      <c r="I526" s="23" t="s">
        <v>327</v>
      </c>
      <c r="J526" s="23"/>
      <c r="K526" s="23"/>
      <c r="L526" s="23"/>
      <c r="M526" s="45"/>
      <c r="N526" s="20"/>
      <c r="AU526"/>
      <c r="AW526"/>
      <c r="AY526"/>
      <c r="AZ526" s="3"/>
      <c r="BA526"/>
      <c r="BB526" s="3"/>
      <c r="BC526"/>
      <c r="BD526" s="3"/>
      <c r="BE526"/>
      <c r="BF526" s="3"/>
      <c r="BG526"/>
      <c r="BH526" s="3"/>
      <c r="BI526"/>
      <c r="BJ526" s="3"/>
      <c r="BK526"/>
      <c r="BL526" s="3"/>
      <c r="BM526"/>
      <c r="BN526" s="3"/>
      <c r="BO526"/>
      <c r="BP526" s="3"/>
      <c r="BQ526"/>
      <c r="BR526" s="3"/>
      <c r="BS526"/>
      <c r="BT526" s="3"/>
      <c r="BU526"/>
      <c r="BV526" s="3"/>
      <c r="BW526"/>
      <c r="BX526" s="3"/>
      <c r="BY526"/>
      <c r="BZ526" s="3"/>
      <c r="CA526"/>
      <c r="CB526" s="3"/>
      <c r="CD526" s="3"/>
      <c r="CF526" s="3"/>
    </row>
    <row r="527" spans="2:84">
      <c r="B527" s="29">
        <f t="shared" si="9"/>
        <v>525</v>
      </c>
      <c r="C527" s="24" t="s">
        <v>402</v>
      </c>
      <c r="D527" s="97" t="s">
        <v>402</v>
      </c>
      <c r="E527" s="16" t="s">
        <v>1554</v>
      </c>
      <c r="F527" s="1">
        <v>7</v>
      </c>
      <c r="G527" s="23" t="s">
        <v>43</v>
      </c>
      <c r="H527" s="27">
        <f>INDEX(部首検索表[序数],MATCH(字音画数表[[#This Row],[部首]],部首検索表[部首],0))</f>
        <v>61</v>
      </c>
      <c r="I527" s="23" t="s">
        <v>327</v>
      </c>
      <c r="J527" s="23"/>
      <c r="K527" s="23"/>
      <c r="L527" s="23"/>
      <c r="M527" s="45"/>
      <c r="N527" s="20"/>
      <c r="AU527"/>
      <c r="AW527"/>
      <c r="AY527"/>
      <c r="AZ527" s="3"/>
      <c r="BA527"/>
      <c r="BB527" s="3"/>
      <c r="BC527"/>
      <c r="BD527" s="3"/>
      <c r="BE527"/>
      <c r="BF527" s="3"/>
      <c r="BG527"/>
      <c r="BH527" s="3"/>
      <c r="BI527"/>
      <c r="BJ527" s="3"/>
      <c r="BK527"/>
      <c r="BL527" s="3"/>
      <c r="BM527"/>
      <c r="BN527" s="3"/>
      <c r="BO527"/>
      <c r="BP527" s="3"/>
      <c r="BQ527"/>
      <c r="BR527" s="3"/>
      <c r="BS527"/>
      <c r="BT527" s="3"/>
      <c r="BU527"/>
      <c r="BV527" s="3"/>
      <c r="BW527"/>
      <c r="BX527" s="3"/>
      <c r="BY527"/>
      <c r="BZ527" s="3"/>
      <c r="CA527"/>
      <c r="CB527" s="3"/>
      <c r="CD527" s="3"/>
      <c r="CF527" s="3"/>
    </row>
    <row r="528" spans="2:84">
      <c r="B528" s="29">
        <f t="shared" si="9"/>
        <v>526</v>
      </c>
      <c r="C528" s="23" t="s">
        <v>1555</v>
      </c>
      <c r="D528" s="96" t="s">
        <v>1555</v>
      </c>
      <c r="E528" s="9" t="s">
        <v>404</v>
      </c>
      <c r="F528" s="1">
        <v>5</v>
      </c>
      <c r="G528" s="23" t="s">
        <v>814</v>
      </c>
      <c r="H528" s="27">
        <f>INDEX(部首検索表[序数],MATCH(字音画数表[[#This Row],[部首]],部首検索表[部首],0))</f>
        <v>1</v>
      </c>
      <c r="I528" s="23" t="s">
        <v>327</v>
      </c>
      <c r="J528" s="23"/>
      <c r="K528" s="23"/>
      <c r="L528" s="23"/>
      <c r="M528" s="45"/>
      <c r="N528" s="20"/>
      <c r="AU528"/>
      <c r="AW528"/>
      <c r="AY528"/>
      <c r="AZ528" s="3"/>
      <c r="BA528"/>
      <c r="BB528" s="3"/>
      <c r="BC528"/>
      <c r="BD528" s="3"/>
      <c r="BE528"/>
      <c r="BF528" s="3"/>
      <c r="BG528"/>
      <c r="BH528" s="3"/>
      <c r="BI528"/>
      <c r="BJ528" s="3"/>
      <c r="BK528"/>
      <c r="BL528" s="3"/>
      <c r="BM528"/>
      <c r="BN528" s="3"/>
      <c r="BO528"/>
      <c r="BP528" s="3"/>
      <c r="BQ528"/>
      <c r="BR528" s="3"/>
      <c r="BS528"/>
      <c r="BT528" s="3"/>
      <c r="BU528"/>
      <c r="BV528" s="3"/>
      <c r="BW528"/>
      <c r="BX528" s="3"/>
      <c r="BY528"/>
      <c r="BZ528" s="3"/>
      <c r="CA528"/>
      <c r="CB528" s="3"/>
      <c r="CD528" s="3"/>
      <c r="CF528" s="3"/>
    </row>
    <row r="529" spans="2:84">
      <c r="B529" s="29">
        <f t="shared" si="9"/>
        <v>527</v>
      </c>
      <c r="C529" s="23" t="s">
        <v>508</v>
      </c>
      <c r="D529" s="96" t="s">
        <v>508</v>
      </c>
      <c r="E529" s="9" t="s">
        <v>1910</v>
      </c>
      <c r="F529" s="1">
        <v>7</v>
      </c>
      <c r="G529" s="23" t="s">
        <v>496</v>
      </c>
      <c r="H529" s="23">
        <f>INDEX(部首検索表[序数],MATCH(字音画数表[[#This Row],[部首]],部首検索表[部首],0))</f>
        <v>18</v>
      </c>
      <c r="I529" s="23" t="s">
        <v>396</v>
      </c>
      <c r="J529" s="23"/>
      <c r="K529" s="23"/>
      <c r="L529" s="23"/>
      <c r="M529" s="142" t="s">
        <v>2155</v>
      </c>
      <c r="N529" s="20"/>
      <c r="AU529"/>
      <c r="AW529"/>
      <c r="AY529"/>
      <c r="AZ529" s="3"/>
      <c r="BA529"/>
      <c r="BB529" s="3"/>
      <c r="BC529"/>
      <c r="BD529" s="3"/>
      <c r="BE529"/>
      <c r="BF529" s="3"/>
      <c r="BG529"/>
      <c r="BH529" s="3"/>
      <c r="BI529"/>
      <c r="BJ529" s="3"/>
      <c r="BK529"/>
      <c r="BL529" s="3"/>
      <c r="BM529"/>
      <c r="BN529" s="3"/>
      <c r="BO529"/>
      <c r="BP529" s="3"/>
      <c r="BQ529"/>
      <c r="BR529" s="3"/>
      <c r="BS529"/>
      <c r="BT529" s="3"/>
      <c r="BU529"/>
      <c r="BV529" s="3"/>
      <c r="BW529"/>
      <c r="BX529" s="3"/>
      <c r="BY529"/>
      <c r="BZ529" s="3"/>
      <c r="CA529"/>
      <c r="CB529" s="3"/>
      <c r="CD529" s="3"/>
      <c r="CF529" s="3"/>
    </row>
    <row r="530" spans="2:84">
      <c r="B530" s="29">
        <f t="shared" si="9"/>
        <v>528</v>
      </c>
      <c r="C530" s="23" t="s">
        <v>403</v>
      </c>
      <c r="D530" s="96" t="s">
        <v>403</v>
      </c>
      <c r="E530" s="9" t="s">
        <v>404</v>
      </c>
      <c r="F530" s="1">
        <v>8</v>
      </c>
      <c r="G530" s="30" t="s">
        <v>250</v>
      </c>
      <c r="H530" s="27">
        <f>INDEX(部首検索表[序数],MATCH(字音画数表[[#This Row],[部首]],部首検索表[部首],0))</f>
        <v>63</v>
      </c>
      <c r="I530" s="23" t="s">
        <v>327</v>
      </c>
      <c r="J530" s="23"/>
      <c r="K530" s="23"/>
      <c r="L530" s="23"/>
      <c r="M530" s="45" t="s">
        <v>20</v>
      </c>
      <c r="N530" s="20"/>
      <c r="AU530"/>
      <c r="AW530"/>
      <c r="AY530"/>
      <c r="AZ530" s="3"/>
      <c r="BA530"/>
      <c r="BB530" s="3"/>
      <c r="BC530"/>
      <c r="BD530" s="3"/>
      <c r="BE530"/>
      <c r="BF530" s="3"/>
      <c r="BG530"/>
      <c r="BH530" s="3"/>
      <c r="BI530"/>
      <c r="BJ530" s="3"/>
      <c r="BK530"/>
      <c r="BL530" s="3"/>
      <c r="BM530"/>
      <c r="BN530" s="3"/>
      <c r="BO530"/>
      <c r="BP530" s="3"/>
      <c r="BQ530"/>
      <c r="BR530" s="3"/>
      <c r="BS530"/>
      <c r="BT530" s="3"/>
      <c r="BU530"/>
      <c r="BV530" s="3"/>
      <c r="BW530"/>
      <c r="BX530" s="3"/>
      <c r="BY530"/>
      <c r="BZ530" s="3"/>
      <c r="CA530"/>
      <c r="CB530" s="3"/>
      <c r="CD530" s="3"/>
      <c r="CF530" s="3"/>
    </row>
    <row r="531" spans="2:84">
      <c r="B531" s="29">
        <f t="shared" si="9"/>
        <v>529</v>
      </c>
      <c r="C531" s="23" t="s">
        <v>1556</v>
      </c>
      <c r="D531" s="96" t="s">
        <v>1556</v>
      </c>
      <c r="E531" s="9" t="s">
        <v>404</v>
      </c>
      <c r="F531" s="1">
        <v>9</v>
      </c>
      <c r="G531" s="23" t="s">
        <v>194</v>
      </c>
      <c r="H531" s="23">
        <f>INDEX(部首検索表[序数],MATCH(字音画数表[[#This Row],[部首]],部首検索表[部首],0))</f>
        <v>130</v>
      </c>
      <c r="I531" s="23" t="s">
        <v>327</v>
      </c>
      <c r="J531" s="23"/>
      <c r="K531" s="23"/>
      <c r="L531" s="23"/>
      <c r="M531" s="45" t="s">
        <v>20</v>
      </c>
      <c r="N531" s="20"/>
      <c r="AU531"/>
      <c r="AW531"/>
      <c r="AY531"/>
      <c r="AZ531" s="3"/>
      <c r="BA531"/>
      <c r="BB531" s="3"/>
      <c r="BC531"/>
      <c r="BD531" s="3"/>
      <c r="BE531"/>
      <c r="BF531" s="3"/>
      <c r="BG531"/>
      <c r="BH531" s="3"/>
      <c r="BI531"/>
      <c r="BJ531" s="3"/>
      <c r="BK531"/>
      <c r="BL531" s="3"/>
      <c r="BM531"/>
      <c r="BN531" s="3"/>
      <c r="BO531"/>
      <c r="BP531" s="3"/>
      <c r="BQ531"/>
      <c r="BR531" s="3"/>
      <c r="BS531"/>
      <c r="BT531" s="3"/>
      <c r="BU531"/>
      <c r="BV531" s="3"/>
      <c r="BW531"/>
      <c r="BX531" s="3"/>
      <c r="BY531"/>
      <c r="BZ531" s="3"/>
      <c r="CA531"/>
      <c r="CB531" s="3"/>
      <c r="CD531" s="3"/>
      <c r="CF531" s="3"/>
    </row>
    <row r="532" spans="2:84">
      <c r="B532" s="29">
        <f t="shared" si="9"/>
        <v>530</v>
      </c>
      <c r="C532" s="23" t="s">
        <v>406</v>
      </c>
      <c r="D532" s="96" t="s">
        <v>406</v>
      </c>
      <c r="E532" s="9" t="s">
        <v>404</v>
      </c>
      <c r="F532" s="1">
        <v>10</v>
      </c>
      <c r="G532" s="25" t="s">
        <v>191</v>
      </c>
      <c r="H532" s="27">
        <f>INDEX(部首検索表[序数],MATCH(字音画数表[[#This Row],[部首]],部首検索表[部首],0))</f>
        <v>60</v>
      </c>
      <c r="I532" s="23" t="s">
        <v>327</v>
      </c>
      <c r="J532" s="23" t="s">
        <v>2053</v>
      </c>
      <c r="K532" s="23" t="s">
        <v>1980</v>
      </c>
      <c r="L532" s="23"/>
      <c r="M532" s="45" t="s">
        <v>20</v>
      </c>
      <c r="N532" s="20"/>
      <c r="AU532"/>
      <c r="AW532"/>
      <c r="AY532"/>
      <c r="AZ532" s="3"/>
      <c r="BA532"/>
      <c r="BB532" s="3"/>
      <c r="BC532"/>
      <c r="BD532" s="3"/>
      <c r="BE532"/>
      <c r="BF532" s="3"/>
      <c r="BG532"/>
      <c r="BH532" s="3"/>
      <c r="BI532"/>
      <c r="BJ532" s="3"/>
      <c r="BK532"/>
      <c r="BL532" s="3"/>
      <c r="BM532"/>
      <c r="BN532" s="3"/>
      <c r="BO532"/>
      <c r="BP532" s="3"/>
      <c r="BQ532"/>
      <c r="BR532" s="3"/>
      <c r="BS532"/>
      <c r="BT532" s="3"/>
      <c r="BU532"/>
      <c r="BV532" s="3"/>
      <c r="BW532"/>
      <c r="BX532" s="3"/>
      <c r="BY532"/>
      <c r="BZ532" s="3"/>
      <c r="CA532"/>
      <c r="CB532" s="3"/>
      <c r="CD532" s="3"/>
      <c r="CF532" s="3"/>
    </row>
    <row r="533" spans="2:84">
      <c r="B533" s="29">
        <f t="shared" si="9"/>
        <v>531</v>
      </c>
      <c r="C533" s="23" t="s">
        <v>836</v>
      </c>
      <c r="D533" s="96" t="s">
        <v>836</v>
      </c>
      <c r="E533" s="9" t="s">
        <v>404</v>
      </c>
      <c r="F533" s="1">
        <v>10</v>
      </c>
      <c r="G533" s="23" t="s">
        <v>1139</v>
      </c>
      <c r="H533" s="23">
        <f>INDEX(部首検索表[序数],MATCH(字音画数表[[#This Row],[部首]],部首検索表[部首],0))</f>
        <v>73</v>
      </c>
      <c r="I533" s="23" t="s">
        <v>327</v>
      </c>
      <c r="J533" s="23"/>
      <c r="K533" s="23"/>
      <c r="L533" s="23"/>
      <c r="M533" s="45"/>
      <c r="N533" s="20"/>
      <c r="AU533"/>
      <c r="AW533"/>
      <c r="AY533"/>
      <c r="AZ533" s="3"/>
      <c r="BA533"/>
      <c r="BB533" s="3"/>
      <c r="BC533"/>
      <c r="BD533" s="3"/>
      <c r="BE533"/>
      <c r="BF533" s="3"/>
      <c r="BG533"/>
      <c r="BH533" s="3"/>
      <c r="BI533"/>
      <c r="BJ533" s="3"/>
      <c r="BK533"/>
      <c r="BL533" s="3"/>
      <c r="BM533"/>
      <c r="BN533" s="3"/>
      <c r="BO533"/>
      <c r="BP533" s="3"/>
      <c r="BQ533"/>
      <c r="BR533" s="3"/>
      <c r="BS533"/>
      <c r="BT533" s="3"/>
      <c r="BU533"/>
      <c r="BV533" s="3"/>
      <c r="BW533"/>
      <c r="BX533" s="3"/>
      <c r="BY533"/>
      <c r="BZ533" s="3"/>
      <c r="CA533"/>
      <c r="CB533" s="3"/>
      <c r="CD533" s="3"/>
      <c r="CF533" s="3"/>
    </row>
    <row r="534" spans="2:84">
      <c r="B534" s="29">
        <f t="shared" si="9"/>
        <v>532</v>
      </c>
      <c r="C534" s="23" t="s">
        <v>407</v>
      </c>
      <c r="D534" s="96" t="s">
        <v>2289</v>
      </c>
      <c r="E534" s="9" t="s">
        <v>404</v>
      </c>
      <c r="F534" s="1">
        <v>11</v>
      </c>
      <c r="G534" s="25" t="s">
        <v>253</v>
      </c>
      <c r="H534" s="23">
        <f>INDEX(部首検索表[序数],MATCH(字音画数表[[#This Row],[部首]],部首検索表[部首],0))</f>
        <v>141</v>
      </c>
      <c r="I534" s="23" t="s">
        <v>327</v>
      </c>
      <c r="J534" s="23"/>
      <c r="K534" s="23"/>
      <c r="L534" s="23"/>
      <c r="M534" s="45" t="s">
        <v>20</v>
      </c>
      <c r="N534" s="20"/>
      <c r="AU534"/>
      <c r="AW534"/>
      <c r="AY534"/>
      <c r="AZ534" s="3"/>
      <c r="BA534"/>
      <c r="BB534" s="3"/>
      <c r="BC534"/>
      <c r="BD534" s="3"/>
      <c r="BE534"/>
      <c r="BF534" s="3"/>
      <c r="BG534"/>
      <c r="BH534" s="3"/>
      <c r="BI534"/>
      <c r="BJ534" s="3"/>
      <c r="BK534"/>
      <c r="BL534" s="3"/>
      <c r="BM534"/>
      <c r="BN534" s="3"/>
      <c r="BO534"/>
      <c r="BP534" s="3"/>
      <c r="BQ534"/>
      <c r="BR534" s="3"/>
      <c r="BS534"/>
      <c r="BT534" s="3"/>
      <c r="BU534"/>
      <c r="BV534" s="3"/>
      <c r="BW534"/>
      <c r="BX534" s="3"/>
      <c r="BY534"/>
      <c r="BZ534" s="3"/>
      <c r="CA534"/>
      <c r="CB534" s="3"/>
      <c r="CD534" s="3"/>
      <c r="CF534" s="3"/>
    </row>
    <row r="535" spans="2:84">
      <c r="B535" s="29">
        <f t="shared" si="9"/>
        <v>533</v>
      </c>
      <c r="C535" s="23" t="s">
        <v>327</v>
      </c>
      <c r="D535" s="96" t="s">
        <v>327</v>
      </c>
      <c r="E535" s="9" t="s">
        <v>1910</v>
      </c>
      <c r="F535" s="1">
        <v>12</v>
      </c>
      <c r="G535" s="23" t="s">
        <v>45</v>
      </c>
      <c r="H535" s="23">
        <f>INDEX(部首検索表[序数],MATCH(字音画数表[[#This Row],[部首]],部首検索表[部首],0))</f>
        <v>163</v>
      </c>
      <c r="I535" s="23" t="s">
        <v>327</v>
      </c>
      <c r="J535" s="23"/>
      <c r="K535" s="23"/>
      <c r="L535" s="23"/>
      <c r="M535" s="143" t="s">
        <v>3798</v>
      </c>
      <c r="N535" s="20"/>
      <c r="AU535"/>
      <c r="AW535"/>
      <c r="AY535"/>
      <c r="AZ535" s="3"/>
      <c r="BA535"/>
      <c r="BB535" s="3"/>
      <c r="BC535"/>
      <c r="BD535" s="3"/>
      <c r="BE535"/>
      <c r="BF535" s="3"/>
      <c r="BG535"/>
      <c r="BH535" s="3"/>
      <c r="BI535"/>
      <c r="BJ535" s="3"/>
      <c r="BK535"/>
      <c r="BL535" s="3"/>
      <c r="BM535"/>
      <c r="BN535" s="3"/>
      <c r="BO535"/>
      <c r="BP535" s="3"/>
      <c r="BQ535"/>
      <c r="BR535" s="3"/>
      <c r="BS535"/>
      <c r="BT535" s="3"/>
      <c r="BU535"/>
      <c r="BV535" s="3"/>
      <c r="BW535"/>
      <c r="BX535" s="3"/>
      <c r="BY535"/>
      <c r="BZ535" s="3"/>
      <c r="CA535"/>
      <c r="CB535" s="3"/>
      <c r="CD535" s="3"/>
      <c r="CF535" s="3"/>
    </row>
    <row r="536" spans="2:84">
      <c r="B536" s="29">
        <f t="shared" si="9"/>
        <v>534</v>
      </c>
      <c r="C536" s="23" t="s">
        <v>1087</v>
      </c>
      <c r="D536" s="96" t="s">
        <v>1087</v>
      </c>
      <c r="E536" s="9" t="s">
        <v>404</v>
      </c>
      <c r="F536" s="1">
        <v>13</v>
      </c>
      <c r="G536" s="23" t="s">
        <v>916</v>
      </c>
      <c r="H536" s="23">
        <f>INDEX(部首検索表[序数],MATCH(字音画数表[[#This Row],[部首]],部首検索表[部首],0))</f>
        <v>208</v>
      </c>
      <c r="I536" s="23" t="s">
        <v>327</v>
      </c>
      <c r="J536" s="23" t="s">
        <v>1926</v>
      </c>
      <c r="K536" s="23" t="s">
        <v>1972</v>
      </c>
      <c r="L536" s="23"/>
      <c r="M536" s="45" t="s">
        <v>20</v>
      </c>
      <c r="N536" s="20"/>
      <c r="AU536"/>
      <c r="AW536"/>
      <c r="AY536"/>
      <c r="AZ536" s="3"/>
      <c r="BA536"/>
      <c r="BB536" s="3"/>
      <c r="BC536"/>
      <c r="BD536" s="3"/>
      <c r="BE536"/>
      <c r="BF536" s="3"/>
      <c r="BG536"/>
      <c r="BH536" s="3"/>
      <c r="BI536"/>
      <c r="BJ536" s="3"/>
      <c r="BK536"/>
      <c r="BL536" s="3"/>
      <c r="BM536"/>
      <c r="BN536" s="3"/>
      <c r="BO536"/>
      <c r="BP536" s="3"/>
      <c r="BQ536"/>
      <c r="BR536" s="3"/>
      <c r="BS536"/>
      <c r="BT536" s="3"/>
      <c r="BU536"/>
      <c r="BV536" s="3"/>
      <c r="BW536"/>
      <c r="BX536" s="3"/>
      <c r="BY536"/>
      <c r="BZ536" s="3"/>
      <c r="CA536"/>
      <c r="CB536" s="3"/>
      <c r="CD536" s="3"/>
      <c r="CF536" s="3"/>
    </row>
    <row r="537" spans="2:84">
      <c r="B537" s="29">
        <f t="shared" si="9"/>
        <v>535</v>
      </c>
      <c r="C537" s="24" t="s">
        <v>408</v>
      </c>
      <c r="D537" s="97" t="s">
        <v>2692</v>
      </c>
      <c r="E537" s="16" t="s">
        <v>404</v>
      </c>
      <c r="F537" s="1">
        <v>14</v>
      </c>
      <c r="G537" s="25" t="s">
        <v>409</v>
      </c>
      <c r="H537" s="27">
        <f>INDEX(部首検索表[序数],MATCH(字音画数表[[#This Row],[部首]],部首検索表[部首],0))</f>
        <v>122</v>
      </c>
      <c r="I537" s="23" t="s">
        <v>327</v>
      </c>
      <c r="J537" s="23"/>
      <c r="K537" s="23"/>
      <c r="L537" s="23"/>
      <c r="M537" s="45"/>
      <c r="N537" s="20"/>
      <c r="AU537"/>
      <c r="AW537"/>
      <c r="AY537"/>
      <c r="AZ537" s="3"/>
      <c r="BA537"/>
      <c r="BB537" s="3"/>
      <c r="BC537"/>
      <c r="BD537" s="3"/>
      <c r="BE537"/>
      <c r="BF537" s="3"/>
      <c r="BG537"/>
      <c r="BH537" s="3"/>
      <c r="BI537"/>
      <c r="BJ537" s="3"/>
      <c r="BK537"/>
      <c r="BL537" s="3"/>
      <c r="BM537"/>
      <c r="BN537" s="3"/>
      <c r="BO537"/>
      <c r="BP537" s="3"/>
      <c r="BQ537"/>
      <c r="BR537" s="3"/>
      <c r="BS537"/>
      <c r="BT537" s="3"/>
      <c r="BU537"/>
      <c r="BV537" s="3"/>
      <c r="BW537"/>
      <c r="BX537" s="3"/>
      <c r="BY537"/>
      <c r="BZ537" s="3"/>
      <c r="CA537"/>
      <c r="CB537" s="3"/>
      <c r="CD537" s="3"/>
      <c r="CF537" s="3"/>
    </row>
    <row r="538" spans="2:84">
      <c r="B538" s="29">
        <f t="shared" si="9"/>
        <v>536</v>
      </c>
      <c r="C538" s="23" t="s">
        <v>1911</v>
      </c>
      <c r="D538" s="96" t="s">
        <v>1911</v>
      </c>
      <c r="E538" s="9" t="s">
        <v>404</v>
      </c>
      <c r="F538" s="1">
        <v>15</v>
      </c>
      <c r="G538" s="23" t="s">
        <v>54</v>
      </c>
      <c r="H538" s="23">
        <f>INDEX(部首検索表[序数],MATCH(字音画数表[[#This Row],[部首]],部首検索表[部首],0))</f>
        <v>124</v>
      </c>
      <c r="I538" s="23" t="s">
        <v>327</v>
      </c>
      <c r="J538" s="23"/>
      <c r="K538" s="23"/>
      <c r="L538" s="23"/>
      <c r="M538" s="45" t="s">
        <v>20</v>
      </c>
      <c r="N538" s="20"/>
      <c r="AU538"/>
      <c r="AW538"/>
      <c r="AY538"/>
      <c r="AZ538" s="3"/>
      <c r="BA538"/>
      <c r="BB538" s="3"/>
      <c r="BC538"/>
      <c r="BD538" s="3"/>
      <c r="BE538"/>
      <c r="BF538" s="3"/>
      <c r="BG538"/>
      <c r="BH538" s="3"/>
      <c r="BI538"/>
      <c r="BJ538" s="3"/>
      <c r="BK538"/>
      <c r="BL538" s="3"/>
      <c r="BM538"/>
      <c r="BN538" s="3"/>
      <c r="BO538"/>
      <c r="BP538" s="3"/>
      <c r="BQ538"/>
      <c r="BR538" s="3"/>
      <c r="BS538"/>
      <c r="BT538" s="3"/>
      <c r="BU538"/>
      <c r="BV538" s="3"/>
      <c r="BW538"/>
      <c r="BX538" s="3"/>
      <c r="BY538"/>
      <c r="BZ538" s="3"/>
      <c r="CA538"/>
      <c r="CB538" s="3"/>
      <c r="CD538" s="3"/>
      <c r="CF538" s="3"/>
    </row>
    <row r="539" spans="2:84">
      <c r="B539" s="29">
        <f t="shared" si="9"/>
        <v>537</v>
      </c>
      <c r="C539" s="23" t="s">
        <v>820</v>
      </c>
      <c r="D539" s="96" t="s">
        <v>1557</v>
      </c>
      <c r="E539" s="9" t="s">
        <v>404</v>
      </c>
      <c r="F539" s="1">
        <v>15</v>
      </c>
      <c r="G539" s="23" t="s">
        <v>857</v>
      </c>
      <c r="H539" s="23">
        <f>INDEX(部首検索表[序数],MATCH(字音画数表[[#This Row],[部首]],部首検索表[部首],0))</f>
        <v>149</v>
      </c>
      <c r="I539" s="23" t="s">
        <v>327</v>
      </c>
      <c r="J539" s="23"/>
      <c r="K539" s="23"/>
      <c r="L539" s="23"/>
      <c r="M539" s="45"/>
      <c r="N539" s="20"/>
      <c r="AU539"/>
      <c r="AW539"/>
      <c r="AY539"/>
      <c r="AZ539" s="3"/>
      <c r="BA539"/>
      <c r="BB539" s="3"/>
      <c r="BC539"/>
      <c r="BD539" s="3"/>
      <c r="BE539"/>
      <c r="BF539" s="3"/>
      <c r="BG539"/>
      <c r="BH539" s="3"/>
      <c r="BI539"/>
      <c r="BJ539" s="3"/>
      <c r="BK539"/>
      <c r="BL539" s="3"/>
      <c r="BM539"/>
      <c r="BN539" s="3"/>
      <c r="BO539"/>
      <c r="BP539" s="3"/>
      <c r="BQ539"/>
      <c r="BR539" s="3"/>
      <c r="BS539"/>
      <c r="BT539" s="3"/>
      <c r="BU539"/>
      <c r="BV539" s="3"/>
      <c r="BW539"/>
      <c r="BX539" s="3"/>
      <c r="BY539"/>
      <c r="BZ539" s="3"/>
      <c r="CA539"/>
      <c r="CB539" s="3"/>
      <c r="CD539" s="3"/>
      <c r="CF539" s="3"/>
    </row>
    <row r="540" spans="2:84">
      <c r="B540" s="29">
        <f t="shared" si="9"/>
        <v>538</v>
      </c>
      <c r="C540" s="23" t="s">
        <v>410</v>
      </c>
      <c r="D540" s="96" t="s">
        <v>410</v>
      </c>
      <c r="E540" s="9" t="s">
        <v>413</v>
      </c>
      <c r="F540" s="1">
        <v>3</v>
      </c>
      <c r="G540" s="23" t="s">
        <v>411</v>
      </c>
      <c r="H540" s="27">
        <f>INDEX(部首検索表[序数],MATCH(字音画数表[[#This Row],[部首]],部首検索表[部首],0))</f>
        <v>38</v>
      </c>
      <c r="I540" s="23" t="s">
        <v>327</v>
      </c>
      <c r="J540" s="23"/>
      <c r="K540" s="23"/>
      <c r="L540" s="23"/>
      <c r="M540" s="45"/>
      <c r="N540" s="20"/>
      <c r="AU540"/>
      <c r="AW540"/>
      <c r="AY540"/>
      <c r="AZ540" s="3"/>
      <c r="BA540"/>
      <c r="BB540" s="3"/>
      <c r="BC540"/>
      <c r="BD540" s="3"/>
      <c r="BE540"/>
      <c r="BF540" s="3"/>
      <c r="BG540"/>
      <c r="BH540" s="3"/>
      <c r="BI540"/>
      <c r="BJ540" s="3"/>
      <c r="BK540"/>
      <c r="BL540" s="3"/>
      <c r="BM540"/>
      <c r="BN540" s="3"/>
      <c r="BO540"/>
      <c r="BP540" s="3"/>
      <c r="BQ540"/>
      <c r="BR540" s="3"/>
      <c r="BS540"/>
      <c r="BT540" s="3"/>
      <c r="BU540"/>
      <c r="BV540" s="3"/>
      <c r="BW540"/>
      <c r="BX540" s="3"/>
      <c r="BY540"/>
      <c r="BZ540" s="3"/>
      <c r="CA540"/>
      <c r="CB540" s="3"/>
      <c r="CD540" s="3"/>
      <c r="CF540" s="3"/>
    </row>
    <row r="541" spans="2:84">
      <c r="B541" s="29">
        <f t="shared" si="9"/>
        <v>539</v>
      </c>
      <c r="C541" s="15" t="s">
        <v>412</v>
      </c>
      <c r="D541" s="92" t="s">
        <v>412</v>
      </c>
      <c r="E541" s="16" t="s">
        <v>413</v>
      </c>
      <c r="F541" s="1">
        <v>6</v>
      </c>
      <c r="G541" s="1" t="s">
        <v>411</v>
      </c>
      <c r="H541" s="23">
        <f>INDEX(部首検索表[序数],MATCH(字音画数表[[#This Row],[部首]],部首検索表[部首],0))</f>
        <v>38</v>
      </c>
      <c r="I541" s="23" t="s">
        <v>327</v>
      </c>
      <c r="J541" s="23"/>
      <c r="K541" s="23"/>
      <c r="L541" s="23"/>
      <c r="M541" s="45"/>
      <c r="N541" s="20"/>
      <c r="AU541"/>
      <c r="AW541"/>
      <c r="AY541"/>
      <c r="AZ541" s="3"/>
      <c r="BA541"/>
      <c r="BB541" s="3"/>
      <c r="BC541"/>
      <c r="BD541" s="3"/>
      <c r="BE541"/>
      <c r="BF541" s="3"/>
      <c r="BG541"/>
      <c r="BH541" s="3"/>
      <c r="BI541"/>
      <c r="BJ541" s="3"/>
      <c r="BK541"/>
      <c r="BL541" s="3"/>
      <c r="BM541"/>
      <c r="BN541" s="3"/>
      <c r="BO541"/>
      <c r="BP541" s="3"/>
      <c r="BQ541"/>
      <c r="BR541" s="3"/>
      <c r="BS541"/>
      <c r="BT541" s="3"/>
      <c r="BU541"/>
      <c r="BV541" s="3"/>
      <c r="BW541"/>
      <c r="BX541" s="3"/>
      <c r="BY541"/>
      <c r="BZ541" s="3"/>
      <c r="CA541"/>
      <c r="CB541" s="3"/>
      <c r="CD541" s="3"/>
      <c r="CF541" s="3"/>
    </row>
    <row r="542" spans="2:84">
      <c r="B542" s="29">
        <f t="shared" si="9"/>
        <v>540</v>
      </c>
      <c r="C542" s="23" t="s">
        <v>1838</v>
      </c>
      <c r="D542" s="96" t="s">
        <v>1838</v>
      </c>
      <c r="E542" s="53" t="s">
        <v>413</v>
      </c>
      <c r="F542" s="1">
        <v>6</v>
      </c>
      <c r="G542" s="23" t="s">
        <v>472</v>
      </c>
      <c r="H542" s="27">
        <f>INDEX(部首検索表[序数],MATCH(字音画数表[[#This Row],[部首]],部首検索表[部首],0))</f>
        <v>85</v>
      </c>
      <c r="I542" s="23" t="s">
        <v>327</v>
      </c>
      <c r="J542" s="23"/>
      <c r="K542" s="23"/>
      <c r="L542" s="23"/>
      <c r="M542" s="136" t="s">
        <v>20</v>
      </c>
      <c r="N542" s="20"/>
      <c r="AU542"/>
      <c r="AW542"/>
      <c r="AY542"/>
      <c r="AZ542" s="3"/>
      <c r="BA542"/>
      <c r="BB542" s="3"/>
      <c r="BC542"/>
      <c r="BD542" s="3"/>
      <c r="BE542"/>
      <c r="BF542" s="3"/>
      <c r="BG542"/>
      <c r="BH542" s="3"/>
      <c r="BI542"/>
      <c r="BJ542" s="3"/>
      <c r="BK542"/>
      <c r="BL542" s="3"/>
      <c r="BM542"/>
      <c r="BN542" s="3"/>
      <c r="BO542"/>
      <c r="BP542" s="3"/>
      <c r="BQ542"/>
      <c r="BR542" s="3"/>
      <c r="BS542"/>
      <c r="BT542" s="3"/>
      <c r="BU542"/>
      <c r="BV542" s="3"/>
      <c r="BW542"/>
      <c r="BX542" s="3"/>
      <c r="BY542"/>
      <c r="BZ542" s="3"/>
      <c r="CA542"/>
      <c r="CB542" s="3"/>
      <c r="CD542" s="3"/>
      <c r="CF542" s="3"/>
    </row>
    <row r="543" spans="2:84">
      <c r="B543" s="29">
        <f t="shared" si="9"/>
        <v>541</v>
      </c>
      <c r="C543" s="23" t="s">
        <v>435</v>
      </c>
      <c r="D543" s="96" t="s">
        <v>435</v>
      </c>
      <c r="E543" s="9" t="s">
        <v>421</v>
      </c>
      <c r="F543" s="1">
        <v>3</v>
      </c>
      <c r="G543" s="23" t="s">
        <v>93</v>
      </c>
      <c r="H543" s="23">
        <f>INDEX(部首検索表[序数],MATCH(字音画数表[[#This Row],[部首]],部首検索表[部首],0))</f>
        <v>1</v>
      </c>
      <c r="I543" s="23" t="s">
        <v>327</v>
      </c>
      <c r="J543" s="23" t="s">
        <v>2054</v>
      </c>
      <c r="K543" s="23" t="s">
        <v>1980</v>
      </c>
      <c r="L543" s="23"/>
      <c r="M543" s="44" t="s">
        <v>2055</v>
      </c>
      <c r="N543" s="20"/>
      <c r="AU543"/>
      <c r="AW543"/>
      <c r="AY543"/>
      <c r="AZ543" s="3"/>
      <c r="BA543"/>
      <c r="BB543" s="3"/>
      <c r="BC543"/>
      <c r="BD543" s="3"/>
      <c r="BE543"/>
      <c r="BF543" s="3"/>
      <c r="BG543"/>
      <c r="BH543" s="3"/>
      <c r="BI543"/>
      <c r="BJ543" s="3"/>
      <c r="BK543"/>
      <c r="BL543" s="3"/>
      <c r="BM543"/>
      <c r="BN543" s="3"/>
      <c r="BO543"/>
      <c r="BP543" s="3"/>
      <c r="BQ543"/>
      <c r="BR543" s="3"/>
      <c r="BS543"/>
      <c r="BT543" s="3"/>
      <c r="BU543"/>
      <c r="BV543" s="3"/>
      <c r="BW543"/>
      <c r="BX543" s="3"/>
      <c r="BY543"/>
      <c r="BZ543" s="3"/>
      <c r="CA543"/>
      <c r="CB543" s="3"/>
      <c r="CD543" s="3"/>
      <c r="CF543" s="3"/>
    </row>
    <row r="544" spans="2:84">
      <c r="B544" s="29">
        <f t="shared" si="9"/>
        <v>542</v>
      </c>
      <c r="C544" s="23" t="s">
        <v>414</v>
      </c>
      <c r="D544" s="96" t="s">
        <v>414</v>
      </c>
      <c r="E544" s="9" t="s">
        <v>421</v>
      </c>
      <c r="F544" s="1">
        <v>3</v>
      </c>
      <c r="G544" s="23" t="s">
        <v>415</v>
      </c>
      <c r="H544" s="23">
        <f>INDEX(部首検索表[序数],MATCH(字音画数表[[#This Row],[部首]],部首検索表[部首],0))</f>
        <v>42</v>
      </c>
      <c r="I544" s="23" t="s">
        <v>327</v>
      </c>
      <c r="J544" s="23"/>
      <c r="K544" s="23"/>
      <c r="L544" s="23"/>
      <c r="M544" s="45"/>
      <c r="N544" s="20"/>
      <c r="AU544"/>
      <c r="AW544"/>
      <c r="AY544"/>
      <c r="AZ544" s="3"/>
      <c r="BA544"/>
      <c r="BB544" s="3"/>
      <c r="BC544"/>
      <c r="BD544" s="3"/>
      <c r="BE544"/>
      <c r="BF544" s="3"/>
      <c r="BG544"/>
      <c r="BH544" s="3"/>
      <c r="BI544"/>
      <c r="BJ544" s="3"/>
      <c r="BK544"/>
      <c r="BL544" s="3"/>
      <c r="BM544"/>
      <c r="BN544" s="3"/>
      <c r="BO544"/>
      <c r="BP544" s="3"/>
      <c r="BQ544"/>
      <c r="BR544" s="3"/>
      <c r="BS544"/>
      <c r="BT544" s="3"/>
      <c r="BU544"/>
      <c r="BV544" s="3"/>
      <c r="BW544"/>
      <c r="BX544" s="3"/>
      <c r="BY544"/>
      <c r="BZ544" s="3"/>
      <c r="CA544"/>
      <c r="CB544" s="3"/>
      <c r="CD544" s="3"/>
      <c r="CF544" s="3"/>
    </row>
    <row r="545" spans="2:84">
      <c r="B545" s="29">
        <f t="shared" si="9"/>
        <v>543</v>
      </c>
      <c r="C545" s="23" t="s">
        <v>416</v>
      </c>
      <c r="D545" s="96" t="s">
        <v>416</v>
      </c>
      <c r="E545" s="9" t="s">
        <v>421</v>
      </c>
      <c r="F545" s="1">
        <v>4</v>
      </c>
      <c r="G545" s="23" t="s">
        <v>415</v>
      </c>
      <c r="H545" s="27">
        <f>INDEX(部首検索表[序数],MATCH(字音画数表[[#This Row],[部首]],部首検索表[部首],0))</f>
        <v>42</v>
      </c>
      <c r="I545" s="23" t="s">
        <v>327</v>
      </c>
      <c r="J545" s="23"/>
      <c r="K545" s="23"/>
      <c r="L545" s="23"/>
      <c r="M545" s="45"/>
      <c r="N545" s="20"/>
      <c r="AU545"/>
      <c r="AW545"/>
      <c r="AY545"/>
      <c r="AZ545" s="3"/>
      <c r="BA545"/>
      <c r="BB545" s="3"/>
      <c r="BC545"/>
      <c r="BD545" s="3"/>
      <c r="BE545"/>
      <c r="BF545" s="3"/>
      <c r="BG545"/>
      <c r="BH545" s="3"/>
      <c r="BI545"/>
      <c r="BJ545" s="3"/>
      <c r="BK545"/>
      <c r="BL545" s="3"/>
      <c r="BM545"/>
      <c r="BN545" s="3"/>
      <c r="BO545"/>
      <c r="BP545" s="3"/>
      <c r="BQ545"/>
      <c r="BR545" s="3"/>
      <c r="BS545"/>
      <c r="BT545" s="3"/>
      <c r="BU545"/>
      <c r="BV545" s="3"/>
      <c r="BW545"/>
      <c r="BX545" s="3"/>
      <c r="BY545"/>
      <c r="BZ545" s="3"/>
      <c r="CA545"/>
      <c r="CB545" s="3"/>
      <c r="CD545" s="3"/>
      <c r="CF545" s="3"/>
    </row>
    <row r="546" spans="2:84">
      <c r="B546" s="29">
        <f t="shared" si="9"/>
        <v>544</v>
      </c>
      <c r="C546" s="23" t="s">
        <v>1558</v>
      </c>
      <c r="D546" s="96" t="s">
        <v>1558</v>
      </c>
      <c r="E546" s="9" t="s">
        <v>421</v>
      </c>
      <c r="F546" s="1">
        <v>5</v>
      </c>
      <c r="G546" s="23" t="s">
        <v>793</v>
      </c>
      <c r="H546" s="23">
        <f>INDEX(部首検索表[序数],MATCH(字音画数表[[#This Row],[部首]],部首検索表[部首],0))</f>
        <v>30</v>
      </c>
      <c r="I546" s="23" t="s">
        <v>327</v>
      </c>
      <c r="J546" s="23"/>
      <c r="K546" s="23"/>
      <c r="L546" s="23" t="s">
        <v>1975</v>
      </c>
      <c r="M546" s="45" t="s">
        <v>951</v>
      </c>
      <c r="N546" s="20"/>
      <c r="AU546"/>
      <c r="AW546"/>
      <c r="AY546"/>
      <c r="AZ546" s="3"/>
      <c r="BA546"/>
      <c r="BB546" s="3"/>
      <c r="BC546"/>
      <c r="BD546" s="3"/>
      <c r="BE546"/>
      <c r="BF546" s="3"/>
      <c r="BG546"/>
      <c r="BH546" s="3"/>
      <c r="BI546"/>
      <c r="BJ546" s="3"/>
      <c r="BK546"/>
      <c r="BL546" s="3"/>
      <c r="BM546"/>
      <c r="BN546" s="3"/>
      <c r="BO546"/>
      <c r="BP546" s="3"/>
      <c r="BQ546"/>
      <c r="BR546" s="3"/>
      <c r="BS546"/>
      <c r="BT546" s="3"/>
      <c r="BU546"/>
      <c r="BV546" s="3"/>
      <c r="BW546"/>
      <c r="BX546" s="3"/>
      <c r="BY546"/>
      <c r="BZ546" s="3"/>
      <c r="CA546"/>
      <c r="CB546" s="3"/>
      <c r="CD546" s="3"/>
      <c r="CF546" s="3"/>
    </row>
    <row r="547" spans="2:84">
      <c r="B547" s="29">
        <f t="shared" si="9"/>
        <v>545</v>
      </c>
      <c r="C547" s="23" t="s">
        <v>417</v>
      </c>
      <c r="D547" s="96" t="s">
        <v>417</v>
      </c>
      <c r="E547" s="9" t="s">
        <v>421</v>
      </c>
      <c r="F547" s="1">
        <v>6</v>
      </c>
      <c r="G547" s="23" t="s">
        <v>93</v>
      </c>
      <c r="H547" s="23">
        <f>INDEX(部首検索表[序数],MATCH(字音画数表[[#This Row],[部首]],部首検索表[部首],0))</f>
        <v>1</v>
      </c>
      <c r="I547" s="23" t="s">
        <v>327</v>
      </c>
      <c r="J547" s="23" t="s">
        <v>2054</v>
      </c>
      <c r="K547" s="23" t="s">
        <v>1980</v>
      </c>
      <c r="L547" s="23"/>
      <c r="M547" s="44" t="s">
        <v>2055</v>
      </c>
      <c r="N547" s="20"/>
      <c r="AU547"/>
      <c r="AW547"/>
      <c r="AY547"/>
      <c r="AZ547" s="3"/>
      <c r="BA547"/>
      <c r="BB547" s="3"/>
      <c r="BC547"/>
      <c r="BD547" s="3"/>
      <c r="BE547"/>
      <c r="BF547" s="3"/>
      <c r="BG547"/>
      <c r="BH547" s="3"/>
      <c r="BI547"/>
      <c r="BJ547" s="3"/>
      <c r="BK547"/>
      <c r="BL547" s="3"/>
      <c r="BM547"/>
      <c r="BN547" s="3"/>
      <c r="BO547"/>
      <c r="BP547" s="3"/>
      <c r="BQ547"/>
      <c r="BR547" s="3"/>
      <c r="BS547"/>
      <c r="BT547" s="3"/>
      <c r="BU547"/>
      <c r="BV547" s="3"/>
      <c r="BW547"/>
      <c r="BX547" s="3"/>
      <c r="BY547"/>
      <c r="BZ547" s="3"/>
      <c r="CA547"/>
      <c r="CB547" s="3"/>
      <c r="CD547" s="3"/>
      <c r="CF547" s="3"/>
    </row>
    <row r="548" spans="2:84">
      <c r="B548" s="29">
        <f t="shared" si="9"/>
        <v>546</v>
      </c>
      <c r="C548" s="24" t="s">
        <v>418</v>
      </c>
      <c r="D548" s="97" t="s">
        <v>418</v>
      </c>
      <c r="E548" s="16" t="s">
        <v>421</v>
      </c>
      <c r="F548" s="1">
        <v>6</v>
      </c>
      <c r="G548" s="25" t="s">
        <v>419</v>
      </c>
      <c r="H548" s="23">
        <f>INDEX(部首検索表[序数],MATCH(字音画数表[[#This Row],[部首]],部首検索表[部首],0))</f>
        <v>22</v>
      </c>
      <c r="I548" s="23" t="s">
        <v>327</v>
      </c>
      <c r="J548" s="23"/>
      <c r="K548" s="23"/>
      <c r="L548" s="23"/>
      <c r="M548" s="45"/>
      <c r="N548" s="20"/>
      <c r="AU548"/>
      <c r="AW548"/>
      <c r="AY548"/>
      <c r="AZ548" s="3"/>
      <c r="BA548"/>
      <c r="BB548" s="3"/>
      <c r="BC548"/>
      <c r="BD548" s="3"/>
      <c r="BE548"/>
      <c r="BF548" s="3"/>
      <c r="BG548"/>
      <c r="BH548" s="3"/>
      <c r="BI548"/>
      <c r="BJ548" s="3"/>
      <c r="BK548"/>
      <c r="BL548" s="3"/>
      <c r="BM548"/>
      <c r="BN548" s="3"/>
      <c r="BO548"/>
      <c r="BP548" s="3"/>
      <c r="BQ548"/>
      <c r="BR548" s="3"/>
      <c r="BS548"/>
      <c r="BT548" s="3"/>
      <c r="BU548"/>
      <c r="BV548" s="3"/>
      <c r="BW548"/>
      <c r="BX548" s="3"/>
      <c r="BY548"/>
      <c r="BZ548" s="3"/>
      <c r="CA548"/>
      <c r="CB548" s="3"/>
      <c r="CD548" s="3"/>
      <c r="CF548" s="3"/>
    </row>
    <row r="549" spans="2:84">
      <c r="B549" s="29">
        <f t="shared" si="9"/>
        <v>547</v>
      </c>
      <c r="C549" s="28" t="s">
        <v>1559</v>
      </c>
      <c r="D549" s="28" t="s">
        <v>2300</v>
      </c>
      <c r="E549" s="9" t="s">
        <v>421</v>
      </c>
      <c r="F549" s="1">
        <v>7</v>
      </c>
      <c r="G549" s="8" t="s">
        <v>328</v>
      </c>
      <c r="H549" s="23">
        <f>INDEX(部首検索表[序数],MATCH(字音画数表[[#This Row],[部首]],部首検索表[部首],0))</f>
        <v>33</v>
      </c>
      <c r="I549" s="23" t="s">
        <v>327</v>
      </c>
      <c r="J549" s="23"/>
      <c r="K549" s="23"/>
      <c r="L549" s="23"/>
      <c r="M549" s="45"/>
      <c r="N549" s="20"/>
      <c r="AU549"/>
      <c r="AW549"/>
      <c r="AY549"/>
      <c r="AZ549" s="3"/>
      <c r="BA549"/>
      <c r="BB549" s="3"/>
      <c r="BC549"/>
      <c r="BD549" s="3"/>
      <c r="BE549"/>
      <c r="BF549" s="3"/>
      <c r="BG549"/>
      <c r="BH549" s="3"/>
      <c r="BI549"/>
      <c r="BJ549" s="3"/>
      <c r="BK549"/>
      <c r="BL549" s="3"/>
      <c r="BM549"/>
      <c r="BN549" s="3"/>
      <c r="BO549"/>
      <c r="BP549" s="3"/>
      <c r="BQ549"/>
      <c r="BR549" s="3"/>
      <c r="BS549"/>
      <c r="BT549" s="3"/>
      <c r="BU549"/>
      <c r="BV549" s="3"/>
      <c r="BW549"/>
      <c r="BX549" s="3"/>
      <c r="BY549"/>
      <c r="BZ549" s="3"/>
      <c r="CA549"/>
      <c r="CB549" s="3"/>
      <c r="CD549" s="3"/>
      <c r="CF549" s="3"/>
    </row>
    <row r="550" spans="2:84">
      <c r="B550" s="29">
        <f t="shared" si="9"/>
        <v>548</v>
      </c>
      <c r="C550" s="28" t="s">
        <v>1561</v>
      </c>
      <c r="D550" s="28" t="s">
        <v>1561</v>
      </c>
      <c r="E550" s="9" t="s">
        <v>421</v>
      </c>
      <c r="F550" s="1">
        <v>8</v>
      </c>
      <c r="G550" s="23" t="s">
        <v>794</v>
      </c>
      <c r="H550" s="23">
        <f>INDEX(部首検索表[序数],MATCH(字音画数表[[#This Row],[部首]],部首検索表[部首],0))</f>
        <v>38</v>
      </c>
      <c r="I550" s="23" t="s">
        <v>327</v>
      </c>
      <c r="J550" s="23"/>
      <c r="K550" s="23"/>
      <c r="L550" s="23"/>
      <c r="M550" s="45"/>
      <c r="N550" s="20"/>
      <c r="AU550"/>
      <c r="AW550"/>
      <c r="AY550"/>
      <c r="AZ550" s="3"/>
      <c r="BA550"/>
      <c r="BB550" s="3"/>
      <c r="BC550"/>
      <c r="BD550" s="3"/>
      <c r="BE550"/>
      <c r="BF550" s="3"/>
      <c r="BG550"/>
      <c r="BH550" s="3"/>
      <c r="BI550"/>
      <c r="BJ550" s="3"/>
      <c r="BK550"/>
      <c r="BL550" s="3"/>
      <c r="BM550"/>
      <c r="BN550" s="3"/>
      <c r="BO550"/>
      <c r="BP550" s="3"/>
      <c r="BQ550"/>
      <c r="BR550" s="3"/>
      <c r="BS550"/>
      <c r="BT550" s="3"/>
      <c r="BU550"/>
      <c r="BV550" s="3"/>
      <c r="BW550"/>
      <c r="BX550" s="3"/>
      <c r="BY550"/>
      <c r="BZ550" s="3"/>
      <c r="CA550"/>
      <c r="CB550" s="3"/>
      <c r="CD550" s="3"/>
      <c r="CF550" s="3"/>
    </row>
    <row r="551" spans="2:84">
      <c r="B551" s="29">
        <f t="shared" si="9"/>
        <v>549</v>
      </c>
      <c r="C551" s="28" t="s">
        <v>420</v>
      </c>
      <c r="D551" s="28" t="s">
        <v>420</v>
      </c>
      <c r="E551" s="9" t="s">
        <v>421</v>
      </c>
      <c r="F551" s="1">
        <v>8</v>
      </c>
      <c r="G551" s="23" t="s">
        <v>415</v>
      </c>
      <c r="H551" s="23">
        <f>INDEX(部首検索表[序数],MATCH(字音画数表[[#This Row],[部首]],部首検索表[部首],0))</f>
        <v>42</v>
      </c>
      <c r="I551" s="23" t="s">
        <v>327</v>
      </c>
      <c r="J551" s="23"/>
      <c r="K551" s="23"/>
      <c r="L551" s="23"/>
      <c r="M551" s="45" t="s">
        <v>20</v>
      </c>
      <c r="N551" s="20"/>
      <c r="AU551"/>
      <c r="AW551"/>
      <c r="AY551"/>
      <c r="AZ551" s="3"/>
      <c r="BA551"/>
      <c r="BB551" s="3"/>
      <c r="BC551"/>
      <c r="BD551" s="3"/>
      <c r="BE551"/>
      <c r="BF551" s="3"/>
      <c r="BG551"/>
      <c r="BH551" s="3"/>
      <c r="BI551"/>
      <c r="BJ551" s="3"/>
      <c r="BK551"/>
      <c r="BL551" s="3"/>
      <c r="BM551"/>
      <c r="BN551" s="3"/>
      <c r="BO551"/>
      <c r="BP551" s="3"/>
      <c r="BQ551"/>
      <c r="BR551" s="3"/>
      <c r="BS551"/>
      <c r="BT551" s="3"/>
      <c r="BU551"/>
      <c r="BV551" s="3"/>
      <c r="BW551"/>
      <c r="BX551" s="3"/>
      <c r="BY551"/>
      <c r="BZ551" s="3"/>
      <c r="CA551"/>
      <c r="CB551" s="3"/>
      <c r="CD551" s="3"/>
      <c r="CF551" s="3"/>
    </row>
    <row r="552" spans="2:84">
      <c r="B552" s="29">
        <f t="shared" si="9"/>
        <v>550</v>
      </c>
      <c r="C552" s="28" t="s">
        <v>422</v>
      </c>
      <c r="D552" s="28" t="s">
        <v>422</v>
      </c>
      <c r="E552" s="9" t="s">
        <v>421</v>
      </c>
      <c r="F552" s="1">
        <v>8</v>
      </c>
      <c r="G552" s="23" t="s">
        <v>343</v>
      </c>
      <c r="H552" s="23">
        <f>INDEX(部首検索表[序数],MATCH(字音画数表[[#This Row],[部首]],部首検索表[部首],0))</f>
        <v>72</v>
      </c>
      <c r="I552" s="23" t="s">
        <v>327</v>
      </c>
      <c r="J552" s="23"/>
      <c r="K552" s="23"/>
      <c r="L552" s="23"/>
      <c r="M552" s="45"/>
      <c r="N552" s="20"/>
      <c r="AU552"/>
      <c r="AW552"/>
      <c r="AY552"/>
      <c r="AZ552" s="3"/>
      <c r="BA552"/>
      <c r="BB552" s="3"/>
      <c r="BC552"/>
      <c r="BD552" s="3"/>
      <c r="BE552"/>
      <c r="BF552" s="3"/>
      <c r="BG552"/>
      <c r="BH552" s="3"/>
      <c r="BI552"/>
      <c r="BJ552" s="3"/>
      <c r="BK552"/>
      <c r="BL552" s="3"/>
      <c r="BM552"/>
      <c r="BN552" s="3"/>
      <c r="BO552"/>
      <c r="BP552" s="3"/>
      <c r="BQ552"/>
      <c r="BR552" s="3"/>
      <c r="BS552"/>
      <c r="BT552" s="3"/>
      <c r="BU552"/>
      <c r="BV552" s="3"/>
      <c r="BW552"/>
      <c r="BX552" s="3"/>
      <c r="BY552"/>
      <c r="BZ552" s="3"/>
      <c r="CA552"/>
      <c r="CB552" s="3"/>
      <c r="CD552" s="3"/>
      <c r="CF552" s="3"/>
    </row>
    <row r="553" spans="2:84">
      <c r="B553" s="29">
        <f t="shared" si="9"/>
        <v>551</v>
      </c>
      <c r="C553" s="28" t="s">
        <v>1562</v>
      </c>
      <c r="D553" s="28" t="s">
        <v>1562</v>
      </c>
      <c r="E553" s="9" t="s">
        <v>421</v>
      </c>
      <c r="F553" s="1">
        <v>8</v>
      </c>
      <c r="G553" s="23" t="s">
        <v>788</v>
      </c>
      <c r="H553" s="27">
        <f>INDEX(部首検索表[序数],MATCH(字音画数表[[#This Row],[部首]],部首検索表[部首],0))</f>
        <v>75</v>
      </c>
      <c r="I553" s="23" t="s">
        <v>327</v>
      </c>
      <c r="J553" s="23"/>
      <c r="K553" s="23"/>
      <c r="L553" s="23"/>
      <c r="M553" s="45" t="s">
        <v>20</v>
      </c>
      <c r="N553" s="20"/>
      <c r="AU553"/>
      <c r="AW553"/>
      <c r="AY553"/>
      <c r="AZ553" s="3"/>
      <c r="BA553"/>
      <c r="BB553" s="3"/>
      <c r="BC553"/>
      <c r="BD553" s="3"/>
      <c r="BE553"/>
      <c r="BF553" s="3"/>
      <c r="BG553"/>
      <c r="BH553" s="3"/>
      <c r="BI553"/>
      <c r="BJ553" s="3"/>
      <c r="BK553"/>
      <c r="BL553" s="3"/>
      <c r="BM553"/>
      <c r="BN553" s="3"/>
      <c r="BO553"/>
      <c r="BP553" s="3"/>
      <c r="BQ553"/>
      <c r="BR553" s="3"/>
      <c r="BS553"/>
      <c r="BT553" s="3"/>
      <c r="BU553"/>
      <c r="BV553" s="3"/>
      <c r="BW553"/>
      <c r="BX553" s="3"/>
      <c r="BY553"/>
      <c r="BZ553" s="3"/>
      <c r="CA553"/>
      <c r="CB553" s="3"/>
      <c r="CD553" s="3"/>
      <c r="CF553" s="3"/>
    </row>
    <row r="554" spans="2:84">
      <c r="B554" s="29">
        <f t="shared" si="9"/>
        <v>552</v>
      </c>
      <c r="C554" s="28" t="s">
        <v>423</v>
      </c>
      <c r="D554" s="28" t="s">
        <v>423</v>
      </c>
      <c r="E554" s="9" t="s">
        <v>421</v>
      </c>
      <c r="F554" s="1">
        <v>8</v>
      </c>
      <c r="G554" s="23" t="s">
        <v>90</v>
      </c>
      <c r="H554" s="23">
        <f>INDEX(部首検索表[序数],MATCH(字音画数表[[#This Row],[部首]],部首検索表[部首],0))</f>
        <v>85</v>
      </c>
      <c r="I554" s="23" t="s">
        <v>327</v>
      </c>
      <c r="J554" s="23"/>
      <c r="K554" s="23"/>
      <c r="L554" s="23"/>
      <c r="M554" s="45" t="s">
        <v>20</v>
      </c>
      <c r="N554" s="20"/>
      <c r="AU554"/>
      <c r="AW554"/>
      <c r="AY554"/>
      <c r="AZ554" s="3"/>
      <c r="BA554"/>
      <c r="BB554" s="3"/>
      <c r="BC554"/>
      <c r="BD554" s="3"/>
      <c r="BE554"/>
      <c r="BF554" s="3"/>
      <c r="BG554"/>
      <c r="BH554" s="3"/>
      <c r="BI554"/>
      <c r="BJ554" s="3"/>
      <c r="BK554"/>
      <c r="BL554" s="3"/>
      <c r="BM554"/>
      <c r="BN554" s="3"/>
      <c r="BO554"/>
      <c r="BP554" s="3"/>
      <c r="BQ554"/>
      <c r="BR554" s="3"/>
      <c r="BS554"/>
      <c r="BT554" s="3"/>
      <c r="BU554"/>
      <c r="BV554" s="3"/>
      <c r="BW554"/>
      <c r="BX554" s="3"/>
      <c r="BY554"/>
      <c r="BZ554" s="3"/>
      <c r="CA554"/>
      <c r="CB554" s="3"/>
      <c r="CD554" s="3"/>
      <c r="CF554" s="3"/>
    </row>
    <row r="555" spans="2:84">
      <c r="B555" s="29">
        <f t="shared" si="9"/>
        <v>553</v>
      </c>
      <c r="C555" s="28" t="s">
        <v>1563</v>
      </c>
      <c r="D555" s="28" t="s">
        <v>2451</v>
      </c>
      <c r="E555" s="9" t="s">
        <v>421</v>
      </c>
      <c r="F555" s="1">
        <v>8</v>
      </c>
      <c r="G555" s="23" t="s">
        <v>52</v>
      </c>
      <c r="H555" s="27">
        <f>INDEX(部首検索表[序数],MATCH(字音画数表[[#This Row],[部首]],部首検索表[部首],0))</f>
        <v>94</v>
      </c>
      <c r="I555" s="23" t="s">
        <v>327</v>
      </c>
      <c r="J555" s="23" t="s">
        <v>2054</v>
      </c>
      <c r="K555" s="23" t="s">
        <v>1980</v>
      </c>
      <c r="L555" s="23"/>
      <c r="M555" s="45" t="s">
        <v>20</v>
      </c>
      <c r="N555" s="20"/>
      <c r="AU555"/>
      <c r="AW555"/>
      <c r="AY555"/>
      <c r="AZ555" s="3"/>
      <c r="BA555"/>
      <c r="BB555" s="3"/>
      <c r="BC555"/>
      <c r="BD555" s="3"/>
      <c r="BE555"/>
      <c r="BF555" s="3"/>
      <c r="BG555"/>
      <c r="BH555" s="3"/>
      <c r="BI555"/>
      <c r="BJ555" s="3"/>
      <c r="BK555"/>
      <c r="BL555" s="3"/>
      <c r="BM555"/>
      <c r="BN555" s="3"/>
      <c r="BO555"/>
      <c r="BP555" s="3"/>
      <c r="BQ555"/>
      <c r="BR555" s="3"/>
      <c r="BS555"/>
      <c r="BT555" s="3"/>
      <c r="BU555"/>
      <c r="BV555" s="3"/>
      <c r="BW555"/>
      <c r="BX555" s="3"/>
      <c r="BY555"/>
      <c r="BZ555" s="3"/>
      <c r="CA555"/>
      <c r="CB555" s="3"/>
      <c r="CD555" s="3"/>
      <c r="CF555" s="3"/>
    </row>
    <row r="556" spans="2:84">
      <c r="B556" s="29">
        <f t="shared" si="9"/>
        <v>554</v>
      </c>
      <c r="C556" s="28" t="s">
        <v>1912</v>
      </c>
      <c r="D556" s="28" t="s">
        <v>1912</v>
      </c>
      <c r="E556" s="9" t="s">
        <v>421</v>
      </c>
      <c r="F556" s="1">
        <v>9</v>
      </c>
      <c r="G556" s="23" t="s">
        <v>117</v>
      </c>
      <c r="H556" s="23">
        <f>INDEX(部首検索表[序数],MATCH(字音画数表[[#This Row],[部首]],部首検索表[部首],0))</f>
        <v>53</v>
      </c>
      <c r="I556" s="23" t="s">
        <v>327</v>
      </c>
      <c r="J556" s="23"/>
      <c r="K556" s="23"/>
      <c r="L556" s="23"/>
      <c r="M556" s="45" t="s">
        <v>20</v>
      </c>
      <c r="N556" s="20"/>
      <c r="AU556"/>
      <c r="AW556"/>
      <c r="AY556"/>
      <c r="AZ556" s="3"/>
      <c r="BA556"/>
      <c r="BB556" s="3"/>
      <c r="BC556"/>
      <c r="BD556" s="3"/>
      <c r="BE556"/>
      <c r="BF556" s="3"/>
      <c r="BG556"/>
      <c r="BH556" s="3"/>
      <c r="BI556"/>
      <c r="BJ556" s="3"/>
      <c r="BK556"/>
      <c r="BL556" s="3"/>
      <c r="BM556"/>
      <c r="BN556" s="3"/>
      <c r="BO556"/>
      <c r="BP556" s="3"/>
      <c r="BQ556"/>
      <c r="BR556" s="3"/>
      <c r="BS556"/>
      <c r="BT556" s="3"/>
      <c r="BU556"/>
      <c r="BV556" s="3"/>
      <c r="BW556"/>
      <c r="BX556" s="3"/>
      <c r="BY556"/>
      <c r="BZ556" s="3"/>
      <c r="CA556"/>
      <c r="CB556" s="3"/>
      <c r="CD556" s="3"/>
      <c r="CF556" s="3"/>
    </row>
    <row r="557" spans="2:84">
      <c r="B557" s="29">
        <f t="shared" si="9"/>
        <v>555</v>
      </c>
      <c r="C557" s="28" t="s">
        <v>1564</v>
      </c>
      <c r="D557" s="28" t="s">
        <v>1564</v>
      </c>
      <c r="E557" s="9" t="s">
        <v>421</v>
      </c>
      <c r="F557" s="1">
        <v>9</v>
      </c>
      <c r="G557" s="23" t="s">
        <v>361</v>
      </c>
      <c r="H557" s="27">
        <f>INDEX(部首検索表[序数],MATCH(字音画数表[[#This Row],[部首]],部首検索表[部首],0))</f>
        <v>72</v>
      </c>
      <c r="I557" s="23" t="s">
        <v>327</v>
      </c>
      <c r="J557" s="23"/>
      <c r="K557" s="23"/>
      <c r="L557" s="23"/>
      <c r="M557" s="45"/>
      <c r="N557" s="20"/>
      <c r="AU557"/>
      <c r="AW557"/>
      <c r="AY557"/>
      <c r="AZ557" s="3"/>
      <c r="BA557"/>
      <c r="BB557" s="3"/>
      <c r="BC557"/>
      <c r="BD557" s="3"/>
      <c r="BE557"/>
      <c r="BF557" s="3"/>
      <c r="BG557"/>
      <c r="BH557" s="3"/>
      <c r="BI557"/>
      <c r="BJ557" s="3"/>
      <c r="BK557"/>
      <c r="BL557" s="3"/>
      <c r="BM557"/>
      <c r="BN557" s="3"/>
      <c r="BO557"/>
      <c r="BP557" s="3"/>
      <c r="BQ557"/>
      <c r="BR557" s="3"/>
      <c r="BS557"/>
      <c r="BT557" s="3"/>
      <c r="BU557"/>
      <c r="BV557" s="3"/>
      <c r="BW557"/>
      <c r="BX557" s="3"/>
      <c r="BY557"/>
      <c r="BZ557" s="3"/>
      <c r="CA557"/>
      <c r="CB557" s="3"/>
      <c r="CD557" s="3"/>
      <c r="CF557" s="3"/>
    </row>
    <row r="558" spans="2:84">
      <c r="B558" s="29">
        <f t="shared" si="9"/>
        <v>556</v>
      </c>
      <c r="C558" s="28" t="s">
        <v>424</v>
      </c>
      <c r="D558" s="28" t="s">
        <v>424</v>
      </c>
      <c r="E558" s="9" t="s">
        <v>421</v>
      </c>
      <c r="F558" s="1">
        <v>9</v>
      </c>
      <c r="G558" s="23" t="s">
        <v>214</v>
      </c>
      <c r="H558" s="23">
        <f>INDEX(部首検索表[序数],MATCH(字音画数表[[#This Row],[部首]],部首検索表[部首],0))</f>
        <v>109</v>
      </c>
      <c r="I558" s="23" t="s">
        <v>327</v>
      </c>
      <c r="J558" s="23"/>
      <c r="K558" s="23"/>
      <c r="L558" s="23"/>
      <c r="M558" s="45" t="s">
        <v>20</v>
      </c>
      <c r="N558" s="20"/>
      <c r="AU558"/>
      <c r="AW558"/>
      <c r="AY558"/>
      <c r="AZ558" s="3"/>
      <c r="BA558"/>
      <c r="BB558" s="3"/>
      <c r="BC558"/>
      <c r="BD558" s="3"/>
      <c r="BE558"/>
      <c r="BF558" s="3"/>
      <c r="BG558"/>
      <c r="BH558" s="3"/>
      <c r="BI558"/>
      <c r="BJ558" s="3"/>
      <c r="BK558"/>
      <c r="BL558" s="3"/>
      <c r="BM558"/>
      <c r="BN558" s="3"/>
      <c r="BO558"/>
      <c r="BP558" s="3"/>
      <c r="BQ558"/>
      <c r="BR558" s="3"/>
      <c r="BS558"/>
      <c r="BT558" s="3"/>
      <c r="BU558"/>
      <c r="BV558" s="3"/>
      <c r="BW558"/>
      <c r="BX558" s="3"/>
      <c r="BY558"/>
      <c r="BZ558" s="3"/>
      <c r="CA558"/>
      <c r="CB558" s="3"/>
      <c r="CD558" s="3"/>
      <c r="CF558" s="3"/>
    </row>
    <row r="559" spans="2:84">
      <c r="B559" s="29">
        <f t="shared" si="9"/>
        <v>557</v>
      </c>
      <c r="C559" s="28" t="s">
        <v>425</v>
      </c>
      <c r="D559" s="28" t="s">
        <v>2280</v>
      </c>
      <c r="E559" s="9" t="s">
        <v>421</v>
      </c>
      <c r="F559" s="1">
        <v>10</v>
      </c>
      <c r="G559" s="25" t="s">
        <v>426</v>
      </c>
      <c r="H559" s="23">
        <f>INDEX(部首検索表[序数],MATCH(字音画数表[[#This Row],[部首]],部首検索表[部首],0))</f>
        <v>4</v>
      </c>
      <c r="I559" s="23" t="s">
        <v>327</v>
      </c>
      <c r="J559" s="23" t="s">
        <v>2054</v>
      </c>
      <c r="K559" s="23" t="s">
        <v>1980</v>
      </c>
      <c r="L559" s="23"/>
      <c r="M559" s="45" t="s">
        <v>20</v>
      </c>
      <c r="N559" s="20"/>
      <c r="AU559"/>
      <c r="AW559"/>
      <c r="AY559"/>
      <c r="AZ559" s="3"/>
      <c r="BA559"/>
      <c r="BB559" s="3"/>
      <c r="BC559"/>
      <c r="BD559" s="3"/>
      <c r="BE559"/>
      <c r="BF559" s="3"/>
      <c r="BG559"/>
      <c r="BH559" s="3"/>
      <c r="BI559"/>
      <c r="BJ559" s="3"/>
      <c r="BK559"/>
      <c r="BL559" s="3"/>
      <c r="BM559"/>
      <c r="BN559" s="3"/>
      <c r="BO559"/>
      <c r="BP559" s="3"/>
      <c r="BQ559"/>
      <c r="BR559" s="3"/>
      <c r="BS559"/>
      <c r="BT559" s="3"/>
      <c r="BU559"/>
      <c r="BV559" s="3"/>
      <c r="BW559"/>
      <c r="BX559" s="3"/>
      <c r="BY559"/>
      <c r="BZ559" s="3"/>
      <c r="CA559"/>
      <c r="CB559" s="3"/>
      <c r="CD559" s="3"/>
      <c r="CF559" s="3"/>
    </row>
    <row r="560" spans="2:84">
      <c r="B560" s="29">
        <f t="shared" si="9"/>
        <v>558</v>
      </c>
      <c r="C560" s="28" t="s">
        <v>1560</v>
      </c>
      <c r="D560" s="28" t="s">
        <v>1560</v>
      </c>
      <c r="E560" s="9" t="s">
        <v>421</v>
      </c>
      <c r="F560" s="1">
        <v>10</v>
      </c>
      <c r="G560" s="23" t="s">
        <v>15</v>
      </c>
      <c r="H560" s="23">
        <f>INDEX(部首検索表[序数],MATCH(字音画数表[[#This Row],[部首]],部首検索表[部首],0))</f>
        <v>40</v>
      </c>
      <c r="I560" s="23" t="s">
        <v>327</v>
      </c>
      <c r="J560" s="23"/>
      <c r="K560" s="23"/>
      <c r="L560" s="23"/>
      <c r="M560" s="45"/>
      <c r="N560" s="20"/>
      <c r="AU560"/>
      <c r="AW560"/>
      <c r="AY560"/>
      <c r="AZ560" s="3"/>
      <c r="BA560"/>
      <c r="BB560" s="3"/>
      <c r="BC560"/>
      <c r="BD560" s="3"/>
      <c r="BE560"/>
      <c r="BF560" s="3"/>
      <c r="BG560"/>
      <c r="BH560" s="3"/>
      <c r="BI560"/>
      <c r="BJ560" s="3"/>
      <c r="BK560"/>
      <c r="BL560" s="3"/>
      <c r="BM560"/>
      <c r="BN560" s="3"/>
      <c r="BO560"/>
      <c r="BP560" s="3"/>
      <c r="BQ560"/>
      <c r="BR560" s="3"/>
      <c r="BS560"/>
      <c r="BT560" s="3"/>
      <c r="BU560"/>
      <c r="BV560" s="3"/>
      <c r="BW560"/>
      <c r="BX560" s="3"/>
      <c r="BY560"/>
      <c r="BZ560" s="3"/>
      <c r="CA560"/>
      <c r="CB560" s="3"/>
      <c r="CD560" s="3"/>
      <c r="CF560" s="3"/>
    </row>
    <row r="561" spans="2:84">
      <c r="B561" s="29">
        <f t="shared" si="9"/>
        <v>559</v>
      </c>
      <c r="C561" s="28" t="s">
        <v>427</v>
      </c>
      <c r="D561" s="28" t="s">
        <v>427</v>
      </c>
      <c r="E561" s="9" t="s">
        <v>421</v>
      </c>
      <c r="F561" s="1">
        <v>11</v>
      </c>
      <c r="G561" s="23" t="s">
        <v>96</v>
      </c>
      <c r="H561" s="23">
        <f>INDEX(部首検索表[序数],MATCH(字音画数表[[#This Row],[部首]],部首検索表[部首],0))</f>
        <v>30</v>
      </c>
      <c r="I561" s="23" t="s">
        <v>327</v>
      </c>
      <c r="J561" s="23"/>
      <c r="K561" s="23"/>
      <c r="L561" s="23"/>
      <c r="M561" s="45" t="s">
        <v>20</v>
      </c>
      <c r="N561" s="20"/>
      <c r="AU561"/>
      <c r="AW561"/>
      <c r="AY561"/>
      <c r="AZ561" s="3"/>
      <c r="BA561"/>
      <c r="BB561" s="3"/>
      <c r="BC561"/>
      <c r="BD561" s="3"/>
      <c r="BE561"/>
      <c r="BF561" s="3"/>
      <c r="BG561"/>
      <c r="BH561" s="3"/>
      <c r="BI561"/>
      <c r="BJ561" s="3"/>
      <c r="BK561"/>
      <c r="BL561" s="3"/>
      <c r="BM561"/>
      <c r="BN561" s="3"/>
      <c r="BO561"/>
      <c r="BP561" s="3"/>
      <c r="BQ561"/>
      <c r="BR561" s="3"/>
      <c r="BS561"/>
      <c r="BT561" s="3"/>
      <c r="BU561"/>
      <c r="BV561" s="3"/>
      <c r="BW561"/>
      <c r="BX561" s="3"/>
      <c r="BY561"/>
      <c r="BZ561" s="3"/>
      <c r="CA561"/>
      <c r="CB561" s="3"/>
      <c r="CD561" s="3"/>
      <c r="CF561" s="3"/>
    </row>
    <row r="562" spans="2:84">
      <c r="B562" s="29">
        <f t="shared" si="9"/>
        <v>560</v>
      </c>
      <c r="C562" s="28" t="s">
        <v>428</v>
      </c>
      <c r="D562" s="28" t="s">
        <v>428</v>
      </c>
      <c r="E562" s="9" t="s">
        <v>421</v>
      </c>
      <c r="F562" s="1">
        <v>11</v>
      </c>
      <c r="G562" s="23" t="s">
        <v>226</v>
      </c>
      <c r="H562" s="23">
        <f>INDEX(部首検索表[序数],MATCH(字音画数表[[#This Row],[部首]],部首検索表[部首],0))</f>
        <v>117</v>
      </c>
      <c r="I562" s="23" t="s">
        <v>327</v>
      </c>
      <c r="J562" s="23"/>
      <c r="K562" s="23"/>
      <c r="L562" s="23"/>
      <c r="M562" s="45" t="s">
        <v>20</v>
      </c>
      <c r="N562" s="20"/>
      <c r="AU562"/>
      <c r="AW562"/>
      <c r="AY562"/>
      <c r="AZ562" s="3"/>
      <c r="BA562"/>
      <c r="BB562" s="3"/>
      <c r="BC562"/>
      <c r="BD562" s="3"/>
      <c r="BE562"/>
      <c r="BF562" s="3"/>
      <c r="BG562"/>
      <c r="BH562" s="3"/>
      <c r="BI562"/>
      <c r="BJ562" s="3"/>
      <c r="BK562"/>
      <c r="BL562" s="3"/>
      <c r="BM562"/>
      <c r="BN562" s="3"/>
      <c r="BO562"/>
      <c r="BP562" s="3"/>
      <c r="BQ562"/>
      <c r="BR562" s="3"/>
      <c r="BS562"/>
      <c r="BT562" s="3"/>
      <c r="BU562"/>
      <c r="BV562" s="3"/>
      <c r="BW562"/>
      <c r="BX562" s="3"/>
      <c r="BY562"/>
      <c r="BZ562" s="3"/>
      <c r="CA562"/>
      <c r="CB562" s="3"/>
      <c r="CD562" s="3"/>
      <c r="CF562" s="3"/>
    </row>
    <row r="563" spans="2:84">
      <c r="B563" s="29">
        <f t="shared" si="9"/>
        <v>561</v>
      </c>
      <c r="C563" s="28" t="s">
        <v>1566</v>
      </c>
      <c r="D563" s="28" t="s">
        <v>1566</v>
      </c>
      <c r="E563" s="9" t="s">
        <v>421</v>
      </c>
      <c r="F563" s="1">
        <v>11</v>
      </c>
      <c r="G563" s="23" t="s">
        <v>791</v>
      </c>
      <c r="H563" s="27">
        <f>INDEX(部首検索表[序数],MATCH(字音画数表[[#This Row],[部首]],部首検索表[部首],0))</f>
        <v>134</v>
      </c>
      <c r="I563" s="23" t="s">
        <v>327</v>
      </c>
      <c r="J563" s="23"/>
      <c r="K563" s="23"/>
      <c r="L563" s="23"/>
      <c r="M563" s="45"/>
      <c r="N563" s="20"/>
      <c r="AU563"/>
      <c r="AW563"/>
      <c r="AY563"/>
      <c r="AZ563" s="3"/>
      <c r="BA563"/>
      <c r="BB563" s="3"/>
      <c r="BC563"/>
      <c r="BD563" s="3"/>
      <c r="BE563"/>
      <c r="BF563" s="3"/>
      <c r="BG563"/>
      <c r="BH563" s="3"/>
      <c r="BI563"/>
      <c r="BJ563" s="3"/>
      <c r="BK563"/>
      <c r="BL563" s="3"/>
      <c r="BM563"/>
      <c r="BN563" s="3"/>
      <c r="BO563"/>
      <c r="BP563" s="3"/>
      <c r="BQ563"/>
      <c r="BR563" s="3"/>
      <c r="BS563"/>
      <c r="BT563" s="3"/>
      <c r="BU563"/>
      <c r="BV563" s="3"/>
      <c r="BW563"/>
      <c r="BX563" s="3"/>
      <c r="BY563"/>
      <c r="BZ563" s="3"/>
      <c r="CA563"/>
      <c r="CB563" s="3"/>
      <c r="CD563" s="3"/>
      <c r="CF563" s="3"/>
    </row>
    <row r="564" spans="2:84">
      <c r="B564" s="29">
        <f t="shared" si="9"/>
        <v>562</v>
      </c>
      <c r="C564" s="28" t="s">
        <v>1567</v>
      </c>
      <c r="D564" s="28" t="s">
        <v>1567</v>
      </c>
      <c r="E564" s="9" t="s">
        <v>421</v>
      </c>
      <c r="F564" s="1">
        <v>12</v>
      </c>
      <c r="G564" s="23" t="s">
        <v>807</v>
      </c>
      <c r="H564" s="27">
        <f>INDEX(部首検索表[序数],MATCH(字音画数表[[#This Row],[部首]],部首検索表[部首],0))</f>
        <v>19</v>
      </c>
      <c r="I564" s="23" t="s">
        <v>327</v>
      </c>
      <c r="J564" s="23"/>
      <c r="K564" s="23"/>
      <c r="L564" s="23"/>
      <c r="M564" s="45"/>
      <c r="N564" s="20"/>
      <c r="AU564"/>
      <c r="AW564"/>
      <c r="AY564"/>
      <c r="AZ564" s="3"/>
      <c r="BA564"/>
      <c r="BB564" s="3"/>
      <c r="BC564"/>
      <c r="BD564" s="3"/>
      <c r="BE564"/>
      <c r="BF564" s="3"/>
      <c r="BG564"/>
      <c r="BH564" s="3"/>
      <c r="BI564"/>
      <c r="BJ564" s="3"/>
      <c r="BK564"/>
      <c r="BL564" s="3"/>
      <c r="BM564"/>
      <c r="BN564" s="3"/>
      <c r="BO564"/>
      <c r="BP564" s="3"/>
      <c r="BQ564"/>
      <c r="BR564" s="3"/>
      <c r="BS564"/>
      <c r="BT564" s="3"/>
      <c r="BU564"/>
      <c r="BV564" s="3"/>
      <c r="BW564"/>
      <c r="BX564" s="3"/>
      <c r="BY564"/>
      <c r="BZ564" s="3"/>
      <c r="CA564"/>
      <c r="CB564" s="3"/>
      <c r="CD564" s="3"/>
      <c r="CF564" s="3"/>
    </row>
    <row r="565" spans="2:84">
      <c r="B565" s="29">
        <f t="shared" si="9"/>
        <v>563</v>
      </c>
      <c r="C565" s="14" t="s">
        <v>429</v>
      </c>
      <c r="D565" s="14" t="s">
        <v>2693</v>
      </c>
      <c r="E565" s="9" t="s">
        <v>421</v>
      </c>
      <c r="F565" s="1">
        <v>12</v>
      </c>
      <c r="G565" s="23" t="s">
        <v>35</v>
      </c>
      <c r="H565" s="27">
        <f>INDEX(部首検索表[序数],MATCH(字音画数表[[#This Row],[部首]],部首検索表[部首],0))</f>
        <v>41</v>
      </c>
      <c r="I565" s="23" t="s">
        <v>327</v>
      </c>
      <c r="J565" s="23"/>
      <c r="K565" s="23"/>
      <c r="L565" s="23"/>
      <c r="M565" s="45" t="s">
        <v>20</v>
      </c>
      <c r="N565" s="20"/>
      <c r="AU565"/>
      <c r="AW565"/>
      <c r="AY565"/>
      <c r="AZ565" s="3"/>
      <c r="BA565"/>
      <c r="BB565" s="3"/>
      <c r="BC565"/>
      <c r="BD565" s="3"/>
      <c r="BE565"/>
      <c r="BF565" s="3"/>
      <c r="BG565"/>
      <c r="BH565" s="3"/>
      <c r="BI565"/>
      <c r="BJ565" s="3"/>
      <c r="BK565"/>
      <c r="BL565" s="3"/>
      <c r="BM565"/>
      <c r="BN565" s="3"/>
      <c r="BO565"/>
      <c r="BP565" s="3"/>
      <c r="BQ565"/>
      <c r="BR565" s="3"/>
      <c r="BS565"/>
      <c r="BT565" s="3"/>
      <c r="BU565"/>
      <c r="BV565" s="3"/>
      <c r="BW565"/>
      <c r="BX565" s="3"/>
      <c r="BY565"/>
      <c r="BZ565" s="3"/>
      <c r="CA565"/>
      <c r="CB565" s="3"/>
      <c r="CD565" s="3"/>
      <c r="CF565" s="3"/>
    </row>
    <row r="566" spans="2:84">
      <c r="B566" s="29">
        <f t="shared" si="9"/>
        <v>564</v>
      </c>
      <c r="C566" s="14" t="s">
        <v>430</v>
      </c>
      <c r="D566" s="14" t="s">
        <v>430</v>
      </c>
      <c r="E566" s="9" t="s">
        <v>421</v>
      </c>
      <c r="F566" s="1">
        <v>12</v>
      </c>
      <c r="G566" s="25" t="s">
        <v>135</v>
      </c>
      <c r="H566" s="27">
        <f>INDEX(部首検索表[序数],MATCH(字音画数表[[#This Row],[部首]],部首検索表[部首],0))</f>
        <v>66</v>
      </c>
      <c r="I566" s="23" t="s">
        <v>327</v>
      </c>
      <c r="J566" s="23"/>
      <c r="K566" s="23"/>
      <c r="L566" s="23"/>
      <c r="M566" s="45" t="s">
        <v>20</v>
      </c>
      <c r="N566" s="20"/>
      <c r="AU566"/>
      <c r="AW566"/>
      <c r="AY566"/>
      <c r="AZ566" s="3"/>
      <c r="BA566"/>
      <c r="BB566" s="3"/>
      <c r="BC566"/>
      <c r="BD566" s="3"/>
      <c r="BE566"/>
      <c r="BF566" s="3"/>
      <c r="BG566"/>
      <c r="BH566" s="3"/>
      <c r="BI566"/>
      <c r="BJ566" s="3"/>
      <c r="BK566"/>
      <c r="BL566" s="3"/>
      <c r="BM566"/>
      <c r="BN566" s="3"/>
      <c r="BO566"/>
      <c r="BP566" s="3"/>
      <c r="BQ566"/>
      <c r="BR566" s="3"/>
      <c r="BS566"/>
      <c r="BT566" s="3"/>
      <c r="BU566"/>
      <c r="BV566" s="3"/>
      <c r="BW566"/>
      <c r="BX566" s="3"/>
      <c r="BY566"/>
      <c r="BZ566" s="3"/>
      <c r="CA566"/>
      <c r="CB566" s="3"/>
      <c r="CD566" s="3"/>
      <c r="CF566" s="3"/>
    </row>
    <row r="567" spans="2:84">
      <c r="B567" s="29">
        <f t="shared" si="9"/>
        <v>565</v>
      </c>
      <c r="C567" s="14" t="s">
        <v>431</v>
      </c>
      <c r="D567" s="14" t="s">
        <v>431</v>
      </c>
      <c r="E567" s="9" t="s">
        <v>421</v>
      </c>
      <c r="F567" s="1">
        <v>12</v>
      </c>
      <c r="G567" s="23" t="s">
        <v>103</v>
      </c>
      <c r="H567" s="27">
        <f>INDEX(部首検索表[序数],MATCH(字音画数表[[#This Row],[部首]],部首検索表[部首],0))</f>
        <v>75</v>
      </c>
      <c r="I567" s="23" t="s">
        <v>327</v>
      </c>
      <c r="J567" s="23"/>
      <c r="K567" s="23"/>
      <c r="L567" s="23"/>
      <c r="M567" s="45" t="s">
        <v>20</v>
      </c>
      <c r="N567" s="20"/>
      <c r="AU567"/>
      <c r="AW567"/>
      <c r="AY567"/>
      <c r="AZ567" s="3"/>
      <c r="BA567"/>
      <c r="BB567" s="3"/>
      <c r="BC567"/>
      <c r="BD567" s="3"/>
      <c r="BE567"/>
      <c r="BF567" s="3"/>
      <c r="BG567"/>
      <c r="BH567" s="3"/>
      <c r="BI567"/>
      <c r="BJ567" s="3"/>
      <c r="BK567"/>
      <c r="BL567" s="3"/>
      <c r="BM567"/>
      <c r="BN567" s="3"/>
      <c r="BO567"/>
      <c r="BP567" s="3"/>
      <c r="BQ567"/>
      <c r="BR567" s="3"/>
      <c r="BS567"/>
      <c r="BT567" s="3"/>
      <c r="BU567"/>
      <c r="BV567" s="3"/>
      <c r="BW567"/>
      <c r="BX567" s="3"/>
      <c r="BY567"/>
      <c r="BZ567" s="3"/>
      <c r="CA567"/>
      <c r="CB567" s="3"/>
      <c r="CD567" s="3"/>
      <c r="CF567" s="3"/>
    </row>
    <row r="568" spans="2:84">
      <c r="B568" s="29">
        <f t="shared" si="9"/>
        <v>566</v>
      </c>
      <c r="C568" s="28" t="s">
        <v>1568</v>
      </c>
      <c r="D568" s="28" t="s">
        <v>1568</v>
      </c>
      <c r="E568" s="9" t="s">
        <v>421</v>
      </c>
      <c r="F568" s="1">
        <v>12</v>
      </c>
      <c r="G568" s="23" t="s">
        <v>790</v>
      </c>
      <c r="H568" s="23">
        <f>INDEX(部首検索表[序数],MATCH(字音画数表[[#This Row],[部首]],部首検索表[部首],0))</f>
        <v>118</v>
      </c>
      <c r="I568" s="23" t="s">
        <v>327</v>
      </c>
      <c r="J568" s="23"/>
      <c r="K568" s="23"/>
      <c r="L568" s="23"/>
      <c r="M568" s="45"/>
      <c r="N568" s="20"/>
      <c r="AU568"/>
      <c r="AW568"/>
      <c r="AY568"/>
      <c r="AZ568" s="3"/>
      <c r="BA568"/>
      <c r="BB568" s="3"/>
      <c r="BC568"/>
      <c r="BD568" s="3"/>
      <c r="BE568"/>
      <c r="BF568" s="3"/>
      <c r="BG568"/>
      <c r="BH568" s="3"/>
      <c r="BI568"/>
      <c r="BJ568" s="3"/>
      <c r="BK568"/>
      <c r="BL568" s="3"/>
      <c r="BM568"/>
      <c r="BN568" s="3"/>
      <c r="BO568"/>
      <c r="BP568" s="3"/>
      <c r="BQ568"/>
      <c r="BR568" s="3"/>
      <c r="BS568"/>
      <c r="BT568" s="3"/>
      <c r="BU568"/>
      <c r="BV568" s="3"/>
      <c r="BW568"/>
      <c r="BX568" s="3"/>
      <c r="BY568"/>
      <c r="BZ568" s="3"/>
      <c r="CA568"/>
      <c r="CB568" s="3"/>
      <c r="CD568" s="3"/>
      <c r="CF568" s="3"/>
    </row>
    <row r="569" spans="2:84">
      <c r="B569" s="29">
        <f t="shared" si="9"/>
        <v>567</v>
      </c>
      <c r="C569" s="28" t="s">
        <v>432</v>
      </c>
      <c r="D569" s="28" t="s">
        <v>432</v>
      </c>
      <c r="E569" s="9" t="s">
        <v>421</v>
      </c>
      <c r="F569" s="1">
        <v>12</v>
      </c>
      <c r="G569" s="25" t="s">
        <v>433</v>
      </c>
      <c r="H569" s="27">
        <f>INDEX(部首検索表[序数],MATCH(字音画数表[[#This Row],[部首]],部首検索表[部首],0))</f>
        <v>152</v>
      </c>
      <c r="I569" s="23" t="s">
        <v>327</v>
      </c>
      <c r="J569" s="23"/>
      <c r="K569" s="23"/>
      <c r="L569" s="23"/>
      <c r="M569" s="45" t="s">
        <v>20</v>
      </c>
      <c r="N569" s="20"/>
      <c r="AU569"/>
      <c r="AW569"/>
      <c r="AY569"/>
      <c r="AZ569" s="3"/>
      <c r="BA569"/>
      <c r="BB569" s="3"/>
      <c r="BC569"/>
      <c r="BD569" s="3"/>
      <c r="BE569"/>
      <c r="BF569" s="3"/>
      <c r="BG569"/>
      <c r="BH569" s="3"/>
      <c r="BI569"/>
      <c r="BJ569" s="3"/>
      <c r="BK569"/>
      <c r="BL569" s="3"/>
      <c r="BM569"/>
      <c r="BN569" s="3"/>
      <c r="BO569"/>
      <c r="BP569" s="3"/>
      <c r="BQ569"/>
      <c r="BR569" s="3"/>
      <c r="BS569"/>
      <c r="BT569" s="3"/>
      <c r="BU569"/>
      <c r="BV569" s="3"/>
      <c r="BW569"/>
      <c r="BX569" s="3"/>
      <c r="BY569"/>
      <c r="BZ569" s="3"/>
      <c r="CA569"/>
      <c r="CB569" s="3"/>
      <c r="CD569" s="3"/>
      <c r="CF569" s="3"/>
    </row>
    <row r="570" spans="2:84">
      <c r="B570" s="29">
        <f t="shared" si="9"/>
        <v>568</v>
      </c>
      <c r="C570" s="67" t="s">
        <v>1569</v>
      </c>
      <c r="D570" s="106" t="s">
        <v>1569</v>
      </c>
      <c r="E570" s="9" t="s">
        <v>421</v>
      </c>
      <c r="F570" s="1">
        <v>13</v>
      </c>
      <c r="G570" s="23" t="s">
        <v>790</v>
      </c>
      <c r="H570" s="27">
        <f>INDEX(部首検索表[序数],MATCH(字音画数表[[#This Row],[部首]],部首検索表[部首],0))</f>
        <v>118</v>
      </c>
      <c r="I570" s="23" t="s">
        <v>327</v>
      </c>
      <c r="J570" s="23" t="s">
        <v>2054</v>
      </c>
      <c r="K570" s="23" t="s">
        <v>1972</v>
      </c>
      <c r="L570" s="23"/>
      <c r="M570" s="45" t="s">
        <v>20</v>
      </c>
      <c r="N570" s="20"/>
      <c r="AU570"/>
      <c r="AW570"/>
      <c r="AY570"/>
      <c r="AZ570" s="3"/>
      <c r="BA570"/>
      <c r="BB570" s="3"/>
      <c r="BC570"/>
      <c r="BD570" s="3"/>
      <c r="BE570"/>
      <c r="BF570" s="3"/>
      <c r="BG570"/>
      <c r="BH570" s="3"/>
      <c r="BI570"/>
      <c r="BJ570" s="3"/>
      <c r="BK570"/>
      <c r="BL570" s="3"/>
      <c r="BM570"/>
      <c r="BN570" s="3"/>
      <c r="BO570"/>
      <c r="BP570" s="3"/>
      <c r="BQ570"/>
      <c r="BR570" s="3"/>
      <c r="BS570"/>
      <c r="BT570" s="3"/>
      <c r="BU570"/>
      <c r="BV570" s="3"/>
      <c r="BW570"/>
      <c r="BX570" s="3"/>
      <c r="BY570"/>
      <c r="BZ570" s="3"/>
      <c r="CA570"/>
      <c r="CB570" s="3"/>
      <c r="CD570" s="3"/>
      <c r="CF570" s="3"/>
    </row>
    <row r="571" spans="2:84">
      <c r="B571" s="29">
        <f t="shared" si="9"/>
        <v>569</v>
      </c>
      <c r="C571" s="14" t="s">
        <v>2243</v>
      </c>
      <c r="D571" s="14" t="s">
        <v>2302</v>
      </c>
      <c r="E571" s="9" t="s">
        <v>421</v>
      </c>
      <c r="F571" s="1">
        <v>14</v>
      </c>
      <c r="G571" s="23" t="s">
        <v>879</v>
      </c>
      <c r="H571" s="23">
        <f>INDEX(部首検索表[序数],MATCH(字音画数表[[#This Row],[部首]],部首検索表[部首],0))</f>
        <v>37</v>
      </c>
      <c r="I571" s="23" t="s">
        <v>327</v>
      </c>
      <c r="J571" s="23"/>
      <c r="K571" s="23"/>
      <c r="L571" s="23"/>
      <c r="M571" s="45" t="s">
        <v>3799</v>
      </c>
      <c r="N571" s="20"/>
      <c r="AU571"/>
      <c r="AW571"/>
      <c r="AY571"/>
      <c r="AZ571" s="3"/>
      <c r="BA571"/>
      <c r="BB571" s="3"/>
      <c r="BC571"/>
      <c r="BD571" s="3"/>
      <c r="BE571"/>
      <c r="BF571" s="3"/>
      <c r="BG571"/>
      <c r="BH571" s="3"/>
      <c r="BI571"/>
      <c r="BJ571" s="3"/>
      <c r="BK571"/>
      <c r="BL571" s="3"/>
      <c r="BM571"/>
      <c r="BN571" s="3"/>
      <c r="BO571"/>
      <c r="BP571" s="3"/>
      <c r="BQ571"/>
      <c r="BR571" s="3"/>
      <c r="BS571"/>
      <c r="BT571" s="3"/>
      <c r="BU571"/>
      <c r="BV571" s="3"/>
      <c r="BW571"/>
      <c r="BX571" s="3"/>
      <c r="BY571"/>
      <c r="BZ571" s="3"/>
      <c r="CA571"/>
      <c r="CB571" s="3"/>
      <c r="CD571" s="3"/>
      <c r="CF571" s="3"/>
    </row>
    <row r="572" spans="2:84">
      <c r="B572" s="29">
        <f t="shared" si="9"/>
        <v>570</v>
      </c>
      <c r="C572" s="14" t="s">
        <v>434</v>
      </c>
      <c r="D572" s="14" t="s">
        <v>434</v>
      </c>
      <c r="E572" s="9" t="s">
        <v>421</v>
      </c>
      <c r="F572" s="1">
        <v>15</v>
      </c>
      <c r="G572" s="23" t="s">
        <v>139</v>
      </c>
      <c r="H572" s="23">
        <f>INDEX(部首検索表[序数],MATCH(字音画数表[[#This Row],[部首]],部首検索表[部首],0))</f>
        <v>167</v>
      </c>
      <c r="I572" s="23" t="s">
        <v>327</v>
      </c>
      <c r="J572" s="23"/>
      <c r="K572" s="23"/>
      <c r="L572" s="23"/>
      <c r="M572" s="45"/>
      <c r="N572" s="20"/>
      <c r="AU572"/>
      <c r="AW572"/>
      <c r="AY572"/>
      <c r="AZ572" s="3"/>
      <c r="BA572"/>
      <c r="BB572" s="3"/>
      <c r="BC572"/>
      <c r="BD572" s="3"/>
      <c r="BE572"/>
      <c r="BF572" s="3"/>
      <c r="BG572"/>
      <c r="BH572" s="3"/>
      <c r="BI572"/>
      <c r="BJ572" s="3"/>
      <c r="BK572"/>
      <c r="BL572" s="3"/>
      <c r="BM572"/>
      <c r="BN572" s="3"/>
      <c r="BO572"/>
      <c r="BP572" s="3"/>
      <c r="BQ572"/>
      <c r="BR572" s="3"/>
      <c r="BS572"/>
      <c r="BT572" s="3"/>
      <c r="BU572"/>
      <c r="BV572" s="3"/>
      <c r="BW572"/>
      <c r="BX572" s="3"/>
      <c r="BY572"/>
      <c r="BZ572" s="3"/>
      <c r="CA572"/>
      <c r="CB572" s="3"/>
      <c r="CD572" s="3"/>
      <c r="CF572" s="3"/>
    </row>
    <row r="573" spans="2:84">
      <c r="B573" s="29">
        <f t="shared" si="9"/>
        <v>571</v>
      </c>
      <c r="C573" s="14" t="s">
        <v>1573</v>
      </c>
      <c r="D573" s="14" t="s">
        <v>1573</v>
      </c>
      <c r="E573" s="9" t="s">
        <v>421</v>
      </c>
      <c r="F573" s="1">
        <v>19</v>
      </c>
      <c r="G573" s="23" t="s">
        <v>790</v>
      </c>
      <c r="H573" s="23">
        <f>INDEX(部首検索表[序数],MATCH(字音画数表[[#This Row],[部首]],部首検索表[部首],0))</f>
        <v>118</v>
      </c>
      <c r="I573" s="23" t="s">
        <v>327</v>
      </c>
      <c r="J573" s="23"/>
      <c r="K573" s="23"/>
      <c r="L573" s="23"/>
      <c r="M573" s="45"/>
      <c r="N573" s="20"/>
      <c r="AU573"/>
      <c r="AW573"/>
      <c r="AY573"/>
      <c r="AZ573" s="3"/>
      <c r="BA573"/>
      <c r="BB573" s="3"/>
      <c r="BC573"/>
      <c r="BD573" s="3"/>
      <c r="BE573"/>
      <c r="BF573" s="3"/>
      <c r="BG573"/>
      <c r="BH573" s="3"/>
      <c r="BI573"/>
      <c r="BJ573" s="3"/>
      <c r="BK573"/>
      <c r="BL573" s="3"/>
      <c r="BM573"/>
      <c r="BN573" s="3"/>
      <c r="BO573"/>
      <c r="BP573" s="3"/>
      <c r="BQ573"/>
      <c r="BR573" s="3"/>
      <c r="BS573"/>
      <c r="BT573" s="3"/>
      <c r="BU573"/>
      <c r="BV573" s="3"/>
      <c r="BW573"/>
      <c r="BX573" s="3"/>
      <c r="BY573"/>
      <c r="BZ573" s="3"/>
      <c r="CA573"/>
      <c r="CB573" s="3"/>
      <c r="CD573" s="3"/>
      <c r="CF573" s="3"/>
    </row>
    <row r="574" spans="2:84">
      <c r="B574" s="29">
        <f t="shared" si="9"/>
        <v>572</v>
      </c>
      <c r="C574" s="28" t="s">
        <v>436</v>
      </c>
      <c r="D574" s="28" t="s">
        <v>2694</v>
      </c>
      <c r="E574" s="9" t="s">
        <v>440</v>
      </c>
      <c r="F574" s="1">
        <v>5</v>
      </c>
      <c r="G574" s="25" t="s">
        <v>15</v>
      </c>
      <c r="H574" s="23">
        <f>INDEX(部首検索表[序数],MATCH(字音画数表[[#This Row],[部首]],部首検索表[部首],0))</f>
        <v>40</v>
      </c>
      <c r="I574" s="23" t="s">
        <v>327</v>
      </c>
      <c r="J574" s="23"/>
      <c r="K574" s="23"/>
      <c r="L574" s="23"/>
      <c r="M574" s="45" t="s">
        <v>20</v>
      </c>
      <c r="N574" s="20"/>
      <c r="AU574"/>
      <c r="AW574"/>
      <c r="AY574"/>
      <c r="AZ574" s="3"/>
      <c r="BA574"/>
      <c r="BB574" s="3"/>
      <c r="BC574"/>
      <c r="BD574" s="3"/>
      <c r="BE574"/>
      <c r="BF574" s="3"/>
      <c r="BG574"/>
      <c r="BH574" s="3"/>
      <c r="BI574"/>
      <c r="BJ574" s="3"/>
      <c r="BK574"/>
      <c r="BL574" s="3"/>
      <c r="BM574"/>
      <c r="BN574" s="3"/>
      <c r="BO574"/>
      <c r="BP574" s="3"/>
      <c r="BQ574"/>
      <c r="BR574" s="3"/>
      <c r="BS574"/>
      <c r="BT574" s="3"/>
      <c r="BU574"/>
      <c r="BV574" s="3"/>
      <c r="BW574"/>
      <c r="BX574" s="3"/>
      <c r="BY574"/>
      <c r="BZ574" s="3"/>
      <c r="CA574"/>
      <c r="CB574" s="3"/>
      <c r="CD574" s="3"/>
      <c r="CF574" s="3"/>
    </row>
    <row r="575" spans="2:84">
      <c r="B575" s="29">
        <f t="shared" si="9"/>
        <v>573</v>
      </c>
      <c r="C575" s="67" t="s">
        <v>1574</v>
      </c>
      <c r="D575" s="106" t="s">
        <v>1574</v>
      </c>
      <c r="E575" s="9" t="s">
        <v>440</v>
      </c>
      <c r="F575" s="1">
        <v>13</v>
      </c>
      <c r="G575" s="23" t="s">
        <v>28</v>
      </c>
      <c r="H575" s="23">
        <f>INDEX(部首検索表[序数],MATCH(字音画数表[[#This Row],[部首]],部首検索表[部首],0))</f>
        <v>145</v>
      </c>
      <c r="I575" s="23" t="s">
        <v>327</v>
      </c>
      <c r="J575" s="23"/>
      <c r="K575" s="23"/>
      <c r="L575" s="23"/>
      <c r="M575" s="45"/>
      <c r="N575" s="20"/>
      <c r="AU575"/>
      <c r="AW575"/>
      <c r="AY575"/>
      <c r="AZ575" s="3"/>
      <c r="BA575"/>
      <c r="BB575" s="3"/>
      <c r="BC575"/>
      <c r="BD575" s="3"/>
      <c r="BE575"/>
      <c r="BF575" s="3"/>
      <c r="BG575"/>
      <c r="BH575" s="3"/>
      <c r="BI575"/>
      <c r="BJ575" s="3"/>
      <c r="BK575"/>
      <c r="BL575" s="3"/>
      <c r="BM575"/>
      <c r="BN575" s="3"/>
      <c r="BO575"/>
      <c r="BP575" s="3"/>
      <c r="BQ575"/>
      <c r="BR575" s="3"/>
      <c r="BS575"/>
      <c r="BT575" s="3"/>
      <c r="BU575"/>
      <c r="BV575" s="3"/>
      <c r="BW575"/>
      <c r="BX575" s="3"/>
      <c r="BY575"/>
      <c r="BZ575" s="3"/>
      <c r="CA575"/>
      <c r="CB575" s="3"/>
      <c r="CD575" s="3"/>
      <c r="CF575" s="3"/>
    </row>
    <row r="576" spans="2:84">
      <c r="B576" s="29">
        <f t="shared" si="9"/>
        <v>574</v>
      </c>
      <c r="C576" s="14" t="s">
        <v>1575</v>
      </c>
      <c r="D576" s="14" t="s">
        <v>1575</v>
      </c>
      <c r="E576" s="9" t="s">
        <v>440</v>
      </c>
      <c r="F576" s="1">
        <v>15</v>
      </c>
      <c r="G576" s="23" t="s">
        <v>799</v>
      </c>
      <c r="H576" s="23">
        <f>INDEX(部首検索表[序数],MATCH(字音画数表[[#This Row],[部首]],部首検索表[部首],0))</f>
        <v>38</v>
      </c>
      <c r="I576" s="23" t="s">
        <v>327</v>
      </c>
      <c r="J576" s="23"/>
      <c r="K576" s="23"/>
      <c r="L576" s="23"/>
      <c r="M576" s="45"/>
      <c r="N576" s="20"/>
      <c r="AU576"/>
      <c r="AW576"/>
      <c r="AY576"/>
      <c r="AZ576" s="3"/>
      <c r="BA576"/>
      <c r="BB576" s="3"/>
      <c r="BC576"/>
      <c r="BD576" s="3"/>
      <c r="BE576"/>
      <c r="BF576" s="3"/>
      <c r="BG576"/>
      <c r="BH576" s="3"/>
      <c r="BI576"/>
      <c r="BJ576" s="3"/>
      <c r="BK576"/>
      <c r="BL576" s="3"/>
      <c r="BM576"/>
      <c r="BN576" s="3"/>
      <c r="BO576"/>
      <c r="BP576" s="3"/>
      <c r="BQ576"/>
      <c r="BR576" s="3"/>
      <c r="BS576"/>
      <c r="BT576" s="3"/>
      <c r="BU576"/>
      <c r="BV576" s="3"/>
      <c r="BW576"/>
      <c r="BX576" s="3"/>
      <c r="BY576"/>
      <c r="BZ576" s="3"/>
      <c r="CA576"/>
      <c r="CB576" s="3"/>
      <c r="CD576" s="3"/>
      <c r="CF576" s="3"/>
    </row>
    <row r="577" spans="2:84">
      <c r="B577" s="29">
        <f t="shared" si="9"/>
        <v>575</v>
      </c>
      <c r="C577" s="14" t="s">
        <v>438</v>
      </c>
      <c r="D577" s="14" t="s">
        <v>438</v>
      </c>
      <c r="E577" s="9" t="s">
        <v>440</v>
      </c>
      <c r="F577" s="1">
        <v>17</v>
      </c>
      <c r="G577" s="23" t="s">
        <v>28</v>
      </c>
      <c r="H577" s="23">
        <f>INDEX(部首検索表[序数],MATCH(字音画数表[[#This Row],[部首]],部首検索表[部首],0))</f>
        <v>145</v>
      </c>
      <c r="I577" s="23" t="s">
        <v>327</v>
      </c>
      <c r="J577" s="23"/>
      <c r="K577" s="23"/>
      <c r="L577" s="23"/>
      <c r="M577" s="45"/>
      <c r="N577" s="20"/>
      <c r="AU577"/>
      <c r="AW577"/>
      <c r="AY577"/>
      <c r="AZ577" s="3"/>
      <c r="BA577"/>
      <c r="BB577" s="3"/>
      <c r="BC577"/>
      <c r="BD577" s="3"/>
      <c r="BE577"/>
      <c r="BF577" s="3"/>
      <c r="BG577"/>
      <c r="BH577" s="3"/>
      <c r="BI577"/>
      <c r="BJ577" s="3"/>
      <c r="BK577"/>
      <c r="BL577" s="3"/>
      <c r="BM577"/>
      <c r="BN577" s="3"/>
      <c r="BO577"/>
      <c r="BP577" s="3"/>
      <c r="BQ577"/>
      <c r="BR577" s="3"/>
      <c r="BS577"/>
      <c r="BT577" s="3"/>
      <c r="BU577"/>
      <c r="BV577" s="3"/>
      <c r="BW577"/>
      <c r="BX577" s="3"/>
      <c r="BY577"/>
      <c r="BZ577" s="3"/>
      <c r="CA577"/>
      <c r="CB577" s="3"/>
      <c r="CD577" s="3"/>
      <c r="CF577" s="3"/>
    </row>
    <row r="578" spans="2:84">
      <c r="B578" s="29">
        <f t="shared" ref="B578:B641" si="10">ROW()-2</f>
        <v>576</v>
      </c>
      <c r="C578" s="28" t="s">
        <v>1576</v>
      </c>
      <c r="D578" s="28" t="s">
        <v>1576</v>
      </c>
      <c r="E578" s="9" t="s">
        <v>440</v>
      </c>
      <c r="F578" s="1">
        <v>18</v>
      </c>
      <c r="G578" s="23" t="s">
        <v>872</v>
      </c>
      <c r="H578" s="23">
        <f>INDEX(部首検索表[序数],MATCH(字音画数表[[#This Row],[部首]],部首検索表[部首],0))</f>
        <v>64</v>
      </c>
      <c r="I578" s="23" t="s">
        <v>327</v>
      </c>
      <c r="J578" s="23"/>
      <c r="K578" s="23"/>
      <c r="L578" s="23"/>
      <c r="M578" s="45"/>
      <c r="N578" s="20"/>
      <c r="AU578"/>
      <c r="AW578"/>
      <c r="AY578"/>
      <c r="AZ578" s="3"/>
      <c r="BA578"/>
      <c r="BB578" s="3"/>
      <c r="BC578"/>
      <c r="BD578" s="3"/>
      <c r="BE578"/>
      <c r="BF578" s="3"/>
      <c r="BG578"/>
      <c r="BH578" s="3"/>
      <c r="BI578"/>
      <c r="BJ578" s="3"/>
      <c r="BK578"/>
      <c r="BL578" s="3"/>
      <c r="BM578"/>
      <c r="BN578" s="3"/>
      <c r="BO578"/>
      <c r="BP578" s="3"/>
      <c r="BQ578"/>
      <c r="BR578" s="3"/>
      <c r="BS578"/>
      <c r="BT578" s="3"/>
      <c r="BU578"/>
      <c r="BV578" s="3"/>
      <c r="BW578"/>
      <c r="BX578" s="3"/>
      <c r="BY578"/>
      <c r="BZ578" s="3"/>
      <c r="CA578"/>
      <c r="CB578" s="3"/>
      <c r="CD578" s="3"/>
      <c r="CF578" s="3"/>
    </row>
    <row r="579" spans="2:84">
      <c r="B579" s="29">
        <f t="shared" si="10"/>
        <v>577</v>
      </c>
      <c r="C579" s="14" t="s">
        <v>439</v>
      </c>
      <c r="D579" s="14" t="s">
        <v>439</v>
      </c>
      <c r="E579" s="9" t="s">
        <v>440</v>
      </c>
      <c r="F579" s="1">
        <v>18</v>
      </c>
      <c r="G579" s="23" t="s">
        <v>65</v>
      </c>
      <c r="H579" s="23">
        <f>INDEX(部首検索表[序数],MATCH(字音画数表[[#This Row],[部首]],部首検索表[部首],0))</f>
        <v>120</v>
      </c>
      <c r="I579" s="23" t="s">
        <v>327</v>
      </c>
      <c r="J579" s="23"/>
      <c r="K579" s="23"/>
      <c r="L579" s="23"/>
      <c r="M579" s="45" t="s">
        <v>20</v>
      </c>
      <c r="N579" s="20"/>
      <c r="AU579"/>
      <c r="AW579"/>
      <c r="AY579"/>
      <c r="AZ579" s="3"/>
      <c r="BA579"/>
      <c r="BB579" s="3"/>
      <c r="BC579"/>
      <c r="BD579" s="3"/>
      <c r="BE579"/>
      <c r="BF579" s="3"/>
      <c r="BG579"/>
      <c r="BH579" s="3"/>
      <c r="BI579"/>
      <c r="BJ579" s="3"/>
      <c r="BK579"/>
      <c r="BL579" s="3"/>
      <c r="BM579"/>
      <c r="BN579" s="3"/>
      <c r="BO579"/>
      <c r="BP579" s="3"/>
      <c r="BQ579"/>
      <c r="BR579" s="3"/>
      <c r="BS579"/>
      <c r="BT579" s="3"/>
      <c r="BU579"/>
      <c r="BV579" s="3"/>
      <c r="BW579"/>
      <c r="BX579" s="3"/>
      <c r="BY579"/>
      <c r="BZ579" s="3"/>
      <c r="CA579"/>
      <c r="CB579" s="3"/>
      <c r="CD579" s="3"/>
      <c r="CF579" s="3"/>
    </row>
    <row r="580" spans="2:84">
      <c r="B580" s="29">
        <f t="shared" si="10"/>
        <v>578</v>
      </c>
      <c r="C580" s="1" t="s">
        <v>441</v>
      </c>
      <c r="D580" s="9" t="s">
        <v>441</v>
      </c>
      <c r="E580" s="9" t="s">
        <v>440</v>
      </c>
      <c r="F580" s="1">
        <v>21</v>
      </c>
      <c r="G580" s="1" t="s">
        <v>351</v>
      </c>
      <c r="H580" s="27">
        <f>INDEX(部首検索表[序数],MATCH(字音画数表[[#This Row],[部首]],部首検索表[部首],0))</f>
        <v>184</v>
      </c>
      <c r="I580" s="23" t="s">
        <v>327</v>
      </c>
      <c r="J580" s="23"/>
      <c r="K580" s="23"/>
      <c r="L580" s="23"/>
      <c r="M580" s="45" t="s">
        <v>20</v>
      </c>
      <c r="N580" s="20"/>
      <c r="AU580"/>
      <c r="AW580"/>
      <c r="AY580"/>
      <c r="AZ580" s="3"/>
      <c r="BA580"/>
      <c r="BB580" s="3"/>
      <c r="BC580"/>
      <c r="BD580" s="3"/>
      <c r="BE580"/>
      <c r="BF580" s="3"/>
      <c r="BG580"/>
      <c r="BH580" s="3"/>
      <c r="BI580"/>
      <c r="BJ580" s="3"/>
      <c r="BK580"/>
      <c r="BL580" s="3"/>
      <c r="BM580"/>
      <c r="BN580" s="3"/>
      <c r="BO580"/>
      <c r="BP580" s="3"/>
      <c r="BQ580"/>
      <c r="BR580" s="3"/>
      <c r="BS580"/>
      <c r="BT580" s="3"/>
      <c r="BU580"/>
      <c r="BV580" s="3"/>
      <c r="BW580"/>
      <c r="BX580" s="3"/>
      <c r="BY580"/>
      <c r="BZ580" s="3"/>
      <c r="CA580"/>
      <c r="CB580" s="3"/>
      <c r="CD580" s="3"/>
      <c r="CF580" s="3"/>
    </row>
    <row r="581" spans="2:84">
      <c r="B581" s="29">
        <f t="shared" si="10"/>
        <v>579</v>
      </c>
      <c r="C581" s="8" t="s">
        <v>1577</v>
      </c>
      <c r="D581" s="21" t="s">
        <v>1577</v>
      </c>
      <c r="E581" s="9" t="s">
        <v>443</v>
      </c>
      <c r="F581" s="1">
        <v>4</v>
      </c>
      <c r="G581" s="23" t="s">
        <v>23</v>
      </c>
      <c r="H581" s="23">
        <f>INDEX(部首検索表[序数],MATCH(字音画数表[[#This Row],[部首]],部首検索表[部首],0))</f>
        <v>9</v>
      </c>
      <c r="I581" s="23" t="s">
        <v>327</v>
      </c>
      <c r="J581" s="23" t="s">
        <v>2056</v>
      </c>
      <c r="K581" s="23" t="s">
        <v>1972</v>
      </c>
      <c r="L581" s="23"/>
      <c r="M581" s="45" t="s">
        <v>2057</v>
      </c>
      <c r="N581" s="20"/>
      <c r="AU581"/>
      <c r="AW581"/>
      <c r="AY581"/>
      <c r="AZ581" s="3"/>
      <c r="BA581"/>
      <c r="BB581" s="3"/>
      <c r="BC581"/>
      <c r="BD581" s="3"/>
      <c r="BE581"/>
      <c r="BF581" s="3"/>
      <c r="BG581"/>
      <c r="BH581" s="3"/>
      <c r="BI581"/>
      <c r="BJ581" s="3"/>
      <c r="BK581"/>
      <c r="BL581" s="3"/>
      <c r="BM581"/>
      <c r="BN581" s="3"/>
      <c r="BO581"/>
      <c r="BP581" s="3"/>
      <c r="BQ581"/>
      <c r="BR581" s="3"/>
      <c r="BS581"/>
      <c r="BT581" s="3"/>
      <c r="BU581"/>
      <c r="BV581" s="3"/>
      <c r="BW581"/>
      <c r="BX581" s="3"/>
      <c r="BY581"/>
      <c r="BZ581" s="3"/>
      <c r="CA581"/>
      <c r="CB581" s="3"/>
      <c r="CD581" s="3"/>
      <c r="CF581" s="3"/>
    </row>
    <row r="582" spans="2:84">
      <c r="B582" s="29">
        <f t="shared" si="10"/>
        <v>580</v>
      </c>
      <c r="C582" s="28" t="s">
        <v>1913</v>
      </c>
      <c r="D582" s="28" t="s">
        <v>1913</v>
      </c>
      <c r="E582" s="9" t="s">
        <v>1914</v>
      </c>
      <c r="F582" s="1">
        <v>6</v>
      </c>
      <c r="G582" s="23" t="s">
        <v>742</v>
      </c>
      <c r="H582" s="27">
        <f>INDEX(部首検索表[序数],MATCH(字音画数表[[#This Row],[部首]],部首検索表[部首],0))</f>
        <v>56</v>
      </c>
      <c r="I582" s="23" t="s">
        <v>327</v>
      </c>
      <c r="J582" s="23" t="s">
        <v>2058</v>
      </c>
      <c r="K582" s="23" t="s">
        <v>1980</v>
      </c>
      <c r="L582" s="23"/>
      <c r="M582" s="44" t="s">
        <v>1345</v>
      </c>
      <c r="N582" s="20"/>
      <c r="AU582"/>
      <c r="AW582"/>
      <c r="AY582"/>
      <c r="AZ582" s="3"/>
      <c r="BA582"/>
      <c r="BB582" s="3"/>
      <c r="BC582"/>
      <c r="BD582" s="3"/>
      <c r="BE582"/>
      <c r="BF582" s="3"/>
      <c r="BG582"/>
      <c r="BH582" s="3"/>
      <c r="BI582"/>
      <c r="BJ582" s="3"/>
      <c r="BK582"/>
      <c r="BL582" s="3"/>
      <c r="BM582"/>
      <c r="BN582" s="3"/>
      <c r="BO582"/>
      <c r="BP582" s="3"/>
      <c r="BQ582"/>
      <c r="BR582" s="3"/>
      <c r="BS582"/>
      <c r="BT582" s="3"/>
      <c r="BU582"/>
      <c r="BV582" s="3"/>
      <c r="BW582"/>
      <c r="BX582" s="3"/>
      <c r="BY582"/>
      <c r="BZ582" s="3"/>
      <c r="CA582"/>
      <c r="CB582" s="3"/>
      <c r="CD582" s="3"/>
      <c r="CF582" s="3"/>
    </row>
    <row r="583" spans="2:84">
      <c r="B583" s="29">
        <f t="shared" si="10"/>
        <v>581</v>
      </c>
      <c r="C583" s="28" t="s">
        <v>442</v>
      </c>
      <c r="D583" s="28" t="s">
        <v>442</v>
      </c>
      <c r="E583" s="9" t="s">
        <v>443</v>
      </c>
      <c r="F583" s="1">
        <v>6</v>
      </c>
      <c r="G583" s="23" t="s">
        <v>444</v>
      </c>
      <c r="H583" s="23">
        <f>INDEX(部首検索表[序数],MATCH(字音画数表[[#This Row],[部首]],部首検索表[部首],0))</f>
        <v>139</v>
      </c>
      <c r="I583" s="23" t="s">
        <v>327</v>
      </c>
      <c r="J583" s="23"/>
      <c r="K583" s="23"/>
      <c r="L583" s="23"/>
      <c r="M583" s="45" t="s">
        <v>20</v>
      </c>
      <c r="N583" s="20"/>
      <c r="AU583"/>
      <c r="AW583"/>
      <c r="AY583"/>
      <c r="AZ583" s="3"/>
      <c r="BA583"/>
      <c r="BB583" s="3"/>
      <c r="BC583"/>
      <c r="BD583" s="3"/>
      <c r="BE583"/>
      <c r="BF583" s="3"/>
      <c r="BG583"/>
      <c r="BH583" s="3"/>
      <c r="BI583"/>
      <c r="BJ583" s="3"/>
      <c r="BK583"/>
      <c r="BL583" s="3"/>
      <c r="BM583"/>
      <c r="BN583" s="3"/>
      <c r="BO583"/>
      <c r="BP583" s="3"/>
      <c r="BQ583"/>
      <c r="BR583" s="3"/>
      <c r="BS583"/>
      <c r="BT583" s="3"/>
      <c r="BU583"/>
      <c r="BV583" s="3"/>
      <c r="BW583"/>
      <c r="BX583" s="3"/>
      <c r="BY583"/>
      <c r="BZ583" s="3"/>
      <c r="CA583"/>
      <c r="CB583" s="3"/>
      <c r="CD583" s="3"/>
      <c r="CF583" s="3"/>
    </row>
    <row r="584" spans="2:84">
      <c r="B584" s="29">
        <f t="shared" si="10"/>
        <v>582</v>
      </c>
      <c r="C584" s="28" t="s">
        <v>1578</v>
      </c>
      <c r="D584" s="28" t="s">
        <v>1578</v>
      </c>
      <c r="E584" s="9" t="s">
        <v>443</v>
      </c>
      <c r="F584" s="1">
        <v>7</v>
      </c>
      <c r="G584" s="23" t="s">
        <v>788</v>
      </c>
      <c r="H584" s="23">
        <f>INDEX(部首検索表[序数],MATCH(字音画数表[[#This Row],[部首]],部首検索表[部首],0))</f>
        <v>75</v>
      </c>
      <c r="I584" s="23" t="s">
        <v>327</v>
      </c>
      <c r="J584" s="23"/>
      <c r="K584" s="23"/>
      <c r="L584" s="23"/>
      <c r="M584" s="45"/>
      <c r="N584" s="20"/>
      <c r="AU584"/>
      <c r="AW584"/>
      <c r="AY584"/>
      <c r="AZ584" s="3"/>
      <c r="BA584"/>
      <c r="BB584" s="3"/>
      <c r="BC584"/>
      <c r="BD584" s="3"/>
      <c r="BE584"/>
      <c r="BF584" s="3"/>
      <c r="BG584"/>
      <c r="BH584" s="3"/>
      <c r="BI584"/>
      <c r="BJ584" s="3"/>
      <c r="BK584"/>
      <c r="BL584" s="3"/>
      <c r="BM584"/>
      <c r="BN584" s="3"/>
      <c r="BO584"/>
      <c r="BP584" s="3"/>
      <c r="BQ584"/>
      <c r="BR584" s="3"/>
      <c r="BS584"/>
      <c r="BT584" s="3"/>
      <c r="BU584"/>
      <c r="BV584" s="3"/>
      <c r="BW584"/>
      <c r="BX584" s="3"/>
      <c r="BY584"/>
      <c r="BZ584" s="3"/>
      <c r="CA584"/>
      <c r="CB584" s="3"/>
      <c r="CD584" s="3"/>
      <c r="CF584" s="3"/>
    </row>
    <row r="585" spans="2:84">
      <c r="B585" s="29">
        <f t="shared" si="10"/>
        <v>583</v>
      </c>
      <c r="C585" s="14" t="s">
        <v>445</v>
      </c>
      <c r="D585" s="14" t="s">
        <v>1844</v>
      </c>
      <c r="E585" s="9" t="s">
        <v>443</v>
      </c>
      <c r="F585" s="1">
        <v>9</v>
      </c>
      <c r="G585" s="25" t="s">
        <v>176</v>
      </c>
      <c r="H585" s="23">
        <f>INDEX(部首検索表[序数],MATCH(字音画数表[[#This Row],[部首]],部首検索表[部首],0))</f>
        <v>26</v>
      </c>
      <c r="I585" s="23" t="s">
        <v>327</v>
      </c>
      <c r="J585" s="23" t="s">
        <v>2056</v>
      </c>
      <c r="K585" s="23" t="s">
        <v>1980</v>
      </c>
      <c r="L585" s="23"/>
      <c r="M585" s="44" t="s">
        <v>2055</v>
      </c>
      <c r="N585" s="20"/>
      <c r="AU585"/>
      <c r="AW585"/>
      <c r="AY585"/>
      <c r="AZ585" s="3"/>
      <c r="BA585"/>
      <c r="BB585" s="3"/>
      <c r="BC585"/>
      <c r="BD585" s="3"/>
      <c r="BE585"/>
      <c r="BF585" s="3"/>
      <c r="BG585"/>
      <c r="BH585" s="3"/>
      <c r="BI585"/>
      <c r="BJ585" s="3"/>
      <c r="BK585"/>
      <c r="BL585" s="3"/>
      <c r="BM585"/>
      <c r="BN585" s="3"/>
      <c r="BO585"/>
      <c r="BP585" s="3"/>
      <c r="BQ585"/>
      <c r="BR585" s="3"/>
      <c r="BS585"/>
      <c r="BT585" s="3"/>
      <c r="BU585"/>
      <c r="BV585" s="3"/>
      <c r="BW585"/>
      <c r="BX585" s="3"/>
      <c r="BY585"/>
      <c r="BZ585" s="3"/>
      <c r="CA585"/>
      <c r="CB585" s="3"/>
      <c r="CD585" s="3"/>
      <c r="CF585" s="3"/>
    </row>
    <row r="586" spans="2:84">
      <c r="B586" s="29">
        <f t="shared" si="10"/>
        <v>584</v>
      </c>
      <c r="C586" s="28" t="s">
        <v>446</v>
      </c>
      <c r="D586" s="28" t="s">
        <v>446</v>
      </c>
      <c r="E586" s="9" t="s">
        <v>443</v>
      </c>
      <c r="F586" s="1">
        <v>9</v>
      </c>
      <c r="G586" s="23" t="s">
        <v>351</v>
      </c>
      <c r="H586" s="23">
        <f>INDEX(部首検索表[序数],MATCH(字音画数表[[#This Row],[部首]],部首検索表[部首],0))</f>
        <v>184</v>
      </c>
      <c r="I586" s="23" t="s">
        <v>327</v>
      </c>
      <c r="J586" s="23"/>
      <c r="K586" s="23"/>
      <c r="L586" s="23"/>
      <c r="M586" s="45" t="s">
        <v>447</v>
      </c>
      <c r="N586" s="20"/>
      <c r="AU586"/>
      <c r="AW586"/>
      <c r="AY586"/>
      <c r="AZ586" s="3"/>
      <c r="BA586"/>
      <c r="BB586" s="3"/>
      <c r="BC586"/>
      <c r="BD586" s="3"/>
      <c r="BE586"/>
      <c r="BF586" s="3"/>
      <c r="BG586"/>
      <c r="BH586" s="3"/>
      <c r="BI586"/>
      <c r="BJ586" s="3"/>
      <c r="BK586"/>
      <c r="BL586" s="3"/>
      <c r="BM586"/>
      <c r="BN586" s="3"/>
      <c r="BO586"/>
      <c r="BP586" s="3"/>
      <c r="BQ586"/>
      <c r="BR586" s="3"/>
      <c r="BS586"/>
      <c r="BT586" s="3"/>
      <c r="BU586"/>
      <c r="BV586" s="3"/>
      <c r="BW586"/>
      <c r="BX586" s="3"/>
      <c r="BY586"/>
      <c r="BZ586" s="3"/>
      <c r="CA586"/>
      <c r="CB586" s="3"/>
      <c r="CD586" s="3"/>
      <c r="CF586" s="3"/>
    </row>
    <row r="587" spans="2:84">
      <c r="B587" s="29">
        <f t="shared" si="10"/>
        <v>585</v>
      </c>
      <c r="C587" s="28" t="s">
        <v>847</v>
      </c>
      <c r="D587" s="28" t="s">
        <v>847</v>
      </c>
      <c r="E587" s="9" t="s">
        <v>443</v>
      </c>
      <c r="F587" s="1">
        <v>10</v>
      </c>
      <c r="G587" s="23" t="s">
        <v>618</v>
      </c>
      <c r="H587" s="27">
        <f>INDEX(部首検索表[序数],MATCH(字音画数表[[#This Row],[部首]],部首検索表[部首],0))</f>
        <v>61</v>
      </c>
      <c r="I587" s="23" t="s">
        <v>327</v>
      </c>
      <c r="J587" s="23"/>
      <c r="K587" s="23"/>
      <c r="L587" s="23"/>
      <c r="M587" s="45"/>
      <c r="N587" s="20"/>
      <c r="AU587"/>
      <c r="AW587"/>
      <c r="AY587"/>
      <c r="AZ587" s="3"/>
      <c r="BA587"/>
      <c r="BB587" s="3"/>
      <c r="BC587"/>
      <c r="BD587" s="3"/>
      <c r="BE587"/>
      <c r="BF587" s="3"/>
      <c r="BG587"/>
      <c r="BH587" s="3"/>
      <c r="BI587"/>
      <c r="BJ587" s="3"/>
      <c r="BK587"/>
      <c r="BL587" s="3"/>
      <c r="BM587"/>
      <c r="BN587" s="3"/>
      <c r="BO587"/>
      <c r="BP587" s="3"/>
      <c r="BQ587"/>
      <c r="BR587" s="3"/>
      <c r="BS587"/>
      <c r="BT587" s="3"/>
      <c r="BU587"/>
      <c r="BV587" s="3"/>
      <c r="BW587"/>
      <c r="BX587" s="3"/>
      <c r="BY587"/>
      <c r="BZ587" s="3"/>
      <c r="CA587"/>
      <c r="CB587" s="3"/>
      <c r="CD587" s="3"/>
      <c r="CF587" s="3"/>
    </row>
    <row r="588" spans="2:84">
      <c r="B588" s="29">
        <f t="shared" si="10"/>
        <v>586</v>
      </c>
      <c r="C588" s="28" t="s">
        <v>448</v>
      </c>
      <c r="D588" s="28" t="s">
        <v>448</v>
      </c>
      <c r="E588" s="9" t="s">
        <v>443</v>
      </c>
      <c r="F588" s="1">
        <v>12</v>
      </c>
      <c r="G588" s="23" t="s">
        <v>449</v>
      </c>
      <c r="H588" s="23">
        <f>INDEX(部首検索表[序数],MATCH(字音画数表[[#This Row],[部首]],部首検索表[部首],0))</f>
        <v>119</v>
      </c>
      <c r="I588" s="23" t="s">
        <v>327</v>
      </c>
      <c r="J588" s="23" t="s">
        <v>2059</v>
      </c>
      <c r="K588" s="23" t="s">
        <v>1972</v>
      </c>
      <c r="L588" s="23"/>
      <c r="M588" s="45" t="s">
        <v>2060</v>
      </c>
      <c r="N588" s="20"/>
      <c r="AU588"/>
      <c r="AW588"/>
      <c r="AY588"/>
      <c r="AZ588" s="3"/>
      <c r="BA588"/>
      <c r="BB588" s="3"/>
      <c r="BC588"/>
      <c r="BD588" s="3"/>
      <c r="BE588"/>
      <c r="BF588" s="3"/>
      <c r="BG588"/>
      <c r="BH588" s="3"/>
      <c r="BI588"/>
      <c r="BJ588" s="3"/>
      <c r="BK588"/>
      <c r="BL588" s="3"/>
      <c r="BM588"/>
      <c r="BN588" s="3"/>
      <c r="BO588"/>
      <c r="BP588" s="3"/>
      <c r="BQ588"/>
      <c r="BR588" s="3"/>
      <c r="BS588"/>
      <c r="BT588" s="3"/>
      <c r="BU588"/>
      <c r="BV588" s="3"/>
      <c r="BW588"/>
      <c r="BX588" s="3"/>
      <c r="BY588"/>
      <c r="BZ588" s="3"/>
      <c r="CA588"/>
      <c r="CB588" s="3"/>
      <c r="CD588" s="3"/>
      <c r="CF588" s="3"/>
    </row>
    <row r="589" spans="2:84">
      <c r="B589" s="29">
        <f t="shared" si="10"/>
        <v>587</v>
      </c>
      <c r="C589" s="14" t="s">
        <v>450</v>
      </c>
      <c r="D589" s="14" t="s">
        <v>450</v>
      </c>
      <c r="E589" s="9" t="s">
        <v>443</v>
      </c>
      <c r="F589" s="1">
        <v>13</v>
      </c>
      <c r="G589" s="23" t="s">
        <v>96</v>
      </c>
      <c r="H589" s="27">
        <f>INDEX(部首検索表[序数],MATCH(字音画数表[[#This Row],[部首]],部首検索表[部首],0))</f>
        <v>30</v>
      </c>
      <c r="I589" s="23" t="s">
        <v>327</v>
      </c>
      <c r="J589" s="23"/>
      <c r="K589" s="23"/>
      <c r="L589" s="23"/>
      <c r="M589" s="45" t="s">
        <v>20</v>
      </c>
      <c r="N589" s="20"/>
      <c r="AU589"/>
      <c r="AW589"/>
      <c r="AY589"/>
      <c r="AZ589" s="3"/>
      <c r="BA589"/>
      <c r="BB589" s="3"/>
      <c r="BC589"/>
      <c r="BD589" s="3"/>
      <c r="BE589"/>
      <c r="BF589" s="3"/>
      <c r="BG589"/>
      <c r="BH589" s="3"/>
      <c r="BI589"/>
      <c r="BJ589" s="3"/>
      <c r="BK589"/>
      <c r="BL589" s="3"/>
      <c r="BM589"/>
      <c r="BN589" s="3"/>
      <c r="BO589"/>
      <c r="BP589" s="3"/>
      <c r="BQ589"/>
      <c r="BR589" s="3"/>
      <c r="BS589"/>
      <c r="BT589" s="3"/>
      <c r="BU589"/>
      <c r="BV589" s="3"/>
      <c r="BW589"/>
      <c r="BX589" s="3"/>
      <c r="BY589"/>
      <c r="BZ589" s="3"/>
      <c r="CA589"/>
      <c r="CB589" s="3"/>
      <c r="CD589" s="3"/>
      <c r="CF589" s="3"/>
    </row>
    <row r="590" spans="2:84">
      <c r="B590" s="29">
        <f t="shared" si="10"/>
        <v>588</v>
      </c>
      <c r="C590" s="14" t="s">
        <v>451</v>
      </c>
      <c r="D590" s="14" t="s">
        <v>451</v>
      </c>
      <c r="E590" s="9" t="s">
        <v>443</v>
      </c>
      <c r="F590" s="1">
        <v>13</v>
      </c>
      <c r="G590" s="23" t="s">
        <v>452</v>
      </c>
      <c r="H590" s="27">
        <f>INDEX(部首検索表[序数],MATCH(字音画数表[[#This Row],[部首]],部首検索表[部首],0))</f>
        <v>142</v>
      </c>
      <c r="I590" s="23" t="s">
        <v>327</v>
      </c>
      <c r="J590" s="23"/>
      <c r="K590" s="23"/>
      <c r="L590" s="23"/>
      <c r="M590" s="45" t="s">
        <v>20</v>
      </c>
      <c r="N590" s="20"/>
      <c r="AU590"/>
      <c r="AW590"/>
      <c r="AY590"/>
      <c r="AZ590" s="3"/>
      <c r="BA590"/>
      <c r="BB590" s="3"/>
      <c r="BC590"/>
      <c r="BD590" s="3"/>
      <c r="BE590"/>
      <c r="BF590" s="3"/>
      <c r="BG590"/>
      <c r="BH590" s="3"/>
      <c r="BI590"/>
      <c r="BJ590" s="3"/>
      <c r="BK590"/>
      <c r="BL590" s="3"/>
      <c r="BM590"/>
      <c r="BN590" s="3"/>
      <c r="BO590"/>
      <c r="BP590" s="3"/>
      <c r="BQ590"/>
      <c r="BR590" s="3"/>
      <c r="BS590"/>
      <c r="BT590" s="3"/>
      <c r="BU590"/>
      <c r="BV590" s="3"/>
      <c r="BW590"/>
      <c r="BX590" s="3"/>
      <c r="BY590"/>
      <c r="BZ590" s="3"/>
      <c r="CA590"/>
      <c r="CB590" s="3"/>
      <c r="CD590" s="3"/>
      <c r="CF590" s="3"/>
    </row>
    <row r="591" spans="2:84">
      <c r="B591" s="29">
        <f t="shared" si="10"/>
        <v>589</v>
      </c>
      <c r="C591" s="28" t="s">
        <v>453</v>
      </c>
      <c r="D591" s="106" t="s">
        <v>453</v>
      </c>
      <c r="E591" s="9" t="s">
        <v>443</v>
      </c>
      <c r="F591" s="1">
        <v>17</v>
      </c>
      <c r="G591" s="23" t="s">
        <v>85</v>
      </c>
      <c r="H591" s="27">
        <f>INDEX(部首検索表[序数],MATCH(字音画数表[[#This Row],[部首]],部首検索表[部首],0))</f>
        <v>76</v>
      </c>
      <c r="I591" s="23" t="s">
        <v>327</v>
      </c>
      <c r="J591" s="23"/>
      <c r="K591" s="23"/>
      <c r="L591" s="23"/>
      <c r="M591" s="45" t="s">
        <v>202</v>
      </c>
      <c r="N591" s="20"/>
      <c r="AU591"/>
      <c r="AW591"/>
      <c r="AY591"/>
      <c r="AZ591" s="3"/>
      <c r="BA591"/>
      <c r="BB591" s="3"/>
      <c r="BC591"/>
      <c r="BD591" s="3"/>
      <c r="BE591"/>
      <c r="BF591" s="3"/>
      <c r="BG591"/>
      <c r="BH591" s="3"/>
      <c r="BI591"/>
      <c r="BJ591" s="3"/>
      <c r="BK591"/>
      <c r="BL591" s="3"/>
      <c r="BM591"/>
      <c r="BN591" s="3"/>
      <c r="BO591"/>
      <c r="BP591" s="3"/>
      <c r="BQ591"/>
      <c r="BR591" s="3"/>
      <c r="BS591"/>
      <c r="BT591" s="3"/>
      <c r="BU591"/>
      <c r="BV591" s="3"/>
      <c r="BW591"/>
      <c r="BX591" s="3"/>
      <c r="BY591"/>
      <c r="BZ591" s="3"/>
      <c r="CA591"/>
      <c r="CB591" s="3"/>
      <c r="CD591" s="3"/>
      <c r="CF591" s="3"/>
    </row>
    <row r="592" spans="2:84">
      <c r="B592" s="29">
        <f t="shared" si="10"/>
        <v>590</v>
      </c>
      <c r="C592" s="28" t="s">
        <v>1579</v>
      </c>
      <c r="D592" s="28" t="s">
        <v>1579</v>
      </c>
      <c r="E592" s="9" t="s">
        <v>443</v>
      </c>
      <c r="F592" s="1">
        <v>18</v>
      </c>
      <c r="G592" s="23" t="s">
        <v>792</v>
      </c>
      <c r="H592" s="23">
        <f>INDEX(部首検索表[序数],MATCH(字音画数表[[#This Row],[部首]],部首検索表[部首],0))</f>
        <v>120</v>
      </c>
      <c r="I592" s="23" t="s">
        <v>327</v>
      </c>
      <c r="J592" s="23"/>
      <c r="K592" s="23"/>
      <c r="L592" s="23"/>
      <c r="M592" s="45"/>
      <c r="N592" s="20"/>
      <c r="AU592"/>
      <c r="AW592"/>
      <c r="AY592"/>
      <c r="AZ592" s="3"/>
      <c r="BA592"/>
      <c r="BB592" s="3"/>
      <c r="BC592"/>
      <c r="BD592" s="3"/>
      <c r="BE592"/>
      <c r="BF592" s="3"/>
      <c r="BG592"/>
      <c r="BH592" s="3"/>
      <c r="BI592"/>
      <c r="BJ592" s="3"/>
      <c r="BK592"/>
      <c r="BL592" s="3"/>
      <c r="BM592"/>
      <c r="BN592" s="3"/>
      <c r="BO592"/>
      <c r="BP592" s="3"/>
      <c r="BQ592"/>
      <c r="BR592" s="3"/>
      <c r="BS592"/>
      <c r="BT592" s="3"/>
      <c r="BU592"/>
      <c r="BV592" s="3"/>
      <c r="BW592"/>
      <c r="BX592" s="3"/>
      <c r="BY592"/>
      <c r="BZ592" s="3"/>
      <c r="CA592"/>
      <c r="CB592" s="3"/>
      <c r="CD592" s="3"/>
      <c r="CF592" s="3"/>
    </row>
    <row r="593" spans="2:84">
      <c r="B593" s="29">
        <f t="shared" si="10"/>
        <v>591</v>
      </c>
      <c r="C593" s="28" t="s">
        <v>1580</v>
      </c>
      <c r="D593" s="28" t="s">
        <v>1580</v>
      </c>
      <c r="E593" s="9" t="s">
        <v>443</v>
      </c>
      <c r="F593" s="1">
        <v>18</v>
      </c>
      <c r="G593" s="23" t="s">
        <v>802</v>
      </c>
      <c r="H593" s="27">
        <f>INDEX(部首検索表[序数],MATCH(字音画数表[[#This Row],[部首]],部首検索表[部首],0))</f>
        <v>128</v>
      </c>
      <c r="I593" s="23" t="s">
        <v>327</v>
      </c>
      <c r="J593" s="23"/>
      <c r="K593" s="23"/>
      <c r="L593" s="23"/>
      <c r="M593" s="45"/>
      <c r="N593" s="20"/>
      <c r="AU593"/>
      <c r="AW593"/>
      <c r="AY593"/>
      <c r="AZ593" s="3"/>
      <c r="BA593"/>
      <c r="BB593" s="3"/>
      <c r="BC593"/>
      <c r="BD593" s="3"/>
      <c r="BE593"/>
      <c r="BF593" s="3"/>
      <c r="BG593"/>
      <c r="BH593" s="3"/>
      <c r="BI593"/>
      <c r="BJ593" s="3"/>
      <c r="BK593"/>
      <c r="BL593" s="3"/>
      <c r="BM593"/>
      <c r="BN593" s="3"/>
      <c r="BO593"/>
      <c r="BP593" s="3"/>
      <c r="BQ593"/>
      <c r="BR593" s="3"/>
      <c r="BS593"/>
      <c r="BT593" s="3"/>
      <c r="BU593"/>
      <c r="BV593" s="3"/>
      <c r="BW593"/>
      <c r="BX593" s="3"/>
      <c r="BY593"/>
      <c r="BZ593" s="3"/>
      <c r="CA593"/>
      <c r="CB593" s="3"/>
      <c r="CD593" s="3"/>
      <c r="CF593" s="3"/>
    </row>
    <row r="594" spans="2:84">
      <c r="B594" s="29">
        <f t="shared" si="10"/>
        <v>592</v>
      </c>
      <c r="C594" s="28" t="s">
        <v>521</v>
      </c>
      <c r="D594" s="28" t="s">
        <v>1325</v>
      </c>
      <c r="E594" s="9" t="s">
        <v>1914</v>
      </c>
      <c r="F594" s="1">
        <v>19</v>
      </c>
      <c r="G594" s="23" t="s">
        <v>65</v>
      </c>
      <c r="H594" s="27">
        <f>INDEX(部首検索表[序数],MATCH(字音画数表[[#This Row],[部首]],部首検索表[部首],0))</f>
        <v>120</v>
      </c>
      <c r="I594" s="23" t="s">
        <v>396</v>
      </c>
      <c r="J594" s="23" t="s">
        <v>2059</v>
      </c>
      <c r="K594" s="23" t="s">
        <v>1980</v>
      </c>
      <c r="L594" s="23"/>
      <c r="M594" s="45" t="s">
        <v>20</v>
      </c>
      <c r="N594" s="20"/>
      <c r="AU594"/>
      <c r="AW594"/>
      <c r="AY594"/>
      <c r="AZ594" s="3"/>
      <c r="BA594"/>
      <c r="BB594" s="3"/>
      <c r="BC594"/>
      <c r="BD594" s="3"/>
      <c r="BE594"/>
      <c r="BF594" s="3"/>
      <c r="BG594"/>
      <c r="BH594" s="3"/>
      <c r="BI594"/>
      <c r="BJ594" s="3"/>
      <c r="BK594"/>
      <c r="BL594" s="3"/>
      <c r="BM594"/>
      <c r="BN594" s="3"/>
      <c r="BO594"/>
      <c r="BP594" s="3"/>
      <c r="BQ594"/>
      <c r="BR594" s="3"/>
      <c r="BS594"/>
      <c r="BT594" s="3"/>
      <c r="BU594"/>
      <c r="BV594" s="3"/>
      <c r="BW594"/>
      <c r="BX594" s="3"/>
      <c r="BY594"/>
      <c r="BZ594" s="3"/>
      <c r="CA594"/>
      <c r="CB594" s="3"/>
      <c r="CD594" s="3"/>
      <c r="CF594" s="3"/>
    </row>
    <row r="595" spans="2:84">
      <c r="B595" s="29">
        <f t="shared" si="10"/>
        <v>593</v>
      </c>
      <c r="C595" s="28" t="s">
        <v>1915</v>
      </c>
      <c r="D595" s="28" t="s">
        <v>2395</v>
      </c>
      <c r="E595" s="9" t="s">
        <v>443</v>
      </c>
      <c r="F595" s="1">
        <v>20</v>
      </c>
      <c r="G595" s="23" t="s">
        <v>119</v>
      </c>
      <c r="H595" s="27">
        <f>INDEX(部首検索表[序数],MATCH(字音画数表[[#This Row],[部首]],部首検索表[部首],0))</f>
        <v>148</v>
      </c>
      <c r="I595" s="23" t="s">
        <v>327</v>
      </c>
      <c r="J595" s="23"/>
      <c r="K595" s="23"/>
      <c r="L595" s="23"/>
      <c r="M595" s="45" t="s">
        <v>20</v>
      </c>
      <c r="N595" s="20"/>
      <c r="AU595"/>
      <c r="AW595"/>
      <c r="AY595"/>
      <c r="AZ595" s="3"/>
      <c r="BA595"/>
      <c r="BB595" s="3"/>
      <c r="BC595"/>
      <c r="BD595" s="3"/>
      <c r="BE595"/>
      <c r="BF595" s="3"/>
      <c r="BG595"/>
      <c r="BH595" s="3"/>
      <c r="BI595"/>
      <c r="BJ595" s="3"/>
      <c r="BK595"/>
      <c r="BL595" s="3"/>
      <c r="BM595"/>
      <c r="BN595" s="3"/>
      <c r="BO595"/>
      <c r="BP595" s="3"/>
      <c r="BQ595"/>
      <c r="BR595" s="3"/>
      <c r="BS595"/>
      <c r="BT595" s="3"/>
      <c r="BU595"/>
      <c r="BV595" s="3"/>
      <c r="BW595"/>
      <c r="BX595" s="3"/>
      <c r="BY595"/>
      <c r="BZ595" s="3"/>
      <c r="CA595"/>
      <c r="CB595" s="3"/>
      <c r="CD595" s="3"/>
      <c r="CF595" s="3"/>
    </row>
    <row r="596" spans="2:84">
      <c r="B596" s="29">
        <f t="shared" si="10"/>
        <v>594</v>
      </c>
      <c r="C596" s="28" t="s">
        <v>454</v>
      </c>
      <c r="D596" s="28" t="s">
        <v>2306</v>
      </c>
      <c r="E596" s="9" t="s">
        <v>443</v>
      </c>
      <c r="F596" s="1">
        <v>21</v>
      </c>
      <c r="G596" s="25" t="s">
        <v>112</v>
      </c>
      <c r="H596" s="26">
        <f>INDEX(部首検索表[序数],MATCH(字音画数表[[#This Row],[部首]],部首検索表[部首],0))</f>
        <v>44</v>
      </c>
      <c r="I596" s="23" t="s">
        <v>327</v>
      </c>
      <c r="J596" s="23"/>
      <c r="K596" s="23"/>
      <c r="L596" s="23"/>
      <c r="M596" s="45"/>
      <c r="N596" s="20"/>
      <c r="AU596"/>
      <c r="AW596"/>
      <c r="AY596"/>
      <c r="AZ596" s="3"/>
      <c r="BA596"/>
      <c r="BB596" s="3"/>
      <c r="BC596"/>
      <c r="BD596" s="3"/>
      <c r="BE596"/>
      <c r="BF596" s="3"/>
      <c r="BG596"/>
      <c r="BH596" s="3"/>
      <c r="BI596"/>
      <c r="BJ596" s="3"/>
      <c r="BK596"/>
      <c r="BL596" s="3"/>
      <c r="BM596"/>
      <c r="BN596" s="3"/>
      <c r="BO596"/>
      <c r="BP596" s="3"/>
      <c r="BQ596"/>
      <c r="BR596" s="3"/>
      <c r="BS596"/>
      <c r="BT596" s="3"/>
      <c r="BU596"/>
      <c r="BV596" s="3"/>
      <c r="BW596"/>
      <c r="BX596" s="3"/>
      <c r="BY596"/>
      <c r="BZ596" s="3"/>
      <c r="CA596"/>
      <c r="CB596" s="3"/>
      <c r="CD596" s="3"/>
      <c r="CF596" s="3"/>
    </row>
    <row r="597" spans="2:84">
      <c r="B597" s="29">
        <f t="shared" si="10"/>
        <v>595</v>
      </c>
      <c r="C597" s="28" t="s">
        <v>842</v>
      </c>
      <c r="D597" s="28" t="s">
        <v>842</v>
      </c>
      <c r="E597" s="9" t="s">
        <v>443</v>
      </c>
      <c r="F597" s="1">
        <v>22</v>
      </c>
      <c r="G597" s="23" t="s">
        <v>812</v>
      </c>
      <c r="H597" s="27">
        <f>INDEX(部首検索表[序数],MATCH(字音画数表[[#This Row],[部首]],部首検索表[部首],0))</f>
        <v>154</v>
      </c>
      <c r="I597" s="23" t="s">
        <v>327</v>
      </c>
      <c r="J597" s="23"/>
      <c r="K597" s="23"/>
      <c r="L597" s="23"/>
      <c r="M597" s="45"/>
      <c r="N597" s="20"/>
      <c r="AU597"/>
      <c r="AW597"/>
      <c r="AY597"/>
      <c r="AZ597" s="3"/>
      <c r="BA597"/>
      <c r="BB597" s="3"/>
      <c r="BC597"/>
      <c r="BD597" s="3"/>
      <c r="BE597"/>
      <c r="BF597" s="3"/>
      <c r="BG597"/>
      <c r="BH597" s="3"/>
      <c r="BI597"/>
      <c r="BJ597" s="3"/>
      <c r="BK597"/>
      <c r="BL597" s="3"/>
      <c r="BM597"/>
      <c r="BN597" s="3"/>
      <c r="BO597"/>
      <c r="BP597" s="3"/>
      <c r="BQ597"/>
      <c r="BR597" s="3"/>
      <c r="BS597"/>
      <c r="BT597" s="3"/>
      <c r="BU597"/>
      <c r="BV597" s="3"/>
      <c r="BW597"/>
      <c r="BX597" s="3"/>
      <c r="BY597"/>
      <c r="BZ597" s="3"/>
      <c r="CA597"/>
      <c r="CB597" s="3"/>
      <c r="CD597" s="3"/>
      <c r="CF597" s="3"/>
    </row>
    <row r="598" spans="2:84">
      <c r="B598" s="29">
        <f t="shared" si="10"/>
        <v>596</v>
      </c>
      <c r="C598" s="14" t="s">
        <v>1916</v>
      </c>
      <c r="D598" s="14" t="s">
        <v>2695</v>
      </c>
      <c r="E598" s="9" t="s">
        <v>1581</v>
      </c>
      <c r="F598" s="1">
        <v>13</v>
      </c>
      <c r="G598" s="23" t="s">
        <v>805</v>
      </c>
      <c r="H598" s="27">
        <f>INDEX(部首検索表[序数],MATCH(字音画数表[[#This Row],[部首]],部首検索表[部首],0))</f>
        <v>140</v>
      </c>
      <c r="I598" s="23" t="s">
        <v>327</v>
      </c>
      <c r="J598" s="23"/>
      <c r="K598" s="23"/>
      <c r="L598" s="23"/>
      <c r="M598" s="45"/>
      <c r="N598" s="20"/>
      <c r="AU598"/>
      <c r="AW598"/>
      <c r="AY598"/>
      <c r="AZ598" s="3"/>
      <c r="BA598"/>
      <c r="BB598" s="3"/>
      <c r="BC598"/>
      <c r="BD598" s="3"/>
      <c r="BE598"/>
      <c r="BF598" s="3"/>
      <c r="BG598"/>
      <c r="BH598" s="3"/>
      <c r="BI598"/>
      <c r="BJ598" s="3"/>
      <c r="BK598"/>
      <c r="BL598" s="3"/>
      <c r="BM598"/>
      <c r="BN598" s="3"/>
      <c r="BO598"/>
      <c r="BP598" s="3"/>
      <c r="BQ598"/>
      <c r="BR598" s="3"/>
      <c r="BS598"/>
      <c r="BT598" s="3"/>
      <c r="BU598"/>
      <c r="BV598" s="3"/>
      <c r="BW598"/>
      <c r="BX598" s="3"/>
      <c r="BY598"/>
      <c r="BZ598" s="3"/>
      <c r="CA598"/>
      <c r="CB598" s="3"/>
      <c r="CD598" s="3"/>
      <c r="CF598" s="3"/>
    </row>
    <row r="599" spans="2:84">
      <c r="B599" s="29">
        <f t="shared" si="10"/>
        <v>597</v>
      </c>
      <c r="C599" s="28" t="s">
        <v>1582</v>
      </c>
      <c r="D599" s="28" t="s">
        <v>1582</v>
      </c>
      <c r="E599" s="9" t="s">
        <v>456</v>
      </c>
      <c r="F599" s="1">
        <v>5</v>
      </c>
      <c r="G599" s="23" t="s">
        <v>797</v>
      </c>
      <c r="H599" s="27">
        <f>INDEX(部首検索表[序数],MATCH(字音画数表[[#This Row],[部首]],部首検索表[部首],0))</f>
        <v>102</v>
      </c>
      <c r="I599" s="23" t="s">
        <v>327</v>
      </c>
      <c r="J599" s="23"/>
      <c r="K599" s="23"/>
      <c r="L599" s="23"/>
      <c r="M599" s="45"/>
      <c r="N599" s="20"/>
      <c r="AU599"/>
      <c r="AW599"/>
      <c r="AY599"/>
      <c r="AZ599" s="3"/>
      <c r="BA599"/>
      <c r="BB599" s="3"/>
      <c r="BC599"/>
      <c r="BD599" s="3"/>
      <c r="BE599"/>
      <c r="BF599" s="3"/>
      <c r="BG599"/>
      <c r="BH599" s="3"/>
      <c r="BI599"/>
      <c r="BJ599" s="3"/>
      <c r="BK599"/>
      <c r="BL599" s="3"/>
      <c r="BM599"/>
      <c r="BN599" s="3"/>
      <c r="BO599"/>
      <c r="BP599" s="3"/>
      <c r="BQ599"/>
      <c r="BR599" s="3"/>
      <c r="BS599"/>
      <c r="BT599" s="3"/>
      <c r="BU599"/>
      <c r="BV599" s="3"/>
      <c r="BW599"/>
      <c r="BX599" s="3"/>
      <c r="BY599"/>
      <c r="BZ599" s="3"/>
      <c r="CA599"/>
      <c r="CB599" s="3"/>
      <c r="CD599" s="3"/>
      <c r="CF599" s="3"/>
    </row>
    <row r="600" spans="2:84">
      <c r="B600" s="29">
        <f t="shared" si="10"/>
        <v>598</v>
      </c>
      <c r="C600" s="28" t="s">
        <v>455</v>
      </c>
      <c r="D600" s="28" t="s">
        <v>455</v>
      </c>
      <c r="E600" s="9" t="s">
        <v>456</v>
      </c>
      <c r="F600" s="1">
        <v>7</v>
      </c>
      <c r="G600" s="23" t="s">
        <v>130</v>
      </c>
      <c r="H600" s="27">
        <f>INDEX(部首検索表[序数],MATCH(字音画数表[[#This Row],[部首]],部首検索表[部首],0))</f>
        <v>131</v>
      </c>
      <c r="I600" s="23" t="s">
        <v>327</v>
      </c>
      <c r="J600" s="23"/>
      <c r="K600" s="23"/>
      <c r="L600" s="23"/>
      <c r="M600" s="45" t="s">
        <v>20</v>
      </c>
      <c r="N600" s="20"/>
      <c r="AU600"/>
      <c r="AW600"/>
      <c r="AY600"/>
      <c r="AZ600" s="3"/>
      <c r="BA600"/>
      <c r="BB600" s="3"/>
      <c r="BC600"/>
      <c r="BD600" s="3"/>
      <c r="BE600"/>
      <c r="BF600" s="3"/>
      <c r="BG600"/>
      <c r="BH600" s="3"/>
      <c r="BI600"/>
      <c r="BJ600" s="3"/>
      <c r="BK600"/>
      <c r="BL600" s="3"/>
      <c r="BM600"/>
      <c r="BN600" s="3"/>
      <c r="BO600"/>
      <c r="BP600" s="3"/>
      <c r="BQ600"/>
      <c r="BR600" s="3"/>
      <c r="BS600"/>
      <c r="BT600" s="3"/>
      <c r="BU600"/>
      <c r="BV600" s="3"/>
      <c r="BW600"/>
      <c r="BX600" s="3"/>
      <c r="BY600"/>
      <c r="BZ600" s="3"/>
      <c r="CA600"/>
      <c r="CB600" s="3"/>
      <c r="CD600" s="3"/>
      <c r="CF600" s="3"/>
    </row>
    <row r="601" spans="2:84">
      <c r="B601" s="29">
        <f t="shared" si="10"/>
        <v>599</v>
      </c>
      <c r="C601" s="28" t="s">
        <v>868</v>
      </c>
      <c r="D601" s="28" t="s">
        <v>868</v>
      </c>
      <c r="E601" s="9" t="s">
        <v>456</v>
      </c>
      <c r="F601" s="1">
        <v>7</v>
      </c>
      <c r="G601" s="23" t="s">
        <v>912</v>
      </c>
      <c r="H601" s="27">
        <f>INDEX(部首検索表[序数],MATCH(字音画数表[[#This Row],[部首]],部首検索表[部首],0))</f>
        <v>160</v>
      </c>
      <c r="I601" s="23" t="s">
        <v>327</v>
      </c>
      <c r="J601" s="23"/>
      <c r="K601" s="23"/>
      <c r="L601" s="23"/>
      <c r="M601" s="45"/>
      <c r="N601" s="20"/>
      <c r="AU601"/>
      <c r="AW601"/>
      <c r="AY601"/>
      <c r="AZ601" s="3"/>
      <c r="BA601"/>
      <c r="BB601" s="3"/>
      <c r="BC601"/>
      <c r="BD601" s="3"/>
      <c r="BE601"/>
      <c r="BF601" s="3"/>
      <c r="BG601"/>
      <c r="BH601" s="3"/>
      <c r="BI601"/>
      <c r="BJ601" s="3"/>
      <c r="BK601"/>
      <c r="BL601" s="3"/>
      <c r="BM601"/>
      <c r="BN601" s="3"/>
      <c r="BO601"/>
      <c r="BP601" s="3"/>
      <c r="BQ601"/>
      <c r="BR601" s="3"/>
      <c r="BS601"/>
      <c r="BT601" s="3"/>
      <c r="BU601"/>
      <c r="BV601" s="3"/>
      <c r="BW601"/>
      <c r="BX601" s="3"/>
      <c r="BY601"/>
      <c r="BZ601" s="3"/>
      <c r="CA601"/>
      <c r="CB601" s="3"/>
      <c r="CD601" s="3"/>
      <c r="CF601" s="3"/>
    </row>
    <row r="602" spans="2:84">
      <c r="B602" s="29">
        <f t="shared" si="10"/>
        <v>600</v>
      </c>
      <c r="C602" s="28" t="s">
        <v>457</v>
      </c>
      <c r="D602" s="28" t="s">
        <v>457</v>
      </c>
      <c r="E602" s="9" t="s">
        <v>456</v>
      </c>
      <c r="F602" s="1">
        <v>7</v>
      </c>
      <c r="G602" s="23" t="s">
        <v>459</v>
      </c>
      <c r="H602" s="27">
        <f>INDEX(部首検索表[序数],MATCH(字音画数表[[#This Row],[部首]],部首検索表[部首],0))</f>
        <v>161</v>
      </c>
      <c r="I602" s="23" t="s">
        <v>327</v>
      </c>
      <c r="J602" s="23"/>
      <c r="K602" s="23"/>
      <c r="L602" s="23"/>
      <c r="M602" s="45"/>
      <c r="N602" s="20"/>
      <c r="AU602"/>
      <c r="AW602"/>
      <c r="AY602"/>
      <c r="AZ602" s="3"/>
      <c r="BA602"/>
      <c r="BB602" s="3"/>
      <c r="BC602"/>
      <c r="BD602" s="3"/>
      <c r="BE602"/>
      <c r="BF602" s="3"/>
      <c r="BG602"/>
      <c r="BH602" s="3"/>
      <c r="BI602"/>
      <c r="BJ602" s="3"/>
      <c r="BK602"/>
      <c r="BL602" s="3"/>
      <c r="BM602"/>
      <c r="BN602" s="3"/>
      <c r="BO602"/>
      <c r="BP602" s="3"/>
      <c r="BQ602"/>
      <c r="BR602" s="3"/>
      <c r="BS602"/>
      <c r="BT602" s="3"/>
      <c r="BU602"/>
      <c r="BV602" s="3"/>
      <c r="BW602"/>
      <c r="BX602" s="3"/>
      <c r="BY602"/>
      <c r="BZ602" s="3"/>
      <c r="CA602"/>
      <c r="CB602" s="3"/>
      <c r="CD602" s="3"/>
      <c r="CF602" s="3"/>
    </row>
    <row r="603" spans="2:84">
      <c r="B603" s="29">
        <f t="shared" si="10"/>
        <v>601</v>
      </c>
      <c r="C603" s="28" t="s">
        <v>460</v>
      </c>
      <c r="D603" s="28" t="s">
        <v>460</v>
      </c>
      <c r="E603" s="9" t="s">
        <v>456</v>
      </c>
      <c r="F603" s="1">
        <v>9</v>
      </c>
      <c r="G603" s="23" t="s">
        <v>23</v>
      </c>
      <c r="H603" s="23">
        <f>INDEX(部首検索表[序数],MATCH(字音画数表[[#This Row],[部首]],部首検索表[部首],0))</f>
        <v>9</v>
      </c>
      <c r="I603" s="23" t="s">
        <v>327</v>
      </c>
      <c r="J603" s="23"/>
      <c r="K603" s="23"/>
      <c r="L603" s="23"/>
      <c r="M603" s="45" t="s">
        <v>20</v>
      </c>
      <c r="N603" s="20"/>
      <c r="AU603"/>
      <c r="AW603"/>
      <c r="AY603"/>
      <c r="AZ603" s="3"/>
      <c r="BA603"/>
      <c r="BB603" s="3"/>
      <c r="BC603"/>
      <c r="BD603" s="3"/>
      <c r="BE603"/>
      <c r="BF603" s="3"/>
      <c r="BG603"/>
      <c r="BH603" s="3"/>
      <c r="BI603"/>
      <c r="BJ603" s="3"/>
      <c r="BK603"/>
      <c r="BL603" s="3"/>
      <c r="BM603"/>
      <c r="BN603" s="3"/>
      <c r="BO603"/>
      <c r="BP603" s="3"/>
      <c r="BQ603"/>
      <c r="BR603" s="3"/>
      <c r="BS603"/>
      <c r="BT603" s="3"/>
      <c r="BU603"/>
      <c r="BV603" s="3"/>
      <c r="BW603"/>
      <c r="BX603" s="3"/>
      <c r="BY603"/>
      <c r="BZ603" s="3"/>
      <c r="CA603"/>
      <c r="CB603" s="3"/>
      <c r="CD603" s="3"/>
      <c r="CF603" s="3"/>
    </row>
    <row r="604" spans="2:84">
      <c r="B604" s="29">
        <f t="shared" si="10"/>
        <v>602</v>
      </c>
      <c r="C604" s="28" t="s">
        <v>461</v>
      </c>
      <c r="D604" s="28" t="s">
        <v>461</v>
      </c>
      <c r="E604" s="9" t="s">
        <v>456</v>
      </c>
      <c r="F604" s="1">
        <v>9</v>
      </c>
      <c r="G604" s="23" t="s">
        <v>90</v>
      </c>
      <c r="H604" s="27">
        <f>INDEX(部首検索表[序数],MATCH(字音画数表[[#This Row],[部首]],部首検索表[部首],0))</f>
        <v>85</v>
      </c>
      <c r="I604" s="23" t="s">
        <v>327</v>
      </c>
      <c r="J604" s="23"/>
      <c r="K604" s="23"/>
      <c r="L604" s="23"/>
      <c r="M604" s="45"/>
      <c r="N604" s="20"/>
      <c r="AU604"/>
      <c r="AW604"/>
      <c r="AY604"/>
      <c r="AZ604" s="3"/>
      <c r="BA604"/>
      <c r="BB604" s="3"/>
      <c r="BC604"/>
      <c r="BD604" s="3"/>
      <c r="BE604"/>
      <c r="BF604" s="3"/>
      <c r="BG604"/>
      <c r="BH604" s="3"/>
      <c r="BI604"/>
      <c r="BJ604" s="3"/>
      <c r="BK604"/>
      <c r="BL604" s="3"/>
      <c r="BM604"/>
      <c r="BN604" s="3"/>
      <c r="BO604"/>
      <c r="BP604" s="3"/>
      <c r="BQ604"/>
      <c r="BR604" s="3"/>
      <c r="BS604"/>
      <c r="BT604" s="3"/>
      <c r="BU604"/>
      <c r="BV604" s="3"/>
      <c r="BW604"/>
      <c r="BX604" s="3"/>
      <c r="BY604"/>
      <c r="BZ604" s="3"/>
      <c r="CA604"/>
      <c r="CB604" s="3"/>
      <c r="CD604" s="3"/>
      <c r="CF604" s="3"/>
    </row>
    <row r="605" spans="2:84">
      <c r="B605" s="29">
        <f t="shared" si="10"/>
        <v>603</v>
      </c>
      <c r="C605" s="14" t="s">
        <v>462</v>
      </c>
      <c r="D605" s="14" t="s">
        <v>2696</v>
      </c>
      <c r="E605" s="9" t="s">
        <v>456</v>
      </c>
      <c r="F605" s="1">
        <v>10</v>
      </c>
      <c r="G605" s="23" t="s">
        <v>463</v>
      </c>
      <c r="H605" s="23">
        <f>INDEX(部首検索表[序数],MATCH(字音画数表[[#This Row],[部首]],部首検索表[部首],0))</f>
        <v>73</v>
      </c>
      <c r="I605" s="23" t="s">
        <v>327</v>
      </c>
      <c r="J605" s="23"/>
      <c r="K605" s="23"/>
      <c r="L605" s="23"/>
      <c r="M605" s="45" t="s">
        <v>20</v>
      </c>
      <c r="N605" s="20"/>
      <c r="AU605"/>
      <c r="AW605"/>
      <c r="AY605"/>
      <c r="AZ605" s="3"/>
      <c r="BA605"/>
      <c r="BB605" s="3"/>
      <c r="BC605"/>
      <c r="BD605" s="3"/>
      <c r="BE605"/>
      <c r="BF605" s="3"/>
      <c r="BG605"/>
      <c r="BH605" s="3"/>
      <c r="BI605"/>
      <c r="BJ605" s="3"/>
      <c r="BK605"/>
      <c r="BL605" s="3"/>
      <c r="BM605"/>
      <c r="BN605" s="3"/>
      <c r="BO605"/>
      <c r="BP605" s="3"/>
      <c r="BQ605"/>
      <c r="BR605" s="3"/>
      <c r="BS605"/>
      <c r="BT605" s="3"/>
      <c r="BU605"/>
      <c r="BV605" s="3"/>
      <c r="BW605"/>
      <c r="BX605" s="3"/>
      <c r="BY605"/>
      <c r="BZ605" s="3"/>
      <c r="CA605"/>
      <c r="CB605" s="3"/>
      <c r="CD605" s="3"/>
      <c r="CF605" s="3"/>
    </row>
    <row r="606" spans="2:84">
      <c r="B606" s="29">
        <f t="shared" si="10"/>
        <v>604</v>
      </c>
      <c r="C606" s="14" t="s">
        <v>1583</v>
      </c>
      <c r="D606" s="14" t="s">
        <v>2697</v>
      </c>
      <c r="E606" s="9" t="s">
        <v>458</v>
      </c>
      <c r="F606" s="1">
        <v>10</v>
      </c>
      <c r="G606" s="23" t="s">
        <v>910</v>
      </c>
      <c r="H606" s="27">
        <f>INDEX(部首検索表[序数],MATCH(字音画数表[[#This Row],[部首]],部首検索表[部首],0))</f>
        <v>109</v>
      </c>
      <c r="I606" s="23" t="s">
        <v>327</v>
      </c>
      <c r="J606" s="23"/>
      <c r="K606" s="23"/>
      <c r="L606" s="23"/>
      <c r="M606" s="45" t="s">
        <v>20</v>
      </c>
      <c r="N606" s="20"/>
      <c r="AU606"/>
      <c r="AW606"/>
      <c r="AY606"/>
      <c r="AZ606" s="3"/>
      <c r="BA606"/>
      <c r="BB606" s="3"/>
      <c r="BC606"/>
      <c r="BD606" s="3"/>
      <c r="BE606"/>
      <c r="BF606" s="3"/>
      <c r="BG606"/>
      <c r="BH606" s="3"/>
      <c r="BI606"/>
      <c r="BJ606" s="3"/>
      <c r="BK606"/>
      <c r="BL606" s="3"/>
      <c r="BM606"/>
      <c r="BN606" s="3"/>
      <c r="BO606"/>
      <c r="BP606" s="3"/>
      <c r="BQ606"/>
      <c r="BR606" s="3"/>
      <c r="BS606"/>
      <c r="BT606" s="3"/>
      <c r="BU606"/>
      <c r="BV606" s="3"/>
      <c r="BW606"/>
      <c r="BX606" s="3"/>
      <c r="BY606"/>
      <c r="BZ606" s="3"/>
      <c r="CA606"/>
      <c r="CB606" s="3"/>
      <c r="CD606" s="3"/>
      <c r="CF606" s="3"/>
    </row>
    <row r="607" spans="2:84">
      <c r="B607" s="29">
        <f t="shared" si="10"/>
        <v>605</v>
      </c>
      <c r="C607" s="28" t="s">
        <v>464</v>
      </c>
      <c r="D607" s="28" t="s">
        <v>464</v>
      </c>
      <c r="E607" s="9" t="s">
        <v>456</v>
      </c>
      <c r="F607" s="1">
        <v>10</v>
      </c>
      <c r="G607" s="23" t="s">
        <v>339</v>
      </c>
      <c r="H607" s="23">
        <f>INDEX(部首検索表[序数],MATCH(字音画数表[[#This Row],[部首]],部首検索表[部首],0))</f>
        <v>115</v>
      </c>
      <c r="I607" s="23" t="s">
        <v>327</v>
      </c>
      <c r="J607" s="23"/>
      <c r="K607" s="23"/>
      <c r="L607" s="23"/>
      <c r="M607" s="45" t="s">
        <v>20</v>
      </c>
      <c r="N607" s="20"/>
      <c r="AU607"/>
      <c r="AW607"/>
      <c r="AY607"/>
      <c r="AZ607" s="3"/>
      <c r="BA607"/>
      <c r="BB607" s="3"/>
      <c r="BC607"/>
      <c r="BD607" s="3"/>
      <c r="BE607"/>
      <c r="BF607" s="3"/>
      <c r="BG607"/>
      <c r="BH607" s="3"/>
      <c r="BI607"/>
      <c r="BJ607" s="3"/>
      <c r="BK607"/>
      <c r="BL607" s="3"/>
      <c r="BM607"/>
      <c r="BN607" s="3"/>
      <c r="BO607"/>
      <c r="BP607" s="3"/>
      <c r="BQ607"/>
      <c r="BR607" s="3"/>
      <c r="BS607"/>
      <c r="BT607" s="3"/>
      <c r="BU607"/>
      <c r="BV607" s="3"/>
      <c r="BW607"/>
      <c r="BX607" s="3"/>
      <c r="BY607"/>
      <c r="BZ607" s="3"/>
      <c r="CA607"/>
      <c r="CB607" s="3"/>
      <c r="CD607" s="3"/>
      <c r="CF607" s="3"/>
    </row>
    <row r="608" spans="2:84">
      <c r="B608" s="29">
        <f t="shared" si="10"/>
        <v>606</v>
      </c>
      <c r="C608" s="28" t="s">
        <v>1584</v>
      </c>
      <c r="D608" s="28" t="s">
        <v>1584</v>
      </c>
      <c r="E608" s="9" t="s">
        <v>456</v>
      </c>
      <c r="F608" s="1">
        <v>10</v>
      </c>
      <c r="G608" s="23" t="s">
        <v>811</v>
      </c>
      <c r="H608" s="23">
        <f>INDEX(部首検索表[序数],MATCH(字音画数表[[#This Row],[部首]],部首検索表[部首],0))</f>
        <v>140</v>
      </c>
      <c r="I608" s="23" t="s">
        <v>327</v>
      </c>
      <c r="J608" s="23"/>
      <c r="K608" s="23"/>
      <c r="L608" s="23"/>
      <c r="M608" s="45"/>
      <c r="N608" s="20"/>
      <c r="AU608"/>
      <c r="AW608"/>
      <c r="AY608"/>
      <c r="AZ608" s="3"/>
      <c r="BA608"/>
      <c r="BB608" s="3"/>
      <c r="BC608"/>
      <c r="BD608" s="3"/>
      <c r="BE608"/>
      <c r="BF608" s="3"/>
      <c r="BG608"/>
      <c r="BH608" s="3"/>
      <c r="BI608"/>
      <c r="BJ608" s="3"/>
      <c r="BK608"/>
      <c r="BL608" s="3"/>
      <c r="BM608"/>
      <c r="BN608" s="3"/>
      <c r="BO608"/>
      <c r="BP608" s="3"/>
      <c r="BQ608"/>
      <c r="BR608" s="3"/>
      <c r="BS608"/>
      <c r="BT608" s="3"/>
      <c r="BU608"/>
      <c r="BV608" s="3"/>
      <c r="BW608"/>
      <c r="BX608" s="3"/>
      <c r="BY608"/>
      <c r="BZ608" s="3"/>
      <c r="CA608"/>
      <c r="CB608" s="3"/>
      <c r="CD608" s="3"/>
      <c r="CF608" s="3"/>
    </row>
    <row r="609" spans="2:84">
      <c r="B609" s="29">
        <f t="shared" si="10"/>
        <v>607</v>
      </c>
      <c r="C609" s="28" t="s">
        <v>1585</v>
      </c>
      <c r="D609" s="28" t="s">
        <v>1585</v>
      </c>
      <c r="E609" s="9" t="s">
        <v>456</v>
      </c>
      <c r="F609" s="1">
        <v>10</v>
      </c>
      <c r="G609" s="23" t="s">
        <v>857</v>
      </c>
      <c r="H609" s="27">
        <f>INDEX(部首検索表[序数],MATCH(字音画数表[[#This Row],[部首]],部首検索表[部首],0))</f>
        <v>149</v>
      </c>
      <c r="I609" s="23" t="s">
        <v>327</v>
      </c>
      <c r="J609" s="23" t="s">
        <v>2061</v>
      </c>
      <c r="K609" s="23" t="s">
        <v>1972</v>
      </c>
      <c r="L609" s="23"/>
      <c r="M609" s="45" t="s">
        <v>20</v>
      </c>
      <c r="N609" s="20"/>
      <c r="AU609"/>
      <c r="AW609"/>
      <c r="AY609"/>
      <c r="AZ609" s="3"/>
      <c r="BA609"/>
      <c r="BB609" s="3"/>
      <c r="BC609"/>
      <c r="BD609" s="3"/>
      <c r="BE609"/>
      <c r="BF609" s="3"/>
      <c r="BG609"/>
      <c r="BH609" s="3"/>
      <c r="BI609"/>
      <c r="BJ609" s="3"/>
      <c r="BK609"/>
      <c r="BL609" s="3"/>
      <c r="BM609"/>
      <c r="BN609" s="3"/>
      <c r="BO609"/>
      <c r="BP609" s="3"/>
      <c r="BQ609"/>
      <c r="BR609" s="3"/>
      <c r="BS609"/>
      <c r="BT609" s="3"/>
      <c r="BU609"/>
      <c r="BV609" s="3"/>
      <c r="BW609"/>
      <c r="BX609" s="3"/>
      <c r="BY609"/>
      <c r="BZ609" s="3"/>
      <c r="CA609"/>
      <c r="CB609" s="3"/>
      <c r="CD609" s="3"/>
      <c r="CF609" s="3"/>
    </row>
    <row r="610" spans="2:84">
      <c r="B610" s="29">
        <f t="shared" si="10"/>
        <v>608</v>
      </c>
      <c r="C610" s="28" t="s">
        <v>1586</v>
      </c>
      <c r="D610" s="28" t="s">
        <v>1586</v>
      </c>
      <c r="E610" s="9" t="s">
        <v>456</v>
      </c>
      <c r="F610" s="1">
        <v>12</v>
      </c>
      <c r="G610" s="23" t="s">
        <v>798</v>
      </c>
      <c r="H610" s="23">
        <f>INDEX(部首検索表[序数],MATCH(字音画数表[[#This Row],[部首]],部首検索表[部首],0))</f>
        <v>159</v>
      </c>
      <c r="I610" s="23" t="s">
        <v>327</v>
      </c>
      <c r="J610" s="23"/>
      <c r="K610" s="23"/>
      <c r="L610" s="23"/>
      <c r="M610" s="45"/>
      <c r="N610" s="20"/>
      <c r="AU610"/>
      <c r="AW610"/>
      <c r="AY610"/>
      <c r="AZ610" s="3"/>
      <c r="BA610"/>
      <c r="BB610" s="3"/>
      <c r="BC610"/>
      <c r="BD610" s="3"/>
      <c r="BE610"/>
      <c r="BF610" s="3"/>
      <c r="BG610"/>
      <c r="BH610" s="3"/>
      <c r="BI610"/>
      <c r="BJ610" s="3"/>
      <c r="BK610"/>
      <c r="BL610" s="3"/>
      <c r="BM610"/>
      <c r="BN610" s="3"/>
      <c r="BO610"/>
      <c r="BP610" s="3"/>
      <c r="BQ610"/>
      <c r="BR610" s="3"/>
      <c r="BS610"/>
      <c r="BT610" s="3"/>
      <c r="BU610"/>
      <c r="BV610" s="3"/>
      <c r="BW610"/>
      <c r="BX610" s="3"/>
      <c r="BY610"/>
      <c r="BZ610" s="3"/>
      <c r="CA610"/>
      <c r="CB610" s="3"/>
      <c r="CD610" s="3"/>
      <c r="CF610" s="3"/>
    </row>
    <row r="611" spans="2:84">
      <c r="B611" s="29">
        <f t="shared" si="10"/>
        <v>609</v>
      </c>
      <c r="C611" s="14" t="s">
        <v>1588</v>
      </c>
      <c r="D611" s="14" t="s">
        <v>1587</v>
      </c>
      <c r="E611" s="9" t="s">
        <v>456</v>
      </c>
      <c r="F611" s="1">
        <v>13</v>
      </c>
      <c r="G611" s="23" t="s">
        <v>618</v>
      </c>
      <c r="H611" s="23">
        <f>INDEX(部首検索表[序数],MATCH(字音画数表[[#This Row],[部首]],部首検索表[部首],0))</f>
        <v>61</v>
      </c>
      <c r="I611" s="23" t="s">
        <v>327</v>
      </c>
      <c r="J611" s="23"/>
      <c r="K611" s="23"/>
      <c r="L611" s="23"/>
      <c r="M611" s="45" t="s">
        <v>20</v>
      </c>
      <c r="N611" s="20"/>
      <c r="AU611"/>
      <c r="AW611"/>
      <c r="AY611"/>
      <c r="AZ611" s="3"/>
      <c r="BA611"/>
      <c r="BB611" s="3"/>
      <c r="BC611"/>
      <c r="BD611" s="3"/>
      <c r="BE611"/>
      <c r="BF611" s="3"/>
      <c r="BG611"/>
      <c r="BH611" s="3"/>
      <c r="BI611"/>
      <c r="BJ611" s="3"/>
      <c r="BK611"/>
      <c r="BL611" s="3"/>
      <c r="BM611"/>
      <c r="BN611" s="3"/>
      <c r="BO611"/>
      <c r="BP611" s="3"/>
      <c r="BQ611"/>
      <c r="BR611" s="3"/>
      <c r="BS611"/>
      <c r="BT611" s="3"/>
      <c r="BU611"/>
      <c r="BV611" s="3"/>
      <c r="BW611"/>
      <c r="BX611" s="3"/>
      <c r="BY611"/>
      <c r="BZ611" s="3"/>
      <c r="CA611"/>
      <c r="CB611" s="3"/>
      <c r="CD611" s="3"/>
      <c r="CF611" s="3"/>
    </row>
    <row r="612" spans="2:84">
      <c r="B612" s="29">
        <f t="shared" si="10"/>
        <v>610</v>
      </c>
      <c r="C612" s="28" t="s">
        <v>465</v>
      </c>
      <c r="D612" s="28" t="s">
        <v>465</v>
      </c>
      <c r="E612" s="9" t="s">
        <v>456</v>
      </c>
      <c r="F612" s="1">
        <v>13</v>
      </c>
      <c r="G612" s="23" t="s">
        <v>466</v>
      </c>
      <c r="H612" s="23">
        <f>INDEX(部首検索表[序数],MATCH(字音画数表[[#This Row],[部首]],部首検索表[部首],0))</f>
        <v>69</v>
      </c>
      <c r="I612" s="23" t="s">
        <v>327</v>
      </c>
      <c r="J612" s="23"/>
      <c r="K612" s="23"/>
      <c r="L612" s="23"/>
      <c r="M612" s="45"/>
      <c r="N612" s="20"/>
      <c r="AU612"/>
      <c r="AW612"/>
      <c r="AY612"/>
      <c r="AZ612" s="3"/>
      <c r="BA612"/>
      <c r="BB612" s="3"/>
      <c r="BC612"/>
      <c r="BD612" s="3"/>
      <c r="BE612"/>
      <c r="BF612" s="3"/>
      <c r="BG612"/>
      <c r="BH612" s="3"/>
      <c r="BI612"/>
      <c r="BJ612" s="3"/>
      <c r="BK612"/>
      <c r="BL612" s="3"/>
      <c r="BM612"/>
      <c r="BN612" s="3"/>
      <c r="BO612"/>
      <c r="BP612" s="3"/>
      <c r="BQ612"/>
      <c r="BR612" s="3"/>
      <c r="BS612"/>
      <c r="BT612" s="3"/>
      <c r="BU612"/>
      <c r="BV612" s="3"/>
      <c r="BW612"/>
      <c r="BX612" s="3"/>
      <c r="BY612"/>
      <c r="BZ612" s="3"/>
      <c r="CA612"/>
      <c r="CB612" s="3"/>
      <c r="CD612" s="3"/>
      <c r="CF612" s="3"/>
    </row>
    <row r="613" spans="2:84">
      <c r="B613" s="29">
        <f t="shared" si="10"/>
        <v>611</v>
      </c>
      <c r="C613" s="14" t="s">
        <v>1589</v>
      </c>
      <c r="D613" s="14" t="s">
        <v>2365</v>
      </c>
      <c r="E613" s="9" t="s">
        <v>456</v>
      </c>
      <c r="F613" s="1">
        <v>14</v>
      </c>
      <c r="G613" s="23" t="s">
        <v>59</v>
      </c>
      <c r="H613" s="23">
        <f>INDEX(部首検索表[序数],MATCH(字音画数表[[#This Row],[部首]],部首検索表[部首],0))</f>
        <v>108</v>
      </c>
      <c r="I613" s="23" t="s">
        <v>327</v>
      </c>
      <c r="J613" s="23" t="s">
        <v>2061</v>
      </c>
      <c r="K613" s="23" t="s">
        <v>1980</v>
      </c>
      <c r="L613" s="23"/>
      <c r="M613" s="45" t="s">
        <v>20</v>
      </c>
      <c r="N613" s="20"/>
      <c r="AU613"/>
      <c r="AW613"/>
      <c r="AY613"/>
      <c r="AZ613" s="3"/>
      <c r="BA613"/>
      <c r="BB613" s="3"/>
      <c r="BC613"/>
      <c r="BD613" s="3"/>
      <c r="BE613"/>
      <c r="BF613" s="3"/>
      <c r="BG613"/>
      <c r="BH613" s="3"/>
      <c r="BI613"/>
      <c r="BJ613" s="3"/>
      <c r="BK613"/>
      <c r="BL613" s="3"/>
      <c r="BM613"/>
      <c r="BN613" s="3"/>
      <c r="BO613"/>
      <c r="BP613" s="3"/>
      <c r="BQ613"/>
      <c r="BR613" s="3"/>
      <c r="BS613"/>
      <c r="BT613" s="3"/>
      <c r="BU613"/>
      <c r="BV613" s="3"/>
      <c r="BW613"/>
      <c r="BX613" s="3"/>
      <c r="BY613"/>
      <c r="BZ613" s="3"/>
      <c r="CA613"/>
      <c r="CB613" s="3"/>
      <c r="CD613" s="3"/>
      <c r="CF613" s="3"/>
    </row>
    <row r="614" spans="2:84">
      <c r="B614" s="29">
        <f t="shared" si="10"/>
        <v>612</v>
      </c>
      <c r="C614" s="28" t="s">
        <v>1590</v>
      </c>
      <c r="D614" s="28" t="s">
        <v>1590</v>
      </c>
      <c r="E614" s="9" t="s">
        <v>456</v>
      </c>
      <c r="F614" s="1">
        <v>15</v>
      </c>
      <c r="G614" s="23" t="s">
        <v>15</v>
      </c>
      <c r="H614" s="23">
        <f>INDEX(部首検索表[序数],MATCH(字音画数表[[#This Row],[部首]],部首検索表[部首],0))</f>
        <v>40</v>
      </c>
      <c r="I614" s="23" t="s">
        <v>327</v>
      </c>
      <c r="J614" s="23"/>
      <c r="K614" s="23"/>
      <c r="L614" s="23"/>
      <c r="M614" s="45"/>
      <c r="N614" s="20"/>
      <c r="AU614"/>
      <c r="AW614"/>
      <c r="AY614"/>
      <c r="AZ614" s="3"/>
      <c r="BA614"/>
      <c r="BB614" s="3"/>
      <c r="BC614"/>
      <c r="BD614" s="3"/>
      <c r="BE614"/>
      <c r="BF614" s="3"/>
      <c r="BG614"/>
      <c r="BH614" s="3"/>
      <c r="BI614"/>
      <c r="BJ614" s="3"/>
      <c r="BK614"/>
      <c r="BL614" s="3"/>
      <c r="BM614"/>
      <c r="BN614" s="3"/>
      <c r="BO614"/>
      <c r="BP614" s="3"/>
      <c r="BQ614"/>
      <c r="BR614" s="3"/>
      <c r="BS614"/>
      <c r="BT614" s="3"/>
      <c r="BU614"/>
      <c r="BV614" s="3"/>
      <c r="BW614"/>
      <c r="BX614" s="3"/>
      <c r="BY614"/>
      <c r="BZ614" s="3"/>
      <c r="CA614"/>
      <c r="CB614" s="3"/>
      <c r="CD614" s="3"/>
      <c r="CF614" s="3"/>
    </row>
    <row r="615" spans="2:84">
      <c r="B615" s="29">
        <f t="shared" si="10"/>
        <v>613</v>
      </c>
      <c r="C615" s="28" t="s">
        <v>1591</v>
      </c>
      <c r="D615" s="28" t="s">
        <v>1591</v>
      </c>
      <c r="E615" s="9" t="s">
        <v>456</v>
      </c>
      <c r="F615" s="1">
        <v>16</v>
      </c>
      <c r="G615" s="23" t="s">
        <v>805</v>
      </c>
      <c r="H615" s="23">
        <f>INDEX(部首検索表[序数],MATCH(字音画数表[[#This Row],[部首]],部首検索表[部首],0))</f>
        <v>140</v>
      </c>
      <c r="I615" s="23" t="s">
        <v>327</v>
      </c>
      <c r="J615" s="23"/>
      <c r="K615" s="23"/>
      <c r="L615" s="23"/>
      <c r="M615" s="45"/>
      <c r="N615" s="20"/>
      <c r="AU615"/>
      <c r="AW615"/>
      <c r="AY615"/>
      <c r="AZ615" s="3"/>
      <c r="BA615"/>
      <c r="BB615" s="3"/>
      <c r="BC615"/>
      <c r="BD615" s="3"/>
      <c r="BE615"/>
      <c r="BF615" s="3"/>
      <c r="BG615"/>
      <c r="BH615" s="3"/>
      <c r="BI615"/>
      <c r="BJ615" s="3"/>
      <c r="BK615"/>
      <c r="BL615" s="3"/>
      <c r="BM615"/>
      <c r="BN615" s="3"/>
      <c r="BO615"/>
      <c r="BP615" s="3"/>
      <c r="BQ615"/>
      <c r="BR615" s="3"/>
      <c r="BS615"/>
      <c r="BT615" s="3"/>
      <c r="BU615"/>
      <c r="BV615" s="3"/>
      <c r="BW615"/>
      <c r="BX615" s="3"/>
      <c r="BY615"/>
      <c r="BZ615" s="3"/>
      <c r="CA615"/>
      <c r="CB615" s="3"/>
      <c r="CD615" s="3"/>
      <c r="CF615" s="3"/>
    </row>
    <row r="616" spans="2:84">
      <c r="B616" s="29">
        <f t="shared" si="10"/>
        <v>614</v>
      </c>
      <c r="C616" s="28" t="s">
        <v>1592</v>
      </c>
      <c r="D616" s="28" t="s">
        <v>1592</v>
      </c>
      <c r="E616" s="9" t="s">
        <v>456</v>
      </c>
      <c r="F616" s="1">
        <v>16</v>
      </c>
      <c r="G616" s="23" t="s">
        <v>911</v>
      </c>
      <c r="H616" s="27">
        <f>INDEX(部首検索表[序数],MATCH(字音画数表[[#This Row],[部首]],部首検索表[部首],0))</f>
        <v>147</v>
      </c>
      <c r="I616" s="23" t="s">
        <v>327</v>
      </c>
      <c r="J616" s="23"/>
      <c r="K616" s="23"/>
      <c r="L616" s="23"/>
      <c r="M616" s="45"/>
      <c r="N616" s="20"/>
      <c r="AU616"/>
      <c r="AW616"/>
      <c r="AY616"/>
      <c r="AZ616" s="3"/>
      <c r="BA616"/>
      <c r="BB616" s="3"/>
      <c r="BC616"/>
      <c r="BD616" s="3"/>
      <c r="BE616"/>
      <c r="BF616" s="3"/>
      <c r="BG616"/>
      <c r="BH616" s="3"/>
      <c r="BI616"/>
      <c r="BJ616" s="3"/>
      <c r="BK616"/>
      <c r="BL616" s="3"/>
      <c r="BM616"/>
      <c r="BN616" s="3"/>
      <c r="BO616"/>
      <c r="BP616" s="3"/>
      <c r="BQ616"/>
      <c r="BR616" s="3"/>
      <c r="BS616"/>
      <c r="BT616" s="3"/>
      <c r="BU616"/>
      <c r="BV616" s="3"/>
      <c r="BW616"/>
      <c r="BX616" s="3"/>
      <c r="BY616"/>
      <c r="BZ616" s="3"/>
      <c r="CA616"/>
      <c r="CB616" s="3"/>
      <c r="CD616" s="3"/>
      <c r="CF616" s="3"/>
    </row>
    <row r="617" spans="2:84">
      <c r="B617" s="29">
        <f t="shared" si="10"/>
        <v>615</v>
      </c>
      <c r="C617" s="28" t="s">
        <v>467</v>
      </c>
      <c r="D617" s="106" t="s">
        <v>467</v>
      </c>
      <c r="E617" s="9" t="s">
        <v>456</v>
      </c>
      <c r="F617" s="1">
        <v>17</v>
      </c>
      <c r="G617" s="23" t="s">
        <v>214</v>
      </c>
      <c r="H617" s="23">
        <f>INDEX(部首検索表[序数],MATCH(字音画数表[[#This Row],[部首]],部首検索表[部首],0))</f>
        <v>109</v>
      </c>
      <c r="I617" s="23" t="s">
        <v>327</v>
      </c>
      <c r="J617" s="23"/>
      <c r="K617" s="23"/>
      <c r="L617" s="23" t="s">
        <v>1975</v>
      </c>
      <c r="M617" s="45" t="s">
        <v>468</v>
      </c>
      <c r="N617" s="20"/>
      <c r="AU617"/>
      <c r="AW617"/>
      <c r="AY617"/>
      <c r="AZ617" s="3"/>
      <c r="BA617"/>
      <c r="BB617" s="3"/>
      <c r="BC617"/>
      <c r="BD617" s="3"/>
      <c r="BE617"/>
      <c r="BF617" s="3"/>
      <c r="BG617"/>
      <c r="BH617" s="3"/>
      <c r="BI617"/>
      <c r="BJ617" s="3"/>
      <c r="BK617"/>
      <c r="BL617" s="3"/>
      <c r="BM617"/>
      <c r="BN617" s="3"/>
      <c r="BO617"/>
      <c r="BP617" s="3"/>
      <c r="BQ617"/>
      <c r="BR617" s="3"/>
      <c r="BS617"/>
      <c r="BT617" s="3"/>
      <c r="BU617"/>
      <c r="BV617" s="3"/>
      <c r="BW617"/>
      <c r="BX617" s="3"/>
      <c r="BY617"/>
      <c r="BZ617" s="3"/>
      <c r="CA617"/>
      <c r="CB617" s="3"/>
      <c r="CD617" s="3"/>
      <c r="CF617" s="3"/>
    </row>
    <row r="618" spans="2:84">
      <c r="B618" s="29">
        <f t="shared" si="10"/>
        <v>616</v>
      </c>
      <c r="C618" s="8" t="s">
        <v>1593</v>
      </c>
      <c r="D618" s="21" t="s">
        <v>1593</v>
      </c>
      <c r="E618" s="9" t="s">
        <v>456</v>
      </c>
      <c r="F618" s="1">
        <v>18</v>
      </c>
      <c r="G618" s="23" t="s">
        <v>779</v>
      </c>
      <c r="H618" s="27">
        <f>INDEX(部首検索表[序数],MATCH(字音画数表[[#This Row],[部首]],部首検索表[部首],0))</f>
        <v>118</v>
      </c>
      <c r="I618" s="23" t="s">
        <v>327</v>
      </c>
      <c r="J618" s="23"/>
      <c r="K618" s="23"/>
      <c r="L618" s="23"/>
      <c r="M618" s="45"/>
      <c r="N618" s="20"/>
      <c r="AU618"/>
      <c r="AW618"/>
      <c r="AY618"/>
      <c r="AZ618" s="3"/>
      <c r="BA618"/>
      <c r="BB618" s="3"/>
      <c r="BC618"/>
      <c r="BD618" s="3"/>
      <c r="BE618"/>
      <c r="BF618" s="3"/>
      <c r="BG618"/>
      <c r="BH618" s="3"/>
      <c r="BI618"/>
      <c r="BJ618" s="3"/>
      <c r="BK618"/>
      <c r="BL618" s="3"/>
      <c r="BM618"/>
      <c r="BN618" s="3"/>
      <c r="BO618"/>
      <c r="BP618" s="3"/>
      <c r="BQ618"/>
      <c r="BR618" s="3"/>
      <c r="BS618"/>
      <c r="BT618" s="3"/>
      <c r="BU618"/>
      <c r="BV618" s="3"/>
      <c r="BW618"/>
      <c r="BX618" s="3"/>
      <c r="BY618"/>
      <c r="BZ618" s="3"/>
      <c r="CA618"/>
      <c r="CB618" s="3"/>
      <c r="CD618" s="3"/>
      <c r="CF618" s="3"/>
    </row>
    <row r="619" spans="2:84">
      <c r="B619" s="29">
        <f t="shared" si="10"/>
        <v>617</v>
      </c>
      <c r="C619" s="28" t="s">
        <v>23</v>
      </c>
      <c r="D619" s="28" t="s">
        <v>23</v>
      </c>
      <c r="E619" s="9" t="s">
        <v>469</v>
      </c>
      <c r="F619" s="1">
        <v>2</v>
      </c>
      <c r="G619" s="23" t="s">
        <v>23</v>
      </c>
      <c r="H619" s="23">
        <f>INDEX(部首検索表[序数],MATCH(字音画数表[[#This Row],[部首]],部首検索表[部首],0))</f>
        <v>9</v>
      </c>
      <c r="I619" s="23" t="s">
        <v>327</v>
      </c>
      <c r="J619" s="23"/>
      <c r="K619" s="23"/>
      <c r="L619" s="23"/>
      <c r="M619" s="45" t="s">
        <v>20</v>
      </c>
      <c r="N619" s="20"/>
      <c r="AU619"/>
      <c r="AW619"/>
      <c r="AY619"/>
      <c r="AZ619" s="3"/>
      <c r="BA619"/>
      <c r="BB619" s="3"/>
      <c r="BC619"/>
      <c r="BD619" s="3"/>
      <c r="BE619"/>
      <c r="BF619" s="3"/>
      <c r="BG619"/>
      <c r="BH619" s="3"/>
      <c r="BI619"/>
      <c r="BJ619" s="3"/>
      <c r="BK619"/>
      <c r="BL619" s="3"/>
      <c r="BM619"/>
      <c r="BN619" s="3"/>
      <c r="BO619"/>
      <c r="BP619" s="3"/>
      <c r="BQ619"/>
      <c r="BR619" s="3"/>
      <c r="BS619"/>
      <c r="BT619" s="3"/>
      <c r="BU619"/>
      <c r="BV619" s="3"/>
      <c r="BW619"/>
      <c r="BX619" s="3"/>
      <c r="BY619"/>
      <c r="BZ619" s="3"/>
      <c r="CA619"/>
      <c r="CB619" s="3"/>
      <c r="CD619" s="3"/>
      <c r="CF619" s="3"/>
    </row>
    <row r="620" spans="2:84">
      <c r="B620" s="29">
        <f t="shared" si="10"/>
        <v>618</v>
      </c>
      <c r="C620" s="28" t="s">
        <v>782</v>
      </c>
      <c r="D620" s="28" t="s">
        <v>782</v>
      </c>
      <c r="E620" s="9" t="s">
        <v>469</v>
      </c>
      <c r="F620" s="1">
        <v>4</v>
      </c>
      <c r="G620" s="23" t="s">
        <v>23</v>
      </c>
      <c r="H620" s="23">
        <f>INDEX(部首検索表[序数],MATCH(字音画数表[[#This Row],[部首]],部首検索表[部首],0))</f>
        <v>9</v>
      </c>
      <c r="I620" s="23" t="s">
        <v>327</v>
      </c>
      <c r="J620" s="23"/>
      <c r="K620" s="23"/>
      <c r="L620" s="23"/>
      <c r="M620" s="45"/>
      <c r="N620" s="20"/>
      <c r="AU620"/>
      <c r="AW620"/>
      <c r="AY620"/>
      <c r="AZ620" s="3"/>
      <c r="BA620"/>
      <c r="BB620" s="3"/>
      <c r="BC620"/>
      <c r="BD620" s="3"/>
      <c r="BE620"/>
      <c r="BF620" s="3"/>
      <c r="BG620"/>
      <c r="BH620" s="3"/>
      <c r="BI620"/>
      <c r="BJ620" s="3"/>
      <c r="BK620"/>
      <c r="BL620" s="3"/>
      <c r="BM620"/>
      <c r="BN620" s="3"/>
      <c r="BO620"/>
      <c r="BP620" s="3"/>
      <c r="BQ620"/>
      <c r="BR620" s="3"/>
      <c r="BS620"/>
      <c r="BT620" s="3"/>
      <c r="BU620"/>
      <c r="BV620" s="3"/>
      <c r="BW620"/>
      <c r="BX620" s="3"/>
      <c r="BY620"/>
      <c r="BZ620" s="3"/>
      <c r="CA620"/>
      <c r="CB620" s="3"/>
      <c r="CD620" s="3"/>
      <c r="CF620" s="3"/>
    </row>
    <row r="621" spans="2:84">
      <c r="B621" s="29">
        <f t="shared" si="10"/>
        <v>619</v>
      </c>
      <c r="C621" s="28" t="s">
        <v>470</v>
      </c>
      <c r="D621" s="28" t="s">
        <v>470</v>
      </c>
      <c r="E621" s="9" t="s">
        <v>469</v>
      </c>
      <c r="F621" s="1">
        <v>4</v>
      </c>
      <c r="G621" s="23" t="s">
        <v>471</v>
      </c>
      <c r="H621" s="27">
        <f>INDEX(部首検索表[序数],MATCH(字音画数表[[#This Row],[部首]],部首検索表[部首],0))</f>
        <v>33</v>
      </c>
      <c r="I621" s="23" t="s">
        <v>327</v>
      </c>
      <c r="J621" s="23"/>
      <c r="K621" s="23"/>
      <c r="L621" s="23"/>
      <c r="M621" s="45" t="s">
        <v>20</v>
      </c>
      <c r="N621" s="20"/>
      <c r="AU621"/>
      <c r="AW621"/>
      <c r="AY621"/>
      <c r="AZ621" s="3"/>
      <c r="BA621"/>
      <c r="BB621" s="3"/>
      <c r="BC621"/>
      <c r="BD621" s="3"/>
      <c r="BE621"/>
      <c r="BF621" s="3"/>
      <c r="BG621"/>
      <c r="BH621" s="3"/>
      <c r="BI621"/>
      <c r="BJ621" s="3"/>
      <c r="BK621"/>
      <c r="BL621" s="3"/>
      <c r="BM621"/>
      <c r="BN621" s="3"/>
      <c r="BO621"/>
      <c r="BP621" s="3"/>
      <c r="BQ621"/>
      <c r="BR621" s="3"/>
      <c r="BS621"/>
      <c r="BT621" s="3"/>
      <c r="BU621"/>
      <c r="BV621" s="3"/>
      <c r="BW621"/>
      <c r="BX621" s="3"/>
      <c r="BY621"/>
      <c r="BZ621" s="3"/>
      <c r="CA621"/>
      <c r="CB621" s="3"/>
      <c r="CD621" s="3"/>
      <c r="CF621" s="3"/>
    </row>
    <row r="622" spans="2:84">
      <c r="B622" s="29">
        <f t="shared" si="10"/>
        <v>620</v>
      </c>
      <c r="C622" s="28" t="s">
        <v>472</v>
      </c>
      <c r="D622" s="28" t="s">
        <v>472</v>
      </c>
      <c r="E622" s="9" t="s">
        <v>473</v>
      </c>
      <c r="F622" s="1">
        <v>4</v>
      </c>
      <c r="G622" s="23" t="s">
        <v>90</v>
      </c>
      <c r="H622" s="27">
        <f>INDEX(部首検索表[序数],MATCH(字音画数表[[#This Row],[部首]],部首検索表[部首],0))</f>
        <v>85</v>
      </c>
      <c r="I622" s="23" t="s">
        <v>887</v>
      </c>
      <c r="J622" s="23"/>
      <c r="K622" s="23"/>
      <c r="L622" s="23"/>
      <c r="M622" s="45" t="s">
        <v>20</v>
      </c>
      <c r="N622" s="20"/>
      <c r="AU622"/>
      <c r="AW622"/>
      <c r="AY622"/>
      <c r="AZ622" s="3"/>
      <c r="BA622"/>
      <c r="BB622" s="3"/>
      <c r="BC622"/>
      <c r="BD622" s="3"/>
      <c r="BE622"/>
      <c r="BF622" s="3"/>
      <c r="BG622"/>
      <c r="BH622" s="3"/>
      <c r="BI622"/>
      <c r="BJ622" s="3"/>
      <c r="BK622"/>
      <c r="BL622" s="3"/>
      <c r="BM622"/>
      <c r="BN622" s="3"/>
      <c r="BO622"/>
      <c r="BP622" s="3"/>
      <c r="BQ622"/>
      <c r="BR622" s="3"/>
      <c r="BS622"/>
      <c r="BT622" s="3"/>
      <c r="BU622"/>
      <c r="BV622" s="3"/>
      <c r="BW622"/>
      <c r="BX622" s="3"/>
      <c r="BY622"/>
      <c r="BZ622" s="3"/>
      <c r="CA622"/>
      <c r="CB622" s="3"/>
      <c r="CD622" s="3"/>
      <c r="CF622" s="3"/>
    </row>
    <row r="623" spans="2:84">
      <c r="B623" s="29">
        <f t="shared" si="10"/>
        <v>621</v>
      </c>
      <c r="C623" s="28" t="s">
        <v>474</v>
      </c>
      <c r="D623" s="28" t="s">
        <v>474</v>
      </c>
      <c r="E623" s="9" t="s">
        <v>473</v>
      </c>
      <c r="F623" s="1">
        <v>10</v>
      </c>
      <c r="G623" s="23" t="s">
        <v>28</v>
      </c>
      <c r="H623" s="23">
        <f>INDEX(部首検索表[序数],MATCH(字音画数表[[#This Row],[部首]],部首検索表[部首],0))</f>
        <v>145</v>
      </c>
      <c r="I623" s="23" t="s">
        <v>887</v>
      </c>
      <c r="J623" s="23"/>
      <c r="K623" s="23"/>
      <c r="L623" s="23" t="s">
        <v>1975</v>
      </c>
      <c r="M623" s="45" t="s">
        <v>475</v>
      </c>
      <c r="N623" s="20"/>
      <c r="AU623"/>
      <c r="AW623"/>
      <c r="AY623"/>
      <c r="AZ623" s="3"/>
      <c r="BA623"/>
      <c r="BB623" s="3"/>
      <c r="BC623"/>
      <c r="BD623" s="3"/>
      <c r="BE623"/>
      <c r="BF623" s="3"/>
      <c r="BG623"/>
      <c r="BH623" s="3"/>
      <c r="BI623"/>
      <c r="BJ623" s="3"/>
      <c r="BK623"/>
      <c r="BL623" s="3"/>
      <c r="BM623"/>
      <c r="BN623" s="3"/>
      <c r="BO623"/>
      <c r="BP623" s="3"/>
      <c r="BQ623"/>
      <c r="BR623" s="3"/>
      <c r="BS623"/>
      <c r="BT623" s="3"/>
      <c r="BU623"/>
      <c r="BV623" s="3"/>
      <c r="BW623"/>
      <c r="BX623" s="3"/>
      <c r="BY623"/>
      <c r="BZ623" s="3"/>
      <c r="CA623"/>
      <c r="CB623" s="3"/>
      <c r="CD623" s="3"/>
      <c r="CF623" s="3"/>
    </row>
    <row r="624" spans="2:84">
      <c r="B624" s="29">
        <f t="shared" si="10"/>
        <v>622</v>
      </c>
      <c r="C624" s="28" t="s">
        <v>476</v>
      </c>
      <c r="D624" s="28" t="s">
        <v>476</v>
      </c>
      <c r="E624" s="9" t="s">
        <v>473</v>
      </c>
      <c r="F624" s="1">
        <v>13</v>
      </c>
      <c r="G624" s="25" t="s">
        <v>109</v>
      </c>
      <c r="H624" s="27">
        <f>INDEX(部首検索表[序数],MATCH(字音画数表[[#This Row],[部首]],部首検索表[部首],0))</f>
        <v>162</v>
      </c>
      <c r="I624" s="23" t="s">
        <v>887</v>
      </c>
      <c r="J624" s="23"/>
      <c r="K624" s="23"/>
      <c r="L624" s="23"/>
      <c r="M624" s="45" t="s">
        <v>20</v>
      </c>
      <c r="N624" s="20"/>
      <c r="AU624"/>
      <c r="AW624"/>
      <c r="AY624"/>
      <c r="AZ624" s="3"/>
      <c r="BA624"/>
      <c r="BB624" s="3"/>
      <c r="BC624"/>
      <c r="BD624" s="3"/>
      <c r="BE624"/>
      <c r="BF624" s="3"/>
      <c r="BG624"/>
      <c r="BH624" s="3"/>
      <c r="BI624"/>
      <c r="BJ624" s="3"/>
      <c r="BK624"/>
      <c r="BL624" s="3"/>
      <c r="BM624"/>
      <c r="BN624" s="3"/>
      <c r="BO624"/>
      <c r="BP624" s="3"/>
      <c r="BQ624"/>
      <c r="BR624" s="3"/>
      <c r="BS624"/>
      <c r="BT624" s="3"/>
      <c r="BU624"/>
      <c r="BV624" s="3"/>
      <c r="BW624"/>
      <c r="BX624" s="3"/>
      <c r="BY624"/>
      <c r="BZ624" s="3"/>
      <c r="CA624"/>
      <c r="CB624" s="3"/>
      <c r="CD624" s="3"/>
      <c r="CF624" s="3"/>
    </row>
    <row r="625" spans="2:84">
      <c r="B625" s="29">
        <f t="shared" si="10"/>
        <v>623</v>
      </c>
      <c r="C625" s="14" t="s">
        <v>851</v>
      </c>
      <c r="D625" s="14" t="s">
        <v>851</v>
      </c>
      <c r="E625" s="9" t="s">
        <v>1594</v>
      </c>
      <c r="F625" s="1">
        <v>10</v>
      </c>
      <c r="G625" s="23" t="s">
        <v>811</v>
      </c>
      <c r="H625" s="23">
        <f>INDEX(部首検索表[序数],MATCH(字音画数表[[#This Row],[部首]],部首検索表[部首],0))</f>
        <v>140</v>
      </c>
      <c r="I625" s="23" t="s">
        <v>887</v>
      </c>
      <c r="J625" s="23"/>
      <c r="K625" s="23"/>
      <c r="L625" s="23"/>
      <c r="M625" s="45"/>
      <c r="N625" s="20"/>
      <c r="AU625"/>
      <c r="AW625"/>
      <c r="AY625"/>
      <c r="AZ625" s="3"/>
      <c r="BA625"/>
      <c r="BB625" s="3"/>
      <c r="BC625"/>
      <c r="BD625" s="3"/>
      <c r="BE625"/>
      <c r="BF625" s="3"/>
      <c r="BG625"/>
      <c r="BH625" s="3"/>
      <c r="BI625"/>
      <c r="BJ625" s="3"/>
      <c r="BK625"/>
      <c r="BL625" s="3"/>
      <c r="BM625"/>
      <c r="BN625" s="3"/>
      <c r="BO625"/>
      <c r="BP625" s="3"/>
      <c r="BQ625"/>
      <c r="BR625" s="3"/>
      <c r="BS625"/>
      <c r="BT625" s="3"/>
      <c r="BU625"/>
      <c r="BV625" s="3"/>
      <c r="BW625"/>
      <c r="BX625" s="3"/>
      <c r="BY625"/>
      <c r="BZ625" s="3"/>
      <c r="CA625"/>
      <c r="CB625" s="3"/>
      <c r="CD625" s="3"/>
      <c r="CF625" s="3"/>
    </row>
    <row r="626" spans="2:84">
      <c r="B626" s="29">
        <f t="shared" si="10"/>
        <v>624</v>
      </c>
      <c r="C626" s="1" t="s">
        <v>1595</v>
      </c>
      <c r="D626" s="9" t="s">
        <v>2330</v>
      </c>
      <c r="E626" s="9" t="s">
        <v>1594</v>
      </c>
      <c r="F626" s="1">
        <v>15</v>
      </c>
      <c r="G626" s="1" t="s">
        <v>135</v>
      </c>
      <c r="H626" s="27">
        <f>INDEX(部首検索表[序数],MATCH(字音画数表[[#This Row],[部首]],部首検索表[部首],0))</f>
        <v>66</v>
      </c>
      <c r="I626" s="1" t="s">
        <v>887</v>
      </c>
      <c r="J626" s="8"/>
      <c r="K626" s="8"/>
      <c r="L626" s="8"/>
      <c r="M626" s="45"/>
      <c r="N626" s="20"/>
      <c r="AU626"/>
      <c r="AW626"/>
      <c r="AY626"/>
      <c r="AZ626" s="3"/>
      <c r="BA626"/>
      <c r="BB626" s="3"/>
      <c r="BC626"/>
      <c r="BD626" s="3"/>
      <c r="BE626"/>
      <c r="BF626" s="3"/>
      <c r="BG626"/>
      <c r="BH626" s="3"/>
      <c r="BI626"/>
      <c r="BJ626" s="3"/>
      <c r="BK626"/>
      <c r="BL626" s="3"/>
      <c r="BM626"/>
      <c r="BN626" s="3"/>
      <c r="BO626"/>
      <c r="BP626" s="3"/>
      <c r="BQ626"/>
      <c r="BR626" s="3"/>
      <c r="BS626"/>
      <c r="BT626" s="3"/>
      <c r="BU626"/>
      <c r="BV626" s="3"/>
      <c r="BW626"/>
      <c r="BX626" s="3"/>
      <c r="BY626"/>
      <c r="BZ626" s="3"/>
      <c r="CA626"/>
      <c r="CB626" s="3"/>
      <c r="CD626" s="3"/>
      <c r="CF626" s="3"/>
    </row>
    <row r="627" spans="2:84">
      <c r="B627" s="29">
        <f t="shared" si="10"/>
        <v>625</v>
      </c>
      <c r="C627" s="28" t="s">
        <v>1596</v>
      </c>
      <c r="D627" s="28" t="s">
        <v>1596</v>
      </c>
      <c r="E627" s="9" t="s">
        <v>483</v>
      </c>
      <c r="F627" s="1">
        <v>5</v>
      </c>
      <c r="G627" s="23" t="s">
        <v>915</v>
      </c>
      <c r="H627" s="23">
        <f>INDEX(部首検索表[序数],MATCH(字音画数表[[#This Row],[部首]],部首検索表[部首],0))</f>
        <v>25</v>
      </c>
      <c r="I627" s="1" t="s">
        <v>881</v>
      </c>
      <c r="J627" s="23"/>
      <c r="K627" s="23"/>
      <c r="L627" s="23"/>
      <c r="M627" s="45"/>
      <c r="N627" s="20"/>
      <c r="AU627"/>
      <c r="AW627"/>
      <c r="AY627"/>
      <c r="AZ627" s="3"/>
      <c r="BA627"/>
      <c r="BB627" s="3"/>
      <c r="BC627"/>
      <c r="BD627" s="3"/>
      <c r="BE627"/>
      <c r="BF627" s="3"/>
      <c r="BG627"/>
      <c r="BH627" s="3"/>
      <c r="BI627"/>
      <c r="BJ627" s="3"/>
      <c r="BK627"/>
      <c r="BL627" s="3"/>
      <c r="BM627"/>
      <c r="BN627" s="3"/>
      <c r="BO627"/>
      <c r="BP627" s="3"/>
      <c r="BQ627"/>
      <c r="BR627" s="3"/>
      <c r="BS627"/>
      <c r="BT627" s="3"/>
      <c r="BU627"/>
      <c r="BV627" s="3"/>
      <c r="BW627"/>
      <c r="BX627" s="3"/>
      <c r="BY627"/>
      <c r="BZ627" s="3"/>
      <c r="CA627"/>
      <c r="CB627" s="3"/>
      <c r="CD627" s="3"/>
      <c r="CF627" s="3"/>
    </row>
    <row r="628" spans="2:84">
      <c r="B628" s="29">
        <f t="shared" si="10"/>
        <v>626</v>
      </c>
      <c r="C628" s="28" t="s">
        <v>477</v>
      </c>
      <c r="D628" s="28" t="s">
        <v>477</v>
      </c>
      <c r="E628" s="9" t="s">
        <v>483</v>
      </c>
      <c r="F628" s="1">
        <v>5</v>
      </c>
      <c r="G628" s="23" t="s">
        <v>163</v>
      </c>
      <c r="H628" s="23"/>
      <c r="I628" s="23" t="s">
        <v>881</v>
      </c>
      <c r="J628" s="23"/>
      <c r="K628" s="23"/>
      <c r="L628" s="23"/>
      <c r="M628" s="45" t="s">
        <v>20</v>
      </c>
      <c r="N628" s="20"/>
      <c r="AU628"/>
      <c r="AW628"/>
      <c r="AY628"/>
      <c r="AZ628" s="3"/>
      <c r="BA628"/>
      <c r="BB628" s="3"/>
      <c r="BC628"/>
      <c r="BD628" s="3"/>
      <c r="BE628"/>
      <c r="BF628" s="3"/>
      <c r="BG628"/>
      <c r="BH628" s="3"/>
      <c r="BI628"/>
      <c r="BJ628" s="3"/>
      <c r="BK628"/>
      <c r="BL628" s="3"/>
      <c r="BM628"/>
      <c r="BN628" s="3"/>
      <c r="BO628"/>
      <c r="BP628" s="3"/>
      <c r="BQ628"/>
      <c r="BR628" s="3"/>
      <c r="BS628"/>
      <c r="BT628" s="3"/>
      <c r="BU628"/>
      <c r="BV628" s="3"/>
      <c r="BW628"/>
      <c r="BX628" s="3"/>
      <c r="BY628"/>
      <c r="BZ628" s="3"/>
      <c r="CA628"/>
      <c r="CB628" s="3"/>
      <c r="CD628" s="3"/>
      <c r="CF628" s="3"/>
    </row>
    <row r="629" spans="2:84">
      <c r="B629" s="29">
        <f t="shared" si="10"/>
        <v>627</v>
      </c>
      <c r="C629" s="28" t="s">
        <v>479</v>
      </c>
      <c r="D629" s="28" t="s">
        <v>479</v>
      </c>
      <c r="E629" s="9" t="s">
        <v>483</v>
      </c>
      <c r="F629" s="1">
        <v>6</v>
      </c>
      <c r="G629" s="23" t="s">
        <v>394</v>
      </c>
      <c r="H629" s="23">
        <f>INDEX(部首検索表[序数],MATCH(字音画数表[[#This Row],[部首]],部首検索表[部首],0))</f>
        <v>62</v>
      </c>
      <c r="I629" s="23" t="s">
        <v>881</v>
      </c>
      <c r="J629" s="23"/>
      <c r="K629" s="23"/>
      <c r="L629" s="23"/>
      <c r="M629" s="45" t="s">
        <v>20</v>
      </c>
      <c r="N629" s="20"/>
      <c r="AU629"/>
      <c r="AW629"/>
      <c r="AY629"/>
      <c r="AZ629" s="3"/>
      <c r="BA629"/>
      <c r="BB629" s="3"/>
      <c r="BC629"/>
      <c r="BD629" s="3"/>
      <c r="BE629"/>
      <c r="BF629" s="3"/>
      <c r="BG629"/>
      <c r="BH629" s="3"/>
      <c r="BI629"/>
      <c r="BJ629" s="3"/>
      <c r="BK629"/>
      <c r="BL629" s="3"/>
      <c r="BM629"/>
      <c r="BN629" s="3"/>
      <c r="BO629"/>
      <c r="BP629" s="3"/>
      <c r="BQ629"/>
      <c r="BR629" s="3"/>
      <c r="BS629"/>
      <c r="BT629" s="3"/>
      <c r="BU629"/>
      <c r="BV629" s="3"/>
      <c r="BW629"/>
      <c r="BX629" s="3"/>
      <c r="BY629"/>
      <c r="BZ629" s="3"/>
      <c r="CA629"/>
      <c r="CB629" s="3"/>
      <c r="CD629" s="3"/>
      <c r="CF629" s="3"/>
    </row>
    <row r="630" spans="2:84">
      <c r="B630" s="29">
        <f t="shared" si="10"/>
        <v>628</v>
      </c>
      <c r="C630" s="28" t="s">
        <v>480</v>
      </c>
      <c r="D630" s="28" t="s">
        <v>480</v>
      </c>
      <c r="E630" s="9" t="s">
        <v>483</v>
      </c>
      <c r="F630" s="1">
        <v>6</v>
      </c>
      <c r="G630" s="23" t="s">
        <v>673</v>
      </c>
      <c r="H630" s="23">
        <f>INDEX(部首検索表[序数],MATCH(字音画数表[[#This Row],[部首]],部首検索表[部首],0))</f>
        <v>146</v>
      </c>
      <c r="I630" s="23" t="s">
        <v>881</v>
      </c>
      <c r="J630" s="23"/>
      <c r="K630" s="23"/>
      <c r="L630" s="23"/>
      <c r="M630" s="45"/>
      <c r="N630" s="20"/>
      <c r="AU630"/>
      <c r="AW630"/>
      <c r="AY630"/>
      <c r="AZ630" s="3"/>
      <c r="BA630"/>
      <c r="BB630" s="3"/>
      <c r="BC630"/>
      <c r="BD630" s="3"/>
      <c r="BE630"/>
      <c r="BF630" s="3"/>
      <c r="BG630"/>
      <c r="BH630" s="3"/>
      <c r="BI630"/>
      <c r="BJ630" s="3"/>
      <c r="BK630"/>
      <c r="BL630" s="3"/>
      <c r="BM630"/>
      <c r="BN630" s="3"/>
      <c r="BO630"/>
      <c r="BP630" s="3"/>
      <c r="BQ630"/>
      <c r="BR630" s="3"/>
      <c r="BS630"/>
      <c r="BT630" s="3"/>
      <c r="BU630"/>
      <c r="BV630" s="3"/>
      <c r="BW630"/>
      <c r="BX630" s="3"/>
      <c r="BY630"/>
      <c r="BZ630" s="3"/>
      <c r="CA630"/>
      <c r="CB630" s="3"/>
      <c r="CD630" s="3"/>
      <c r="CF630" s="3"/>
    </row>
    <row r="631" spans="2:84">
      <c r="B631" s="29">
        <f t="shared" si="10"/>
        <v>629</v>
      </c>
      <c r="C631" s="28" t="s">
        <v>1917</v>
      </c>
      <c r="D631" s="28" t="s">
        <v>1917</v>
      </c>
      <c r="E631" s="9" t="s">
        <v>483</v>
      </c>
      <c r="F631" s="1">
        <v>8</v>
      </c>
      <c r="G631" s="23" t="s">
        <v>410</v>
      </c>
      <c r="H631" s="27">
        <f>INDEX(部首検索表[序数],MATCH(字音画数表[[#This Row],[部首]],部首検索表[部首],0))</f>
        <v>38</v>
      </c>
      <c r="I631" s="23" t="s">
        <v>1822</v>
      </c>
      <c r="J631" s="23" t="s">
        <v>2062</v>
      </c>
      <c r="K631" s="23" t="s">
        <v>267</v>
      </c>
      <c r="L631" s="23"/>
      <c r="M631" s="136" t="s">
        <v>20</v>
      </c>
      <c r="N631" s="20"/>
      <c r="AU631"/>
      <c r="AW631"/>
      <c r="AY631"/>
      <c r="AZ631" s="3"/>
      <c r="BA631"/>
      <c r="BB631" s="3"/>
      <c r="BC631"/>
      <c r="BD631" s="3"/>
      <c r="BE631"/>
      <c r="BF631" s="3"/>
      <c r="BG631"/>
      <c r="BH631" s="3"/>
      <c r="BI631"/>
      <c r="BJ631" s="3"/>
      <c r="BK631"/>
      <c r="BL631" s="3"/>
      <c r="BM631"/>
      <c r="BN631" s="3"/>
      <c r="BO631"/>
      <c r="BP631" s="3"/>
      <c r="BQ631"/>
      <c r="BR631" s="3"/>
      <c r="BS631"/>
      <c r="BT631" s="3"/>
      <c r="BU631"/>
      <c r="BV631" s="3"/>
      <c r="BW631"/>
      <c r="BX631" s="3"/>
      <c r="BY631"/>
      <c r="BZ631" s="3"/>
      <c r="CA631"/>
      <c r="CB631" s="3"/>
      <c r="CD631" s="3"/>
      <c r="CF631" s="3"/>
    </row>
    <row r="632" spans="2:84">
      <c r="B632" s="29">
        <f t="shared" si="10"/>
        <v>630</v>
      </c>
      <c r="C632" s="28" t="s">
        <v>1597</v>
      </c>
      <c r="D632" s="28" t="s">
        <v>1597</v>
      </c>
      <c r="E632" s="9" t="s">
        <v>483</v>
      </c>
      <c r="F632" s="1">
        <v>8</v>
      </c>
      <c r="G632" s="23" t="s">
        <v>411</v>
      </c>
      <c r="H632" s="23">
        <f>INDEX(部首検索表[序数],MATCH(字音画数表[[#This Row],[部首]],部首検索表[部首],0))</f>
        <v>38</v>
      </c>
      <c r="I632" s="23" t="s">
        <v>881</v>
      </c>
      <c r="J632" s="23" t="s">
        <v>2063</v>
      </c>
      <c r="K632" s="23" t="s">
        <v>1980</v>
      </c>
      <c r="L632" s="23"/>
      <c r="M632" s="45" t="s">
        <v>787</v>
      </c>
      <c r="N632" s="20"/>
      <c r="AU632"/>
      <c r="AW632"/>
      <c r="AY632"/>
      <c r="AZ632" s="3"/>
      <c r="BA632"/>
      <c r="BB632" s="3"/>
      <c r="BC632"/>
      <c r="BD632" s="3"/>
      <c r="BE632"/>
      <c r="BF632" s="3"/>
      <c r="BG632"/>
      <c r="BH632" s="3"/>
      <c r="BI632"/>
      <c r="BJ632" s="3"/>
      <c r="BK632"/>
      <c r="BL632" s="3"/>
      <c r="BM632"/>
      <c r="BN632" s="3"/>
      <c r="BO632"/>
      <c r="BP632" s="3"/>
      <c r="BQ632"/>
      <c r="BR632" s="3"/>
      <c r="BS632"/>
      <c r="BT632" s="3"/>
      <c r="BU632"/>
      <c r="BV632" s="3"/>
      <c r="BW632"/>
      <c r="BX632" s="3"/>
      <c r="BY632"/>
      <c r="BZ632" s="3"/>
      <c r="CA632"/>
      <c r="CB632" s="3"/>
      <c r="CD632" s="3"/>
      <c r="CF632" s="3"/>
    </row>
    <row r="633" spans="2:84">
      <c r="B633" s="29">
        <f t="shared" si="10"/>
        <v>631</v>
      </c>
      <c r="C633" s="28" t="s">
        <v>1598</v>
      </c>
      <c r="D633" s="28" t="s">
        <v>1598</v>
      </c>
      <c r="E633" s="9" t="s">
        <v>483</v>
      </c>
      <c r="F633" s="1">
        <v>8</v>
      </c>
      <c r="G633" s="23" t="s">
        <v>43</v>
      </c>
      <c r="H633" s="23">
        <f>INDEX(部首検索表[序数],MATCH(字音画数表[[#This Row],[部首]],部首検索表[部首],0))</f>
        <v>61</v>
      </c>
      <c r="I633" s="23" t="s">
        <v>881</v>
      </c>
      <c r="J633" s="23"/>
      <c r="K633" s="23"/>
      <c r="L633" s="23"/>
      <c r="M633" s="45"/>
      <c r="N633" s="20"/>
      <c r="AU633"/>
      <c r="AW633"/>
      <c r="AY633"/>
      <c r="AZ633" s="3"/>
      <c r="BA633"/>
      <c r="BB633" s="3"/>
      <c r="BC633"/>
      <c r="BD633" s="3"/>
      <c r="BE633"/>
      <c r="BF633" s="3"/>
      <c r="BG633"/>
      <c r="BH633" s="3"/>
      <c r="BI633"/>
      <c r="BJ633" s="3"/>
      <c r="BK633"/>
      <c r="BL633" s="3"/>
      <c r="BM633"/>
      <c r="BN633" s="3"/>
      <c r="BO633"/>
      <c r="BP633" s="3"/>
      <c r="BQ633"/>
      <c r="BR633" s="3"/>
      <c r="BS633"/>
      <c r="BT633" s="3"/>
      <c r="BU633"/>
      <c r="BV633" s="3"/>
      <c r="BW633"/>
      <c r="BX633" s="3"/>
      <c r="BY633"/>
      <c r="BZ633" s="3"/>
      <c r="CA633"/>
      <c r="CB633" s="3"/>
      <c r="CD633" s="3"/>
      <c r="CF633" s="3"/>
    </row>
    <row r="634" spans="2:84">
      <c r="B634" s="29">
        <f t="shared" si="10"/>
        <v>632</v>
      </c>
      <c r="C634" s="1" t="s">
        <v>1214</v>
      </c>
      <c r="D634" s="9" t="s">
        <v>2142</v>
      </c>
      <c r="E634" s="9" t="s">
        <v>483</v>
      </c>
      <c r="F634" s="1">
        <v>8</v>
      </c>
      <c r="G634" s="1" t="s">
        <v>1214</v>
      </c>
      <c r="H634" s="26">
        <f>INDEX(部首検索表[序数],MATCH(字音画数表[[#This Row],[部首]],部首検索表[部首],0))</f>
        <v>174</v>
      </c>
      <c r="I634" s="23" t="s">
        <v>881</v>
      </c>
      <c r="J634" s="1"/>
      <c r="K634" s="1"/>
      <c r="L634" s="1"/>
      <c r="M634" s="47" t="s">
        <v>20</v>
      </c>
      <c r="N634" s="20"/>
      <c r="AU634"/>
      <c r="AW634"/>
      <c r="AY634"/>
      <c r="AZ634" s="3"/>
      <c r="BA634"/>
      <c r="BB634" s="3"/>
      <c r="BC634"/>
      <c r="BD634" s="3"/>
      <c r="BE634"/>
      <c r="BF634" s="3"/>
      <c r="BG634"/>
      <c r="BH634" s="3"/>
      <c r="BI634"/>
      <c r="BJ634" s="3"/>
      <c r="BK634"/>
      <c r="BL634" s="3"/>
      <c r="BM634"/>
      <c r="BN634" s="3"/>
      <c r="BO634"/>
      <c r="BP634" s="3"/>
      <c r="BQ634"/>
      <c r="BR634" s="3"/>
      <c r="BS634"/>
      <c r="BT634" s="3"/>
      <c r="BU634"/>
      <c r="BV634" s="3"/>
      <c r="BW634"/>
      <c r="BX634" s="3"/>
      <c r="BY634"/>
      <c r="BZ634" s="3"/>
      <c r="CA634"/>
      <c r="CB634" s="3"/>
      <c r="CD634" s="3"/>
      <c r="CF634" s="3"/>
    </row>
    <row r="635" spans="2:84">
      <c r="B635" s="29">
        <f t="shared" si="10"/>
        <v>633</v>
      </c>
      <c r="C635" s="28" t="s">
        <v>437</v>
      </c>
      <c r="D635" s="28" t="s">
        <v>437</v>
      </c>
      <c r="E635" s="9" t="s">
        <v>478</v>
      </c>
      <c r="F635" s="1">
        <v>9</v>
      </c>
      <c r="G635" s="23" t="s">
        <v>133</v>
      </c>
      <c r="H635" s="27">
        <f>INDEX(部首検索表[序数],MATCH(字音画数表[[#This Row],[部首]],部首検索表[部首],0))</f>
        <v>32</v>
      </c>
      <c r="I635" s="23" t="s">
        <v>881</v>
      </c>
      <c r="J635" s="23" t="s">
        <v>2054</v>
      </c>
      <c r="K635" s="23" t="s">
        <v>1980</v>
      </c>
      <c r="L635" s="23"/>
      <c r="M635" s="45" t="s">
        <v>20</v>
      </c>
      <c r="N635" s="20"/>
      <c r="AU635"/>
      <c r="AW635"/>
      <c r="AY635"/>
      <c r="AZ635" s="3"/>
      <c r="BA635"/>
      <c r="BB635" s="3"/>
      <c r="BC635"/>
      <c r="BD635" s="3"/>
      <c r="BE635"/>
      <c r="BF635" s="3"/>
      <c r="BG635"/>
      <c r="BH635" s="3"/>
      <c r="BI635"/>
      <c r="BJ635" s="3"/>
      <c r="BK635"/>
      <c r="BL635" s="3"/>
      <c r="BM635"/>
      <c r="BN635" s="3"/>
      <c r="BO635"/>
      <c r="BP635" s="3"/>
      <c r="BQ635"/>
      <c r="BR635" s="3"/>
      <c r="BS635"/>
      <c r="BT635" s="3"/>
      <c r="BU635"/>
      <c r="BV635" s="3"/>
      <c r="BW635"/>
      <c r="BX635" s="3"/>
      <c r="BY635"/>
      <c r="BZ635" s="3"/>
      <c r="CA635"/>
      <c r="CB635" s="3"/>
      <c r="CD635" s="3"/>
      <c r="CF635" s="3"/>
    </row>
    <row r="636" spans="2:84">
      <c r="B636" s="29">
        <f t="shared" si="10"/>
        <v>634</v>
      </c>
      <c r="C636" s="28" t="s">
        <v>1599</v>
      </c>
      <c r="D636" s="28" t="s">
        <v>1599</v>
      </c>
      <c r="E636" s="9" t="s">
        <v>483</v>
      </c>
      <c r="F636" s="1">
        <v>9</v>
      </c>
      <c r="G636" s="23" t="s">
        <v>910</v>
      </c>
      <c r="H636" s="23">
        <f>INDEX(部首検索表[序数],MATCH(字音画数表[[#This Row],[部首]],部首検索表[部首],0))</f>
        <v>109</v>
      </c>
      <c r="I636" s="23" t="s">
        <v>881</v>
      </c>
      <c r="J636" s="23"/>
      <c r="K636" s="23"/>
      <c r="L636" s="23"/>
      <c r="M636" s="45"/>
      <c r="N636" s="20"/>
      <c r="AU636"/>
      <c r="AW636"/>
      <c r="AY636"/>
      <c r="AZ636" s="3"/>
      <c r="BA636"/>
      <c r="BB636" s="3"/>
      <c r="BC636"/>
      <c r="BD636" s="3"/>
      <c r="BE636"/>
      <c r="BF636" s="3"/>
      <c r="BG636"/>
      <c r="BH636" s="3"/>
      <c r="BI636"/>
      <c r="BJ636" s="3"/>
      <c r="BK636"/>
      <c r="BL636" s="3"/>
      <c r="BM636"/>
      <c r="BN636" s="3"/>
      <c r="BO636"/>
      <c r="BP636" s="3"/>
      <c r="BQ636"/>
      <c r="BR636" s="3"/>
      <c r="BS636"/>
      <c r="BT636" s="3"/>
      <c r="BU636"/>
      <c r="BV636" s="3"/>
      <c r="BW636"/>
      <c r="BX636" s="3"/>
      <c r="BY636"/>
      <c r="BZ636" s="3"/>
      <c r="CA636"/>
      <c r="CB636" s="3"/>
      <c r="CD636" s="3"/>
      <c r="CF636" s="3"/>
    </row>
    <row r="637" spans="2:84">
      <c r="B637" s="29">
        <f t="shared" si="10"/>
        <v>635</v>
      </c>
      <c r="C637" s="56" t="s">
        <v>2268</v>
      </c>
      <c r="D637" s="56" t="s">
        <v>2268</v>
      </c>
      <c r="E637" s="66" t="s">
        <v>478</v>
      </c>
      <c r="F637" s="58">
        <v>9</v>
      </c>
      <c r="G637" s="25" t="s">
        <v>109</v>
      </c>
      <c r="H637" s="27">
        <f>INDEX(部首検索表[序数],MATCH(字音画数表[[#This Row],[部首]],部首検索表[部首],0))</f>
        <v>162</v>
      </c>
      <c r="I637" s="69" t="s">
        <v>1822</v>
      </c>
      <c r="J637" s="69"/>
      <c r="K637" s="69"/>
      <c r="L637" s="69"/>
      <c r="M637" s="45" t="s">
        <v>20</v>
      </c>
      <c r="N637" s="20"/>
      <c r="AU637"/>
      <c r="AW637"/>
      <c r="AY637"/>
      <c r="AZ637" s="3"/>
      <c r="BA637"/>
      <c r="BB637" s="3"/>
      <c r="BC637"/>
      <c r="BD637" s="3"/>
      <c r="BE637"/>
      <c r="BF637" s="3"/>
      <c r="BG637"/>
      <c r="BH637" s="3"/>
      <c r="BI637"/>
      <c r="BJ637" s="3"/>
      <c r="BK637"/>
      <c r="BL637" s="3"/>
      <c r="BM637"/>
      <c r="BN637" s="3"/>
      <c r="BO637"/>
      <c r="BP637" s="3"/>
      <c r="BQ637"/>
      <c r="BR637" s="3"/>
      <c r="BS637"/>
      <c r="BT637" s="3"/>
      <c r="BU637"/>
      <c r="BV637" s="3"/>
      <c r="BW637"/>
      <c r="BX637" s="3"/>
      <c r="BY637"/>
      <c r="BZ637" s="3"/>
      <c r="CA637"/>
      <c r="CB637" s="3"/>
      <c r="CD637" s="3"/>
      <c r="CF637" s="3"/>
    </row>
    <row r="638" spans="2:84">
      <c r="B638" s="29">
        <f t="shared" si="10"/>
        <v>636</v>
      </c>
      <c r="C638" s="28" t="s">
        <v>1600</v>
      </c>
      <c r="D638" s="28" t="s">
        <v>1600</v>
      </c>
      <c r="E638" s="9" t="s">
        <v>483</v>
      </c>
      <c r="F638" s="1">
        <v>10</v>
      </c>
      <c r="G638" s="23" t="s">
        <v>910</v>
      </c>
      <c r="H638" s="27">
        <f>INDEX(部首検索表[序数],MATCH(字音画数表[[#This Row],[部首]],部首検索表[部首],0))</f>
        <v>109</v>
      </c>
      <c r="I638" s="23" t="s">
        <v>881</v>
      </c>
      <c r="J638" s="23"/>
      <c r="K638" s="23"/>
      <c r="L638" s="23"/>
      <c r="M638" s="45"/>
      <c r="N638" s="20"/>
      <c r="AU638"/>
      <c r="AW638"/>
      <c r="AY638"/>
      <c r="AZ638" s="3"/>
      <c r="BA638"/>
      <c r="BB638" s="3"/>
      <c r="BC638"/>
      <c r="BD638" s="3"/>
      <c r="BE638"/>
      <c r="BF638" s="3"/>
      <c r="BG638"/>
      <c r="BH638" s="3"/>
      <c r="BI638"/>
      <c r="BJ638" s="3"/>
      <c r="BK638"/>
      <c r="BL638" s="3"/>
      <c r="BM638"/>
      <c r="BN638" s="3"/>
      <c r="BO638"/>
      <c r="BP638" s="3"/>
      <c r="BQ638"/>
      <c r="BR638" s="3"/>
      <c r="BS638"/>
      <c r="BT638" s="3"/>
      <c r="BU638"/>
      <c r="BV638" s="3"/>
      <c r="BW638"/>
      <c r="BX638" s="3"/>
      <c r="BY638"/>
      <c r="BZ638" s="3"/>
      <c r="CA638"/>
      <c r="CB638" s="3"/>
      <c r="CD638" s="3"/>
      <c r="CF638" s="3"/>
    </row>
    <row r="639" spans="2:84">
      <c r="B639" s="29">
        <f t="shared" si="10"/>
        <v>637</v>
      </c>
      <c r="C639" s="14" t="s">
        <v>482</v>
      </c>
      <c r="D639" s="14" t="s">
        <v>482</v>
      </c>
      <c r="E639" s="9" t="s">
        <v>483</v>
      </c>
      <c r="F639" s="1">
        <v>11</v>
      </c>
      <c r="G639" s="23" t="s">
        <v>484</v>
      </c>
      <c r="H639" s="27">
        <f>INDEX(部首検索表[序数],MATCH(字音画数表[[#This Row],[部首]],部首検索表[部首],0))</f>
        <v>70</v>
      </c>
      <c r="I639" s="23" t="s">
        <v>881</v>
      </c>
      <c r="J639" s="23"/>
      <c r="K639" s="23"/>
      <c r="L639" s="23"/>
      <c r="M639" s="45" t="s">
        <v>20</v>
      </c>
      <c r="N639" s="20"/>
      <c r="AU639"/>
      <c r="AW639"/>
      <c r="AY639"/>
      <c r="AZ639" s="3"/>
      <c r="BA639"/>
      <c r="BB639" s="3"/>
      <c r="BC639"/>
      <c r="BD639" s="3"/>
      <c r="BE639"/>
      <c r="BF639" s="3"/>
      <c r="BG639"/>
      <c r="BH639" s="3"/>
      <c r="BI639"/>
      <c r="BJ639" s="3"/>
      <c r="BK639"/>
      <c r="BL639" s="3"/>
      <c r="BM639"/>
      <c r="BN639" s="3"/>
      <c r="BO639"/>
      <c r="BP639" s="3"/>
      <c r="BQ639"/>
      <c r="BR639" s="3"/>
      <c r="BS639"/>
      <c r="BT639" s="3"/>
      <c r="BU639"/>
      <c r="BV639" s="3"/>
      <c r="BW639"/>
      <c r="BX639" s="3"/>
      <c r="BY639"/>
      <c r="BZ639" s="3"/>
      <c r="CA639"/>
      <c r="CB639" s="3"/>
      <c r="CD639" s="3"/>
      <c r="CF639" s="3"/>
    </row>
    <row r="640" spans="2:84">
      <c r="B640" s="29">
        <f t="shared" si="10"/>
        <v>638</v>
      </c>
      <c r="C640" s="14" t="s">
        <v>1918</v>
      </c>
      <c r="D640" s="14" t="s">
        <v>1601</v>
      </c>
      <c r="E640" s="9" t="s">
        <v>483</v>
      </c>
      <c r="F640" s="1">
        <v>11</v>
      </c>
      <c r="G640" s="23" t="s">
        <v>913</v>
      </c>
      <c r="H640" s="23">
        <f>INDEX(部首検索表[序数],MATCH(字音画数表[[#This Row],[部首]],部首検索表[部首],0))</f>
        <v>85</v>
      </c>
      <c r="I640" s="23" t="s">
        <v>881</v>
      </c>
      <c r="J640" s="23"/>
      <c r="K640" s="23"/>
      <c r="L640" s="23"/>
      <c r="M640" s="45"/>
      <c r="N640" s="20"/>
      <c r="AU640"/>
      <c r="AW640"/>
      <c r="AY640"/>
      <c r="AZ640" s="3"/>
      <c r="BA640"/>
      <c r="BB640" s="3"/>
      <c r="BC640"/>
      <c r="BD640" s="3"/>
      <c r="BE640"/>
      <c r="BF640" s="3"/>
      <c r="BG640"/>
      <c r="BH640" s="3"/>
      <c r="BI640"/>
      <c r="BJ640" s="3"/>
      <c r="BK640"/>
      <c r="BL640" s="3"/>
      <c r="BM640"/>
      <c r="BN640" s="3"/>
      <c r="BO640"/>
      <c r="BP640" s="3"/>
      <c r="BQ640"/>
      <c r="BR640" s="3"/>
      <c r="BS640"/>
      <c r="BT640" s="3"/>
      <c r="BU640"/>
      <c r="BV640" s="3"/>
      <c r="BW640"/>
      <c r="BX640" s="3"/>
      <c r="BY640"/>
      <c r="BZ640" s="3"/>
      <c r="CA640"/>
      <c r="CB640" s="3"/>
      <c r="CD640" s="3"/>
      <c r="CF640" s="3"/>
    </row>
    <row r="641" spans="2:84">
      <c r="B641" s="29">
        <f t="shared" si="10"/>
        <v>639</v>
      </c>
      <c r="C641" s="28" t="s">
        <v>481</v>
      </c>
      <c r="D641" s="106" t="s">
        <v>481</v>
      </c>
      <c r="E641" s="9" t="s">
        <v>483</v>
      </c>
      <c r="F641" s="1">
        <v>11</v>
      </c>
      <c r="G641" s="23" t="s">
        <v>45</v>
      </c>
      <c r="H641" s="23">
        <f>INDEX(部首検索表[序数],MATCH(字音画数表[[#This Row],[部首]],部首検索表[部首],0))</f>
        <v>163</v>
      </c>
      <c r="I641" s="23" t="s">
        <v>881</v>
      </c>
      <c r="J641" s="23"/>
      <c r="K641" s="23"/>
      <c r="L641" s="23"/>
      <c r="M641" s="45"/>
      <c r="N641" s="20"/>
      <c r="AU641"/>
      <c r="AW641"/>
      <c r="AY641"/>
      <c r="AZ641" s="3"/>
      <c r="BA641"/>
      <c r="BB641" s="3"/>
      <c r="BC641"/>
      <c r="BD641" s="3"/>
      <c r="BE641"/>
      <c r="BF641" s="3"/>
      <c r="BG641"/>
      <c r="BH641" s="3"/>
      <c r="BI641"/>
      <c r="BJ641" s="3"/>
      <c r="BK641"/>
      <c r="BL641" s="3"/>
      <c r="BM641"/>
      <c r="BN641" s="3"/>
      <c r="BO641"/>
      <c r="BP641" s="3"/>
      <c r="BQ641"/>
      <c r="BR641" s="3"/>
      <c r="BS641"/>
      <c r="BT641" s="3"/>
      <c r="BU641"/>
      <c r="BV641" s="3"/>
      <c r="BW641"/>
      <c r="BX641" s="3"/>
      <c r="BY641"/>
      <c r="BZ641" s="3"/>
      <c r="CA641"/>
      <c r="CB641" s="3"/>
      <c r="CD641" s="3"/>
      <c r="CF641" s="3"/>
    </row>
    <row r="642" spans="2:84">
      <c r="B642" s="29">
        <f t="shared" ref="B642:B705" si="11">ROW()-2</f>
        <v>640</v>
      </c>
      <c r="C642" s="28" t="s">
        <v>1602</v>
      </c>
      <c r="D642" s="67" t="s">
        <v>1602</v>
      </c>
      <c r="E642" s="9" t="s">
        <v>483</v>
      </c>
      <c r="F642" s="1">
        <v>13</v>
      </c>
      <c r="G642" s="23" t="s">
        <v>936</v>
      </c>
      <c r="H642" s="23">
        <f>INDEX(部首検索表[序数],MATCH(字音画数表[[#This Row],[部首]],部首検索表[部首],0))</f>
        <v>77</v>
      </c>
      <c r="I642" s="23" t="s">
        <v>881</v>
      </c>
      <c r="J642" s="23" t="s">
        <v>2063</v>
      </c>
      <c r="K642" s="23" t="s">
        <v>1980</v>
      </c>
      <c r="L642" s="23"/>
      <c r="M642" s="45" t="s">
        <v>20</v>
      </c>
      <c r="N642" s="20"/>
      <c r="AU642"/>
      <c r="AW642"/>
      <c r="AY642"/>
      <c r="AZ642" s="3"/>
      <c r="BA642"/>
      <c r="BB642" s="3"/>
      <c r="BC642"/>
      <c r="BD642" s="3"/>
      <c r="BE642"/>
      <c r="BF642" s="3"/>
      <c r="BG642"/>
      <c r="BH642" s="3"/>
      <c r="BI642"/>
      <c r="BJ642" s="3"/>
      <c r="BK642"/>
      <c r="BL642" s="3"/>
      <c r="BM642"/>
      <c r="BN642" s="3"/>
      <c r="BO642"/>
      <c r="BP642" s="3"/>
      <c r="BQ642"/>
      <c r="BR642" s="3"/>
      <c r="BS642"/>
      <c r="BT642" s="3"/>
      <c r="BU642"/>
      <c r="BV642" s="3"/>
      <c r="BW642"/>
      <c r="BX642" s="3"/>
      <c r="BY642"/>
      <c r="BZ642" s="3"/>
      <c r="CA642"/>
      <c r="CB642" s="3"/>
      <c r="CD642" s="3"/>
      <c r="CF642" s="3"/>
    </row>
    <row r="643" spans="2:84">
      <c r="B643" s="29">
        <f t="shared" si="11"/>
        <v>641</v>
      </c>
      <c r="C643" s="67" t="s">
        <v>1603</v>
      </c>
      <c r="D643" s="106" t="s">
        <v>1603</v>
      </c>
      <c r="E643" s="9" t="s">
        <v>483</v>
      </c>
      <c r="F643" s="1">
        <v>13</v>
      </c>
      <c r="G643" s="23" t="s">
        <v>28</v>
      </c>
      <c r="H643" s="23">
        <f>INDEX(部首検索表[序数],MATCH(字音画数表[[#This Row],[部首]],部首検索表[部首],0))</f>
        <v>145</v>
      </c>
      <c r="I643" s="23" t="s">
        <v>881</v>
      </c>
      <c r="J643" s="23"/>
      <c r="K643" s="23"/>
      <c r="L643" s="23"/>
      <c r="M643" s="45"/>
      <c r="N643" s="20"/>
      <c r="AU643"/>
      <c r="AW643"/>
      <c r="AY643"/>
      <c r="AZ643" s="3"/>
      <c r="BA643"/>
      <c r="BB643" s="3"/>
      <c r="BC643"/>
      <c r="BD643" s="3"/>
      <c r="BE643"/>
      <c r="BF643" s="3"/>
      <c r="BG643"/>
      <c r="BH643" s="3"/>
      <c r="BI643"/>
      <c r="BJ643" s="3"/>
      <c r="BK643"/>
      <c r="BL643" s="3"/>
      <c r="BM643"/>
      <c r="BN643" s="3"/>
      <c r="BO643"/>
      <c r="BP643" s="3"/>
      <c r="BQ643"/>
      <c r="BR643" s="3"/>
      <c r="BS643"/>
      <c r="BT643" s="3"/>
      <c r="BU643"/>
      <c r="BV643" s="3"/>
      <c r="BW643"/>
      <c r="BX643" s="3"/>
      <c r="BY643"/>
      <c r="BZ643" s="3"/>
      <c r="CA643"/>
      <c r="CB643" s="3"/>
      <c r="CD643" s="3"/>
      <c r="CF643" s="3"/>
    </row>
    <row r="644" spans="2:84">
      <c r="B644" s="29">
        <f t="shared" si="11"/>
        <v>642</v>
      </c>
      <c r="C644" s="28" t="s">
        <v>1919</v>
      </c>
      <c r="D644" s="28" t="s">
        <v>1919</v>
      </c>
      <c r="E644" s="9" t="s">
        <v>483</v>
      </c>
      <c r="F644" s="1">
        <v>13</v>
      </c>
      <c r="G644" s="23" t="s">
        <v>247</v>
      </c>
      <c r="H644" s="27">
        <f>INDEX(部首検索表[序数],MATCH(字音画数表[[#This Row],[部首]],部首検索表[部首],0))</f>
        <v>149</v>
      </c>
      <c r="I644" s="23" t="s">
        <v>881</v>
      </c>
      <c r="J644" s="23"/>
      <c r="K644" s="23"/>
      <c r="L644" s="23"/>
      <c r="M644" s="45" t="s">
        <v>2064</v>
      </c>
      <c r="N644" s="20"/>
      <c r="AU644"/>
      <c r="AW644"/>
      <c r="AY644"/>
      <c r="AZ644" s="3"/>
      <c r="BA644"/>
      <c r="BB644" s="3"/>
      <c r="BC644"/>
      <c r="BD644" s="3"/>
      <c r="BE644"/>
      <c r="BF644" s="3"/>
      <c r="BG644"/>
      <c r="BH644" s="3"/>
      <c r="BI644"/>
      <c r="BJ644" s="3"/>
      <c r="BK644"/>
      <c r="BL644" s="3"/>
      <c r="BM644"/>
      <c r="BN644" s="3"/>
      <c r="BO644"/>
      <c r="BP644" s="3"/>
      <c r="BQ644"/>
      <c r="BR644" s="3"/>
      <c r="BS644"/>
      <c r="BT644" s="3"/>
      <c r="BU644"/>
      <c r="BV644" s="3"/>
      <c r="BW644"/>
      <c r="BX644" s="3"/>
      <c r="BY644"/>
      <c r="BZ644" s="3"/>
      <c r="CA644"/>
      <c r="CB644" s="3"/>
      <c r="CD644" s="3"/>
      <c r="CF644" s="3"/>
    </row>
    <row r="645" spans="2:84">
      <c r="B645" s="29">
        <f t="shared" si="11"/>
        <v>643</v>
      </c>
      <c r="C645" s="14" t="s">
        <v>1023</v>
      </c>
      <c r="D645" s="14" t="s">
        <v>2421</v>
      </c>
      <c r="E645" s="9" t="s">
        <v>483</v>
      </c>
      <c r="F645" s="1">
        <v>14</v>
      </c>
      <c r="G645" s="23" t="s">
        <v>1023</v>
      </c>
      <c r="H645" s="23">
        <f>INDEX(部首検索表[序数],MATCH(字音画数表[[#This Row],[部首]],部首検索表[部首],0))</f>
        <v>210</v>
      </c>
      <c r="I645" s="23" t="s">
        <v>881</v>
      </c>
      <c r="J645" s="23"/>
      <c r="K645" s="23"/>
      <c r="L645" s="23"/>
      <c r="M645" s="45"/>
      <c r="N645" s="20"/>
      <c r="AU645"/>
      <c r="AW645"/>
      <c r="AY645"/>
      <c r="AZ645" s="3"/>
      <c r="BA645"/>
      <c r="BB645" s="3"/>
      <c r="BC645"/>
      <c r="BD645" s="3"/>
      <c r="BE645"/>
      <c r="BF645" s="3"/>
      <c r="BG645"/>
      <c r="BH645" s="3"/>
      <c r="BI645"/>
      <c r="BJ645" s="3"/>
      <c r="BK645"/>
      <c r="BL645" s="3"/>
      <c r="BM645"/>
      <c r="BN645" s="3"/>
      <c r="BO645"/>
      <c r="BP645" s="3"/>
      <c r="BQ645"/>
      <c r="BR645" s="3"/>
      <c r="BS645"/>
      <c r="BT645" s="3"/>
      <c r="BU645"/>
      <c r="BV645" s="3"/>
      <c r="BW645"/>
      <c r="BX645" s="3"/>
      <c r="BY645"/>
      <c r="BZ645" s="3"/>
      <c r="CA645"/>
      <c r="CB645" s="3"/>
      <c r="CD645" s="3"/>
      <c r="CF645" s="3"/>
    </row>
    <row r="646" spans="2:84">
      <c r="B646" s="29">
        <f t="shared" si="11"/>
        <v>644</v>
      </c>
      <c r="C646" s="28" t="s">
        <v>1604</v>
      </c>
      <c r="D646" s="28" t="s">
        <v>1604</v>
      </c>
      <c r="E646" s="9" t="s">
        <v>483</v>
      </c>
      <c r="F646" s="1">
        <v>15</v>
      </c>
      <c r="G646" s="23" t="s">
        <v>312</v>
      </c>
      <c r="H646" s="27">
        <f>INDEX(部首検索表[序数],MATCH(字音画数表[[#This Row],[部首]],部首検索表[部首],0))</f>
        <v>104</v>
      </c>
      <c r="I646" s="23" t="s">
        <v>881</v>
      </c>
      <c r="J646" s="23"/>
      <c r="K646" s="23"/>
      <c r="L646" s="23" t="s">
        <v>1975</v>
      </c>
      <c r="M646" s="45" t="s">
        <v>2065</v>
      </c>
      <c r="N646" s="20"/>
      <c r="AU646"/>
      <c r="AW646"/>
      <c r="AY646"/>
      <c r="AZ646" s="3"/>
      <c r="BA646"/>
      <c r="BB646" s="3"/>
      <c r="BC646"/>
      <c r="BD646" s="3"/>
      <c r="BE646"/>
      <c r="BF646" s="3"/>
      <c r="BG646"/>
      <c r="BH646" s="3"/>
      <c r="BI646"/>
      <c r="BJ646" s="3"/>
      <c r="BK646"/>
      <c r="BL646" s="3"/>
      <c r="BM646"/>
      <c r="BN646" s="3"/>
      <c r="BO646"/>
      <c r="BP646" s="3"/>
      <c r="BQ646"/>
      <c r="BR646" s="3"/>
      <c r="BS646"/>
      <c r="BT646" s="3"/>
      <c r="BU646"/>
      <c r="BV646" s="3"/>
      <c r="BW646"/>
      <c r="BX646" s="3"/>
      <c r="BY646"/>
      <c r="BZ646" s="3"/>
      <c r="CA646"/>
      <c r="CB646" s="3"/>
      <c r="CD646" s="3"/>
      <c r="CF646" s="3"/>
    </row>
    <row r="647" spans="2:84">
      <c r="B647" s="29">
        <f t="shared" si="11"/>
        <v>645</v>
      </c>
      <c r="C647" s="28" t="s">
        <v>1605</v>
      </c>
      <c r="D647" s="28" t="s">
        <v>2698</v>
      </c>
      <c r="E647" s="9" t="s">
        <v>478</v>
      </c>
      <c r="F647" s="1">
        <v>15</v>
      </c>
      <c r="G647" s="23" t="s">
        <v>353</v>
      </c>
      <c r="H647" s="23">
        <f>INDEX(部首検索表[序数],MATCH(字音画数表[[#This Row],[部首]],部首検索表[部首],0))</f>
        <v>149</v>
      </c>
      <c r="I647" s="23" t="s">
        <v>881</v>
      </c>
      <c r="J647" s="23"/>
      <c r="K647" s="23"/>
      <c r="L647" s="23"/>
      <c r="M647" s="45" t="s">
        <v>1810</v>
      </c>
      <c r="N647" s="20"/>
      <c r="AU647"/>
      <c r="AW647"/>
      <c r="AY647"/>
      <c r="AZ647" s="3"/>
      <c r="BA647"/>
      <c r="BB647" s="3"/>
      <c r="BC647"/>
      <c r="BD647" s="3"/>
      <c r="BE647"/>
      <c r="BF647" s="3"/>
      <c r="BG647"/>
      <c r="BH647" s="3"/>
      <c r="BI647"/>
      <c r="BJ647" s="3"/>
      <c r="BK647"/>
      <c r="BL647" s="3"/>
      <c r="BM647"/>
      <c r="BN647" s="3"/>
      <c r="BO647"/>
      <c r="BP647" s="3"/>
      <c r="BQ647"/>
      <c r="BR647" s="3"/>
      <c r="BS647"/>
      <c r="BT647" s="3"/>
      <c r="BU647"/>
      <c r="BV647" s="3"/>
      <c r="BW647"/>
      <c r="BX647" s="3"/>
      <c r="BY647"/>
      <c r="BZ647" s="3"/>
      <c r="CA647"/>
      <c r="CB647" s="3"/>
      <c r="CD647" s="3"/>
      <c r="CF647" s="3"/>
    </row>
    <row r="648" spans="2:84">
      <c r="B648" s="29">
        <f t="shared" si="11"/>
        <v>646</v>
      </c>
      <c r="C648" s="1" t="s">
        <v>1606</v>
      </c>
      <c r="D648" s="9" t="s">
        <v>2412</v>
      </c>
      <c r="E648" s="9" t="s">
        <v>483</v>
      </c>
      <c r="F648" s="1">
        <v>16</v>
      </c>
      <c r="G648" s="1" t="s">
        <v>1214</v>
      </c>
      <c r="H648" s="27">
        <f>INDEX(部首検索表[序数],MATCH(字音画数表[[#This Row],[部首]],部首検索表[部首],0))</f>
        <v>174</v>
      </c>
      <c r="I648" s="1" t="s">
        <v>881</v>
      </c>
      <c r="J648" s="8"/>
      <c r="K648" s="8"/>
      <c r="L648" s="8"/>
      <c r="M648" s="45"/>
      <c r="N648" s="20"/>
      <c r="AU648"/>
      <c r="AW648"/>
      <c r="AY648"/>
      <c r="AZ648" s="3"/>
      <c r="BA648"/>
      <c r="BB648" s="3"/>
      <c r="BC648"/>
      <c r="BD648" s="3"/>
      <c r="BE648"/>
      <c r="BF648" s="3"/>
      <c r="BG648"/>
      <c r="BH648" s="3"/>
      <c r="BI648"/>
      <c r="BJ648" s="3"/>
      <c r="BK648"/>
      <c r="BL648" s="3"/>
      <c r="BM648"/>
      <c r="BN648" s="3"/>
      <c r="BO648"/>
      <c r="BP648" s="3"/>
      <c r="BQ648"/>
      <c r="BR648" s="3"/>
      <c r="BS648"/>
      <c r="BT648" s="3"/>
      <c r="BU648"/>
      <c r="BV648" s="3"/>
      <c r="BW648"/>
      <c r="BX648" s="3"/>
      <c r="BY648"/>
      <c r="BZ648" s="3"/>
      <c r="CA648"/>
      <c r="CB648" s="3"/>
      <c r="CD648" s="3"/>
      <c r="CF648" s="3"/>
    </row>
    <row r="649" spans="2:84">
      <c r="B649" s="29">
        <f t="shared" si="11"/>
        <v>647</v>
      </c>
      <c r="C649" s="56" t="s">
        <v>2205</v>
      </c>
      <c r="D649" s="56" t="s">
        <v>2205</v>
      </c>
      <c r="E649" s="9" t="s">
        <v>483</v>
      </c>
      <c r="F649" s="58">
        <v>17</v>
      </c>
      <c r="G649" s="68" t="s">
        <v>312</v>
      </c>
      <c r="H649" s="27">
        <f>INDEX(部首検索表[序数],MATCH(字音画数表[[#This Row],[部首]],部首検索表[部首],0))</f>
        <v>104</v>
      </c>
      <c r="I649" s="23" t="s">
        <v>881</v>
      </c>
      <c r="J649" s="69"/>
      <c r="K649" s="69"/>
      <c r="L649" s="69"/>
      <c r="M649" s="70" t="s">
        <v>2206</v>
      </c>
      <c r="N649" s="20"/>
      <c r="AU649"/>
      <c r="AW649"/>
      <c r="AY649"/>
      <c r="AZ649" s="3"/>
      <c r="BA649"/>
      <c r="BB649" s="3"/>
      <c r="BC649"/>
      <c r="BD649" s="3"/>
      <c r="BE649"/>
      <c r="BF649" s="3"/>
      <c r="BG649"/>
      <c r="BH649" s="3"/>
      <c r="BI649"/>
      <c r="BJ649" s="3"/>
      <c r="BK649"/>
      <c r="BL649" s="3"/>
      <c r="BM649"/>
      <c r="BN649" s="3"/>
      <c r="BO649"/>
      <c r="BP649" s="3"/>
      <c r="BQ649"/>
      <c r="BR649" s="3"/>
      <c r="BS649"/>
      <c r="BT649" s="3"/>
      <c r="BU649"/>
      <c r="BV649" s="3"/>
      <c r="BW649"/>
      <c r="BX649" s="3"/>
      <c r="BY649"/>
      <c r="BZ649" s="3"/>
      <c r="CA649"/>
      <c r="CB649" s="3"/>
      <c r="CD649" s="3"/>
      <c r="CF649" s="3"/>
    </row>
    <row r="650" spans="2:84">
      <c r="B650" s="29">
        <f t="shared" si="11"/>
        <v>648</v>
      </c>
      <c r="C650" s="14" t="s">
        <v>1920</v>
      </c>
      <c r="D650" s="14" t="s">
        <v>1920</v>
      </c>
      <c r="E650" s="9" t="s">
        <v>483</v>
      </c>
      <c r="F650" s="1">
        <v>18</v>
      </c>
      <c r="G650" s="23" t="s">
        <v>1212</v>
      </c>
      <c r="H650" s="23">
        <f>INDEX(部首検索表[序数],MATCH(字音画数表[[#This Row],[部首]],部首検索表[部首],0))</f>
        <v>154</v>
      </c>
      <c r="I650" s="23" t="s">
        <v>1822</v>
      </c>
      <c r="J650" s="23" t="s">
        <v>2066</v>
      </c>
      <c r="K650" s="23" t="s">
        <v>2067</v>
      </c>
      <c r="L650" s="23"/>
      <c r="M650" s="45" t="s">
        <v>20</v>
      </c>
      <c r="N650" s="20"/>
      <c r="AU650"/>
      <c r="AW650"/>
      <c r="AY650"/>
      <c r="AZ650" s="3"/>
      <c r="BA650"/>
      <c r="BB650" s="3"/>
      <c r="BC650"/>
      <c r="BD650" s="3"/>
      <c r="BE650"/>
      <c r="BF650" s="3"/>
      <c r="BG650"/>
      <c r="BH650" s="3"/>
      <c r="BI650"/>
      <c r="BJ650" s="3"/>
      <c r="BK650"/>
      <c r="BL650" s="3"/>
      <c r="BM650"/>
      <c r="BN650" s="3"/>
      <c r="BO650"/>
      <c r="BP650" s="3"/>
      <c r="BQ650"/>
      <c r="BR650" s="3"/>
      <c r="BS650"/>
      <c r="BT650" s="3"/>
      <c r="BU650"/>
      <c r="BV650" s="3"/>
      <c r="BW650"/>
      <c r="BX650" s="3"/>
      <c r="BY650"/>
      <c r="BZ650" s="3"/>
      <c r="CA650"/>
      <c r="CB650" s="3"/>
      <c r="CD650" s="3"/>
      <c r="CF650" s="3"/>
    </row>
    <row r="651" spans="2:84">
      <c r="B651" s="29">
        <f t="shared" si="11"/>
        <v>649</v>
      </c>
      <c r="C651" s="14" t="s">
        <v>1066</v>
      </c>
      <c r="D651" s="14" t="s">
        <v>1066</v>
      </c>
      <c r="E651" s="9" t="s">
        <v>487</v>
      </c>
      <c r="F651" s="1">
        <v>3</v>
      </c>
      <c r="G651" s="23" t="s">
        <v>895</v>
      </c>
      <c r="H651" s="23">
        <f>INDEX(部首検索表[序数],MATCH(字音画数表[[#This Row],[部首]],部首検索表[部首],0))</f>
        <v>36</v>
      </c>
      <c r="I651" s="23" t="s">
        <v>881</v>
      </c>
      <c r="J651" s="23"/>
      <c r="K651" s="23"/>
      <c r="L651" s="23"/>
      <c r="M651" s="45"/>
      <c r="N651" s="20"/>
      <c r="AU651"/>
      <c r="AW651"/>
      <c r="AY651"/>
      <c r="AZ651" s="3"/>
      <c r="BA651"/>
      <c r="BB651" s="3"/>
      <c r="BC651"/>
      <c r="BD651" s="3"/>
      <c r="BE651"/>
      <c r="BF651" s="3"/>
      <c r="BG651"/>
      <c r="BH651" s="3"/>
      <c r="BI651"/>
      <c r="BJ651" s="3"/>
      <c r="BK651"/>
      <c r="BL651" s="3"/>
      <c r="BM651"/>
      <c r="BN651" s="3"/>
      <c r="BO651"/>
      <c r="BP651" s="3"/>
      <c r="BQ651"/>
      <c r="BR651" s="3"/>
      <c r="BS651"/>
      <c r="BT651" s="3"/>
      <c r="BU651"/>
      <c r="BV651" s="3"/>
      <c r="BW651"/>
      <c r="BX651" s="3"/>
      <c r="BY651"/>
      <c r="BZ651" s="3"/>
      <c r="CA651"/>
      <c r="CB651" s="3"/>
      <c r="CD651" s="3"/>
      <c r="CF651" s="3"/>
    </row>
    <row r="652" spans="2:84">
      <c r="B652" s="29">
        <f t="shared" si="11"/>
        <v>650</v>
      </c>
      <c r="C652" s="28" t="s">
        <v>1234</v>
      </c>
      <c r="D652" s="28" t="s">
        <v>1234</v>
      </c>
      <c r="E652" s="9" t="s">
        <v>487</v>
      </c>
      <c r="F652" s="1">
        <v>5</v>
      </c>
      <c r="G652" s="23" t="s">
        <v>914</v>
      </c>
      <c r="H652" s="23">
        <f>INDEX(部首検索表[序数],MATCH(字音画数表[[#This Row],[部首]],部首検索表[部首],0))</f>
        <v>112</v>
      </c>
      <c r="I652" s="23" t="s">
        <v>881</v>
      </c>
      <c r="J652" s="23"/>
      <c r="K652" s="23"/>
      <c r="L652" s="23"/>
      <c r="M652" s="45"/>
      <c r="N652" s="20"/>
      <c r="AU652"/>
      <c r="AW652"/>
      <c r="AY652"/>
      <c r="AZ652" s="3"/>
      <c r="BA652"/>
      <c r="BB652" s="3"/>
      <c r="BC652"/>
      <c r="BD652" s="3"/>
      <c r="BE652"/>
      <c r="BF652" s="3"/>
      <c r="BG652"/>
      <c r="BH652" s="3"/>
      <c r="BI652"/>
      <c r="BJ652" s="3"/>
      <c r="BK652"/>
      <c r="BL652" s="3"/>
      <c r="BM652"/>
      <c r="BN652" s="3"/>
      <c r="BO652"/>
      <c r="BP652" s="3"/>
      <c r="BQ652"/>
      <c r="BR652" s="3"/>
      <c r="BS652"/>
      <c r="BT652" s="3"/>
      <c r="BU652"/>
      <c r="BV652" s="3"/>
      <c r="BW652"/>
      <c r="BX652" s="3"/>
      <c r="BY652"/>
      <c r="BZ652" s="3"/>
      <c r="CA652"/>
      <c r="CB652" s="3"/>
      <c r="CD652" s="3"/>
      <c r="CF652" s="3"/>
    </row>
    <row r="653" spans="2:84">
      <c r="B653" s="29">
        <f t="shared" si="11"/>
        <v>651</v>
      </c>
      <c r="C653" s="1" t="s">
        <v>1243</v>
      </c>
      <c r="D653" s="9" t="s">
        <v>1243</v>
      </c>
      <c r="E653" s="9" t="s">
        <v>487</v>
      </c>
      <c r="F653" s="1">
        <v>7</v>
      </c>
      <c r="G653" s="1" t="s">
        <v>896</v>
      </c>
      <c r="H653" s="23">
        <f>INDEX(部首検索表[序数],MATCH(字音画数表[[#This Row],[部首]],部首検索表[部首],0))</f>
        <v>155</v>
      </c>
      <c r="I653" s="23" t="s">
        <v>881</v>
      </c>
      <c r="J653" s="23"/>
      <c r="K653" s="23"/>
      <c r="L653" s="23"/>
      <c r="M653" s="45"/>
      <c r="N653" s="20"/>
      <c r="AU653"/>
      <c r="AW653"/>
      <c r="AY653"/>
      <c r="AZ653" s="3"/>
      <c r="BA653"/>
      <c r="BB653" s="3"/>
      <c r="BC653"/>
      <c r="BD653" s="3"/>
      <c r="BE653"/>
      <c r="BF653" s="3"/>
      <c r="BG653"/>
      <c r="BH653" s="3"/>
      <c r="BI653"/>
      <c r="BJ653" s="3"/>
      <c r="BK653"/>
      <c r="BL653" s="3"/>
      <c r="BM653"/>
      <c r="BN653" s="3"/>
      <c r="BO653"/>
      <c r="BP653" s="3"/>
      <c r="BQ653"/>
      <c r="BR653" s="3"/>
      <c r="BS653"/>
      <c r="BT653" s="3"/>
      <c r="BU653"/>
      <c r="BV653" s="3"/>
      <c r="BW653"/>
      <c r="BX653" s="3"/>
      <c r="BY653"/>
      <c r="BZ653" s="3"/>
      <c r="CA653"/>
      <c r="CB653" s="3"/>
      <c r="CD653" s="3"/>
      <c r="CF653" s="3"/>
    </row>
    <row r="654" spans="2:84">
      <c r="B654" s="29">
        <f t="shared" si="11"/>
        <v>652</v>
      </c>
      <c r="C654" s="28" t="s">
        <v>485</v>
      </c>
      <c r="D654" s="28" t="s">
        <v>485</v>
      </c>
      <c r="E654" s="9" t="s">
        <v>487</v>
      </c>
      <c r="F654" s="1">
        <v>8</v>
      </c>
      <c r="G654" s="23" t="s">
        <v>103</v>
      </c>
      <c r="H654" s="23">
        <f>INDEX(部首検索表[序数],MATCH(字音画数表[[#This Row],[部首]],部首検索表[部首],0))</f>
        <v>75</v>
      </c>
      <c r="I654" s="23" t="s">
        <v>881</v>
      </c>
      <c r="J654" s="23"/>
      <c r="K654" s="23"/>
      <c r="L654" s="23"/>
      <c r="M654" s="45"/>
      <c r="N654" s="20"/>
      <c r="AU654"/>
      <c r="AW654"/>
      <c r="AY654"/>
      <c r="AZ654" s="3"/>
      <c r="BA654"/>
      <c r="BB654" s="3"/>
      <c r="BC654"/>
      <c r="BD654" s="3"/>
      <c r="BE654"/>
      <c r="BF654" s="3"/>
      <c r="BG654"/>
      <c r="BH654" s="3"/>
      <c r="BI654"/>
      <c r="BJ654" s="3"/>
      <c r="BK654"/>
      <c r="BL654" s="3"/>
      <c r="BM654"/>
      <c r="BN654" s="3"/>
      <c r="BO654"/>
      <c r="BP654" s="3"/>
      <c r="BQ654"/>
      <c r="BR654" s="3"/>
      <c r="BS654"/>
      <c r="BT654" s="3"/>
      <c r="BU654"/>
      <c r="BV654" s="3"/>
      <c r="BW654"/>
      <c r="BX654" s="3"/>
      <c r="BY654"/>
      <c r="BZ654" s="3"/>
      <c r="CA654"/>
      <c r="CB654" s="3"/>
      <c r="CD654" s="3"/>
      <c r="CF654" s="3"/>
    </row>
    <row r="655" spans="2:84">
      <c r="B655" s="29">
        <f t="shared" si="11"/>
        <v>653</v>
      </c>
      <c r="C655" s="28" t="s">
        <v>834</v>
      </c>
      <c r="D655" s="28" t="s">
        <v>834</v>
      </c>
      <c r="E655" s="9" t="s">
        <v>487</v>
      </c>
      <c r="F655" s="1">
        <v>10</v>
      </c>
      <c r="G655" s="23" t="s">
        <v>866</v>
      </c>
      <c r="H655" s="27">
        <f>INDEX(部首検索表[序数],MATCH(字音画数表[[#This Row],[部首]],部首検索表[部首],0))</f>
        <v>50</v>
      </c>
      <c r="I655" s="23" t="s">
        <v>881</v>
      </c>
      <c r="J655" s="23"/>
      <c r="K655" s="23"/>
      <c r="L655" s="23"/>
      <c r="M655" s="45"/>
      <c r="N655" s="20"/>
      <c r="AU655"/>
      <c r="AW655"/>
      <c r="AY655"/>
      <c r="AZ655" s="3"/>
      <c r="BA655"/>
      <c r="BB655" s="3"/>
      <c r="BC655"/>
      <c r="BD655" s="3"/>
      <c r="BE655"/>
      <c r="BF655" s="3"/>
      <c r="BG655"/>
      <c r="BH655" s="3"/>
      <c r="BI655"/>
      <c r="BJ655" s="3"/>
      <c r="BK655"/>
      <c r="BL655" s="3"/>
      <c r="BM655"/>
      <c r="BN655" s="3"/>
      <c r="BO655"/>
      <c r="BP655" s="3"/>
      <c r="BQ655"/>
      <c r="BR655" s="3"/>
      <c r="BS655"/>
      <c r="BT655" s="3"/>
      <c r="BU655"/>
      <c r="BV655" s="3"/>
      <c r="BW655"/>
      <c r="BX655" s="3"/>
      <c r="BY655"/>
      <c r="BZ655" s="3"/>
      <c r="CA655"/>
      <c r="CB655" s="3"/>
      <c r="CD655" s="3"/>
      <c r="CF655" s="3"/>
    </row>
    <row r="656" spans="2:84">
      <c r="B656" s="29">
        <f t="shared" si="11"/>
        <v>654</v>
      </c>
      <c r="C656" s="28" t="s">
        <v>486</v>
      </c>
      <c r="D656" s="28" t="s">
        <v>486</v>
      </c>
      <c r="E656" s="9" t="s">
        <v>487</v>
      </c>
      <c r="F656" s="1">
        <v>11</v>
      </c>
      <c r="G656" s="23" t="s">
        <v>43</v>
      </c>
      <c r="H656" s="27">
        <f>INDEX(部首検索表[序数],MATCH(字音画数表[[#This Row],[部首]],部首検索表[部首],0))</f>
        <v>61</v>
      </c>
      <c r="I656" s="23" t="s">
        <v>881</v>
      </c>
      <c r="J656" s="23"/>
      <c r="K656" s="23"/>
      <c r="L656" s="23"/>
      <c r="M656" s="45" t="s">
        <v>20</v>
      </c>
      <c r="N656" s="20"/>
      <c r="AU656"/>
      <c r="AW656"/>
      <c r="AY656"/>
      <c r="AZ656" s="3"/>
      <c r="BA656"/>
      <c r="BB656" s="3"/>
      <c r="BC656"/>
      <c r="BD656" s="3"/>
      <c r="BE656"/>
      <c r="BF656" s="3"/>
      <c r="BG656"/>
      <c r="BH656" s="3"/>
      <c r="BI656"/>
      <c r="BJ656" s="3"/>
      <c r="BK656"/>
      <c r="BL656" s="3"/>
      <c r="BM656"/>
      <c r="BN656" s="3"/>
      <c r="BO656"/>
      <c r="BP656" s="3"/>
      <c r="BQ656"/>
      <c r="BR656" s="3"/>
      <c r="BS656"/>
      <c r="BT656" s="3"/>
      <c r="BU656"/>
      <c r="BV656" s="3"/>
      <c r="BW656"/>
      <c r="BX656" s="3"/>
      <c r="BY656"/>
      <c r="BZ656" s="3"/>
      <c r="CA656"/>
      <c r="CB656" s="3"/>
      <c r="CD656" s="3"/>
      <c r="CF656" s="3"/>
    </row>
    <row r="657" spans="2:84">
      <c r="B657" s="29">
        <f t="shared" si="11"/>
        <v>655</v>
      </c>
      <c r="C657" s="28" t="s">
        <v>590</v>
      </c>
      <c r="D657" s="28" t="s">
        <v>590</v>
      </c>
      <c r="E657" s="9" t="s">
        <v>1921</v>
      </c>
      <c r="F657" s="1">
        <v>15</v>
      </c>
      <c r="G657" s="25" t="s">
        <v>109</v>
      </c>
      <c r="H657" s="23">
        <f>INDEX(部首検索表[序数],MATCH(字音画数表[[#This Row],[部首]],部首検索表[部首],0))</f>
        <v>162</v>
      </c>
      <c r="I657" s="23" t="s">
        <v>881</v>
      </c>
      <c r="J657" s="23" t="s">
        <v>2068</v>
      </c>
      <c r="K657" s="23" t="s">
        <v>1975</v>
      </c>
      <c r="L657" s="23" t="s">
        <v>1975</v>
      </c>
      <c r="M657" s="45" t="s">
        <v>2069</v>
      </c>
      <c r="N657" s="20"/>
      <c r="AU657"/>
      <c r="AW657"/>
      <c r="AY657"/>
      <c r="AZ657" s="3"/>
      <c r="BA657"/>
      <c r="BB657" s="3"/>
      <c r="BC657"/>
      <c r="BD657" s="3"/>
      <c r="BE657"/>
      <c r="BF657" s="3"/>
      <c r="BG657"/>
      <c r="BH657" s="3"/>
      <c r="BI657"/>
      <c r="BJ657" s="3"/>
      <c r="BK657"/>
      <c r="BL657" s="3"/>
      <c r="BM657"/>
      <c r="BN657" s="3"/>
      <c r="BO657"/>
      <c r="BP657" s="3"/>
      <c r="BQ657"/>
      <c r="BR657" s="3"/>
      <c r="BS657"/>
      <c r="BT657" s="3"/>
      <c r="BU657"/>
      <c r="BV657" s="3"/>
      <c r="BW657"/>
      <c r="BX657" s="3"/>
      <c r="BY657"/>
      <c r="BZ657" s="3"/>
      <c r="CA657"/>
      <c r="CB657" s="3"/>
      <c r="CD657" s="3"/>
      <c r="CF657" s="3"/>
    </row>
    <row r="658" spans="2:84">
      <c r="B658" s="29">
        <f t="shared" si="11"/>
        <v>656</v>
      </c>
      <c r="C658" s="28" t="s">
        <v>831</v>
      </c>
      <c r="D658" s="28" t="s">
        <v>831</v>
      </c>
      <c r="E658" s="9" t="s">
        <v>487</v>
      </c>
      <c r="F658" s="1">
        <v>16</v>
      </c>
      <c r="G658" s="23" t="s">
        <v>864</v>
      </c>
      <c r="H658" s="23">
        <f>INDEX(部首検索表[序数],MATCH(字音画数表[[#This Row],[部首]],部首検索表[部首],0))</f>
        <v>115</v>
      </c>
      <c r="I658" s="23" t="s">
        <v>881</v>
      </c>
      <c r="J658" s="23"/>
      <c r="K658" s="23"/>
      <c r="L658" s="23"/>
      <c r="M658" s="45"/>
      <c r="N658" s="20"/>
      <c r="AU658"/>
      <c r="AW658"/>
      <c r="AY658"/>
      <c r="AZ658" s="3"/>
      <c r="BA658"/>
      <c r="BB658" s="3"/>
      <c r="BC658"/>
      <c r="BD658" s="3"/>
      <c r="BE658"/>
      <c r="BF658" s="3"/>
      <c r="BG658"/>
      <c r="BH658" s="3"/>
      <c r="BI658"/>
      <c r="BJ658" s="3"/>
      <c r="BK658"/>
      <c r="BL658" s="3"/>
      <c r="BM658"/>
      <c r="BN658" s="3"/>
      <c r="BO658"/>
      <c r="BP658" s="3"/>
      <c r="BQ658"/>
      <c r="BR658" s="3"/>
      <c r="BS658"/>
      <c r="BT658" s="3"/>
      <c r="BU658"/>
      <c r="BV658" s="3"/>
      <c r="BW658"/>
      <c r="BX658" s="3"/>
      <c r="BY658"/>
      <c r="BZ658" s="3"/>
      <c r="CA658"/>
      <c r="CB658" s="3"/>
      <c r="CD658" s="3"/>
      <c r="CF658" s="3"/>
    </row>
    <row r="659" spans="2:84">
      <c r="B659" s="29">
        <f t="shared" si="11"/>
        <v>657</v>
      </c>
      <c r="C659" s="14" t="s">
        <v>488</v>
      </c>
      <c r="D659" s="14" t="s">
        <v>1322</v>
      </c>
      <c r="E659" s="9" t="s">
        <v>487</v>
      </c>
      <c r="F659" s="1">
        <v>20</v>
      </c>
      <c r="G659" s="25" t="s">
        <v>489</v>
      </c>
      <c r="H659" s="23">
        <f>INDEX(部首検索表[序数],MATCH(字音画数表[[#This Row],[部首]],部首検索表[部首],0))</f>
        <v>165</v>
      </c>
      <c r="I659" s="23" t="s">
        <v>881</v>
      </c>
      <c r="J659" s="23" t="s">
        <v>3784</v>
      </c>
      <c r="K659" s="23"/>
      <c r="L659" s="23"/>
      <c r="M659" s="45" t="s">
        <v>490</v>
      </c>
      <c r="N659" s="20"/>
      <c r="AU659"/>
      <c r="AW659"/>
      <c r="AY659"/>
      <c r="AZ659" s="3"/>
      <c r="BA659"/>
      <c r="BB659" s="3"/>
      <c r="BC659"/>
      <c r="BD659" s="3"/>
      <c r="BE659"/>
      <c r="BF659" s="3"/>
      <c r="BG659"/>
      <c r="BH659" s="3"/>
      <c r="BI659"/>
      <c r="BJ659" s="3"/>
      <c r="BK659"/>
      <c r="BL659" s="3"/>
      <c r="BM659"/>
      <c r="BN659" s="3"/>
      <c r="BO659"/>
      <c r="BP659" s="3"/>
      <c r="BQ659"/>
      <c r="BR659" s="3"/>
      <c r="BS659"/>
      <c r="BT659" s="3"/>
      <c r="BU659"/>
      <c r="BV659" s="3"/>
      <c r="BW659"/>
      <c r="BX659" s="3"/>
      <c r="BY659"/>
      <c r="BZ659" s="3"/>
      <c r="CA659"/>
      <c r="CB659" s="3"/>
      <c r="CD659" s="3"/>
      <c r="CF659" s="3"/>
    </row>
    <row r="660" spans="2:84">
      <c r="B660" s="29">
        <f t="shared" si="11"/>
        <v>658</v>
      </c>
      <c r="C660" s="28" t="s">
        <v>493</v>
      </c>
      <c r="D660" s="28" t="s">
        <v>2372</v>
      </c>
      <c r="E660" s="9" t="s">
        <v>492</v>
      </c>
      <c r="F660" s="1">
        <v>22</v>
      </c>
      <c r="G660" s="23" t="s">
        <v>494</v>
      </c>
      <c r="H660" s="23">
        <f>INDEX(部首検索表[序数],MATCH(字音画数表[[#This Row],[部首]],部首検索表[部首],0))</f>
        <v>116</v>
      </c>
      <c r="I660" s="23" t="s">
        <v>881</v>
      </c>
      <c r="J660" s="23"/>
      <c r="K660" s="23"/>
      <c r="L660" s="23"/>
      <c r="M660" s="45" t="s">
        <v>20</v>
      </c>
      <c r="N660" s="20"/>
      <c r="AU660"/>
      <c r="AW660"/>
      <c r="AY660"/>
      <c r="AZ660" s="3"/>
      <c r="BA660"/>
      <c r="BB660" s="3"/>
      <c r="BC660"/>
      <c r="BD660" s="3"/>
      <c r="BE660"/>
      <c r="BF660" s="3"/>
      <c r="BG660"/>
      <c r="BH660" s="3"/>
      <c r="BI660"/>
      <c r="BJ660" s="3"/>
      <c r="BK660"/>
      <c r="BL660" s="3"/>
      <c r="BM660"/>
      <c r="BN660" s="3"/>
      <c r="BO660"/>
      <c r="BP660" s="3"/>
      <c r="BQ660"/>
      <c r="BR660" s="3"/>
      <c r="BS660"/>
      <c r="BT660" s="3"/>
      <c r="BU660"/>
      <c r="BV660" s="3"/>
      <c r="BW660"/>
      <c r="BX660" s="3"/>
      <c r="BY660"/>
      <c r="BZ660" s="3"/>
      <c r="CA660"/>
      <c r="CB660" s="3"/>
      <c r="CD660" s="3"/>
      <c r="CF660" s="3"/>
    </row>
    <row r="661" spans="2:84">
      <c r="B661" s="29">
        <f t="shared" si="11"/>
        <v>659</v>
      </c>
      <c r="C661" s="28" t="s">
        <v>854</v>
      </c>
      <c r="D661" s="28" t="s">
        <v>854</v>
      </c>
      <c r="E661" s="9" t="s">
        <v>498</v>
      </c>
      <c r="F661" s="1">
        <v>3</v>
      </c>
      <c r="G661" s="23" t="s">
        <v>789</v>
      </c>
      <c r="H661" s="23">
        <f>INDEX(部首検索表[序数],MATCH(字音画数表[[#This Row],[部首]],部首検索表[部首],0))</f>
        <v>24</v>
      </c>
      <c r="I661" s="23" t="s">
        <v>881</v>
      </c>
      <c r="J661" s="23"/>
      <c r="K661" s="23"/>
      <c r="L661" s="23"/>
      <c r="M661" s="45"/>
      <c r="N661" s="20"/>
      <c r="AU661"/>
      <c r="AW661"/>
      <c r="AY661"/>
      <c r="AZ661" s="3"/>
      <c r="BA661"/>
      <c r="BB661" s="3"/>
      <c r="BC661"/>
      <c r="BD661" s="3"/>
      <c r="BE661"/>
      <c r="BF661" s="3"/>
      <c r="BG661"/>
      <c r="BH661" s="3"/>
      <c r="BI661"/>
      <c r="BJ661" s="3"/>
      <c r="BK661"/>
      <c r="BL661" s="3"/>
      <c r="BM661"/>
      <c r="BN661" s="3"/>
      <c r="BO661"/>
      <c r="BP661" s="3"/>
      <c r="BQ661"/>
      <c r="BR661" s="3"/>
      <c r="BS661"/>
      <c r="BT661" s="3"/>
      <c r="BU661"/>
      <c r="BV661" s="3"/>
      <c r="BW661"/>
      <c r="BX661" s="3"/>
      <c r="BY661"/>
      <c r="BZ661" s="3"/>
      <c r="CA661"/>
      <c r="CB661" s="3"/>
      <c r="CD661" s="3"/>
      <c r="CF661" s="3"/>
    </row>
    <row r="662" spans="2:84">
      <c r="B662" s="29">
        <f t="shared" si="11"/>
        <v>660</v>
      </c>
      <c r="C662" s="56" t="s">
        <v>2270</v>
      </c>
      <c r="D662" s="56" t="s">
        <v>2728</v>
      </c>
      <c r="E662" s="66" t="s">
        <v>2271</v>
      </c>
      <c r="F662" s="58">
        <v>6</v>
      </c>
      <c r="G662" s="25" t="s">
        <v>47</v>
      </c>
      <c r="H662" s="27">
        <f>INDEX(部首検索表[序数],MATCH(字音画数表[[#This Row],[部首]],部首検索表[部首],0))</f>
        <v>170</v>
      </c>
      <c r="I662" s="69" t="s">
        <v>1822</v>
      </c>
      <c r="J662" s="69"/>
      <c r="K662" s="69"/>
      <c r="L662" s="69"/>
      <c r="M662" s="45" t="s">
        <v>20</v>
      </c>
      <c r="N662" s="20"/>
      <c r="AU662"/>
      <c r="AW662"/>
      <c r="AY662"/>
      <c r="AZ662" s="3"/>
      <c r="BA662"/>
      <c r="BB662" s="3"/>
      <c r="BC662"/>
      <c r="BD662" s="3"/>
      <c r="BE662"/>
      <c r="BF662" s="3"/>
      <c r="BG662"/>
      <c r="BH662" s="3"/>
      <c r="BI662"/>
      <c r="BJ662" s="3"/>
      <c r="BK662"/>
      <c r="BL662" s="3"/>
      <c r="BM662"/>
      <c r="BN662" s="3"/>
      <c r="BO662"/>
      <c r="BP662" s="3"/>
      <c r="BQ662"/>
      <c r="BR662" s="3"/>
      <c r="BS662"/>
      <c r="BT662" s="3"/>
      <c r="BU662"/>
      <c r="BV662" s="3"/>
      <c r="BW662"/>
      <c r="BX662" s="3"/>
      <c r="BY662"/>
      <c r="BZ662" s="3"/>
      <c r="CA662"/>
      <c r="CB662" s="3"/>
      <c r="CD662" s="3"/>
      <c r="CF662" s="3"/>
    </row>
    <row r="663" spans="2:84">
      <c r="B663" s="29">
        <f t="shared" si="11"/>
        <v>661</v>
      </c>
      <c r="C663" s="28" t="s">
        <v>495</v>
      </c>
      <c r="D663" s="28" t="s">
        <v>495</v>
      </c>
      <c r="E663" s="9" t="s">
        <v>498</v>
      </c>
      <c r="F663" s="1">
        <v>9</v>
      </c>
      <c r="G663" s="23" t="s">
        <v>496</v>
      </c>
      <c r="H663" s="27">
        <f>INDEX(部首検索表[序数],MATCH(字音画数表[[#This Row],[部首]],部首検索表[部首],0))</f>
        <v>18</v>
      </c>
      <c r="I663" s="23" t="s">
        <v>881</v>
      </c>
      <c r="J663" s="23" t="s">
        <v>2070</v>
      </c>
      <c r="K663" s="23" t="s">
        <v>1980</v>
      </c>
      <c r="L663" s="23"/>
      <c r="M663" s="45" t="s">
        <v>20</v>
      </c>
      <c r="N663" s="20"/>
      <c r="AU663"/>
      <c r="AW663"/>
      <c r="AY663"/>
      <c r="AZ663" s="3"/>
      <c r="BA663"/>
      <c r="BB663" s="3"/>
      <c r="BC663"/>
      <c r="BD663" s="3"/>
      <c r="BE663"/>
      <c r="BF663" s="3"/>
      <c r="BG663"/>
      <c r="BH663" s="3"/>
      <c r="BI663"/>
      <c r="BJ663" s="3"/>
      <c r="BK663"/>
      <c r="BL663" s="3"/>
      <c r="BM663"/>
      <c r="BN663" s="3"/>
      <c r="BO663"/>
      <c r="BP663" s="3"/>
      <c r="BQ663"/>
      <c r="BR663" s="3"/>
      <c r="BS663"/>
      <c r="BT663" s="3"/>
      <c r="BU663"/>
      <c r="BV663" s="3"/>
      <c r="BW663"/>
      <c r="BX663" s="3"/>
      <c r="BY663"/>
      <c r="BZ663" s="3"/>
      <c r="CA663"/>
      <c r="CB663" s="3"/>
      <c r="CD663" s="3"/>
      <c r="CF663" s="3"/>
    </row>
    <row r="664" spans="2:84">
      <c r="B664" s="29">
        <f t="shared" si="11"/>
        <v>662</v>
      </c>
      <c r="C664" s="28" t="s">
        <v>497</v>
      </c>
      <c r="D664" s="28" t="s">
        <v>497</v>
      </c>
      <c r="E664" s="9" t="s">
        <v>498</v>
      </c>
      <c r="F664" s="1">
        <v>9</v>
      </c>
      <c r="G664" s="25" t="s">
        <v>15</v>
      </c>
      <c r="H664" s="23">
        <f>INDEX(部首検索表[序数],MATCH(字音画数表[[#This Row],[部首]],部首検索表[部首],0))</f>
        <v>40</v>
      </c>
      <c r="I664" s="23" t="s">
        <v>881</v>
      </c>
      <c r="J664" s="23"/>
      <c r="K664" s="23"/>
      <c r="L664" s="23"/>
      <c r="M664" s="45" t="s">
        <v>20</v>
      </c>
      <c r="N664" s="20"/>
      <c r="AU664"/>
      <c r="AW664"/>
      <c r="AY664"/>
      <c r="AZ664" s="3"/>
      <c r="BA664"/>
      <c r="BB664" s="3"/>
      <c r="BC664"/>
      <c r="BD664" s="3"/>
      <c r="BE664"/>
      <c r="BF664" s="3"/>
      <c r="BG664"/>
      <c r="BH664" s="3"/>
      <c r="BI664"/>
      <c r="BJ664" s="3"/>
      <c r="BK664"/>
      <c r="BL664" s="3"/>
      <c r="BM664"/>
      <c r="BN664" s="3"/>
      <c r="BO664"/>
      <c r="BP664" s="3"/>
      <c r="BQ664"/>
      <c r="BR664" s="3"/>
      <c r="BS664"/>
      <c r="BT664" s="3"/>
      <c r="BU664"/>
      <c r="BV664" s="3"/>
      <c r="BW664"/>
      <c r="BX664" s="3"/>
      <c r="BY664"/>
      <c r="BZ664" s="3"/>
      <c r="CA664"/>
      <c r="CB664" s="3"/>
      <c r="CD664" s="3"/>
      <c r="CF664" s="3"/>
    </row>
    <row r="665" spans="2:84">
      <c r="B665" s="29">
        <f t="shared" si="11"/>
        <v>663</v>
      </c>
      <c r="C665" s="43" t="s">
        <v>499</v>
      </c>
      <c r="D665" s="43" t="s">
        <v>2350</v>
      </c>
      <c r="E665" s="16" t="s">
        <v>498</v>
      </c>
      <c r="F665" s="1">
        <v>11</v>
      </c>
      <c r="G665" s="23" t="s">
        <v>90</v>
      </c>
      <c r="H665" s="27">
        <f>INDEX(部首検索表[序数],MATCH(字音画数表[[#This Row],[部首]],部首検索表[部首],0))</f>
        <v>85</v>
      </c>
      <c r="I665" s="23" t="s">
        <v>881</v>
      </c>
      <c r="J665" s="23"/>
      <c r="K665" s="23"/>
      <c r="L665" s="23"/>
      <c r="M665" s="45"/>
      <c r="N665" s="20"/>
      <c r="AU665"/>
      <c r="AW665"/>
      <c r="AY665"/>
      <c r="AZ665" s="3"/>
      <c r="BA665"/>
      <c r="BB665" s="3"/>
      <c r="BC665"/>
      <c r="BD665" s="3"/>
      <c r="BE665"/>
      <c r="BF665" s="3"/>
      <c r="BG665"/>
      <c r="BH665" s="3"/>
      <c r="BI665"/>
      <c r="BJ665" s="3"/>
      <c r="BK665"/>
      <c r="BL665" s="3"/>
      <c r="BM665"/>
      <c r="BN665" s="3"/>
      <c r="BO665"/>
      <c r="BP665" s="3"/>
      <c r="BQ665"/>
      <c r="BR665" s="3"/>
      <c r="BS665"/>
      <c r="BT665" s="3"/>
      <c r="BU665"/>
      <c r="BV665" s="3"/>
      <c r="BW665"/>
      <c r="BX665" s="3"/>
      <c r="BY665"/>
      <c r="BZ665" s="3"/>
      <c r="CA665"/>
      <c r="CB665" s="3"/>
      <c r="CD665" s="3"/>
      <c r="CF665" s="3"/>
    </row>
    <row r="666" spans="2:84">
      <c r="B666" s="29">
        <f t="shared" si="11"/>
        <v>664</v>
      </c>
      <c r="C666" s="28" t="s">
        <v>500</v>
      </c>
      <c r="D666" s="28" t="s">
        <v>500</v>
      </c>
      <c r="E666" s="9" t="s">
        <v>498</v>
      </c>
      <c r="F666" s="1">
        <v>11</v>
      </c>
      <c r="G666" s="23" t="s">
        <v>501</v>
      </c>
      <c r="H666" s="23">
        <f>INDEX(部首検索表[序数],MATCH(字音画数表[[#This Row],[部首]],部首検索表[部首],0))</f>
        <v>137</v>
      </c>
      <c r="I666" s="23" t="s">
        <v>881</v>
      </c>
      <c r="J666" s="23"/>
      <c r="K666" s="23"/>
      <c r="L666" s="23"/>
      <c r="M666" s="45"/>
      <c r="N666" s="20"/>
      <c r="AU666"/>
      <c r="AW666"/>
      <c r="AY666"/>
      <c r="AZ666" s="3"/>
      <c r="BA666"/>
      <c r="BB666" s="3"/>
      <c r="BC666"/>
      <c r="BD666" s="3"/>
      <c r="BE666"/>
      <c r="BF666" s="3"/>
      <c r="BG666"/>
      <c r="BH666" s="3"/>
      <c r="BI666"/>
      <c r="BJ666" s="3"/>
      <c r="BK666"/>
      <c r="BL666" s="3"/>
      <c r="BM666"/>
      <c r="BN666" s="3"/>
      <c r="BO666"/>
      <c r="BP666" s="3"/>
      <c r="BQ666"/>
      <c r="BR666" s="3"/>
      <c r="BS666"/>
      <c r="BT666" s="3"/>
      <c r="BU666"/>
      <c r="BV666" s="3"/>
      <c r="BW666"/>
      <c r="BX666" s="3"/>
      <c r="BY666"/>
      <c r="BZ666" s="3"/>
      <c r="CA666"/>
      <c r="CB666" s="3"/>
      <c r="CD666" s="3"/>
      <c r="CF666" s="3"/>
    </row>
    <row r="667" spans="2:84">
      <c r="B667" s="29">
        <f t="shared" si="11"/>
        <v>665</v>
      </c>
      <c r="C667" s="14" t="s">
        <v>502</v>
      </c>
      <c r="D667" s="14" t="s">
        <v>502</v>
      </c>
      <c r="E667" s="9" t="s">
        <v>498</v>
      </c>
      <c r="F667" s="1">
        <v>12</v>
      </c>
      <c r="G667" s="23" t="s">
        <v>112</v>
      </c>
      <c r="H667" s="27">
        <f>INDEX(部首検索表[序数],MATCH(字音画数表[[#This Row],[部首]],部首検索表[部首],0))</f>
        <v>44</v>
      </c>
      <c r="I667" s="23" t="s">
        <v>881</v>
      </c>
      <c r="J667" s="23"/>
      <c r="K667" s="23"/>
      <c r="L667" s="23" t="s">
        <v>1975</v>
      </c>
      <c r="M667" s="45" t="s">
        <v>503</v>
      </c>
      <c r="N667" s="20"/>
      <c r="AU667"/>
      <c r="AW667"/>
      <c r="AY667"/>
      <c r="AZ667" s="3"/>
      <c r="BA667"/>
      <c r="BB667" s="3"/>
      <c r="BC667"/>
      <c r="BD667" s="3"/>
      <c r="BE667"/>
      <c r="BF667" s="3"/>
      <c r="BG667"/>
      <c r="BH667" s="3"/>
      <c r="BI667"/>
      <c r="BJ667" s="3"/>
      <c r="BK667"/>
      <c r="BL667" s="3"/>
      <c r="BM667"/>
      <c r="BN667" s="3"/>
      <c r="BO667"/>
      <c r="BP667" s="3"/>
      <c r="BQ667"/>
      <c r="BR667" s="3"/>
      <c r="BS667"/>
      <c r="BT667" s="3"/>
      <c r="BU667"/>
      <c r="BV667" s="3"/>
      <c r="BW667"/>
      <c r="BX667" s="3"/>
      <c r="BY667"/>
      <c r="BZ667" s="3"/>
      <c r="CA667"/>
      <c r="CB667" s="3"/>
      <c r="CD667" s="3"/>
      <c r="CF667" s="3"/>
    </row>
    <row r="668" spans="2:84">
      <c r="B668" s="29">
        <f t="shared" si="11"/>
        <v>666</v>
      </c>
      <c r="C668" s="14" t="s">
        <v>817</v>
      </c>
      <c r="D668" s="14" t="s">
        <v>817</v>
      </c>
      <c r="E668" s="9" t="s">
        <v>498</v>
      </c>
      <c r="F668" s="1">
        <v>15</v>
      </c>
      <c r="G668" s="23" t="s">
        <v>812</v>
      </c>
      <c r="H668" s="27">
        <f>INDEX(部首検索表[序数],MATCH(字音画数表[[#This Row],[部首]],部首検索表[部首],0))</f>
        <v>154</v>
      </c>
      <c r="I668" s="23" t="s">
        <v>881</v>
      </c>
      <c r="J668" s="23"/>
      <c r="K668" s="23"/>
      <c r="L668" s="23"/>
      <c r="M668" s="45"/>
      <c r="N668" s="20"/>
      <c r="AU668"/>
      <c r="AW668"/>
      <c r="AY668"/>
      <c r="AZ668" s="3"/>
      <c r="BA668"/>
      <c r="BB668" s="3"/>
      <c r="BC668"/>
      <c r="BD668" s="3"/>
      <c r="BE668"/>
      <c r="BF668" s="3"/>
      <c r="BG668"/>
      <c r="BH668" s="3"/>
      <c r="BI668"/>
      <c r="BJ668" s="3"/>
      <c r="BK668"/>
      <c r="BL668" s="3"/>
      <c r="BM668"/>
      <c r="BN668" s="3"/>
      <c r="BO668"/>
      <c r="BP668" s="3"/>
      <c r="BQ668"/>
      <c r="BR668" s="3"/>
      <c r="BS668"/>
      <c r="BT668" s="3"/>
      <c r="BU668"/>
      <c r="BV668" s="3"/>
      <c r="BW668"/>
      <c r="BX668" s="3"/>
      <c r="BY668"/>
      <c r="BZ668" s="3"/>
      <c r="CA668"/>
      <c r="CB668" s="3"/>
      <c r="CD668" s="3"/>
      <c r="CF668" s="3"/>
    </row>
    <row r="669" spans="2:84">
      <c r="B669" s="29">
        <f t="shared" si="11"/>
        <v>667</v>
      </c>
      <c r="C669" s="28" t="s">
        <v>1839</v>
      </c>
      <c r="D669" s="28" t="s">
        <v>1846</v>
      </c>
      <c r="E669" s="53" t="s">
        <v>498</v>
      </c>
      <c r="F669" s="1">
        <v>15</v>
      </c>
      <c r="G669" s="23" t="s">
        <v>1283</v>
      </c>
      <c r="H669" s="23">
        <f>INDEX(部首検索表[序数],MATCH(字音画数表[[#This Row],[部首]],部首検索表[部首],0))</f>
        <v>157</v>
      </c>
      <c r="I669" s="23" t="s">
        <v>881</v>
      </c>
      <c r="J669" s="23"/>
      <c r="K669" s="23"/>
      <c r="L669" s="23"/>
      <c r="M669" s="136" t="s">
        <v>20</v>
      </c>
      <c r="N669" s="20"/>
      <c r="AU669"/>
      <c r="AW669"/>
      <c r="AY669"/>
      <c r="AZ669" s="3"/>
      <c r="BA669"/>
      <c r="BB669" s="3"/>
      <c r="BC669"/>
      <c r="BD669" s="3"/>
      <c r="BE669"/>
      <c r="BF669" s="3"/>
      <c r="BG669"/>
      <c r="BH669" s="3"/>
      <c r="BI669"/>
      <c r="BJ669" s="3"/>
      <c r="BK669"/>
      <c r="BL669" s="3"/>
      <c r="BM669"/>
      <c r="BN669" s="3"/>
      <c r="BO669"/>
      <c r="BP669" s="3"/>
      <c r="BQ669"/>
      <c r="BR669" s="3"/>
      <c r="BS669"/>
      <c r="BT669" s="3"/>
      <c r="BU669"/>
      <c r="BV669" s="3"/>
      <c r="BW669"/>
      <c r="BX669" s="3"/>
      <c r="BY669"/>
      <c r="BZ669" s="3"/>
      <c r="CA669"/>
      <c r="CB669" s="3"/>
      <c r="CD669" s="3"/>
      <c r="CF669" s="3"/>
    </row>
    <row r="670" spans="2:84">
      <c r="B670" s="29">
        <f t="shared" si="11"/>
        <v>668</v>
      </c>
      <c r="C670" s="28" t="s">
        <v>1608</v>
      </c>
      <c r="D670" s="28" t="s">
        <v>1608</v>
      </c>
      <c r="E670" s="9" t="s">
        <v>498</v>
      </c>
      <c r="F670" s="1">
        <v>16</v>
      </c>
      <c r="G670" s="23" t="s">
        <v>799</v>
      </c>
      <c r="H670" s="27">
        <f>INDEX(部首検索表[序数],MATCH(字音画数表[[#This Row],[部首]],部首検索表[部首],0))</f>
        <v>38</v>
      </c>
      <c r="I670" s="23" t="s">
        <v>881</v>
      </c>
      <c r="J670" s="23" t="s">
        <v>1994</v>
      </c>
      <c r="K670" s="23" t="s">
        <v>1975</v>
      </c>
      <c r="L670" s="23" t="s">
        <v>1975</v>
      </c>
      <c r="M670" s="45" t="s">
        <v>2071</v>
      </c>
      <c r="N670" s="20"/>
      <c r="AU670"/>
      <c r="AW670"/>
      <c r="AY670"/>
      <c r="AZ670" s="3"/>
      <c r="BA670"/>
      <c r="BB670" s="3"/>
      <c r="BC670"/>
      <c r="BD670" s="3"/>
      <c r="BE670"/>
      <c r="BF670" s="3"/>
      <c r="BG670"/>
      <c r="BH670" s="3"/>
      <c r="BI670"/>
      <c r="BJ670" s="3"/>
      <c r="BK670"/>
      <c r="BL670" s="3"/>
      <c r="BM670"/>
      <c r="BN670" s="3"/>
      <c r="BO670"/>
      <c r="BP670" s="3"/>
      <c r="BQ670"/>
      <c r="BR670" s="3"/>
      <c r="BS670"/>
      <c r="BT670" s="3"/>
      <c r="BU670"/>
      <c r="BV670" s="3"/>
      <c r="BW670"/>
      <c r="BX670" s="3"/>
      <c r="BY670"/>
      <c r="BZ670" s="3"/>
      <c r="CA670"/>
      <c r="CB670" s="3"/>
      <c r="CD670" s="3"/>
      <c r="CF670" s="3"/>
    </row>
    <row r="671" spans="2:84">
      <c r="B671" s="29">
        <f t="shared" si="11"/>
        <v>669</v>
      </c>
      <c r="C671" s="14" t="s">
        <v>1922</v>
      </c>
      <c r="D671" s="14" t="s">
        <v>2143</v>
      </c>
      <c r="E671" s="9" t="s">
        <v>498</v>
      </c>
      <c r="F671" s="1">
        <v>16</v>
      </c>
      <c r="G671" s="23" t="s">
        <v>925</v>
      </c>
      <c r="H671" s="23">
        <f>INDEX(部首検索表[序数],MATCH(字音画数表[[#This Row],[部首]],部首検索表[部首],0))</f>
        <v>62</v>
      </c>
      <c r="I671" s="23" t="s">
        <v>881</v>
      </c>
      <c r="J671" s="23"/>
      <c r="K671" s="23"/>
      <c r="L671" s="23"/>
      <c r="M671" s="45" t="s">
        <v>20</v>
      </c>
      <c r="N671" s="20"/>
      <c r="AU671"/>
      <c r="AW671"/>
      <c r="AY671"/>
      <c r="AZ671" s="3"/>
      <c r="BA671"/>
      <c r="BB671" s="3"/>
      <c r="BC671"/>
      <c r="BD671" s="3"/>
      <c r="BE671"/>
      <c r="BF671" s="3"/>
      <c r="BG671"/>
      <c r="BH671" s="3"/>
      <c r="BI671"/>
      <c r="BJ671" s="3"/>
      <c r="BK671"/>
      <c r="BL671" s="3"/>
      <c r="BM671"/>
      <c r="BN671" s="3"/>
      <c r="BO671"/>
      <c r="BP671" s="3"/>
      <c r="BQ671"/>
      <c r="BR671" s="3"/>
      <c r="BS671"/>
      <c r="BT671" s="3"/>
      <c r="BU671"/>
      <c r="BV671" s="3"/>
      <c r="BW671"/>
      <c r="BX671" s="3"/>
      <c r="BY671"/>
      <c r="BZ671" s="3"/>
      <c r="CA671"/>
      <c r="CB671" s="3"/>
      <c r="CD671" s="3"/>
      <c r="CF671" s="3"/>
    </row>
    <row r="672" spans="2:84">
      <c r="B672" s="29">
        <f t="shared" si="11"/>
        <v>670</v>
      </c>
      <c r="C672" s="28" t="s">
        <v>505</v>
      </c>
      <c r="D672" s="106" t="s">
        <v>505</v>
      </c>
      <c r="E672" s="9" t="s">
        <v>498</v>
      </c>
      <c r="F672" s="1">
        <v>16</v>
      </c>
      <c r="G672" s="23" t="s">
        <v>105</v>
      </c>
      <c r="H672" s="27">
        <f>INDEX(部首検索表[序数],MATCH(字音画数表[[#This Row],[部首]],部首検索表[部首],0))</f>
        <v>149</v>
      </c>
      <c r="I672" s="23" t="s">
        <v>881</v>
      </c>
      <c r="J672" s="23"/>
      <c r="K672" s="23"/>
      <c r="L672" s="23"/>
      <c r="M672" s="45" t="s">
        <v>506</v>
      </c>
      <c r="N672" s="20"/>
      <c r="AU672"/>
      <c r="AW672"/>
      <c r="AY672"/>
      <c r="AZ672" s="3"/>
      <c r="BA672"/>
      <c r="BB672" s="3"/>
      <c r="BC672"/>
      <c r="BD672" s="3"/>
      <c r="BE672"/>
      <c r="BF672" s="3"/>
      <c r="BG672"/>
      <c r="BH672" s="3"/>
      <c r="BI672"/>
      <c r="BJ672" s="3"/>
      <c r="BK672"/>
      <c r="BL672" s="3"/>
      <c r="BM672"/>
      <c r="BN672" s="3"/>
      <c r="BO672"/>
      <c r="BP672" s="3"/>
      <c r="BQ672"/>
      <c r="BR672" s="3"/>
      <c r="BS672"/>
      <c r="BT672" s="3"/>
      <c r="BU672"/>
      <c r="BV672" s="3"/>
      <c r="BW672"/>
      <c r="BX672" s="3"/>
      <c r="BY672"/>
      <c r="BZ672" s="3"/>
      <c r="CA672"/>
      <c r="CB672" s="3"/>
      <c r="CD672" s="3"/>
      <c r="CF672" s="3"/>
    </row>
    <row r="673" spans="2:84">
      <c r="B673" s="29">
        <f t="shared" si="11"/>
        <v>671</v>
      </c>
      <c r="C673" s="28" t="s">
        <v>504</v>
      </c>
      <c r="D673" s="28" t="s">
        <v>504</v>
      </c>
      <c r="E673" s="9" t="s">
        <v>498</v>
      </c>
      <c r="F673" s="1">
        <v>16</v>
      </c>
      <c r="G673" s="25" t="s">
        <v>109</v>
      </c>
      <c r="H673" s="23">
        <f>INDEX(部首検索表[序数],MATCH(字音画数表[[#This Row],[部首]],部首検索表[部首],0))</f>
        <v>162</v>
      </c>
      <c r="I673" s="23" t="s">
        <v>881</v>
      </c>
      <c r="J673" s="23"/>
      <c r="K673" s="23"/>
      <c r="L673" s="23"/>
      <c r="M673" s="45"/>
      <c r="N673" s="20"/>
      <c r="AU673"/>
      <c r="AW673"/>
      <c r="AY673"/>
      <c r="AZ673" s="3"/>
      <c r="BA673"/>
      <c r="BB673" s="3"/>
      <c r="BC673"/>
      <c r="BD673" s="3"/>
      <c r="BE673"/>
      <c r="BF673" s="3"/>
      <c r="BG673"/>
      <c r="BH673" s="3"/>
      <c r="BI673"/>
      <c r="BJ673" s="3"/>
      <c r="BK673"/>
      <c r="BL673" s="3"/>
      <c r="BM673"/>
      <c r="BN673" s="3"/>
      <c r="BO673"/>
      <c r="BP673" s="3"/>
      <c r="BQ673"/>
      <c r="BR673" s="3"/>
      <c r="BS673"/>
      <c r="BT673" s="3"/>
      <c r="BU673"/>
      <c r="BV673" s="3"/>
      <c r="BW673"/>
      <c r="BX673" s="3"/>
      <c r="BY673"/>
      <c r="BZ673" s="3"/>
      <c r="CA673"/>
      <c r="CB673" s="3"/>
      <c r="CD673" s="3"/>
      <c r="CF673" s="3"/>
    </row>
    <row r="674" spans="2:84">
      <c r="B674" s="29">
        <f t="shared" si="11"/>
        <v>672</v>
      </c>
      <c r="C674" s="28" t="s">
        <v>507</v>
      </c>
      <c r="D674" s="28" t="s">
        <v>1323</v>
      </c>
      <c r="E674" s="9" t="s">
        <v>498</v>
      </c>
      <c r="F674" s="1">
        <v>16</v>
      </c>
      <c r="G674" s="23" t="s">
        <v>139</v>
      </c>
      <c r="H674" s="27">
        <f>INDEX(部首検索表[序数],MATCH(字音画数表[[#This Row],[部首]],部首検索表[部首],0))</f>
        <v>167</v>
      </c>
      <c r="I674" s="23" t="s">
        <v>881</v>
      </c>
      <c r="J674" s="23"/>
      <c r="K674" s="23"/>
      <c r="L674" s="23"/>
      <c r="M674" s="45" t="s">
        <v>20</v>
      </c>
      <c r="N674" s="20"/>
      <c r="AU674"/>
      <c r="AW674"/>
      <c r="AY674"/>
      <c r="AZ674" s="3"/>
      <c r="BA674"/>
      <c r="BB674" s="3"/>
      <c r="BC674"/>
      <c r="BD674" s="3"/>
      <c r="BE674"/>
      <c r="BF674" s="3"/>
      <c r="BG674"/>
      <c r="BH674" s="3"/>
      <c r="BI674"/>
      <c r="BJ674" s="3"/>
      <c r="BK674"/>
      <c r="BL674" s="3"/>
      <c r="BM674"/>
      <c r="BN674" s="3"/>
      <c r="BO674"/>
      <c r="BP674" s="3"/>
      <c r="BQ674"/>
      <c r="BR674" s="3"/>
      <c r="BS674"/>
      <c r="BT674" s="3"/>
      <c r="BU674"/>
      <c r="BV674" s="3"/>
      <c r="BW674"/>
      <c r="BX674" s="3"/>
      <c r="BY674"/>
      <c r="BZ674" s="3"/>
      <c r="CA674"/>
      <c r="CB674" s="3"/>
      <c r="CD674" s="3"/>
      <c r="CF674" s="3"/>
    </row>
    <row r="675" spans="2:84">
      <c r="B675" s="29">
        <f t="shared" si="11"/>
        <v>673</v>
      </c>
      <c r="C675" s="1" t="s">
        <v>1609</v>
      </c>
      <c r="D675" s="9" t="s">
        <v>1609</v>
      </c>
      <c r="E675" s="9" t="s">
        <v>498</v>
      </c>
      <c r="F675" s="1">
        <v>17</v>
      </c>
      <c r="G675" s="1" t="s">
        <v>1080</v>
      </c>
      <c r="H675" s="23">
        <f>INDEX(部首検索表[序数],MATCH(字音画数表[[#This Row],[部首]],部首検索表[部首],0))</f>
        <v>179</v>
      </c>
      <c r="I675" s="1" t="s">
        <v>881</v>
      </c>
      <c r="J675" s="23"/>
      <c r="K675" s="23"/>
      <c r="L675" s="23"/>
      <c r="M675" s="45"/>
      <c r="N675" s="20"/>
      <c r="AU675"/>
      <c r="AW675"/>
      <c r="AY675"/>
      <c r="AZ675" s="3"/>
      <c r="BA675"/>
      <c r="BB675" s="3"/>
      <c r="BC675"/>
      <c r="BD675" s="3"/>
      <c r="BE675"/>
      <c r="BF675" s="3"/>
      <c r="BG675"/>
      <c r="BH675" s="3"/>
      <c r="BI675"/>
      <c r="BJ675" s="3"/>
      <c r="BK675"/>
      <c r="BL675" s="3"/>
      <c r="BM675"/>
      <c r="BN675" s="3"/>
      <c r="BO675"/>
      <c r="BP675" s="3"/>
      <c r="BQ675"/>
      <c r="BR675" s="3"/>
      <c r="BS675"/>
      <c r="BT675" s="3"/>
      <c r="BU675"/>
      <c r="BV675" s="3"/>
      <c r="BW675"/>
      <c r="BX675" s="3"/>
      <c r="BY675"/>
      <c r="BZ675" s="3"/>
      <c r="CA675"/>
      <c r="CB675" s="3"/>
      <c r="CD675" s="3"/>
      <c r="CF675" s="3"/>
    </row>
    <row r="676" spans="2:84">
      <c r="B676" s="29">
        <f t="shared" si="11"/>
        <v>674</v>
      </c>
      <c r="C676" s="1" t="s">
        <v>1610</v>
      </c>
      <c r="D676" s="9" t="s">
        <v>1610</v>
      </c>
      <c r="E676" s="9" t="s">
        <v>498</v>
      </c>
      <c r="F676" s="1">
        <v>17</v>
      </c>
      <c r="G676" s="1" t="s">
        <v>900</v>
      </c>
      <c r="H676" s="8">
        <f>INDEX(部首検索表[序数],MATCH(字音画数表[[#This Row],[部首]],部首検索表[部首],0))</f>
        <v>195</v>
      </c>
      <c r="I676" s="1" t="s">
        <v>881</v>
      </c>
      <c r="J676" s="1"/>
      <c r="K676" s="1"/>
      <c r="L676" s="1"/>
      <c r="M676" s="47"/>
      <c r="N676" s="20"/>
      <c r="AU676"/>
      <c r="AW676"/>
      <c r="AY676"/>
      <c r="AZ676" s="3"/>
      <c r="BA676"/>
      <c r="BB676" s="3"/>
      <c r="BC676"/>
      <c r="BD676" s="3"/>
      <c r="BE676"/>
      <c r="BF676" s="3"/>
      <c r="BG676"/>
      <c r="BH676" s="3"/>
      <c r="BI676"/>
      <c r="BJ676" s="3"/>
      <c r="BK676"/>
      <c r="BL676" s="3"/>
      <c r="BM676"/>
      <c r="BN676" s="3"/>
      <c r="BO676"/>
      <c r="BP676" s="3"/>
      <c r="BQ676"/>
      <c r="BR676" s="3"/>
      <c r="BS676"/>
      <c r="BT676" s="3"/>
      <c r="BU676"/>
      <c r="BV676" s="3"/>
      <c r="BW676"/>
      <c r="BX676" s="3"/>
      <c r="BY676"/>
      <c r="BZ676" s="3"/>
      <c r="CA676"/>
      <c r="CB676" s="3"/>
      <c r="CD676" s="3"/>
      <c r="CF676" s="3"/>
    </row>
    <row r="677" spans="2:84">
      <c r="B677" s="29">
        <f t="shared" si="11"/>
        <v>675</v>
      </c>
      <c r="C677" s="56" t="s">
        <v>2276</v>
      </c>
      <c r="D677" s="56" t="s">
        <v>2276</v>
      </c>
      <c r="E677" s="66" t="s">
        <v>2271</v>
      </c>
      <c r="F677" s="58">
        <v>18</v>
      </c>
      <c r="G677" s="68" t="s">
        <v>910</v>
      </c>
      <c r="H677" s="27">
        <f>INDEX(部首検索表[序数],MATCH(字音画数表[[#This Row],[部首]],部首検索表[部首],0))</f>
        <v>109</v>
      </c>
      <c r="I677" s="69" t="s">
        <v>1822</v>
      </c>
      <c r="J677" s="69"/>
      <c r="K677" s="69"/>
      <c r="L677" s="69"/>
      <c r="M677" s="45" t="s">
        <v>20</v>
      </c>
      <c r="N677" s="20"/>
      <c r="AU677"/>
      <c r="AW677"/>
      <c r="AY677"/>
      <c r="AZ677" s="3"/>
      <c r="BA677"/>
      <c r="BB677" s="3"/>
      <c r="BC677"/>
      <c r="BD677" s="3"/>
      <c r="BE677"/>
      <c r="BF677" s="3"/>
      <c r="BG677"/>
      <c r="BH677" s="3"/>
      <c r="BI677"/>
      <c r="BJ677" s="3"/>
      <c r="BK677"/>
      <c r="BL677" s="3"/>
      <c r="BM677"/>
      <c r="BN677" s="3"/>
      <c r="BO677"/>
      <c r="BP677" s="3"/>
      <c r="BQ677"/>
      <c r="BR677" s="3"/>
      <c r="BS677"/>
      <c r="BT677" s="3"/>
      <c r="BU677"/>
      <c r="BV677" s="3"/>
      <c r="BW677"/>
      <c r="BX677" s="3"/>
      <c r="BY677"/>
      <c r="BZ677" s="3"/>
      <c r="CA677"/>
      <c r="CB677" s="3"/>
      <c r="CD677" s="3"/>
      <c r="CF677" s="3"/>
    </row>
    <row r="678" spans="2:84">
      <c r="B678" s="29">
        <f t="shared" si="11"/>
        <v>676</v>
      </c>
      <c r="C678" s="28" t="s">
        <v>1611</v>
      </c>
      <c r="D678" s="28" t="s">
        <v>1611</v>
      </c>
      <c r="E678" s="9" t="s">
        <v>498</v>
      </c>
      <c r="F678" s="1">
        <v>18</v>
      </c>
      <c r="G678" s="23" t="s">
        <v>792</v>
      </c>
      <c r="H678" s="27">
        <f>INDEX(部首検索表[序数],MATCH(字音画数表[[#This Row],[部首]],部首検索表[部首],0))</f>
        <v>120</v>
      </c>
      <c r="I678" s="23" t="s">
        <v>881</v>
      </c>
      <c r="J678" s="23" t="s">
        <v>2070</v>
      </c>
      <c r="K678" s="23" t="s">
        <v>1980</v>
      </c>
      <c r="L678" s="23"/>
      <c r="M678" s="44" t="s">
        <v>1345</v>
      </c>
      <c r="N678" s="20"/>
      <c r="AU678"/>
      <c r="AW678"/>
      <c r="AY678"/>
      <c r="AZ678" s="3"/>
      <c r="BA678"/>
      <c r="BB678" s="3"/>
      <c r="BC678"/>
      <c r="BD678" s="3"/>
      <c r="BE678"/>
      <c r="BF678" s="3"/>
      <c r="BG678"/>
      <c r="BH678" s="3"/>
      <c r="BI678"/>
      <c r="BJ678" s="3"/>
      <c r="BK678"/>
      <c r="BL678" s="3"/>
      <c r="BM678"/>
      <c r="BN678" s="3"/>
      <c r="BO678"/>
      <c r="BP678" s="3"/>
      <c r="BQ678"/>
      <c r="BR678" s="3"/>
      <c r="BS678"/>
      <c r="BT678" s="3"/>
      <c r="BU678"/>
      <c r="BV678" s="3"/>
      <c r="BW678"/>
      <c r="BX678" s="3"/>
      <c r="BY678"/>
      <c r="BZ678" s="3"/>
      <c r="CA678"/>
      <c r="CB678" s="3"/>
      <c r="CD678" s="3"/>
      <c r="CF678" s="3"/>
    </row>
    <row r="679" spans="2:84">
      <c r="B679" s="29">
        <f t="shared" si="11"/>
        <v>677</v>
      </c>
      <c r="C679" s="1" t="s">
        <v>1612</v>
      </c>
      <c r="D679" s="9" t="s">
        <v>1612</v>
      </c>
      <c r="E679" s="9" t="s">
        <v>1613</v>
      </c>
      <c r="F679" s="1">
        <v>5</v>
      </c>
      <c r="G679" s="1" t="s">
        <v>314</v>
      </c>
      <c r="H679" s="27">
        <f>INDEX(部首検索表[序数],MATCH(字音画数表[[#This Row],[部首]],部首検索表[部首],0))</f>
        <v>13</v>
      </c>
      <c r="I679" s="23" t="s">
        <v>881</v>
      </c>
      <c r="J679" s="28"/>
      <c r="K679" s="28"/>
      <c r="L679" s="28"/>
      <c r="M679" s="138"/>
      <c r="N679" s="20"/>
      <c r="AU679"/>
      <c r="AW679"/>
      <c r="AY679"/>
      <c r="AZ679" s="3"/>
      <c r="BA679"/>
      <c r="BB679" s="3"/>
      <c r="BC679"/>
      <c r="BD679" s="3"/>
      <c r="BE679"/>
      <c r="BF679" s="3"/>
      <c r="BG679"/>
      <c r="BH679" s="3"/>
      <c r="BI679"/>
      <c r="BJ679" s="3"/>
      <c r="BK679"/>
      <c r="BL679" s="3"/>
      <c r="BM679"/>
      <c r="BN679" s="3"/>
      <c r="BO679"/>
      <c r="BP679" s="3"/>
      <c r="BQ679"/>
      <c r="BR679" s="3"/>
      <c r="BS679"/>
      <c r="BT679" s="3"/>
      <c r="BU679"/>
      <c r="BV679" s="3"/>
      <c r="BW679"/>
      <c r="BX679" s="3"/>
      <c r="BY679"/>
      <c r="BZ679" s="3"/>
      <c r="CA679"/>
      <c r="CB679" s="3"/>
      <c r="CD679" s="3"/>
      <c r="CF679" s="3"/>
    </row>
    <row r="680" spans="2:84">
      <c r="B680" s="29">
        <f t="shared" si="11"/>
        <v>678</v>
      </c>
      <c r="C680" s="14" t="s">
        <v>405</v>
      </c>
      <c r="D680" s="14" t="s">
        <v>405</v>
      </c>
      <c r="E680" s="9" t="s">
        <v>1853</v>
      </c>
      <c r="F680" s="1">
        <v>8</v>
      </c>
      <c r="G680" s="23" t="s">
        <v>90</v>
      </c>
      <c r="H680" s="27">
        <f>INDEX(部首検索表[序数],MATCH(字音画数表[[#This Row],[部首]],部首検索表[部首],0))</f>
        <v>85</v>
      </c>
      <c r="I680" s="23" t="s">
        <v>396</v>
      </c>
      <c r="J680" s="23"/>
      <c r="K680" s="23"/>
      <c r="L680" s="23"/>
      <c r="M680" s="45"/>
      <c r="N680" s="20"/>
      <c r="AU680"/>
      <c r="AW680"/>
      <c r="AY680"/>
      <c r="AZ680" s="3"/>
      <c r="BA680"/>
      <c r="BB680" s="3"/>
      <c r="BC680"/>
      <c r="BD680" s="3"/>
      <c r="BE680"/>
      <c r="BF680" s="3"/>
      <c r="BG680"/>
      <c r="BH680" s="3"/>
      <c r="BI680"/>
      <c r="BJ680" s="3"/>
      <c r="BK680"/>
      <c r="BL680" s="3"/>
      <c r="BM680"/>
      <c r="BN680" s="3"/>
      <c r="BO680"/>
      <c r="BP680" s="3"/>
      <c r="BQ680"/>
      <c r="BR680" s="3"/>
      <c r="BS680"/>
      <c r="BT680" s="3"/>
      <c r="BU680"/>
      <c r="BV680" s="3"/>
      <c r="BW680"/>
      <c r="BX680" s="3"/>
      <c r="BY680"/>
      <c r="BZ680" s="3"/>
      <c r="CA680"/>
      <c r="CB680" s="3"/>
      <c r="CD680" s="3"/>
      <c r="CF680" s="3"/>
    </row>
    <row r="681" spans="2:84">
      <c r="B681" s="29">
        <f t="shared" si="11"/>
        <v>679</v>
      </c>
      <c r="C681" s="1" t="s">
        <v>844</v>
      </c>
      <c r="D681" s="9" t="s">
        <v>844</v>
      </c>
      <c r="E681" s="9" t="s">
        <v>396</v>
      </c>
      <c r="F681" s="1">
        <v>10</v>
      </c>
      <c r="G681" s="1" t="s">
        <v>1237</v>
      </c>
      <c r="H681" s="27">
        <f>INDEX(部首検索表[序数],MATCH(字音画数表[[#This Row],[部首]],部首検索表[部首],0))</f>
        <v>115</v>
      </c>
      <c r="I681" s="23" t="s">
        <v>396</v>
      </c>
      <c r="J681" s="23"/>
      <c r="K681" s="23"/>
      <c r="L681" s="23"/>
      <c r="M681" s="45"/>
      <c r="N681" s="20"/>
      <c r="AU681"/>
      <c r="AW681"/>
      <c r="AY681"/>
      <c r="AZ681" s="3"/>
      <c r="BA681"/>
      <c r="BB681" s="3"/>
      <c r="BC681"/>
      <c r="BD681" s="3"/>
      <c r="BE681"/>
      <c r="BF681" s="3"/>
      <c r="BG681"/>
      <c r="BH681" s="3"/>
      <c r="BI681"/>
      <c r="BJ681" s="3"/>
      <c r="BK681"/>
      <c r="BL681" s="3"/>
      <c r="BM681"/>
      <c r="BN681" s="3"/>
      <c r="BO681"/>
      <c r="BP681" s="3"/>
      <c r="BQ681"/>
      <c r="BR681" s="3"/>
      <c r="BS681"/>
      <c r="BT681" s="3"/>
      <c r="BU681"/>
      <c r="BV681" s="3"/>
      <c r="BW681"/>
      <c r="BX681" s="3"/>
      <c r="BY681"/>
      <c r="BZ681" s="3"/>
      <c r="CA681"/>
      <c r="CB681" s="3"/>
      <c r="CD681" s="3"/>
      <c r="CF681" s="3"/>
    </row>
    <row r="682" spans="2:84">
      <c r="B682" s="29">
        <f t="shared" si="11"/>
        <v>680</v>
      </c>
      <c r="C682" s="1" t="s">
        <v>1614</v>
      </c>
      <c r="D682" s="9" t="s">
        <v>1614</v>
      </c>
      <c r="E682" s="9" t="s">
        <v>396</v>
      </c>
      <c r="F682" s="1">
        <v>11</v>
      </c>
      <c r="G682" s="1" t="s">
        <v>792</v>
      </c>
      <c r="H682" s="23">
        <f>INDEX(部首検索表[序数],MATCH(字音画数表[[#This Row],[部首]],部首検索表[部首],0))</f>
        <v>120</v>
      </c>
      <c r="I682" s="1" t="s">
        <v>396</v>
      </c>
      <c r="J682" s="23"/>
      <c r="K682" s="23"/>
      <c r="L682" s="23"/>
      <c r="M682" s="45"/>
      <c r="N682" s="20"/>
      <c r="AU682"/>
      <c r="AW682"/>
      <c r="AY682"/>
      <c r="AZ682" s="3"/>
      <c r="BA682"/>
      <c r="BB682" s="3"/>
      <c r="BC682"/>
      <c r="BD682" s="3"/>
      <c r="BE682"/>
      <c r="BF682" s="3"/>
      <c r="BG682"/>
      <c r="BH682" s="3"/>
      <c r="BI682"/>
      <c r="BJ682" s="3"/>
      <c r="BK682"/>
      <c r="BL682" s="3"/>
      <c r="BM682"/>
      <c r="BN682" s="3"/>
      <c r="BO682"/>
      <c r="BP682" s="3"/>
      <c r="BQ682"/>
      <c r="BR682" s="3"/>
      <c r="BS682"/>
      <c r="BT682" s="3"/>
      <c r="BU682"/>
      <c r="BV682" s="3"/>
      <c r="BW682"/>
      <c r="BX682" s="3"/>
      <c r="BY682"/>
      <c r="BZ682" s="3"/>
      <c r="CA682"/>
      <c r="CB682" s="3"/>
      <c r="CD682" s="3"/>
      <c r="CF682" s="3"/>
    </row>
    <row r="683" spans="2:84">
      <c r="B683" s="29">
        <f t="shared" si="11"/>
        <v>681</v>
      </c>
      <c r="C683" s="28" t="s">
        <v>1923</v>
      </c>
      <c r="D683" s="28" t="s">
        <v>2699</v>
      </c>
      <c r="E683" s="9" t="s">
        <v>396</v>
      </c>
      <c r="F683" s="1">
        <v>19</v>
      </c>
      <c r="G683" s="23" t="s">
        <v>41</v>
      </c>
      <c r="H683" s="23">
        <f>INDEX(部首検索表[序数],MATCH(字音画数表[[#This Row],[部首]],部首検索表[部首],0))</f>
        <v>140</v>
      </c>
      <c r="I683" s="23" t="s">
        <v>396</v>
      </c>
      <c r="J683" s="23"/>
      <c r="K683" s="23"/>
      <c r="L683" s="23"/>
      <c r="M683" s="45" t="s">
        <v>20</v>
      </c>
      <c r="N683" s="20"/>
      <c r="AU683"/>
      <c r="AW683"/>
      <c r="AY683"/>
      <c r="AZ683" s="3"/>
      <c r="BA683"/>
      <c r="BB683" s="3"/>
      <c r="BC683"/>
      <c r="BD683" s="3"/>
      <c r="BE683"/>
      <c r="BF683" s="3"/>
      <c r="BG683"/>
      <c r="BH683" s="3"/>
      <c r="BI683"/>
      <c r="BJ683" s="3"/>
      <c r="BK683"/>
      <c r="BL683" s="3"/>
      <c r="BM683"/>
      <c r="BN683" s="3"/>
      <c r="BO683"/>
      <c r="BP683" s="3"/>
      <c r="BQ683"/>
      <c r="BR683" s="3"/>
      <c r="BS683"/>
      <c r="BT683" s="3"/>
      <c r="BU683"/>
      <c r="BV683" s="3"/>
      <c r="BW683"/>
      <c r="BX683" s="3"/>
      <c r="BY683"/>
      <c r="BZ683" s="3"/>
      <c r="CA683"/>
      <c r="CB683" s="3"/>
      <c r="CD683" s="3"/>
      <c r="CF683" s="3"/>
    </row>
    <row r="684" spans="2:84">
      <c r="B684" s="29">
        <f t="shared" si="11"/>
        <v>682</v>
      </c>
      <c r="C684" s="28" t="s">
        <v>1255</v>
      </c>
      <c r="D684" s="28" t="s">
        <v>1255</v>
      </c>
      <c r="E684" s="9" t="s">
        <v>517</v>
      </c>
      <c r="F684" s="1">
        <v>7</v>
      </c>
      <c r="G684" s="23" t="s">
        <v>795</v>
      </c>
      <c r="H684" s="27">
        <f>INDEX(部首検索表[序数],MATCH(字音画数表[[#This Row],[部首]],部首検索表[部首],0))</f>
        <v>156</v>
      </c>
      <c r="I684" s="23" t="s">
        <v>396</v>
      </c>
      <c r="J684" s="23"/>
      <c r="K684" s="23"/>
      <c r="L684" s="23"/>
      <c r="M684" s="45"/>
      <c r="N684" s="20"/>
      <c r="AU684"/>
      <c r="AW684"/>
      <c r="AY684"/>
      <c r="AZ684" s="3"/>
      <c r="BA684"/>
      <c r="BB684" s="3"/>
      <c r="BC684"/>
      <c r="BD684" s="3"/>
      <c r="BE684"/>
      <c r="BF684" s="3"/>
      <c r="BG684"/>
      <c r="BH684" s="3"/>
      <c r="BI684"/>
      <c r="BJ684" s="3"/>
      <c r="BK684"/>
      <c r="BL684" s="3"/>
      <c r="BM684"/>
      <c r="BN684" s="3"/>
      <c r="BO684"/>
      <c r="BP684" s="3"/>
      <c r="BQ684"/>
      <c r="BR684" s="3"/>
      <c r="BS684"/>
      <c r="BT684" s="3"/>
      <c r="BU684"/>
      <c r="BV684" s="3"/>
      <c r="BW684"/>
      <c r="BX684" s="3"/>
      <c r="BY684"/>
      <c r="BZ684" s="3"/>
      <c r="CA684"/>
      <c r="CB684" s="3"/>
      <c r="CD684" s="3"/>
      <c r="CF684" s="3"/>
    </row>
    <row r="685" spans="2:84">
      <c r="B685" s="29">
        <f t="shared" si="11"/>
        <v>683</v>
      </c>
      <c r="C685" s="28" t="s">
        <v>1615</v>
      </c>
      <c r="D685" s="28" t="s">
        <v>1615</v>
      </c>
      <c r="E685" s="9" t="s">
        <v>517</v>
      </c>
      <c r="F685" s="1">
        <v>8</v>
      </c>
      <c r="G685" s="23" t="s">
        <v>15</v>
      </c>
      <c r="H685" s="23">
        <f>INDEX(部首検索表[序数],MATCH(字音画数表[[#This Row],[部首]],部首検索表[部首],0))</f>
        <v>40</v>
      </c>
      <c r="I685" s="23" t="s">
        <v>396</v>
      </c>
      <c r="J685" s="23" t="s">
        <v>2072</v>
      </c>
      <c r="K685" s="23" t="s">
        <v>1972</v>
      </c>
      <c r="L685" s="23"/>
      <c r="M685" s="45" t="s">
        <v>20</v>
      </c>
      <c r="N685" s="20"/>
      <c r="AU685"/>
      <c r="AW685"/>
      <c r="AY685"/>
      <c r="AZ685" s="3"/>
      <c r="BA685"/>
      <c r="BB685" s="3"/>
      <c r="BC685"/>
      <c r="BD685" s="3"/>
      <c r="BE685"/>
      <c r="BF685" s="3"/>
      <c r="BG685"/>
      <c r="BH685" s="3"/>
      <c r="BI685"/>
      <c r="BJ685" s="3"/>
      <c r="BK685"/>
      <c r="BL685" s="3"/>
      <c r="BM685"/>
      <c r="BN685" s="3"/>
      <c r="BO685"/>
      <c r="BP685" s="3"/>
      <c r="BQ685"/>
      <c r="BR685" s="3"/>
      <c r="BS685"/>
      <c r="BT685" s="3"/>
      <c r="BU685"/>
      <c r="BV685" s="3"/>
      <c r="BW685"/>
      <c r="BX685" s="3"/>
      <c r="BY685"/>
      <c r="BZ685" s="3"/>
      <c r="CA685"/>
      <c r="CB685" s="3"/>
      <c r="CD685" s="3"/>
      <c r="CF685" s="3"/>
    </row>
    <row r="686" spans="2:84">
      <c r="B686" s="29">
        <f t="shared" si="11"/>
        <v>684</v>
      </c>
      <c r="C686" s="28" t="s">
        <v>509</v>
      </c>
      <c r="D686" s="28" t="s">
        <v>509</v>
      </c>
      <c r="E686" s="9" t="s">
        <v>517</v>
      </c>
      <c r="F686" s="1">
        <v>10</v>
      </c>
      <c r="G686" s="23" t="s">
        <v>23</v>
      </c>
      <c r="H686" s="23">
        <f>INDEX(部首検索表[序数],MATCH(字音画数表[[#This Row],[部首]],部首検索表[部首],0))</f>
        <v>9</v>
      </c>
      <c r="I686" s="23" t="s">
        <v>396</v>
      </c>
      <c r="J686" s="23"/>
      <c r="K686" s="23"/>
      <c r="L686" s="23"/>
      <c r="M686" s="45" t="s">
        <v>510</v>
      </c>
      <c r="N686" s="20"/>
      <c r="AU686"/>
      <c r="AW686"/>
      <c r="AY686"/>
      <c r="AZ686" s="3"/>
      <c r="BA686"/>
      <c r="BB686" s="3"/>
      <c r="BC686"/>
      <c r="BD686" s="3"/>
      <c r="BE686"/>
      <c r="BF686" s="3"/>
      <c r="BG686"/>
      <c r="BH686" s="3"/>
      <c r="BI686"/>
      <c r="BJ686" s="3"/>
      <c r="BK686"/>
      <c r="BL686" s="3"/>
      <c r="BM686"/>
      <c r="BN686" s="3"/>
      <c r="BO686"/>
      <c r="BP686" s="3"/>
      <c r="BQ686"/>
      <c r="BR686" s="3"/>
      <c r="BS686"/>
      <c r="BT686" s="3"/>
      <c r="BU686"/>
      <c r="BV686" s="3"/>
      <c r="BW686"/>
      <c r="BX686" s="3"/>
      <c r="BY686"/>
      <c r="BZ686" s="3"/>
      <c r="CA686"/>
      <c r="CB686" s="3"/>
      <c r="CD686" s="3"/>
      <c r="CF686" s="3"/>
    </row>
    <row r="687" spans="2:84">
      <c r="B687" s="29">
        <f t="shared" si="11"/>
        <v>685</v>
      </c>
      <c r="C687" s="14" t="s">
        <v>1565</v>
      </c>
      <c r="D687" s="14" t="s">
        <v>1565</v>
      </c>
      <c r="E687" s="9" t="s">
        <v>1924</v>
      </c>
      <c r="F687" s="1">
        <v>10</v>
      </c>
      <c r="G687" s="23" t="s">
        <v>799</v>
      </c>
      <c r="H687" s="27">
        <f>INDEX(部首検索表[序数],MATCH(字音画数表[[#This Row],[部首]],部首検索表[部首],0))</f>
        <v>38</v>
      </c>
      <c r="I687" s="23" t="s">
        <v>396</v>
      </c>
      <c r="J687" s="23" t="s">
        <v>2073</v>
      </c>
      <c r="K687" s="23" t="s">
        <v>1980</v>
      </c>
      <c r="L687" s="23"/>
      <c r="M687" s="45" t="s">
        <v>20</v>
      </c>
      <c r="N687" s="20"/>
      <c r="AU687"/>
      <c r="AW687"/>
      <c r="AY687"/>
      <c r="AZ687" s="3"/>
      <c r="BA687"/>
      <c r="BB687" s="3"/>
      <c r="BC687"/>
      <c r="BD687" s="3"/>
      <c r="BE687"/>
      <c r="BF687" s="3"/>
      <c r="BG687"/>
      <c r="BH687" s="3"/>
      <c r="BI687"/>
      <c r="BJ687" s="3"/>
      <c r="BK687"/>
      <c r="BL687" s="3"/>
      <c r="BM687"/>
      <c r="BN687" s="3"/>
      <c r="BO687"/>
      <c r="BP687" s="3"/>
      <c r="BQ687"/>
      <c r="BR687" s="3"/>
      <c r="BS687"/>
      <c r="BT687" s="3"/>
      <c r="BU687"/>
      <c r="BV687" s="3"/>
      <c r="BW687"/>
      <c r="BX687" s="3"/>
      <c r="BY687"/>
      <c r="BZ687" s="3"/>
      <c r="CA687"/>
      <c r="CB687" s="3"/>
      <c r="CD687" s="3"/>
      <c r="CF687" s="3"/>
    </row>
    <row r="688" spans="2:84">
      <c r="B688" s="29">
        <f t="shared" si="11"/>
        <v>686</v>
      </c>
      <c r="C688" s="28" t="s">
        <v>950</v>
      </c>
      <c r="D688" s="28" t="s">
        <v>2700</v>
      </c>
      <c r="E688" s="9" t="s">
        <v>517</v>
      </c>
      <c r="F688" s="1">
        <v>10</v>
      </c>
      <c r="G688" s="23" t="s">
        <v>788</v>
      </c>
      <c r="H688" s="27">
        <f>INDEX(部首検索表[序数],MATCH(字音画数表[[#This Row],[部首]],部首検索表[部首],0))</f>
        <v>75</v>
      </c>
      <c r="I688" s="23" t="s">
        <v>396</v>
      </c>
      <c r="J688" s="23"/>
      <c r="K688" s="23"/>
      <c r="L688" s="23"/>
      <c r="M688" s="45" t="s">
        <v>20</v>
      </c>
      <c r="N688" s="20"/>
      <c r="AU688"/>
      <c r="AW688"/>
      <c r="AY688"/>
      <c r="AZ688" s="3"/>
      <c r="BA688"/>
      <c r="BB688" s="3"/>
      <c r="BC688"/>
      <c r="BD688" s="3"/>
      <c r="BE688"/>
      <c r="BF688" s="3"/>
      <c r="BG688"/>
      <c r="BH688" s="3"/>
      <c r="BI688"/>
      <c r="BJ688" s="3"/>
      <c r="BK688"/>
      <c r="BL688" s="3"/>
      <c r="BM688"/>
      <c r="BN688" s="3"/>
      <c r="BO688"/>
      <c r="BP688" s="3"/>
      <c r="BQ688"/>
      <c r="BR688" s="3"/>
      <c r="BS688"/>
      <c r="BT688" s="3"/>
      <c r="BU688"/>
      <c r="BV688" s="3"/>
      <c r="BW688"/>
      <c r="BX688" s="3"/>
      <c r="BY688"/>
      <c r="BZ688" s="3"/>
      <c r="CA688"/>
      <c r="CB688" s="3"/>
      <c r="CD688" s="3"/>
      <c r="CF688" s="3"/>
    </row>
    <row r="689" spans="2:84">
      <c r="B689" s="29">
        <f t="shared" si="11"/>
        <v>687</v>
      </c>
      <c r="C689" s="14" t="s">
        <v>1925</v>
      </c>
      <c r="D689" s="14" t="s">
        <v>1324</v>
      </c>
      <c r="E689" s="9" t="s">
        <v>517</v>
      </c>
      <c r="F689" s="1">
        <v>10</v>
      </c>
      <c r="G689" s="23" t="s">
        <v>41</v>
      </c>
      <c r="H689" s="23">
        <f>INDEX(部首検索表[序数],MATCH(字音画数表[[#This Row],[部首]],部首検索表[部首],0))</f>
        <v>140</v>
      </c>
      <c r="I689" s="23" t="s">
        <v>396</v>
      </c>
      <c r="J689" s="23"/>
      <c r="K689" s="23"/>
      <c r="L689" s="23"/>
      <c r="M689" s="45" t="s">
        <v>20</v>
      </c>
      <c r="N689" s="20"/>
      <c r="AU689"/>
      <c r="AW689"/>
      <c r="AY689"/>
      <c r="AZ689" s="3"/>
      <c r="BA689"/>
      <c r="BB689" s="3"/>
      <c r="BC689"/>
      <c r="BD689" s="3"/>
      <c r="BE689"/>
      <c r="BF689" s="3"/>
      <c r="BG689"/>
      <c r="BH689" s="3"/>
      <c r="BI689"/>
      <c r="BJ689" s="3"/>
      <c r="BK689"/>
      <c r="BL689" s="3"/>
      <c r="BM689"/>
      <c r="BN689" s="3"/>
      <c r="BO689"/>
      <c r="BP689" s="3"/>
      <c r="BQ689"/>
      <c r="BR689" s="3"/>
      <c r="BS689"/>
      <c r="BT689" s="3"/>
      <c r="BU689"/>
      <c r="BV689" s="3"/>
      <c r="BW689"/>
      <c r="BX689" s="3"/>
      <c r="BY689"/>
      <c r="BZ689" s="3"/>
      <c r="CA689"/>
      <c r="CB689" s="3"/>
      <c r="CD689" s="3"/>
      <c r="CF689" s="3"/>
    </row>
    <row r="690" spans="2:84">
      <c r="B690" s="29">
        <f t="shared" si="11"/>
        <v>688</v>
      </c>
      <c r="C690" s="28" t="s">
        <v>1616</v>
      </c>
      <c r="D690" s="28" t="s">
        <v>1616</v>
      </c>
      <c r="E690" s="9" t="s">
        <v>517</v>
      </c>
      <c r="F690" s="1">
        <v>10</v>
      </c>
      <c r="G690" s="23" t="s">
        <v>109</v>
      </c>
      <c r="H690" s="23">
        <f>INDEX(部首検索表[序数],MATCH(字音画数表[[#This Row],[部首]],部首検索表[部首],0))</f>
        <v>162</v>
      </c>
      <c r="I690" s="23" t="s">
        <v>396</v>
      </c>
      <c r="J690" s="23"/>
      <c r="K690" s="23"/>
      <c r="L690" s="23"/>
      <c r="M690" s="45"/>
      <c r="N690" s="20"/>
      <c r="AU690"/>
      <c r="AW690"/>
      <c r="AY690"/>
      <c r="AZ690" s="3"/>
      <c r="BA690"/>
      <c r="BB690" s="3"/>
      <c r="BC690"/>
      <c r="BD690" s="3"/>
      <c r="BE690"/>
      <c r="BF690" s="3"/>
      <c r="BG690"/>
      <c r="BH690" s="3"/>
      <c r="BI690"/>
      <c r="BJ690" s="3"/>
      <c r="BK690"/>
      <c r="BL690" s="3"/>
      <c r="BM690"/>
      <c r="BN690" s="3"/>
      <c r="BO690"/>
      <c r="BP690" s="3"/>
      <c r="BQ690"/>
      <c r="BR690" s="3"/>
      <c r="BS690"/>
      <c r="BT690" s="3"/>
      <c r="BU690"/>
      <c r="BV690" s="3"/>
      <c r="BW690"/>
      <c r="BX690" s="3"/>
      <c r="BY690"/>
      <c r="BZ690" s="3"/>
      <c r="CA690"/>
      <c r="CB690" s="3"/>
      <c r="CD690" s="3"/>
      <c r="CF690" s="3"/>
    </row>
    <row r="691" spans="2:84">
      <c r="B691" s="29">
        <f t="shared" si="11"/>
        <v>689</v>
      </c>
      <c r="C691" s="108" t="s">
        <v>511</v>
      </c>
      <c r="D691" s="108" t="s">
        <v>511</v>
      </c>
      <c r="E691" s="9" t="s">
        <v>517</v>
      </c>
      <c r="F691" s="1">
        <v>11</v>
      </c>
      <c r="G691" s="23" t="s">
        <v>283</v>
      </c>
      <c r="H691" s="8">
        <f>INDEX(部首検索表[序数],MATCH(字音画数表[[#This Row],[部首]],部首検索表[部首],0))</f>
        <v>73</v>
      </c>
      <c r="I691" s="23" t="s">
        <v>396</v>
      </c>
      <c r="J691" s="23"/>
      <c r="K691" s="23"/>
      <c r="L691" s="23"/>
      <c r="M691" s="45" t="s">
        <v>20</v>
      </c>
      <c r="N691" s="20"/>
      <c r="AU691"/>
      <c r="AW691"/>
      <c r="AY691"/>
      <c r="AZ691" s="3"/>
      <c r="BA691"/>
      <c r="BB691" s="3"/>
      <c r="BC691"/>
      <c r="BD691" s="3"/>
      <c r="BE691"/>
      <c r="BF691" s="3"/>
      <c r="BG691"/>
      <c r="BH691" s="3"/>
      <c r="BI691"/>
      <c r="BJ691" s="3"/>
      <c r="BK691"/>
      <c r="BL691" s="3"/>
      <c r="BM691"/>
      <c r="BN691" s="3"/>
      <c r="BO691"/>
      <c r="BP691" s="3"/>
      <c r="BQ691"/>
      <c r="BR691" s="3"/>
      <c r="BS691"/>
      <c r="BT691" s="3"/>
      <c r="BU691"/>
      <c r="BV691" s="3"/>
      <c r="BW691"/>
      <c r="BX691" s="3"/>
      <c r="BY691"/>
      <c r="BZ691" s="3"/>
      <c r="CA691"/>
      <c r="CB691" s="3"/>
      <c r="CD691" s="3"/>
      <c r="CF691" s="3"/>
    </row>
    <row r="692" spans="2:84">
      <c r="B692" s="29">
        <f t="shared" si="11"/>
        <v>690</v>
      </c>
      <c r="C692" s="28" t="s">
        <v>1618</v>
      </c>
      <c r="D692" s="28" t="s">
        <v>1618</v>
      </c>
      <c r="E692" s="9" t="s">
        <v>517</v>
      </c>
      <c r="F692" s="1">
        <v>11</v>
      </c>
      <c r="G692" s="23" t="s">
        <v>1187</v>
      </c>
      <c r="H692" s="27">
        <f>INDEX(部首検索表[序数],MATCH(字音画数表[[#This Row],[部首]],部首検索表[部首],0))</f>
        <v>89</v>
      </c>
      <c r="I692" s="23" t="s">
        <v>396</v>
      </c>
      <c r="J692" s="23"/>
      <c r="K692" s="23"/>
      <c r="L692" s="23"/>
      <c r="M692" s="45"/>
      <c r="N692" s="20"/>
      <c r="AU692"/>
      <c r="AW692"/>
      <c r="AY692"/>
      <c r="AZ692" s="3"/>
      <c r="BA692"/>
      <c r="BB692" s="3"/>
      <c r="BC692"/>
      <c r="BD692" s="3"/>
      <c r="BE692"/>
      <c r="BF692" s="3"/>
      <c r="BG692"/>
      <c r="BH692" s="3"/>
      <c r="BI692"/>
      <c r="BJ692" s="3"/>
      <c r="BK692"/>
      <c r="BL692" s="3"/>
      <c r="BM692"/>
      <c r="BN692" s="3"/>
      <c r="BO692"/>
      <c r="BP692" s="3"/>
      <c r="BQ692"/>
      <c r="BR692" s="3"/>
      <c r="BS692"/>
      <c r="BT692" s="3"/>
      <c r="BU692"/>
      <c r="BV692" s="3"/>
      <c r="BW692"/>
      <c r="BX692" s="3"/>
      <c r="BY692"/>
      <c r="BZ692" s="3"/>
      <c r="CA692"/>
      <c r="CB692" s="3"/>
      <c r="CD692" s="3"/>
      <c r="CF692" s="3"/>
    </row>
    <row r="693" spans="2:84">
      <c r="B693" s="29">
        <f t="shared" si="11"/>
        <v>691</v>
      </c>
      <c r="C693" s="28" t="s">
        <v>1617</v>
      </c>
      <c r="D693" s="28" t="s">
        <v>1617</v>
      </c>
      <c r="E693" s="9" t="s">
        <v>517</v>
      </c>
      <c r="F693" s="1">
        <v>11</v>
      </c>
      <c r="G693" s="23" t="s">
        <v>109</v>
      </c>
      <c r="H693" s="27">
        <f>INDEX(部首検索表[序数],MATCH(字音画数表[[#This Row],[部首]],部首検索表[部首],0))</f>
        <v>162</v>
      </c>
      <c r="I693" s="23" t="s">
        <v>396</v>
      </c>
      <c r="J693" s="23" t="s">
        <v>2074</v>
      </c>
      <c r="K693" s="23" t="s">
        <v>1980</v>
      </c>
      <c r="L693" s="23"/>
      <c r="M693" s="45" t="s">
        <v>20</v>
      </c>
      <c r="N693" s="20"/>
      <c r="AU693"/>
      <c r="AW693"/>
      <c r="AY693"/>
      <c r="AZ693" s="3"/>
      <c r="BA693"/>
      <c r="BB693" s="3"/>
      <c r="BC693"/>
      <c r="BD693" s="3"/>
      <c r="BE693"/>
      <c r="BF693" s="3"/>
      <c r="BG693"/>
      <c r="BH693" s="3"/>
      <c r="BI693"/>
      <c r="BJ693" s="3"/>
      <c r="BK693"/>
      <c r="BL693" s="3"/>
      <c r="BM693"/>
      <c r="BN693" s="3"/>
      <c r="BO693"/>
      <c r="BP693" s="3"/>
      <c r="BQ693"/>
      <c r="BR693" s="3"/>
      <c r="BS693"/>
      <c r="BT693" s="3"/>
      <c r="BU693"/>
      <c r="BV693" s="3"/>
      <c r="BW693"/>
      <c r="BX693" s="3"/>
      <c r="BY693"/>
      <c r="BZ693" s="3"/>
      <c r="CA693"/>
      <c r="CB693" s="3"/>
      <c r="CD693" s="3"/>
      <c r="CF693" s="3"/>
    </row>
    <row r="694" spans="2:84">
      <c r="B694" s="29">
        <f t="shared" si="11"/>
        <v>692</v>
      </c>
      <c r="C694" s="56" t="s">
        <v>2152</v>
      </c>
      <c r="D694" s="56" t="s">
        <v>2152</v>
      </c>
      <c r="E694" s="66" t="s">
        <v>517</v>
      </c>
      <c r="F694" s="58">
        <v>12</v>
      </c>
      <c r="G694" s="68" t="s">
        <v>1238</v>
      </c>
      <c r="H694" s="27">
        <f>INDEX(部首検索表[序数],MATCH(字音画数表[[#This Row],[部首]],部首検索表[部首],0))</f>
        <v>116</v>
      </c>
      <c r="I694" s="23" t="s">
        <v>396</v>
      </c>
      <c r="J694" s="69"/>
      <c r="K694" s="69"/>
      <c r="L694" s="69"/>
      <c r="M694" s="70" t="s">
        <v>2153</v>
      </c>
      <c r="N694" s="20"/>
      <c r="AU694"/>
      <c r="AW694"/>
      <c r="AY694"/>
      <c r="AZ694" s="3"/>
      <c r="BA694"/>
      <c r="BB694" s="3"/>
      <c r="BC694"/>
      <c r="BD694" s="3"/>
      <c r="BE694"/>
      <c r="BF694" s="3"/>
      <c r="BG694"/>
      <c r="BH694" s="3"/>
      <c r="BI694"/>
      <c r="BJ694" s="3"/>
      <c r="BK694"/>
      <c r="BL694" s="3"/>
      <c r="BM694"/>
      <c r="BN694" s="3"/>
      <c r="BO694"/>
      <c r="BP694" s="3"/>
      <c r="BQ694"/>
      <c r="BR694" s="3"/>
      <c r="BS694"/>
      <c r="BT694" s="3"/>
      <c r="BU694"/>
      <c r="BV694" s="3"/>
      <c r="BW694"/>
      <c r="BX694" s="3"/>
      <c r="BY694"/>
      <c r="BZ694" s="3"/>
      <c r="CA694"/>
      <c r="CB694" s="3"/>
      <c r="CD694" s="3"/>
      <c r="CF694" s="3"/>
    </row>
    <row r="695" spans="2:84">
      <c r="B695" s="29">
        <f t="shared" si="11"/>
        <v>693</v>
      </c>
      <c r="C695" s="28" t="s">
        <v>514</v>
      </c>
      <c r="D695" s="28" t="s">
        <v>514</v>
      </c>
      <c r="E695" s="9" t="s">
        <v>517</v>
      </c>
      <c r="F695" s="1">
        <v>13</v>
      </c>
      <c r="G695" s="23" t="s">
        <v>41</v>
      </c>
      <c r="H695" s="23">
        <f>INDEX(部首検索表[序数],MATCH(字音画数表[[#This Row],[部首]],部首検索表[部首],0))</f>
        <v>140</v>
      </c>
      <c r="I695" s="23" t="s">
        <v>396</v>
      </c>
      <c r="J695" s="28"/>
      <c r="K695" s="28"/>
      <c r="L695" s="28"/>
      <c r="M695" s="138"/>
      <c r="N695" s="20"/>
      <c r="AU695"/>
      <c r="AW695"/>
      <c r="AY695"/>
      <c r="AZ695" s="3"/>
      <c r="BA695"/>
      <c r="BB695" s="3"/>
      <c r="BC695"/>
      <c r="BD695" s="3"/>
      <c r="BE695"/>
      <c r="BF695" s="3"/>
      <c r="BG695"/>
      <c r="BH695" s="3"/>
      <c r="BI695"/>
      <c r="BJ695" s="3"/>
      <c r="BK695"/>
      <c r="BL695" s="3"/>
      <c r="BM695"/>
      <c r="BN695" s="3"/>
      <c r="BO695"/>
      <c r="BP695" s="3"/>
      <c r="BQ695"/>
      <c r="BR695" s="3"/>
      <c r="BS695"/>
      <c r="BT695" s="3"/>
      <c r="BU695"/>
      <c r="BV695" s="3"/>
      <c r="BW695"/>
      <c r="BX695" s="3"/>
      <c r="BY695"/>
      <c r="BZ695" s="3"/>
      <c r="CA695"/>
      <c r="CB695" s="3"/>
      <c r="CD695" s="3"/>
      <c r="CF695" s="3"/>
    </row>
    <row r="696" spans="2:84">
      <c r="B696" s="29">
        <f t="shared" si="11"/>
        <v>694</v>
      </c>
      <c r="C696" s="1" t="s">
        <v>1570</v>
      </c>
      <c r="D696" s="9" t="s">
        <v>2393</v>
      </c>
      <c r="E696" s="9" t="s">
        <v>1924</v>
      </c>
      <c r="F696" s="1">
        <v>13</v>
      </c>
      <c r="G696" s="1" t="s">
        <v>28</v>
      </c>
      <c r="H696" s="23">
        <f>INDEX(部首検索表[序数],MATCH(字音画数表[[#This Row],[部首]],部首検索表[部首],0))</f>
        <v>145</v>
      </c>
      <c r="I696" s="23" t="s">
        <v>396</v>
      </c>
      <c r="J696" s="28"/>
      <c r="K696" s="28"/>
      <c r="L696" s="28"/>
      <c r="M696" s="144" t="s">
        <v>2075</v>
      </c>
      <c r="N696" s="20"/>
      <c r="AU696"/>
      <c r="AW696"/>
      <c r="AY696"/>
      <c r="AZ696" s="3"/>
      <c r="BA696"/>
      <c r="BB696" s="3"/>
      <c r="BC696"/>
      <c r="BD696" s="3"/>
      <c r="BE696"/>
      <c r="BF696" s="3"/>
      <c r="BG696"/>
      <c r="BH696" s="3"/>
      <c r="BI696"/>
      <c r="BJ696" s="3"/>
      <c r="BK696"/>
      <c r="BL696" s="3"/>
      <c r="BM696"/>
      <c r="BN696" s="3"/>
      <c r="BO696"/>
      <c r="BP696" s="3"/>
      <c r="BQ696"/>
      <c r="BR696" s="3"/>
      <c r="BS696"/>
      <c r="BT696" s="3"/>
      <c r="BU696"/>
      <c r="BV696" s="3"/>
      <c r="BW696"/>
      <c r="BX696" s="3"/>
      <c r="BY696"/>
      <c r="BZ696" s="3"/>
      <c r="CA696"/>
      <c r="CB696" s="3"/>
      <c r="CD696" s="3"/>
      <c r="CF696" s="3"/>
    </row>
    <row r="697" spans="2:84">
      <c r="B697" s="29">
        <f t="shared" si="11"/>
        <v>695</v>
      </c>
      <c r="C697" s="28" t="s">
        <v>513</v>
      </c>
      <c r="D697" s="28" t="s">
        <v>513</v>
      </c>
      <c r="E697" s="9" t="s">
        <v>517</v>
      </c>
      <c r="F697" s="1">
        <v>14</v>
      </c>
      <c r="G697" s="23" t="s">
        <v>90</v>
      </c>
      <c r="H697" s="23">
        <f>INDEX(部首検索表[序数],MATCH(字音画数表[[#This Row],[部首]],部首検索表[部首],0))</f>
        <v>85</v>
      </c>
      <c r="I697" s="23" t="s">
        <v>396</v>
      </c>
      <c r="J697" s="23"/>
      <c r="K697" s="23"/>
      <c r="L697" s="23"/>
      <c r="M697" s="45"/>
      <c r="N697" s="20"/>
      <c r="AU697"/>
      <c r="AW697"/>
      <c r="AY697"/>
      <c r="AZ697" s="3"/>
      <c r="BA697"/>
      <c r="BB697" s="3"/>
      <c r="BC697"/>
      <c r="BD697" s="3"/>
      <c r="BE697"/>
      <c r="BF697" s="3"/>
      <c r="BG697"/>
      <c r="BH697" s="3"/>
      <c r="BI697"/>
      <c r="BJ697" s="3"/>
      <c r="BK697"/>
      <c r="BL697" s="3"/>
      <c r="BM697"/>
      <c r="BN697" s="3"/>
      <c r="BO697"/>
      <c r="BP697" s="3"/>
      <c r="BQ697"/>
      <c r="BR697" s="3"/>
      <c r="BS697"/>
      <c r="BT697" s="3"/>
      <c r="BU697"/>
      <c r="BV697" s="3"/>
      <c r="BW697"/>
      <c r="BX697" s="3"/>
      <c r="BY697"/>
      <c r="BZ697" s="3"/>
      <c r="CA697"/>
      <c r="CB697" s="3"/>
      <c r="CD697" s="3"/>
      <c r="CF697" s="3"/>
    </row>
    <row r="698" spans="2:84">
      <c r="B698" s="29">
        <f t="shared" si="11"/>
        <v>696</v>
      </c>
      <c r="C698" s="28" t="s">
        <v>515</v>
      </c>
      <c r="D698" s="28" t="s">
        <v>2424</v>
      </c>
      <c r="E698" s="9" t="s">
        <v>517</v>
      </c>
      <c r="F698" s="1">
        <v>15</v>
      </c>
      <c r="G698" s="23" t="s">
        <v>133</v>
      </c>
      <c r="H698" s="23">
        <f>INDEX(部首検索表[序数],MATCH(字音画数表[[#This Row],[部首]],部首検索表[部首],0))</f>
        <v>32</v>
      </c>
      <c r="I698" s="23" t="s">
        <v>396</v>
      </c>
      <c r="J698" s="23" t="s">
        <v>2074</v>
      </c>
      <c r="K698" s="23" t="s">
        <v>1972</v>
      </c>
      <c r="L698" s="23"/>
      <c r="M698" s="44" t="s">
        <v>1345</v>
      </c>
      <c r="N698" s="20"/>
      <c r="AU698"/>
      <c r="AW698"/>
      <c r="AY698"/>
      <c r="AZ698" s="3"/>
      <c r="BA698"/>
      <c r="BB698" s="3"/>
      <c r="BC698"/>
      <c r="BD698" s="3"/>
      <c r="BE698"/>
      <c r="BF698" s="3"/>
      <c r="BG698"/>
      <c r="BH698" s="3"/>
      <c r="BI698"/>
      <c r="BJ698" s="3"/>
      <c r="BK698"/>
      <c r="BL698" s="3"/>
      <c r="BM698"/>
      <c r="BN698" s="3"/>
      <c r="BO698"/>
      <c r="BP698" s="3"/>
      <c r="BQ698"/>
      <c r="BR698" s="3"/>
      <c r="BS698"/>
      <c r="BT698" s="3"/>
      <c r="BU698"/>
      <c r="BV698" s="3"/>
      <c r="BW698"/>
      <c r="BX698" s="3"/>
      <c r="BY698"/>
      <c r="BZ698" s="3"/>
      <c r="CA698"/>
      <c r="CB698" s="3"/>
      <c r="CD698" s="3"/>
      <c r="CF698" s="3"/>
    </row>
    <row r="699" spans="2:84">
      <c r="B699" s="29">
        <f t="shared" si="11"/>
        <v>697</v>
      </c>
      <c r="C699" s="28" t="s">
        <v>1926</v>
      </c>
      <c r="D699" s="28" t="s">
        <v>2166</v>
      </c>
      <c r="E699" s="9" t="s">
        <v>517</v>
      </c>
      <c r="F699" s="1">
        <v>15</v>
      </c>
      <c r="G699" s="23" t="s">
        <v>410</v>
      </c>
      <c r="H699" s="23">
        <f>INDEX(部首検索表[序数],MATCH(字音画数表[[#This Row],[部首]],部首検索表[部首],0))</f>
        <v>38</v>
      </c>
      <c r="I699" s="23" t="s">
        <v>396</v>
      </c>
      <c r="J699" s="23"/>
      <c r="K699" s="23"/>
      <c r="L699" s="23"/>
      <c r="M699" s="145" t="s">
        <v>3800</v>
      </c>
      <c r="N699" s="20"/>
      <c r="AU699"/>
      <c r="AW699"/>
      <c r="AY699"/>
      <c r="AZ699" s="3"/>
      <c r="BA699"/>
      <c r="BB699" s="3"/>
      <c r="BC699"/>
      <c r="BD699" s="3"/>
      <c r="BE699"/>
      <c r="BF699" s="3"/>
      <c r="BG699"/>
      <c r="BH699" s="3"/>
      <c r="BI699"/>
      <c r="BJ699" s="3"/>
      <c r="BK699"/>
      <c r="BL699" s="3"/>
      <c r="BM699"/>
      <c r="BN699" s="3"/>
      <c r="BO699"/>
      <c r="BP699" s="3"/>
      <c r="BQ699"/>
      <c r="BR699" s="3"/>
      <c r="BS699"/>
      <c r="BT699" s="3"/>
      <c r="BU699"/>
      <c r="BV699" s="3"/>
      <c r="BW699"/>
      <c r="BX699" s="3"/>
      <c r="BY699"/>
      <c r="BZ699" s="3"/>
      <c r="CA699"/>
      <c r="CB699" s="3"/>
      <c r="CD699" s="3"/>
      <c r="CF699" s="3"/>
    </row>
    <row r="700" spans="2:84">
      <c r="B700" s="29">
        <f t="shared" si="11"/>
        <v>698</v>
      </c>
      <c r="C700" s="28" t="s">
        <v>1619</v>
      </c>
      <c r="D700" s="28" t="s">
        <v>1619</v>
      </c>
      <c r="E700" s="9" t="s">
        <v>517</v>
      </c>
      <c r="F700" s="1">
        <v>15</v>
      </c>
      <c r="G700" s="23" t="s">
        <v>929</v>
      </c>
      <c r="H700" s="23">
        <f>INDEX(部首検索表[序数],MATCH(字音画数表[[#This Row],[部首]],部首検索表[部首],0))</f>
        <v>131</v>
      </c>
      <c r="I700" s="23" t="s">
        <v>396</v>
      </c>
      <c r="J700" s="23" t="s">
        <v>2074</v>
      </c>
      <c r="K700" s="23" t="s">
        <v>1972</v>
      </c>
      <c r="L700" s="23"/>
      <c r="M700" s="44" t="s">
        <v>1345</v>
      </c>
      <c r="N700" s="20"/>
      <c r="AU700"/>
      <c r="AW700"/>
      <c r="AY700"/>
      <c r="AZ700" s="3"/>
      <c r="BA700"/>
      <c r="BB700" s="3"/>
      <c r="BC700"/>
      <c r="BD700" s="3"/>
      <c r="BE700"/>
      <c r="BF700" s="3"/>
      <c r="BG700"/>
      <c r="BH700" s="3"/>
      <c r="BI700"/>
      <c r="BJ700" s="3"/>
      <c r="BK700"/>
      <c r="BL700" s="3"/>
      <c r="BM700"/>
      <c r="BN700" s="3"/>
      <c r="BO700"/>
      <c r="BP700" s="3"/>
      <c r="BQ700"/>
      <c r="BR700" s="3"/>
      <c r="BS700"/>
      <c r="BT700" s="3"/>
      <c r="BU700"/>
      <c r="BV700" s="3"/>
      <c r="BW700"/>
      <c r="BX700" s="3"/>
      <c r="BY700"/>
      <c r="BZ700" s="3"/>
      <c r="CA700"/>
      <c r="CB700" s="3"/>
      <c r="CD700" s="3"/>
      <c r="CF700" s="3"/>
    </row>
    <row r="701" spans="2:84">
      <c r="B701" s="29">
        <f t="shared" si="11"/>
        <v>699</v>
      </c>
      <c r="C701" s="1" t="s">
        <v>1927</v>
      </c>
      <c r="D701" s="9" t="s">
        <v>1927</v>
      </c>
      <c r="E701" s="9" t="s">
        <v>517</v>
      </c>
      <c r="F701" s="1">
        <v>15</v>
      </c>
      <c r="G701" s="1" t="s">
        <v>626</v>
      </c>
      <c r="H701" s="8">
        <f>INDEX(部首検索表[序数],MATCH(字音画数表[[#This Row],[部首]],部首検索表[部首],0))</f>
        <v>187</v>
      </c>
      <c r="I701" s="23" t="s">
        <v>396</v>
      </c>
      <c r="J701" s="1"/>
      <c r="K701" s="1"/>
      <c r="L701" s="1" t="s">
        <v>1975</v>
      </c>
      <c r="M701" s="45" t="s">
        <v>2076</v>
      </c>
      <c r="N701" s="20"/>
      <c r="AU701"/>
      <c r="AW701"/>
      <c r="AY701"/>
      <c r="AZ701" s="3"/>
      <c r="BA701"/>
      <c r="BB701" s="3"/>
      <c r="BC701"/>
      <c r="BD701" s="3"/>
      <c r="BE701"/>
      <c r="BF701" s="3"/>
      <c r="BG701"/>
      <c r="BH701" s="3"/>
      <c r="BI701"/>
      <c r="BJ701" s="3"/>
      <c r="BK701"/>
      <c r="BL701" s="3"/>
      <c r="BM701"/>
      <c r="BN701" s="3"/>
      <c r="BO701"/>
      <c r="BP701" s="3"/>
      <c r="BQ701"/>
      <c r="BR701" s="3"/>
      <c r="BS701"/>
      <c r="BT701" s="3"/>
      <c r="BU701"/>
      <c r="BV701" s="3"/>
      <c r="BW701"/>
      <c r="BX701" s="3"/>
      <c r="BY701"/>
      <c r="BZ701" s="3"/>
      <c r="CA701"/>
      <c r="CB701" s="3"/>
      <c r="CD701" s="3"/>
      <c r="CF701" s="3"/>
    </row>
    <row r="702" spans="2:84">
      <c r="B702" s="29">
        <f t="shared" si="11"/>
        <v>700</v>
      </c>
      <c r="C702" s="28" t="s">
        <v>516</v>
      </c>
      <c r="D702" s="28" t="s">
        <v>516</v>
      </c>
      <c r="E702" s="9" t="s">
        <v>517</v>
      </c>
      <c r="F702" s="1">
        <v>16</v>
      </c>
      <c r="G702" s="23" t="s">
        <v>72</v>
      </c>
      <c r="H702" s="23">
        <f>INDEX(部首検索表[序数],MATCH(字音画数表[[#This Row],[部首]],部首検索表[部首],0))</f>
        <v>64</v>
      </c>
      <c r="I702" s="23" t="s">
        <v>396</v>
      </c>
      <c r="J702" s="23"/>
      <c r="K702" s="23"/>
      <c r="L702" s="23"/>
      <c r="M702" s="45" t="s">
        <v>20</v>
      </c>
      <c r="N702" s="20"/>
      <c r="AU702"/>
      <c r="AW702"/>
      <c r="AY702"/>
      <c r="AZ702" s="3"/>
      <c r="BA702"/>
      <c r="BB702" s="3"/>
      <c r="BC702"/>
      <c r="BD702" s="3"/>
      <c r="BE702"/>
      <c r="BF702" s="3"/>
      <c r="BG702"/>
      <c r="BH702" s="3"/>
      <c r="BI702"/>
      <c r="BJ702" s="3"/>
      <c r="BK702"/>
      <c r="BL702" s="3"/>
      <c r="BM702"/>
      <c r="BN702" s="3"/>
      <c r="BO702"/>
      <c r="BP702" s="3"/>
      <c r="BQ702"/>
      <c r="BR702" s="3"/>
      <c r="BS702"/>
      <c r="BT702" s="3"/>
      <c r="BU702"/>
      <c r="BV702" s="3"/>
      <c r="BW702"/>
      <c r="BX702" s="3"/>
      <c r="BY702"/>
      <c r="BZ702" s="3"/>
      <c r="CA702"/>
      <c r="CB702" s="3"/>
      <c r="CD702" s="3"/>
      <c r="CF702" s="3"/>
    </row>
    <row r="703" spans="2:84">
      <c r="B703" s="29">
        <f t="shared" si="11"/>
        <v>701</v>
      </c>
      <c r="C703" s="14" t="s">
        <v>1928</v>
      </c>
      <c r="D703" s="14" t="s">
        <v>2415</v>
      </c>
      <c r="E703" s="9" t="s">
        <v>517</v>
      </c>
      <c r="F703" s="1">
        <v>20</v>
      </c>
      <c r="G703" s="23" t="s">
        <v>902</v>
      </c>
      <c r="H703" s="27">
        <f>INDEX(部首検索表[序数],MATCH(字音画数表[[#This Row],[部首]],部首検索表[部首],0))</f>
        <v>187</v>
      </c>
      <c r="I703" s="23" t="s">
        <v>396</v>
      </c>
      <c r="J703" s="23"/>
      <c r="K703" s="23"/>
      <c r="L703" s="23"/>
      <c r="M703" s="45"/>
      <c r="N703" s="20"/>
      <c r="AU703"/>
      <c r="AW703"/>
      <c r="AY703"/>
      <c r="AZ703" s="3"/>
      <c r="BA703"/>
      <c r="BB703" s="3"/>
      <c r="BC703"/>
      <c r="BD703" s="3"/>
      <c r="BE703"/>
      <c r="BF703" s="3"/>
      <c r="BG703"/>
      <c r="BH703" s="3"/>
      <c r="BI703"/>
      <c r="BJ703" s="3"/>
      <c r="BK703"/>
      <c r="BL703" s="3"/>
      <c r="BM703"/>
      <c r="BN703" s="3"/>
      <c r="BO703"/>
      <c r="BP703" s="3"/>
      <c r="BQ703"/>
      <c r="BR703" s="3"/>
      <c r="BS703"/>
      <c r="BT703" s="3"/>
      <c r="BU703"/>
      <c r="BV703" s="3"/>
      <c r="BW703"/>
      <c r="BX703" s="3"/>
      <c r="BY703"/>
      <c r="BZ703" s="3"/>
      <c r="CA703"/>
      <c r="CB703" s="3"/>
      <c r="CD703" s="3"/>
      <c r="CF703" s="3"/>
    </row>
    <row r="704" spans="2:84">
      <c r="B704" s="29">
        <f t="shared" si="11"/>
        <v>702</v>
      </c>
      <c r="C704" s="14" t="s">
        <v>518</v>
      </c>
      <c r="D704" s="14" t="s">
        <v>518</v>
      </c>
      <c r="E704" s="9" t="s">
        <v>517</v>
      </c>
      <c r="F704" s="1">
        <v>21</v>
      </c>
      <c r="G704" s="23" t="s">
        <v>494</v>
      </c>
      <c r="H704" s="23">
        <f>INDEX(部首検索表[序数],MATCH(字音画数表[[#This Row],[部首]],部首検索表[部首],0))</f>
        <v>116</v>
      </c>
      <c r="I704" s="23" t="s">
        <v>396</v>
      </c>
      <c r="J704" s="23"/>
      <c r="K704" s="23"/>
      <c r="L704" s="23"/>
      <c r="M704" s="45" t="s">
        <v>20</v>
      </c>
      <c r="N704" s="20"/>
      <c r="AU704"/>
      <c r="AW704"/>
      <c r="AY704"/>
      <c r="AZ704" s="3"/>
      <c r="BA704"/>
      <c r="BB704" s="3"/>
      <c r="BC704"/>
      <c r="BD704" s="3"/>
      <c r="BE704"/>
      <c r="BF704" s="3"/>
      <c r="BG704"/>
      <c r="BH704" s="3"/>
      <c r="BI704"/>
      <c r="BJ704" s="3"/>
      <c r="BK704"/>
      <c r="BL704" s="3"/>
      <c r="BM704"/>
      <c r="BN704" s="3"/>
      <c r="BO704"/>
      <c r="BP704" s="3"/>
      <c r="BQ704"/>
      <c r="BR704" s="3"/>
      <c r="BS704"/>
      <c r="BT704" s="3"/>
      <c r="BU704"/>
      <c r="BV704" s="3"/>
      <c r="BW704"/>
      <c r="BX704" s="3"/>
      <c r="BY704"/>
      <c r="BZ704" s="3"/>
      <c r="CA704"/>
      <c r="CB704" s="3"/>
      <c r="CD704" s="3"/>
      <c r="CF704" s="3"/>
    </row>
    <row r="705" spans="2:84">
      <c r="B705" s="29">
        <f t="shared" si="11"/>
        <v>703</v>
      </c>
      <c r="C705" s="28" t="s">
        <v>1343</v>
      </c>
      <c r="D705" s="28" t="s">
        <v>2701</v>
      </c>
      <c r="E705" s="9" t="s">
        <v>520</v>
      </c>
      <c r="F705" s="1">
        <v>13</v>
      </c>
      <c r="G705" s="23" t="s">
        <v>812</v>
      </c>
      <c r="H705" s="23">
        <f>INDEX(部首検索表[序数],MATCH(字音画数表[[#This Row],[部首]],部首検索表[部首],0))</f>
        <v>154</v>
      </c>
      <c r="I705" s="23" t="s">
        <v>396</v>
      </c>
      <c r="J705" s="23" t="s">
        <v>2059</v>
      </c>
      <c r="K705" s="23" t="s">
        <v>1980</v>
      </c>
      <c r="L705" s="23"/>
      <c r="M705" s="45" t="s">
        <v>2077</v>
      </c>
      <c r="N705" s="20"/>
      <c r="AU705"/>
      <c r="AW705"/>
      <c r="AY705"/>
      <c r="AZ705" s="3"/>
      <c r="BA705"/>
      <c r="BB705" s="3"/>
      <c r="BC705"/>
      <c r="BD705" s="3"/>
      <c r="BE705"/>
      <c r="BF705" s="3"/>
      <c r="BG705"/>
      <c r="BH705" s="3"/>
      <c r="BI705"/>
      <c r="BJ705" s="3"/>
      <c r="BK705"/>
      <c r="BL705" s="3"/>
      <c r="BM705"/>
      <c r="BN705" s="3"/>
      <c r="BO705"/>
      <c r="BP705" s="3"/>
      <c r="BQ705"/>
      <c r="BR705" s="3"/>
      <c r="BS705"/>
      <c r="BT705" s="3"/>
      <c r="BU705"/>
      <c r="BV705" s="3"/>
      <c r="BW705"/>
      <c r="BX705" s="3"/>
      <c r="BY705"/>
      <c r="BZ705" s="3"/>
      <c r="CA705"/>
      <c r="CB705" s="3"/>
      <c r="CD705" s="3"/>
      <c r="CF705" s="3"/>
    </row>
    <row r="706" spans="2:84">
      <c r="B706" s="29">
        <f t="shared" ref="B706:B769" si="12">ROW()-2</f>
        <v>704</v>
      </c>
      <c r="C706" s="28" t="s">
        <v>519</v>
      </c>
      <c r="D706" s="28" t="s">
        <v>519</v>
      </c>
      <c r="E706" s="9" t="s">
        <v>520</v>
      </c>
      <c r="F706" s="1">
        <v>15</v>
      </c>
      <c r="G706" s="25" t="s">
        <v>109</v>
      </c>
      <c r="H706" s="23">
        <f>INDEX(部首検索表[序数],MATCH(字音画数表[[#This Row],[部首]],部首検索表[部首],0))</f>
        <v>162</v>
      </c>
      <c r="I706" s="23" t="s">
        <v>396</v>
      </c>
      <c r="J706" s="23"/>
      <c r="K706" s="23"/>
      <c r="L706" s="23"/>
      <c r="M706" s="45" t="s">
        <v>20</v>
      </c>
      <c r="N706" s="20"/>
      <c r="AU706"/>
      <c r="AW706"/>
      <c r="AY706"/>
      <c r="AZ706" s="3"/>
      <c r="BA706"/>
      <c r="BB706" s="3"/>
      <c r="BC706"/>
      <c r="BD706" s="3"/>
      <c r="BE706"/>
      <c r="BF706" s="3"/>
      <c r="BG706"/>
      <c r="BH706" s="3"/>
      <c r="BI706"/>
      <c r="BJ706" s="3"/>
      <c r="BK706"/>
      <c r="BL706" s="3"/>
      <c r="BM706"/>
      <c r="BN706" s="3"/>
      <c r="BO706"/>
      <c r="BP706" s="3"/>
      <c r="BQ706"/>
      <c r="BR706" s="3"/>
      <c r="BS706"/>
      <c r="BT706" s="3"/>
      <c r="BU706"/>
      <c r="BV706" s="3"/>
      <c r="BW706"/>
      <c r="BX706" s="3"/>
      <c r="BY706"/>
      <c r="BZ706" s="3"/>
      <c r="CA706"/>
      <c r="CB706" s="3"/>
      <c r="CD706" s="3"/>
      <c r="CF706" s="3"/>
    </row>
    <row r="707" spans="2:84">
      <c r="B707" s="29">
        <f t="shared" si="12"/>
        <v>705</v>
      </c>
      <c r="C707" s="1" t="s">
        <v>1620</v>
      </c>
      <c r="D707" s="9" t="s">
        <v>1620</v>
      </c>
      <c r="E707" s="9" t="s">
        <v>522</v>
      </c>
      <c r="F707" s="1">
        <v>11</v>
      </c>
      <c r="G707" s="1" t="s">
        <v>796</v>
      </c>
      <c r="H707" s="23">
        <f>INDEX(部首検索表[序数],MATCH(字音画数表[[#This Row],[部首]],部首検索表[部首],0))</f>
        <v>70</v>
      </c>
      <c r="I707" s="23" t="s">
        <v>396</v>
      </c>
      <c r="J707" s="23"/>
      <c r="K707" s="23"/>
      <c r="L707" s="23"/>
      <c r="M707" s="45"/>
      <c r="N707" s="20"/>
      <c r="AU707"/>
      <c r="AW707"/>
      <c r="AY707"/>
      <c r="AZ707" s="3"/>
      <c r="BA707"/>
      <c r="BB707" s="3"/>
      <c r="BC707"/>
      <c r="BD707" s="3"/>
      <c r="BE707"/>
      <c r="BF707" s="3"/>
      <c r="BG707"/>
      <c r="BH707" s="3"/>
      <c r="BI707"/>
      <c r="BJ707" s="3"/>
      <c r="BK707"/>
      <c r="BL707" s="3"/>
      <c r="BM707"/>
      <c r="BN707" s="3"/>
      <c r="BO707"/>
      <c r="BP707" s="3"/>
      <c r="BQ707"/>
      <c r="BR707" s="3"/>
      <c r="BS707"/>
      <c r="BT707" s="3"/>
      <c r="BU707"/>
      <c r="BV707" s="3"/>
      <c r="BW707"/>
      <c r="BX707" s="3"/>
      <c r="BY707"/>
      <c r="BZ707" s="3"/>
      <c r="CA707"/>
      <c r="CB707" s="3"/>
      <c r="CD707" s="3"/>
      <c r="CF707" s="3"/>
    </row>
    <row r="708" spans="2:84">
      <c r="B708" s="29">
        <f t="shared" si="12"/>
        <v>706</v>
      </c>
      <c r="C708" s="28" t="s">
        <v>523</v>
      </c>
      <c r="D708" s="28" t="s">
        <v>523</v>
      </c>
      <c r="E708" s="9" t="s">
        <v>1621</v>
      </c>
      <c r="F708" s="1">
        <v>8</v>
      </c>
      <c r="G708" s="25" t="s">
        <v>524</v>
      </c>
      <c r="H708" s="23">
        <f>INDEX(部首検索表[序数],MATCH(字音画数表[[#This Row],[部首]],部首検索表[部首],0))</f>
        <v>8</v>
      </c>
      <c r="I708" s="23" t="s">
        <v>396</v>
      </c>
      <c r="J708" s="23"/>
      <c r="K708" s="23"/>
      <c r="L708" s="23" t="s">
        <v>1975</v>
      </c>
      <c r="M708" s="45" t="s">
        <v>525</v>
      </c>
      <c r="N708" s="20"/>
      <c r="AU708"/>
      <c r="AW708"/>
      <c r="AY708"/>
      <c r="AZ708" s="3"/>
      <c r="BA708"/>
      <c r="BB708" s="3"/>
      <c r="BC708"/>
      <c r="BD708" s="3"/>
      <c r="BE708"/>
      <c r="BF708" s="3"/>
      <c r="BG708"/>
      <c r="BH708" s="3"/>
      <c r="BI708"/>
      <c r="BJ708" s="3"/>
      <c r="BK708"/>
      <c r="BL708" s="3"/>
      <c r="BM708"/>
      <c r="BN708" s="3"/>
      <c r="BO708"/>
      <c r="BP708" s="3"/>
      <c r="BQ708"/>
      <c r="BR708" s="3"/>
      <c r="BS708"/>
      <c r="BT708" s="3"/>
      <c r="BU708"/>
      <c r="BV708" s="3"/>
      <c r="BW708"/>
      <c r="BX708" s="3"/>
      <c r="BY708"/>
      <c r="BZ708" s="3"/>
      <c r="CA708"/>
      <c r="CB708" s="3"/>
      <c r="CD708" s="3"/>
      <c r="CF708" s="3"/>
    </row>
    <row r="709" spans="2:84">
      <c r="B709" s="29">
        <f t="shared" si="12"/>
        <v>707</v>
      </c>
      <c r="C709" s="28" t="s">
        <v>777</v>
      </c>
      <c r="D709" s="28" t="s">
        <v>777</v>
      </c>
      <c r="E709" s="9" t="s">
        <v>1622</v>
      </c>
      <c r="F709" s="1">
        <v>10</v>
      </c>
      <c r="G709" s="23" t="s">
        <v>808</v>
      </c>
      <c r="H709" s="23">
        <f>INDEX(部首検索表[序数],MATCH(字音画数表[[#This Row],[部首]],部首検索表[部首],0))</f>
        <v>39</v>
      </c>
      <c r="I709" s="23" t="s">
        <v>396</v>
      </c>
      <c r="J709" s="23"/>
      <c r="K709" s="23"/>
      <c r="L709" s="23"/>
      <c r="M709" s="45"/>
      <c r="N709" s="20"/>
      <c r="AU709"/>
      <c r="AW709"/>
      <c r="AY709"/>
      <c r="AZ709" s="3"/>
      <c r="BA709"/>
      <c r="BB709" s="3"/>
      <c r="BC709"/>
      <c r="BD709" s="3"/>
      <c r="BE709"/>
      <c r="BF709" s="3"/>
      <c r="BG709"/>
      <c r="BH709" s="3"/>
      <c r="BI709"/>
      <c r="BJ709" s="3"/>
      <c r="BK709"/>
      <c r="BL709" s="3"/>
      <c r="BM709"/>
      <c r="BN709" s="3"/>
      <c r="BO709"/>
      <c r="BP709" s="3"/>
      <c r="BQ709"/>
      <c r="BR709" s="3"/>
      <c r="BS709"/>
      <c r="BT709" s="3"/>
      <c r="BU709"/>
      <c r="BV709" s="3"/>
      <c r="BW709"/>
      <c r="BX709" s="3"/>
      <c r="BY709"/>
      <c r="BZ709" s="3"/>
      <c r="CA709"/>
      <c r="CB709" s="3"/>
      <c r="CD709" s="3"/>
      <c r="CF709" s="3"/>
    </row>
    <row r="710" spans="2:84">
      <c r="B710" s="29">
        <f t="shared" si="12"/>
        <v>708</v>
      </c>
      <c r="C710" s="28" t="s">
        <v>1623</v>
      </c>
      <c r="D710" s="28" t="s">
        <v>1623</v>
      </c>
      <c r="E710" s="9" t="s">
        <v>527</v>
      </c>
      <c r="F710" s="1">
        <v>5</v>
      </c>
      <c r="G710" s="23" t="s">
        <v>15</v>
      </c>
      <c r="H710" s="23">
        <f>INDEX(部首検索表[序数],MATCH(字音画数表[[#This Row],[部首]],部首検索表[部首],0))</f>
        <v>40</v>
      </c>
      <c r="I710" s="23" t="s">
        <v>527</v>
      </c>
      <c r="J710" s="23"/>
      <c r="K710" s="23"/>
      <c r="L710" s="23"/>
      <c r="M710" s="45"/>
      <c r="N710" s="20"/>
      <c r="AU710"/>
      <c r="AW710"/>
      <c r="AY710"/>
      <c r="AZ710" s="3"/>
      <c r="BA710"/>
      <c r="BB710" s="3"/>
      <c r="BC710"/>
      <c r="BD710" s="3"/>
      <c r="BE710"/>
      <c r="BF710" s="3"/>
      <c r="BG710"/>
      <c r="BH710" s="3"/>
      <c r="BI710"/>
      <c r="BJ710" s="3"/>
      <c r="BK710"/>
      <c r="BL710" s="3"/>
      <c r="BM710"/>
      <c r="BN710" s="3"/>
      <c r="BO710"/>
      <c r="BP710" s="3"/>
      <c r="BQ710"/>
      <c r="BR710" s="3"/>
      <c r="BS710"/>
      <c r="BT710" s="3"/>
      <c r="BU710"/>
      <c r="BV710" s="3"/>
      <c r="BW710"/>
      <c r="BX710" s="3"/>
      <c r="BY710"/>
      <c r="BZ710" s="3"/>
      <c r="CA710"/>
      <c r="CB710" s="3"/>
      <c r="CD710" s="3"/>
      <c r="CF710" s="3"/>
    </row>
    <row r="711" spans="2:84">
      <c r="B711" s="29">
        <f t="shared" si="12"/>
        <v>709</v>
      </c>
      <c r="C711" s="28" t="s">
        <v>1624</v>
      </c>
      <c r="D711" s="28" t="s">
        <v>1624</v>
      </c>
      <c r="E711" s="9" t="s">
        <v>527</v>
      </c>
      <c r="F711" s="1">
        <v>6</v>
      </c>
      <c r="G711" s="23" t="s">
        <v>895</v>
      </c>
      <c r="H711" s="23">
        <f>INDEX(部首検索表[序数],MATCH(字音画数表[[#This Row],[部首]],部首検索表[部首],0))</f>
        <v>36</v>
      </c>
      <c r="I711" s="23" t="s">
        <v>527</v>
      </c>
      <c r="J711" s="23"/>
      <c r="K711" s="23"/>
      <c r="L711" s="23"/>
      <c r="M711" s="45"/>
      <c r="N711" s="20"/>
      <c r="AU711"/>
      <c r="AW711"/>
      <c r="AY711"/>
      <c r="AZ711" s="3"/>
      <c r="BA711"/>
      <c r="BB711" s="3"/>
      <c r="BC711"/>
      <c r="BD711" s="3"/>
      <c r="BE711"/>
      <c r="BF711" s="3"/>
      <c r="BG711"/>
      <c r="BH711" s="3"/>
      <c r="BI711"/>
      <c r="BJ711" s="3"/>
      <c r="BK711"/>
      <c r="BL711" s="3"/>
      <c r="BM711"/>
      <c r="BN711" s="3"/>
      <c r="BO711"/>
      <c r="BP711" s="3"/>
      <c r="BQ711"/>
      <c r="BR711" s="3"/>
      <c r="BS711"/>
      <c r="BT711" s="3"/>
      <c r="BU711"/>
      <c r="BV711" s="3"/>
      <c r="BW711"/>
      <c r="BX711" s="3"/>
      <c r="BY711"/>
      <c r="BZ711" s="3"/>
      <c r="CA711"/>
      <c r="CB711" s="3"/>
      <c r="CD711" s="3"/>
      <c r="CF711" s="3"/>
    </row>
    <row r="712" spans="2:84">
      <c r="B712" s="29">
        <f t="shared" si="12"/>
        <v>710</v>
      </c>
      <c r="C712" s="14" t="s">
        <v>526</v>
      </c>
      <c r="D712" s="14" t="s">
        <v>526</v>
      </c>
      <c r="E712" s="9" t="s">
        <v>527</v>
      </c>
      <c r="F712" s="1">
        <v>7</v>
      </c>
      <c r="G712" s="23" t="s">
        <v>23</v>
      </c>
      <c r="H712" s="27">
        <f>INDEX(部首検索表[序数],MATCH(字音画数表[[#This Row],[部首]],部首検索表[部首],0))</f>
        <v>9</v>
      </c>
      <c r="I712" s="23" t="s">
        <v>527</v>
      </c>
      <c r="J712" s="23"/>
      <c r="K712" s="23"/>
      <c r="L712" s="23"/>
      <c r="M712" s="45"/>
      <c r="N712" s="20"/>
      <c r="AU712"/>
      <c r="AW712"/>
      <c r="AY712"/>
      <c r="AZ712" s="3"/>
      <c r="BA712"/>
      <c r="BB712" s="3"/>
      <c r="BC712"/>
      <c r="BD712" s="3"/>
      <c r="BE712"/>
      <c r="BF712" s="3"/>
      <c r="BG712"/>
      <c r="BH712" s="3"/>
      <c r="BI712"/>
      <c r="BJ712" s="3"/>
      <c r="BK712"/>
      <c r="BL712" s="3"/>
      <c r="BM712"/>
      <c r="BN712" s="3"/>
      <c r="BO712"/>
      <c r="BP712" s="3"/>
      <c r="BQ712"/>
      <c r="BR712" s="3"/>
      <c r="BS712"/>
      <c r="BT712" s="3"/>
      <c r="BU712"/>
      <c r="BV712" s="3"/>
      <c r="BW712"/>
      <c r="BX712" s="3"/>
      <c r="BY712"/>
      <c r="BZ712" s="3"/>
      <c r="CA712"/>
      <c r="CB712" s="3"/>
      <c r="CD712" s="3"/>
      <c r="CF712" s="3"/>
    </row>
    <row r="713" spans="2:84">
      <c r="B713" s="29">
        <f t="shared" si="12"/>
        <v>711</v>
      </c>
      <c r="C713" s="28" t="s">
        <v>1840</v>
      </c>
      <c r="D713" s="28" t="s">
        <v>1840</v>
      </c>
      <c r="E713" s="53" t="s">
        <v>527</v>
      </c>
      <c r="F713" s="1">
        <v>8</v>
      </c>
      <c r="G713" s="23" t="s">
        <v>47</v>
      </c>
      <c r="H713" s="23">
        <f>INDEX(部首検索表[序数],MATCH(字音画数表[[#This Row],[部首]],部首検索表[部首],0))</f>
        <v>170</v>
      </c>
      <c r="I713" s="23" t="s">
        <v>527</v>
      </c>
      <c r="J713" s="23"/>
      <c r="K713" s="23"/>
      <c r="L713" s="23" t="s">
        <v>1975</v>
      </c>
      <c r="M713" s="146" t="s">
        <v>2078</v>
      </c>
      <c r="N713" s="20"/>
      <c r="AU713"/>
      <c r="AW713"/>
      <c r="AY713"/>
      <c r="AZ713" s="3"/>
      <c r="BA713"/>
      <c r="BB713" s="3"/>
      <c r="BC713"/>
      <c r="BD713" s="3"/>
      <c r="BE713"/>
      <c r="BF713" s="3"/>
      <c r="BG713"/>
      <c r="BH713" s="3"/>
      <c r="BI713"/>
      <c r="BJ713" s="3"/>
      <c r="BK713"/>
      <c r="BL713" s="3"/>
      <c r="BM713"/>
      <c r="BN713" s="3"/>
      <c r="BO713"/>
      <c r="BP713" s="3"/>
      <c r="BQ713"/>
      <c r="BR713" s="3"/>
      <c r="BS713"/>
      <c r="BT713" s="3"/>
      <c r="BU713"/>
      <c r="BV713" s="3"/>
      <c r="BW713"/>
      <c r="BX713" s="3"/>
      <c r="BY713"/>
      <c r="BZ713" s="3"/>
      <c r="CA713"/>
      <c r="CB713" s="3"/>
      <c r="CD713" s="3"/>
      <c r="CF713" s="3"/>
    </row>
    <row r="714" spans="2:84">
      <c r="B714" s="29">
        <f t="shared" si="12"/>
        <v>712</v>
      </c>
      <c r="C714" s="14" t="s">
        <v>1929</v>
      </c>
      <c r="D714" s="14" t="s">
        <v>1929</v>
      </c>
      <c r="E714" s="9" t="s">
        <v>527</v>
      </c>
      <c r="F714" s="1">
        <v>12</v>
      </c>
      <c r="G714" s="23" t="s">
        <v>47</v>
      </c>
      <c r="H714" s="27">
        <f>INDEX(部首検索表[序数],MATCH(字音画数表[[#This Row],[部首]],部首検索表[部首],0))</f>
        <v>170</v>
      </c>
      <c r="I714" s="23" t="s">
        <v>527</v>
      </c>
      <c r="J714" s="23" t="s">
        <v>2079</v>
      </c>
      <c r="K714" s="23" t="s">
        <v>2013</v>
      </c>
      <c r="L714" s="23" t="s">
        <v>1975</v>
      </c>
      <c r="M714" s="147" t="s">
        <v>3801</v>
      </c>
      <c r="N714" s="20"/>
      <c r="AU714"/>
      <c r="AW714"/>
      <c r="AY714"/>
      <c r="AZ714" s="3"/>
      <c r="BA714"/>
      <c r="BB714" s="3"/>
      <c r="BC714"/>
      <c r="BD714" s="3"/>
      <c r="BE714"/>
      <c r="BF714" s="3"/>
      <c r="BG714"/>
      <c r="BH714" s="3"/>
      <c r="BI714"/>
      <c r="BJ714" s="3"/>
      <c r="BK714"/>
      <c r="BL714" s="3"/>
      <c r="BM714"/>
      <c r="BN714" s="3"/>
      <c r="BO714"/>
      <c r="BP714" s="3"/>
      <c r="BQ714"/>
      <c r="BR714" s="3"/>
      <c r="BS714"/>
      <c r="BT714" s="3"/>
      <c r="BU714"/>
      <c r="BV714" s="3"/>
      <c r="BW714"/>
      <c r="BX714" s="3"/>
      <c r="BY714"/>
      <c r="BZ714" s="3"/>
      <c r="CA714"/>
      <c r="CB714" s="3"/>
      <c r="CD714" s="3"/>
      <c r="CF714" s="3"/>
    </row>
    <row r="715" spans="2:84">
      <c r="B715" s="29">
        <f t="shared" si="12"/>
        <v>713</v>
      </c>
      <c r="C715" s="28" t="s">
        <v>528</v>
      </c>
      <c r="D715" s="28" t="s">
        <v>528</v>
      </c>
      <c r="E715" s="9" t="s">
        <v>531</v>
      </c>
      <c r="F715" s="1">
        <v>3</v>
      </c>
      <c r="G715" s="23" t="s">
        <v>26</v>
      </c>
      <c r="H715" s="23">
        <f>INDEX(部首検索表[序数],MATCH(字音画数表[[#This Row],[部首]],部首検索表[部首],0))</f>
        <v>37</v>
      </c>
      <c r="I715" s="23" t="s">
        <v>527</v>
      </c>
      <c r="J715" s="23"/>
      <c r="K715" s="23"/>
      <c r="L715" s="23"/>
      <c r="M715" s="45"/>
      <c r="N715" s="20"/>
      <c r="AU715"/>
      <c r="AW715"/>
      <c r="AY715"/>
      <c r="AZ715" s="3"/>
      <c r="BA715"/>
      <c r="BB715" s="3"/>
      <c r="BC715"/>
      <c r="BD715" s="3"/>
      <c r="BE715"/>
      <c r="BF715" s="3"/>
      <c r="BG715"/>
      <c r="BH715" s="3"/>
      <c r="BI715"/>
      <c r="BJ715" s="3"/>
      <c r="BK715"/>
      <c r="BL715" s="3"/>
      <c r="BM715"/>
      <c r="BN715" s="3"/>
      <c r="BO715"/>
      <c r="BP715" s="3"/>
      <c r="BQ715"/>
      <c r="BR715" s="3"/>
      <c r="BS715"/>
      <c r="BT715" s="3"/>
      <c r="BU715"/>
      <c r="BV715" s="3"/>
      <c r="BW715"/>
      <c r="BX715" s="3"/>
      <c r="BY715"/>
      <c r="BZ715" s="3"/>
      <c r="CA715"/>
      <c r="CB715" s="3"/>
      <c r="CD715" s="3"/>
      <c r="CF715" s="3"/>
    </row>
    <row r="716" spans="2:84">
      <c r="B716" s="29">
        <f t="shared" si="12"/>
        <v>714</v>
      </c>
      <c r="C716" s="28" t="s">
        <v>529</v>
      </c>
      <c r="D716" s="28" t="s">
        <v>529</v>
      </c>
      <c r="E716" s="9" t="s">
        <v>531</v>
      </c>
      <c r="F716" s="1">
        <v>4</v>
      </c>
      <c r="G716" s="23" t="s">
        <v>26</v>
      </c>
      <c r="H716" s="27">
        <f>INDEX(部首検索表[序数],MATCH(字音画数表[[#This Row],[部首]],部首検索表[部首],0))</f>
        <v>37</v>
      </c>
      <c r="I716" s="23" t="s">
        <v>527</v>
      </c>
      <c r="J716" s="23"/>
      <c r="K716" s="23"/>
      <c r="L716" s="23"/>
      <c r="M716" s="45" t="s">
        <v>20</v>
      </c>
      <c r="N716" s="20"/>
      <c r="AU716"/>
      <c r="AW716"/>
      <c r="AY716"/>
      <c r="AZ716" s="3"/>
      <c r="BA716"/>
      <c r="BB716" s="3"/>
      <c r="BC716"/>
      <c r="BD716" s="3"/>
      <c r="BE716"/>
      <c r="BF716" s="3"/>
      <c r="BG716"/>
      <c r="BH716" s="3"/>
      <c r="BI716"/>
      <c r="BJ716" s="3"/>
      <c r="BK716"/>
      <c r="BL716" s="3"/>
      <c r="BM716"/>
      <c r="BN716" s="3"/>
      <c r="BO716"/>
      <c r="BP716" s="3"/>
      <c r="BQ716"/>
      <c r="BR716" s="3"/>
      <c r="BS716"/>
      <c r="BT716" s="3"/>
      <c r="BU716"/>
      <c r="BV716" s="3"/>
      <c r="BW716"/>
      <c r="BX716" s="3"/>
      <c r="BY716"/>
      <c r="BZ716" s="3"/>
      <c r="CA716"/>
      <c r="CB716" s="3"/>
      <c r="CD716" s="3"/>
      <c r="CF716" s="3"/>
    </row>
    <row r="717" spans="2:84">
      <c r="B717" s="29">
        <f t="shared" si="12"/>
        <v>715</v>
      </c>
      <c r="C717" s="8" t="s">
        <v>530</v>
      </c>
      <c r="D717" s="21" t="s">
        <v>530</v>
      </c>
      <c r="E717" s="9" t="s">
        <v>531</v>
      </c>
      <c r="F717" s="1">
        <v>5</v>
      </c>
      <c r="G717" s="23" t="s">
        <v>23</v>
      </c>
      <c r="H717" s="23">
        <f>INDEX(部首検索表[序数],MATCH(字音画数表[[#This Row],[部首]],部首検索表[部首],0))</f>
        <v>9</v>
      </c>
      <c r="I717" s="23" t="s">
        <v>527</v>
      </c>
      <c r="J717" s="23" t="s">
        <v>2080</v>
      </c>
      <c r="K717" s="23" t="s">
        <v>1980</v>
      </c>
      <c r="L717" s="23"/>
      <c r="M717" s="45" t="s">
        <v>20</v>
      </c>
      <c r="N717" s="20"/>
      <c r="AU717"/>
      <c r="AW717"/>
      <c r="AY717"/>
      <c r="AZ717" s="3"/>
      <c r="BA717"/>
      <c r="BB717" s="3"/>
      <c r="BC717"/>
      <c r="BD717" s="3"/>
      <c r="BE717"/>
      <c r="BF717" s="3"/>
      <c r="BG717"/>
      <c r="BH717" s="3"/>
      <c r="BI717"/>
      <c r="BJ717" s="3"/>
      <c r="BK717"/>
      <c r="BL717" s="3"/>
      <c r="BM717"/>
      <c r="BN717" s="3"/>
      <c r="BO717"/>
      <c r="BP717" s="3"/>
      <c r="BQ717"/>
      <c r="BR717" s="3"/>
      <c r="BS717"/>
      <c r="BT717" s="3"/>
      <c r="BU717"/>
      <c r="BV717" s="3"/>
      <c r="BW717"/>
      <c r="BX717" s="3"/>
      <c r="BY717"/>
      <c r="BZ717" s="3"/>
      <c r="CA717"/>
      <c r="CB717" s="3"/>
      <c r="CD717" s="3"/>
      <c r="CF717" s="3"/>
    </row>
    <row r="718" spans="2:84">
      <c r="B718" s="29">
        <f t="shared" si="12"/>
        <v>716</v>
      </c>
      <c r="C718" s="56" t="s">
        <v>2174</v>
      </c>
      <c r="D718" s="56" t="s">
        <v>2174</v>
      </c>
      <c r="E718" s="66" t="s">
        <v>2175</v>
      </c>
      <c r="F718" s="58">
        <v>10</v>
      </c>
      <c r="G718" s="68" t="s">
        <v>2176</v>
      </c>
      <c r="H718" s="27">
        <f>INDEX(部首検索表[序数],MATCH(字音画数表[[#This Row],[部首]],部首検索表[部首],0))</f>
        <v>85</v>
      </c>
      <c r="I718" s="23" t="s">
        <v>527</v>
      </c>
      <c r="J718" s="69"/>
      <c r="K718" s="69"/>
      <c r="L718" s="69"/>
      <c r="M718" s="45" t="s">
        <v>20</v>
      </c>
      <c r="N718" s="20"/>
      <c r="AU718"/>
      <c r="AW718"/>
      <c r="AY718"/>
      <c r="AZ718" s="3"/>
      <c r="BA718"/>
      <c r="BB718" s="3"/>
      <c r="BC718"/>
      <c r="BD718" s="3"/>
      <c r="BE718"/>
      <c r="BF718" s="3"/>
      <c r="BG718"/>
      <c r="BH718" s="3"/>
      <c r="BI718"/>
      <c r="BJ718" s="3"/>
      <c r="BK718"/>
      <c r="BL718" s="3"/>
      <c r="BM718"/>
      <c r="BN718" s="3"/>
      <c r="BO718"/>
      <c r="BP718" s="3"/>
      <c r="BQ718"/>
      <c r="BR718" s="3"/>
      <c r="BS718"/>
      <c r="BT718" s="3"/>
      <c r="BU718"/>
      <c r="BV718" s="3"/>
      <c r="BW718"/>
      <c r="BX718" s="3"/>
      <c r="BY718"/>
      <c r="BZ718" s="3"/>
      <c r="CA718"/>
      <c r="CB718" s="3"/>
      <c r="CD718" s="3"/>
      <c r="CF718" s="3"/>
    </row>
    <row r="719" spans="2:84">
      <c r="B719" s="29">
        <f t="shared" si="12"/>
        <v>717</v>
      </c>
      <c r="C719" s="28" t="s">
        <v>532</v>
      </c>
      <c r="D719" s="28" t="s">
        <v>2307</v>
      </c>
      <c r="E719" s="9" t="s">
        <v>531</v>
      </c>
      <c r="F719" s="1">
        <v>11</v>
      </c>
      <c r="G719" s="23" t="s">
        <v>333</v>
      </c>
      <c r="H719" s="23">
        <f>INDEX(部首検索表[序数],MATCH(字音画数表[[#This Row],[部首]],部首検索表[部首],0))</f>
        <v>50</v>
      </c>
      <c r="I719" s="23" t="s">
        <v>527</v>
      </c>
      <c r="J719" s="23"/>
      <c r="K719" s="23"/>
      <c r="L719" s="23"/>
      <c r="M719" s="45" t="s">
        <v>20</v>
      </c>
      <c r="N719" s="20"/>
      <c r="AU719"/>
      <c r="AW719"/>
      <c r="AY719"/>
      <c r="AZ719" s="3"/>
      <c r="BA719"/>
      <c r="BB719" s="3"/>
      <c r="BC719"/>
      <c r="BD719" s="3"/>
      <c r="BE719"/>
      <c r="BF719" s="3"/>
      <c r="BG719"/>
      <c r="BH719" s="3"/>
      <c r="BI719"/>
      <c r="BJ719" s="3"/>
      <c r="BK719"/>
      <c r="BL719" s="3"/>
      <c r="BM719"/>
      <c r="BN719" s="3"/>
      <c r="BO719"/>
      <c r="BP719" s="3"/>
      <c r="BQ719"/>
      <c r="BR719" s="3"/>
      <c r="BS719"/>
      <c r="BT719" s="3"/>
      <c r="BU719"/>
      <c r="BV719" s="3"/>
      <c r="BW719"/>
      <c r="BX719" s="3"/>
      <c r="BY719"/>
      <c r="BZ719" s="3"/>
      <c r="CA719"/>
      <c r="CB719" s="3"/>
      <c r="CD719" s="3"/>
      <c r="CF719" s="3"/>
    </row>
    <row r="720" spans="2:84">
      <c r="B720" s="29">
        <f t="shared" si="12"/>
        <v>718</v>
      </c>
      <c r="C720" s="28" t="s">
        <v>1626</v>
      </c>
      <c r="D720" s="28" t="s">
        <v>1626</v>
      </c>
      <c r="E720" s="9" t="s">
        <v>531</v>
      </c>
      <c r="F720" s="1">
        <v>12</v>
      </c>
      <c r="G720" s="23" t="s">
        <v>812</v>
      </c>
      <c r="H720" s="23">
        <f>INDEX(部首検索表[序数],MATCH(字音画数表[[#This Row],[部首]],部首検索表[部首],0))</f>
        <v>154</v>
      </c>
      <c r="I720" s="23" t="s">
        <v>527</v>
      </c>
      <c r="J720" s="23"/>
      <c r="K720" s="23"/>
      <c r="L720" s="23"/>
      <c r="M720" s="45"/>
      <c r="N720" s="20"/>
      <c r="AU720"/>
      <c r="AW720"/>
      <c r="AY720"/>
      <c r="AZ720" s="3"/>
      <c r="BA720"/>
      <c r="BB720" s="3"/>
      <c r="BC720"/>
      <c r="BD720" s="3"/>
      <c r="BE720"/>
      <c r="BF720" s="3"/>
      <c r="BG720"/>
      <c r="BH720" s="3"/>
      <c r="BI720"/>
      <c r="BJ720" s="3"/>
      <c r="BK720"/>
      <c r="BL720" s="3"/>
      <c r="BM720"/>
      <c r="BN720" s="3"/>
      <c r="BO720"/>
      <c r="BP720" s="3"/>
      <c r="BQ720"/>
      <c r="BR720" s="3"/>
      <c r="BS720"/>
      <c r="BT720" s="3"/>
      <c r="BU720"/>
      <c r="BV720" s="3"/>
      <c r="BW720"/>
      <c r="BX720" s="3"/>
      <c r="BY720"/>
      <c r="BZ720" s="3"/>
      <c r="CA720"/>
      <c r="CB720" s="3"/>
      <c r="CD720" s="3"/>
      <c r="CF720" s="3"/>
    </row>
    <row r="721" spans="2:84">
      <c r="B721" s="29">
        <f t="shared" si="12"/>
        <v>719</v>
      </c>
      <c r="C721" s="28" t="s">
        <v>1625</v>
      </c>
      <c r="D721" s="28" t="s">
        <v>1625</v>
      </c>
      <c r="E721" s="9" t="s">
        <v>531</v>
      </c>
      <c r="F721" s="1">
        <v>12</v>
      </c>
      <c r="G721" s="23" t="s">
        <v>109</v>
      </c>
      <c r="H721" s="23">
        <f>INDEX(部首検索表[序数],MATCH(字音画数表[[#This Row],[部首]],部首検索表[部首],0))</f>
        <v>162</v>
      </c>
      <c r="I721" s="23" t="s">
        <v>527</v>
      </c>
      <c r="J721" s="23"/>
      <c r="K721" s="23"/>
      <c r="L721" s="23"/>
      <c r="M721" s="45"/>
      <c r="N721" s="20"/>
      <c r="AU721"/>
      <c r="AW721"/>
      <c r="AY721"/>
      <c r="AZ721" s="3"/>
      <c r="BA721"/>
      <c r="BB721" s="3"/>
      <c r="BC721"/>
      <c r="BD721" s="3"/>
      <c r="BE721"/>
      <c r="BF721" s="3"/>
      <c r="BG721"/>
      <c r="BH721" s="3"/>
      <c r="BI721"/>
      <c r="BJ721" s="3"/>
      <c r="BK721"/>
      <c r="BL721" s="3"/>
      <c r="BM721"/>
      <c r="BN721" s="3"/>
      <c r="BO721"/>
      <c r="BP721" s="3"/>
      <c r="BQ721"/>
      <c r="BR721" s="3"/>
      <c r="BS721"/>
      <c r="BT721" s="3"/>
      <c r="BU721"/>
      <c r="BV721" s="3"/>
      <c r="BW721"/>
      <c r="BX721" s="3"/>
      <c r="BY721"/>
      <c r="BZ721" s="3"/>
      <c r="CA721"/>
      <c r="CB721" s="3"/>
      <c r="CD721" s="3"/>
      <c r="CF721" s="3"/>
    </row>
    <row r="722" spans="2:84">
      <c r="B722" s="29">
        <f t="shared" si="12"/>
        <v>720</v>
      </c>
      <c r="C722" s="14" t="s">
        <v>1627</v>
      </c>
      <c r="D722" s="14" t="s">
        <v>2383</v>
      </c>
      <c r="E722" s="9" t="s">
        <v>531</v>
      </c>
      <c r="F722" s="1">
        <v>14</v>
      </c>
      <c r="G722" s="23" t="s">
        <v>930</v>
      </c>
      <c r="H722" s="23">
        <f>INDEX(部首検索表[序数],MATCH(字音画数表[[#This Row],[部首]],部首検索表[部首],0))</f>
        <v>133</v>
      </c>
      <c r="I722" s="23" t="s">
        <v>527</v>
      </c>
      <c r="J722" s="23"/>
      <c r="K722" s="23"/>
      <c r="L722" s="23"/>
      <c r="M722" s="45"/>
      <c r="N722" s="20"/>
      <c r="AU722"/>
      <c r="AW722"/>
      <c r="AY722"/>
      <c r="AZ722" s="3"/>
      <c r="BA722"/>
      <c r="BB722" s="3"/>
      <c r="BC722"/>
      <c r="BD722" s="3"/>
      <c r="BE722"/>
      <c r="BF722" s="3"/>
      <c r="BG722"/>
      <c r="BH722" s="3"/>
      <c r="BI722"/>
      <c r="BJ722" s="3"/>
      <c r="BK722"/>
      <c r="BL722" s="3"/>
      <c r="BM722"/>
      <c r="BN722" s="3"/>
      <c r="BO722"/>
      <c r="BP722" s="3"/>
      <c r="BQ722"/>
      <c r="BR722" s="3"/>
      <c r="BS722"/>
      <c r="BT722" s="3"/>
      <c r="BU722"/>
      <c r="BV722" s="3"/>
      <c r="BW722"/>
      <c r="BX722" s="3"/>
      <c r="BY722"/>
      <c r="BZ722" s="3"/>
      <c r="CA722"/>
      <c r="CB722" s="3"/>
      <c r="CD722" s="3"/>
      <c r="CF722" s="3"/>
    </row>
    <row r="723" spans="2:84">
      <c r="B723" s="29">
        <f t="shared" si="12"/>
        <v>721</v>
      </c>
      <c r="C723" s="28" t="s">
        <v>533</v>
      </c>
      <c r="D723" s="28" t="s">
        <v>533</v>
      </c>
      <c r="E723" s="28" t="s">
        <v>531</v>
      </c>
      <c r="F723" s="28">
        <v>15</v>
      </c>
      <c r="G723" s="28" t="s">
        <v>107</v>
      </c>
      <c r="H723" s="23">
        <f>INDEX(部首検索表[序数],MATCH(字音画数表[[#This Row],[部首]],部首検索表[部首],0))</f>
        <v>187</v>
      </c>
      <c r="I723" s="23" t="s">
        <v>527</v>
      </c>
      <c r="J723" s="28"/>
      <c r="K723" s="28"/>
      <c r="L723" s="28"/>
      <c r="M723" s="138" t="s">
        <v>20</v>
      </c>
      <c r="N723" s="20"/>
      <c r="AU723"/>
      <c r="AW723"/>
      <c r="AY723"/>
      <c r="AZ723" s="3"/>
      <c r="BA723"/>
      <c r="BB723" s="3"/>
      <c r="BC723"/>
      <c r="BD723" s="3"/>
      <c r="BE723"/>
      <c r="BF723" s="3"/>
      <c r="BG723"/>
      <c r="BH723" s="3"/>
      <c r="BI723"/>
      <c r="BJ723" s="3"/>
      <c r="BK723"/>
      <c r="BL723" s="3"/>
      <c r="BM723"/>
      <c r="BN723" s="3"/>
      <c r="BO723"/>
      <c r="BP723" s="3"/>
      <c r="BQ723"/>
      <c r="BR723" s="3"/>
      <c r="BS723"/>
      <c r="BT723" s="3"/>
      <c r="BU723"/>
      <c r="BV723" s="3"/>
      <c r="BW723"/>
      <c r="BX723" s="3"/>
      <c r="BY723"/>
      <c r="BZ723" s="3"/>
      <c r="CA723"/>
      <c r="CB723" s="3"/>
      <c r="CD723" s="3"/>
      <c r="CF723" s="3"/>
    </row>
    <row r="724" spans="2:84">
      <c r="B724" s="29">
        <f t="shared" si="12"/>
        <v>722</v>
      </c>
      <c r="C724" s="28" t="s">
        <v>1930</v>
      </c>
      <c r="D724" s="28" t="s">
        <v>1930</v>
      </c>
      <c r="E724" s="9" t="s">
        <v>531</v>
      </c>
      <c r="F724" s="1">
        <v>18</v>
      </c>
      <c r="G724" s="23" t="s">
        <v>1218</v>
      </c>
      <c r="H724" s="23">
        <f>INDEX(部首検索表[序数],MATCH(字音画数表[[#This Row],[部首]],部首検索表[部首],0))</f>
        <v>194</v>
      </c>
      <c r="I724" s="23" t="s">
        <v>527</v>
      </c>
      <c r="J724" s="23"/>
      <c r="K724" s="23"/>
      <c r="L724" s="23"/>
      <c r="M724" s="45" t="s">
        <v>2081</v>
      </c>
      <c r="N724" s="20"/>
      <c r="AU724"/>
      <c r="AW724"/>
      <c r="AY724"/>
      <c r="AZ724" s="3"/>
      <c r="BA724"/>
      <c r="BB724" s="3"/>
      <c r="BC724"/>
      <c r="BD724" s="3"/>
      <c r="BE724"/>
      <c r="BF724" s="3"/>
      <c r="BG724"/>
      <c r="BH724" s="3"/>
      <c r="BI724"/>
      <c r="BJ724" s="3"/>
      <c r="BK724"/>
      <c r="BL724" s="3"/>
      <c r="BM724"/>
      <c r="BN724" s="3"/>
      <c r="BO724"/>
      <c r="BP724" s="3"/>
      <c r="BQ724"/>
      <c r="BR724" s="3"/>
      <c r="BS724"/>
      <c r="BT724" s="3"/>
      <c r="BU724"/>
      <c r="BV724" s="3"/>
      <c r="BW724"/>
      <c r="BX724" s="3"/>
      <c r="BY724"/>
      <c r="BZ724" s="3"/>
      <c r="CA724"/>
      <c r="CB724" s="3"/>
      <c r="CD724" s="3"/>
      <c r="CF724" s="3"/>
    </row>
    <row r="725" spans="2:84">
      <c r="B725" s="29">
        <f t="shared" si="12"/>
        <v>723</v>
      </c>
      <c r="C725" s="56" t="s">
        <v>2736</v>
      </c>
      <c r="D725" s="56" t="s">
        <v>2736</v>
      </c>
      <c r="E725" s="66" t="s">
        <v>2175</v>
      </c>
      <c r="F725" s="58">
        <v>19</v>
      </c>
      <c r="G725" s="25" t="s">
        <v>135</v>
      </c>
      <c r="H725" s="27">
        <f>INDEX(部首検索表[序数],MATCH(字音画数表[[#This Row],[部首]],部首検索表[部首],0))</f>
        <v>66</v>
      </c>
      <c r="I725" s="69" t="s">
        <v>2638</v>
      </c>
      <c r="J725" s="69"/>
      <c r="K725" s="69"/>
      <c r="L725" s="69" t="s">
        <v>1975</v>
      </c>
      <c r="M725" s="70" t="s">
        <v>2737</v>
      </c>
      <c r="N725" s="20"/>
      <c r="AU725"/>
      <c r="AW725"/>
      <c r="AY725"/>
      <c r="AZ725" s="3"/>
      <c r="BA725"/>
      <c r="BB725" s="3"/>
      <c r="BC725"/>
      <c r="BD725" s="3"/>
      <c r="BE725"/>
      <c r="BF725" s="3"/>
      <c r="BG725"/>
      <c r="BH725" s="3"/>
      <c r="BI725"/>
      <c r="BJ725" s="3"/>
      <c r="BK725"/>
      <c r="BL725" s="3"/>
      <c r="BM725"/>
      <c r="BN725" s="3"/>
      <c r="BO725"/>
      <c r="BP725" s="3"/>
      <c r="BQ725"/>
      <c r="BR725" s="3"/>
      <c r="BS725"/>
      <c r="BT725" s="3"/>
      <c r="BU725"/>
      <c r="BV725" s="3"/>
      <c r="BW725"/>
      <c r="BX725" s="3"/>
      <c r="BY725"/>
      <c r="BZ725" s="3"/>
      <c r="CA725"/>
      <c r="CB725" s="3"/>
      <c r="CD725" s="3"/>
      <c r="CF725" s="3"/>
    </row>
    <row r="726" spans="2:84">
      <c r="B726" s="29">
        <f t="shared" si="12"/>
        <v>724</v>
      </c>
      <c r="C726" s="28" t="s">
        <v>841</v>
      </c>
      <c r="D726" s="106" t="s">
        <v>841</v>
      </c>
      <c r="E726" s="9" t="s">
        <v>531</v>
      </c>
      <c r="F726" s="1">
        <v>19</v>
      </c>
      <c r="G726" s="23" t="s">
        <v>873</v>
      </c>
      <c r="H726" s="27">
        <f>INDEX(部首検索表[序数],MATCH(字音画数表[[#This Row],[部首]],部首検索表[部首],0))</f>
        <v>181</v>
      </c>
      <c r="I726" s="23" t="s">
        <v>527</v>
      </c>
      <c r="J726" s="23"/>
      <c r="K726" s="23"/>
      <c r="L726" s="23"/>
      <c r="M726" s="45"/>
      <c r="N726" s="20"/>
      <c r="AU726"/>
      <c r="AW726"/>
      <c r="AY726"/>
      <c r="AZ726" s="3"/>
      <c r="BA726"/>
      <c r="BB726" s="3"/>
      <c r="BC726"/>
      <c r="BD726" s="3"/>
      <c r="BE726"/>
      <c r="BF726" s="3"/>
      <c r="BG726"/>
      <c r="BH726" s="3"/>
      <c r="BI726"/>
      <c r="BJ726" s="3"/>
      <c r="BK726"/>
      <c r="BL726" s="3"/>
      <c r="BM726"/>
      <c r="BN726" s="3"/>
      <c r="BO726"/>
      <c r="BP726" s="3"/>
      <c r="BQ726"/>
      <c r="BR726" s="3"/>
      <c r="BS726"/>
      <c r="BT726" s="3"/>
      <c r="BU726"/>
      <c r="BV726" s="3"/>
      <c r="BW726"/>
      <c r="BX726" s="3"/>
      <c r="BY726"/>
      <c r="BZ726" s="3"/>
      <c r="CA726"/>
      <c r="CB726" s="3"/>
      <c r="CD726" s="3"/>
      <c r="CF726" s="3"/>
    </row>
    <row r="727" spans="2:84">
      <c r="B727" s="29">
        <f t="shared" si="12"/>
        <v>725</v>
      </c>
      <c r="C727" s="28" t="s">
        <v>1628</v>
      </c>
      <c r="D727" s="28" t="s">
        <v>1628</v>
      </c>
      <c r="E727" s="9" t="s">
        <v>1629</v>
      </c>
      <c r="F727" s="1">
        <v>2</v>
      </c>
      <c r="G727" s="23" t="s">
        <v>426</v>
      </c>
      <c r="H727" s="23">
        <f>INDEX(部首検索表[序数],MATCH(字音画数表[[#This Row],[部首]],部首検索表[部首],0))</f>
        <v>4</v>
      </c>
      <c r="I727" s="23" t="s">
        <v>527</v>
      </c>
      <c r="J727" s="23"/>
      <c r="K727" s="23"/>
      <c r="L727" s="23"/>
      <c r="M727" s="45"/>
      <c r="N727" s="20"/>
      <c r="AU727"/>
      <c r="AW727"/>
      <c r="AY727"/>
      <c r="AZ727" s="3"/>
      <c r="BA727"/>
      <c r="BB727" s="3"/>
      <c r="BC727"/>
      <c r="BD727" s="3"/>
      <c r="BE727"/>
      <c r="BF727" s="3"/>
      <c r="BG727"/>
      <c r="BH727" s="3"/>
      <c r="BI727"/>
      <c r="BJ727" s="3"/>
      <c r="BK727"/>
      <c r="BL727" s="3"/>
      <c r="BM727"/>
      <c r="BN727" s="3"/>
      <c r="BO727"/>
      <c r="BP727" s="3"/>
      <c r="BQ727"/>
      <c r="BR727" s="3"/>
      <c r="BS727"/>
      <c r="BT727" s="3"/>
      <c r="BU727"/>
      <c r="BV727" s="3"/>
      <c r="BW727"/>
      <c r="BX727" s="3"/>
      <c r="BY727"/>
      <c r="BZ727" s="3"/>
      <c r="CA727"/>
      <c r="CB727" s="3"/>
      <c r="CD727" s="3"/>
      <c r="CF727" s="3"/>
    </row>
    <row r="728" spans="2:84">
      <c r="B728" s="29">
        <f t="shared" si="12"/>
        <v>726</v>
      </c>
      <c r="C728" s="14" t="s">
        <v>534</v>
      </c>
      <c r="D728" s="14" t="s">
        <v>2702</v>
      </c>
      <c r="E728" s="9" t="s">
        <v>1629</v>
      </c>
      <c r="F728" s="1">
        <v>4</v>
      </c>
      <c r="G728" s="23" t="s">
        <v>535</v>
      </c>
      <c r="H728" s="23">
        <f>INDEX(部首検索表[序数],MATCH(字音画数表[[#This Row],[部首]],部首検索表[部首],0))</f>
        <v>11</v>
      </c>
      <c r="I728" s="23" t="s">
        <v>527</v>
      </c>
      <c r="J728" s="23" t="s">
        <v>2082</v>
      </c>
      <c r="K728" s="23" t="s">
        <v>1980</v>
      </c>
      <c r="L728" s="23"/>
      <c r="M728" s="45" t="s">
        <v>2083</v>
      </c>
      <c r="N728" s="20"/>
      <c r="AU728"/>
      <c r="AW728"/>
      <c r="AY728"/>
      <c r="AZ728" s="3"/>
      <c r="BA728"/>
      <c r="BB728" s="3"/>
      <c r="BC728"/>
      <c r="BD728" s="3"/>
      <c r="BE728"/>
      <c r="BF728" s="3"/>
      <c r="BG728"/>
      <c r="BH728" s="3"/>
      <c r="BI728"/>
      <c r="BJ728" s="3"/>
      <c r="BK728"/>
      <c r="BL728" s="3"/>
      <c r="BM728"/>
      <c r="BN728" s="3"/>
      <c r="BO728"/>
      <c r="BP728" s="3"/>
      <c r="BQ728"/>
      <c r="BR728" s="3"/>
      <c r="BS728"/>
      <c r="BT728" s="3"/>
      <c r="BU728"/>
      <c r="BV728" s="3"/>
      <c r="BW728"/>
      <c r="BX728" s="3"/>
      <c r="BY728"/>
      <c r="BZ728" s="3"/>
      <c r="CA728"/>
      <c r="CB728" s="3"/>
      <c r="CD728" s="3"/>
      <c r="CF728" s="3"/>
    </row>
    <row r="729" spans="2:84">
      <c r="B729" s="29">
        <f t="shared" si="12"/>
        <v>727</v>
      </c>
      <c r="C729" s="28" t="s">
        <v>830</v>
      </c>
      <c r="D729" s="28" t="s">
        <v>830</v>
      </c>
      <c r="E729" s="9" t="s">
        <v>1629</v>
      </c>
      <c r="F729" s="1">
        <v>9</v>
      </c>
      <c r="G729" s="23" t="s">
        <v>862</v>
      </c>
      <c r="H729" s="23">
        <f>INDEX(部首検索表[序数],MATCH(字音画数表[[#This Row],[部首]],部首検索表[部首],0))</f>
        <v>41</v>
      </c>
      <c r="I729" s="23" t="s">
        <v>527</v>
      </c>
      <c r="J729" s="23" t="s">
        <v>2084</v>
      </c>
      <c r="K729" s="23" t="s">
        <v>1972</v>
      </c>
      <c r="L729" s="23"/>
      <c r="M729" s="45" t="s">
        <v>2085</v>
      </c>
      <c r="N729" s="20"/>
      <c r="AU729"/>
      <c r="AW729"/>
      <c r="AY729"/>
      <c r="AZ729" s="3"/>
      <c r="BA729"/>
      <c r="BB729" s="3"/>
      <c r="BC729"/>
      <c r="BD729" s="3"/>
      <c r="BE729"/>
      <c r="BF729" s="3"/>
      <c r="BG729"/>
      <c r="BH729" s="3"/>
      <c r="BI729"/>
      <c r="BJ729" s="3"/>
      <c r="BK729"/>
      <c r="BL729" s="3"/>
      <c r="BM729"/>
      <c r="BN729" s="3"/>
      <c r="BO729"/>
      <c r="BP729" s="3"/>
      <c r="BQ729"/>
      <c r="BR729" s="3"/>
      <c r="BS729"/>
      <c r="BT729" s="3"/>
      <c r="BU729"/>
      <c r="BV729" s="3"/>
      <c r="BW729"/>
      <c r="BX729" s="3"/>
      <c r="BY729"/>
      <c r="BZ729" s="3"/>
      <c r="CA729"/>
      <c r="CB729" s="3"/>
      <c r="CD729" s="3"/>
      <c r="CF729" s="3"/>
    </row>
    <row r="730" spans="2:84">
      <c r="B730" s="29">
        <f t="shared" si="12"/>
        <v>728</v>
      </c>
      <c r="C730" s="14" t="s">
        <v>536</v>
      </c>
      <c r="D730" s="14" t="s">
        <v>2323</v>
      </c>
      <c r="E730" s="9" t="s">
        <v>537</v>
      </c>
      <c r="F730" s="1">
        <v>16</v>
      </c>
      <c r="G730" s="23" t="s">
        <v>72</v>
      </c>
      <c r="H730" s="23">
        <f>INDEX(部首検索表[序数],MATCH(字音画数表[[#This Row],[部首]],部首検索表[部首],0))</f>
        <v>64</v>
      </c>
      <c r="I730" s="23" t="s">
        <v>527</v>
      </c>
      <c r="J730" s="23"/>
      <c r="K730" s="23"/>
      <c r="L730" s="23"/>
      <c r="M730" s="45" t="s">
        <v>20</v>
      </c>
      <c r="N730" s="20"/>
      <c r="AU730"/>
      <c r="AW730"/>
      <c r="AY730"/>
      <c r="AZ730" s="3"/>
      <c r="BA730"/>
      <c r="BB730" s="3"/>
      <c r="BC730"/>
      <c r="BD730" s="3"/>
      <c r="BE730"/>
      <c r="BF730" s="3"/>
      <c r="BG730"/>
      <c r="BH730" s="3"/>
      <c r="BI730"/>
      <c r="BJ730" s="3"/>
      <c r="BK730"/>
      <c r="BL730" s="3"/>
      <c r="BM730"/>
      <c r="BN730" s="3"/>
      <c r="BO730"/>
      <c r="BP730" s="3"/>
      <c r="BQ730"/>
      <c r="BR730" s="3"/>
      <c r="BS730"/>
      <c r="BT730" s="3"/>
      <c r="BU730"/>
      <c r="BV730" s="3"/>
      <c r="BW730"/>
      <c r="BX730" s="3"/>
      <c r="BY730"/>
      <c r="BZ730" s="3"/>
      <c r="CA730"/>
      <c r="CB730" s="3"/>
      <c r="CD730" s="3"/>
      <c r="CF730" s="3"/>
    </row>
    <row r="731" spans="2:84">
      <c r="B731" s="29">
        <f t="shared" si="12"/>
        <v>729</v>
      </c>
      <c r="C731" s="28" t="s">
        <v>1931</v>
      </c>
      <c r="D731" s="28" t="s">
        <v>2703</v>
      </c>
      <c r="E731" s="9" t="s">
        <v>537</v>
      </c>
      <c r="F731" s="1">
        <v>16</v>
      </c>
      <c r="G731" s="23" t="s">
        <v>788</v>
      </c>
      <c r="H731" s="23">
        <f>INDEX(部首検索表[序数],MATCH(字音画数表[[#This Row],[部首]],部首検索表[部首],0))</f>
        <v>75</v>
      </c>
      <c r="I731" s="23" t="s">
        <v>527</v>
      </c>
      <c r="J731" s="23"/>
      <c r="K731" s="23"/>
      <c r="L731" s="23"/>
      <c r="M731" s="45"/>
      <c r="N731" s="20"/>
      <c r="AU731"/>
      <c r="AW731"/>
      <c r="AY731"/>
      <c r="AZ731" s="3"/>
      <c r="BA731"/>
      <c r="BB731" s="3"/>
      <c r="BC731"/>
      <c r="BD731" s="3"/>
      <c r="BE731"/>
      <c r="BF731" s="3"/>
      <c r="BG731"/>
      <c r="BH731" s="3"/>
      <c r="BI731"/>
      <c r="BJ731" s="3"/>
      <c r="BK731"/>
      <c r="BL731" s="3"/>
      <c r="BM731"/>
      <c r="BN731" s="3"/>
      <c r="BO731"/>
      <c r="BP731" s="3"/>
      <c r="BQ731"/>
      <c r="BR731" s="3"/>
      <c r="BS731"/>
      <c r="BT731" s="3"/>
      <c r="BU731"/>
      <c r="BV731" s="3"/>
      <c r="BW731"/>
      <c r="BX731" s="3"/>
      <c r="BY731"/>
      <c r="BZ731" s="3"/>
      <c r="CA731"/>
      <c r="CB731" s="3"/>
      <c r="CD731" s="3"/>
      <c r="CF731" s="3"/>
    </row>
    <row r="732" spans="2:84">
      <c r="B732" s="29">
        <f t="shared" si="12"/>
        <v>730</v>
      </c>
      <c r="C732" s="14" t="s">
        <v>1630</v>
      </c>
      <c r="D732" s="14" t="s">
        <v>2351</v>
      </c>
      <c r="E732" s="9" t="s">
        <v>537</v>
      </c>
      <c r="F732" s="1">
        <v>16</v>
      </c>
      <c r="G732" s="23" t="s">
        <v>472</v>
      </c>
      <c r="H732" s="23">
        <f>INDEX(部首検索表[序数],MATCH(字音画数表[[#This Row],[部首]],部首検索表[部首],0))</f>
        <v>85</v>
      </c>
      <c r="I732" s="23" t="s">
        <v>527</v>
      </c>
      <c r="J732" s="23"/>
      <c r="K732" s="23"/>
      <c r="L732" s="23"/>
      <c r="M732" s="45"/>
      <c r="N732" s="20"/>
      <c r="AU732"/>
      <c r="AW732"/>
      <c r="AY732"/>
      <c r="AZ732" s="3"/>
      <c r="BA732"/>
      <c r="BB732" s="3"/>
      <c r="BC732"/>
      <c r="BD732" s="3"/>
      <c r="BE732"/>
      <c r="BF732" s="3"/>
      <c r="BG732"/>
      <c r="BH732" s="3"/>
      <c r="BI732"/>
      <c r="BJ732" s="3"/>
      <c r="BK732"/>
      <c r="BL732" s="3"/>
      <c r="BM732"/>
      <c r="BN732" s="3"/>
      <c r="BO732"/>
      <c r="BP732" s="3"/>
      <c r="BQ732"/>
      <c r="BR732" s="3"/>
      <c r="BS732"/>
      <c r="BT732" s="3"/>
      <c r="BU732"/>
      <c r="BV732" s="3"/>
      <c r="BW732"/>
      <c r="BX732" s="3"/>
      <c r="BY732"/>
      <c r="BZ732" s="3"/>
      <c r="CA732"/>
      <c r="CB732" s="3"/>
      <c r="CD732" s="3"/>
      <c r="CF732" s="3"/>
    </row>
    <row r="733" spans="2:84">
      <c r="B733" s="29">
        <f t="shared" si="12"/>
        <v>731</v>
      </c>
      <c r="C733" s="14" t="s">
        <v>1631</v>
      </c>
      <c r="D733" s="14" t="s">
        <v>1631</v>
      </c>
      <c r="E733" s="9" t="s">
        <v>537</v>
      </c>
      <c r="F733" s="1">
        <v>18</v>
      </c>
      <c r="G733" s="23" t="s">
        <v>247</v>
      </c>
      <c r="H733" s="23">
        <f>INDEX(部首検索表[序数],MATCH(字音画数表[[#This Row],[部首]],部首検索表[部首],0))</f>
        <v>149</v>
      </c>
      <c r="I733" s="23" t="s">
        <v>527</v>
      </c>
      <c r="J733" s="23"/>
      <c r="K733" s="23"/>
      <c r="L733" s="23"/>
      <c r="M733" s="45"/>
      <c r="N733" s="20"/>
      <c r="AU733"/>
      <c r="AW733"/>
      <c r="AY733"/>
      <c r="AZ733" s="3"/>
      <c r="BA733"/>
      <c r="BB733" s="3"/>
      <c r="BC733"/>
      <c r="BD733" s="3"/>
      <c r="BE733"/>
      <c r="BF733" s="3"/>
      <c r="BG733"/>
      <c r="BH733" s="3"/>
      <c r="BI733"/>
      <c r="BJ733" s="3"/>
      <c r="BK733"/>
      <c r="BL733" s="3"/>
      <c r="BM733"/>
      <c r="BN733" s="3"/>
      <c r="BO733"/>
      <c r="BP733" s="3"/>
      <c r="BQ733"/>
      <c r="BR733" s="3"/>
      <c r="BS733"/>
      <c r="BT733" s="3"/>
      <c r="BU733"/>
      <c r="BV733" s="3"/>
      <c r="BW733"/>
      <c r="BX733" s="3"/>
      <c r="BY733"/>
      <c r="BZ733" s="3"/>
      <c r="CA733"/>
      <c r="CB733" s="3"/>
      <c r="CD733" s="3"/>
      <c r="CF733" s="3"/>
    </row>
    <row r="734" spans="2:84">
      <c r="B734" s="29">
        <f t="shared" si="12"/>
        <v>732</v>
      </c>
      <c r="C734" s="28" t="s">
        <v>538</v>
      </c>
      <c r="D734" s="28" t="s">
        <v>538</v>
      </c>
      <c r="E734" s="9" t="s">
        <v>540</v>
      </c>
      <c r="F734" s="1">
        <v>4</v>
      </c>
      <c r="G734" s="25" t="s">
        <v>326</v>
      </c>
      <c r="H734" s="27">
        <f>INDEX(部首検索表[序数],MATCH(字音画数表[[#This Row],[部首]],部首検索表[部首],0))</f>
        <v>3</v>
      </c>
      <c r="I734" s="23" t="s">
        <v>527</v>
      </c>
      <c r="J734" s="23"/>
      <c r="K734" s="23"/>
      <c r="L734" s="23"/>
      <c r="M734" s="45" t="s">
        <v>20</v>
      </c>
      <c r="N734" s="20"/>
      <c r="AU734"/>
      <c r="AW734"/>
      <c r="AY734"/>
      <c r="AZ734" s="3"/>
      <c r="BA734"/>
      <c r="BB734" s="3"/>
      <c r="BC734"/>
      <c r="BD734" s="3"/>
      <c r="BE734"/>
      <c r="BF734" s="3"/>
      <c r="BG734"/>
      <c r="BH734" s="3"/>
      <c r="BI734"/>
      <c r="BJ734" s="3"/>
      <c r="BK734"/>
      <c r="BL734" s="3"/>
      <c r="BM734"/>
      <c r="BN734" s="3"/>
      <c r="BO734"/>
      <c r="BP734" s="3"/>
      <c r="BQ734"/>
      <c r="BR734" s="3"/>
      <c r="BS734"/>
      <c r="BT734" s="3"/>
      <c r="BU734"/>
      <c r="BV734" s="3"/>
      <c r="BW734"/>
      <c r="BX734" s="3"/>
      <c r="BY734"/>
      <c r="BZ734" s="3"/>
      <c r="CA734"/>
      <c r="CB734" s="3"/>
      <c r="CD734" s="3"/>
      <c r="CF734" s="3"/>
    </row>
    <row r="735" spans="2:84">
      <c r="B735" s="29">
        <f t="shared" si="12"/>
        <v>733</v>
      </c>
      <c r="C735" s="28" t="s">
        <v>783</v>
      </c>
      <c r="D735" s="28" t="s">
        <v>2704</v>
      </c>
      <c r="E735" s="9" t="s">
        <v>540</v>
      </c>
      <c r="F735" s="1">
        <v>5</v>
      </c>
      <c r="G735" s="23" t="s">
        <v>361</v>
      </c>
      <c r="H735" s="27">
        <f>INDEX(部首検索表[序数],MATCH(字音画数表[[#This Row],[部首]],部首検索表[部首],0))</f>
        <v>72</v>
      </c>
      <c r="I735" s="23" t="s">
        <v>527</v>
      </c>
      <c r="J735" s="23"/>
      <c r="K735" s="23"/>
      <c r="L735" s="23"/>
      <c r="M735" s="45"/>
      <c r="N735" s="20"/>
      <c r="AU735"/>
      <c r="AW735"/>
      <c r="AY735"/>
      <c r="AZ735" s="3"/>
      <c r="BA735"/>
      <c r="BB735" s="3"/>
      <c r="BC735"/>
      <c r="BD735" s="3"/>
      <c r="BE735"/>
      <c r="BF735" s="3"/>
      <c r="BG735"/>
      <c r="BH735" s="3"/>
      <c r="BI735"/>
      <c r="BJ735" s="3"/>
      <c r="BK735"/>
      <c r="BL735" s="3"/>
      <c r="BM735"/>
      <c r="BN735" s="3"/>
      <c r="BO735"/>
      <c r="BP735" s="3"/>
      <c r="BQ735"/>
      <c r="BR735" s="3"/>
      <c r="BS735"/>
      <c r="BT735" s="3"/>
      <c r="BU735"/>
      <c r="BV735" s="3"/>
      <c r="BW735"/>
      <c r="BX735" s="3"/>
      <c r="BY735"/>
      <c r="BZ735" s="3"/>
      <c r="CA735"/>
      <c r="CB735" s="3"/>
      <c r="CD735" s="3"/>
      <c r="CF735" s="3"/>
    </row>
    <row r="736" spans="2:84">
      <c r="B736" s="29">
        <f t="shared" si="12"/>
        <v>734</v>
      </c>
      <c r="C736" s="28" t="s">
        <v>544</v>
      </c>
      <c r="D736" s="28" t="s">
        <v>544</v>
      </c>
      <c r="E736" s="9" t="s">
        <v>1932</v>
      </c>
      <c r="F736" s="1">
        <v>9</v>
      </c>
      <c r="G736" s="25" t="s">
        <v>546</v>
      </c>
      <c r="H736" s="23">
        <f>INDEX(部首検索表[序数],MATCH(字音画数表[[#This Row],[部首]],部首検索表[部首],0))</f>
        <v>79</v>
      </c>
      <c r="I736" s="23" t="s">
        <v>527</v>
      </c>
      <c r="J736" s="23" t="s">
        <v>2086</v>
      </c>
      <c r="K736" s="23" t="s">
        <v>1980</v>
      </c>
      <c r="L736" s="23"/>
      <c r="M736" s="45" t="s">
        <v>20</v>
      </c>
      <c r="N736" s="20"/>
      <c r="AU736"/>
      <c r="AW736"/>
      <c r="AY736"/>
      <c r="AZ736" s="3"/>
      <c r="BA736"/>
      <c r="BB736" s="3"/>
      <c r="BC736"/>
      <c r="BD736" s="3"/>
      <c r="BE736"/>
      <c r="BF736" s="3"/>
      <c r="BG736"/>
      <c r="BH736" s="3"/>
      <c r="BI736"/>
      <c r="BJ736" s="3"/>
      <c r="BK736"/>
      <c r="BL736" s="3"/>
      <c r="BM736"/>
      <c r="BN736" s="3"/>
      <c r="BO736"/>
      <c r="BP736" s="3"/>
      <c r="BQ736"/>
      <c r="BR736" s="3"/>
      <c r="BS736"/>
      <c r="BT736" s="3"/>
      <c r="BU736"/>
      <c r="BV736" s="3"/>
      <c r="BW736"/>
      <c r="BX736" s="3"/>
      <c r="BY736"/>
      <c r="BZ736" s="3"/>
      <c r="CA736"/>
      <c r="CB736" s="3"/>
      <c r="CD736" s="3"/>
      <c r="CF736" s="3"/>
    </row>
    <row r="737" spans="2:84">
      <c r="B737" s="29">
        <f t="shared" si="12"/>
        <v>735</v>
      </c>
      <c r="C737" s="28" t="s">
        <v>1632</v>
      </c>
      <c r="D737" s="28" t="s">
        <v>1632</v>
      </c>
      <c r="E737" s="9" t="s">
        <v>540</v>
      </c>
      <c r="F737" s="1">
        <v>9</v>
      </c>
      <c r="G737" s="23" t="s">
        <v>867</v>
      </c>
      <c r="H737" s="23">
        <f>INDEX(部首検索表[序数],MATCH(字音画数表[[#This Row],[部首]],部首検索表[部首],0))</f>
        <v>86</v>
      </c>
      <c r="I737" s="23" t="s">
        <v>527</v>
      </c>
      <c r="J737" s="23"/>
      <c r="K737" s="23"/>
      <c r="L737" s="23"/>
      <c r="M737" s="45"/>
      <c r="N737" s="20"/>
      <c r="AU737"/>
      <c r="AW737"/>
      <c r="AY737"/>
      <c r="AZ737" s="3"/>
      <c r="BA737"/>
      <c r="BB737" s="3"/>
      <c r="BC737"/>
      <c r="BD737" s="3"/>
      <c r="BE737"/>
      <c r="BF737" s="3"/>
      <c r="BG737"/>
      <c r="BH737" s="3"/>
      <c r="BI737"/>
      <c r="BJ737" s="3"/>
      <c r="BK737"/>
      <c r="BL737" s="3"/>
      <c r="BM737"/>
      <c r="BN737" s="3"/>
      <c r="BO737"/>
      <c r="BP737" s="3"/>
      <c r="BQ737"/>
      <c r="BR737" s="3"/>
      <c r="BS737"/>
      <c r="BT737" s="3"/>
      <c r="BU737"/>
      <c r="BV737" s="3"/>
      <c r="BW737"/>
      <c r="BX737" s="3"/>
      <c r="BY737"/>
      <c r="BZ737" s="3"/>
      <c r="CA737"/>
      <c r="CB737" s="3"/>
      <c r="CD737" s="3"/>
      <c r="CF737" s="3"/>
    </row>
    <row r="738" spans="2:84">
      <c r="B738" s="29">
        <f t="shared" si="12"/>
        <v>736</v>
      </c>
      <c r="C738" s="1" t="s">
        <v>1833</v>
      </c>
      <c r="D738" s="9" t="s">
        <v>1845</v>
      </c>
      <c r="E738" s="53" t="s">
        <v>540</v>
      </c>
      <c r="F738" s="1">
        <v>12</v>
      </c>
      <c r="G738" s="1" t="s">
        <v>773</v>
      </c>
      <c r="H738" s="23">
        <f>INDEX(部首検索表[序数],MATCH(字音画数表[[#This Row],[部首]],部首検索表[部首],0))</f>
        <v>30</v>
      </c>
      <c r="I738" s="1" t="s">
        <v>527</v>
      </c>
      <c r="J738" s="8"/>
      <c r="K738" s="8"/>
      <c r="L738" s="8"/>
      <c r="M738" s="136" t="s">
        <v>20</v>
      </c>
      <c r="N738" s="20"/>
      <c r="AU738"/>
      <c r="AW738"/>
      <c r="AY738"/>
      <c r="AZ738" s="3"/>
      <c r="BA738"/>
      <c r="BB738" s="3"/>
      <c r="BC738"/>
      <c r="BD738" s="3"/>
      <c r="BE738"/>
      <c r="BF738" s="3"/>
      <c r="BG738"/>
      <c r="BH738" s="3"/>
      <c r="BI738"/>
      <c r="BJ738" s="3"/>
      <c r="BK738"/>
      <c r="BL738" s="3"/>
      <c r="BM738"/>
      <c r="BN738" s="3"/>
      <c r="BO738"/>
      <c r="BP738" s="3"/>
      <c r="BQ738"/>
      <c r="BR738" s="3"/>
      <c r="BS738"/>
      <c r="BT738" s="3"/>
      <c r="BU738"/>
      <c r="BV738" s="3"/>
      <c r="BW738"/>
      <c r="BX738" s="3"/>
      <c r="BY738"/>
      <c r="BZ738" s="3"/>
      <c r="CA738"/>
      <c r="CB738" s="3"/>
      <c r="CD738" s="3"/>
      <c r="CF738" s="3"/>
    </row>
    <row r="739" spans="2:84">
      <c r="B739" s="29">
        <f t="shared" si="12"/>
        <v>737</v>
      </c>
      <c r="C739" s="28" t="s">
        <v>539</v>
      </c>
      <c r="D739" s="28" t="s">
        <v>539</v>
      </c>
      <c r="E739" s="9" t="s">
        <v>540</v>
      </c>
      <c r="F739" s="1">
        <v>14</v>
      </c>
      <c r="G739" s="23" t="s">
        <v>226</v>
      </c>
      <c r="H739" s="23">
        <f>INDEX(部首検索表[序数],MATCH(字音画数表[[#This Row],[部首]],部首検索表[部首],0))</f>
        <v>117</v>
      </c>
      <c r="I739" s="23" t="s">
        <v>527</v>
      </c>
      <c r="J739" s="23"/>
      <c r="K739" s="23"/>
      <c r="L739" s="23"/>
      <c r="M739" s="45" t="s">
        <v>20</v>
      </c>
      <c r="N739" s="20"/>
      <c r="AU739"/>
      <c r="AW739"/>
      <c r="AY739"/>
      <c r="AZ739" s="3"/>
      <c r="BA739"/>
      <c r="BB739" s="3"/>
      <c r="BC739"/>
      <c r="BD739" s="3"/>
      <c r="BE739"/>
      <c r="BF739" s="3"/>
      <c r="BG739"/>
      <c r="BH739" s="3"/>
      <c r="BI739"/>
      <c r="BJ739" s="3"/>
      <c r="BK739"/>
      <c r="BL739" s="3"/>
      <c r="BM739"/>
      <c r="BN739" s="3"/>
      <c r="BO739"/>
      <c r="BP739" s="3"/>
      <c r="BQ739"/>
      <c r="BR739" s="3"/>
      <c r="BS739"/>
      <c r="BT739" s="3"/>
      <c r="BU739"/>
      <c r="BV739" s="3"/>
      <c r="BW739"/>
      <c r="BX739" s="3"/>
      <c r="BY739"/>
      <c r="BZ739" s="3"/>
      <c r="CA739"/>
      <c r="CB739" s="3"/>
      <c r="CD739" s="3"/>
      <c r="CF739" s="3"/>
    </row>
    <row r="740" spans="2:84">
      <c r="B740" s="29">
        <f t="shared" si="12"/>
        <v>738</v>
      </c>
      <c r="C740" s="14" t="s">
        <v>1633</v>
      </c>
      <c r="D740" s="14" t="s">
        <v>1633</v>
      </c>
      <c r="E740" s="9" t="s">
        <v>540</v>
      </c>
      <c r="F740" s="1">
        <v>15</v>
      </c>
      <c r="G740" s="23" t="s">
        <v>23</v>
      </c>
      <c r="H740" s="23">
        <f>INDEX(部首検索表[序数],MATCH(字音画数表[[#This Row],[部首]],部首検索表[部首],0))</f>
        <v>9</v>
      </c>
      <c r="I740" s="23" t="s">
        <v>527</v>
      </c>
      <c r="J740" s="23"/>
      <c r="K740" s="23"/>
      <c r="L740" s="23"/>
      <c r="M740" s="45"/>
      <c r="N740" s="20"/>
      <c r="AU740"/>
      <c r="AW740"/>
      <c r="AY740"/>
      <c r="AZ740" s="3"/>
      <c r="BA740"/>
      <c r="BB740" s="3"/>
      <c r="BC740"/>
      <c r="BD740" s="3"/>
      <c r="BE740"/>
      <c r="BF740" s="3"/>
      <c r="BG740"/>
      <c r="BH740" s="3"/>
      <c r="BI740"/>
      <c r="BJ740" s="3"/>
      <c r="BK740"/>
      <c r="BL740" s="3"/>
      <c r="BM740"/>
      <c r="BN740" s="3"/>
      <c r="BO740"/>
      <c r="BP740" s="3"/>
      <c r="BQ740"/>
      <c r="BR740" s="3"/>
      <c r="BS740"/>
      <c r="BT740" s="3"/>
      <c r="BU740"/>
      <c r="BV740" s="3"/>
      <c r="BW740"/>
      <c r="BX740" s="3"/>
      <c r="BY740"/>
      <c r="BZ740" s="3"/>
      <c r="CA740"/>
      <c r="CB740" s="3"/>
      <c r="CD740" s="3"/>
      <c r="CF740" s="3"/>
    </row>
    <row r="741" spans="2:84">
      <c r="B741" s="29">
        <f t="shared" si="12"/>
        <v>739</v>
      </c>
      <c r="C741" s="28" t="s">
        <v>1933</v>
      </c>
      <c r="D741" s="28" t="s">
        <v>2705</v>
      </c>
      <c r="E741" s="9" t="s">
        <v>540</v>
      </c>
      <c r="F741" s="1">
        <v>15</v>
      </c>
      <c r="G741" s="23" t="s">
        <v>857</v>
      </c>
      <c r="H741" s="23">
        <f>INDEX(部首検索表[序数],MATCH(字音画数表[[#This Row],[部首]],部首検索表[部首],0))</f>
        <v>149</v>
      </c>
      <c r="I741" s="23" t="s">
        <v>527</v>
      </c>
      <c r="J741" s="23"/>
      <c r="K741" s="23"/>
      <c r="L741" s="23"/>
      <c r="M741" s="45"/>
      <c r="N741" s="20"/>
      <c r="AU741"/>
      <c r="AW741"/>
      <c r="AY741"/>
      <c r="AZ741" s="3"/>
      <c r="BA741"/>
      <c r="BB741" s="3"/>
      <c r="BC741"/>
      <c r="BD741" s="3"/>
      <c r="BE741"/>
      <c r="BF741" s="3"/>
      <c r="BG741"/>
      <c r="BH741" s="3"/>
      <c r="BI741"/>
      <c r="BJ741" s="3"/>
      <c r="BK741"/>
      <c r="BL741" s="3"/>
      <c r="BM741"/>
      <c r="BN741" s="3"/>
      <c r="BO741"/>
      <c r="BP741" s="3"/>
      <c r="BQ741"/>
      <c r="BR741" s="3"/>
      <c r="BS741"/>
      <c r="BT741" s="3"/>
      <c r="BU741"/>
      <c r="BV741" s="3"/>
      <c r="BW741"/>
      <c r="BX741" s="3"/>
      <c r="BY741"/>
      <c r="BZ741" s="3"/>
      <c r="CA741"/>
      <c r="CB741" s="3"/>
      <c r="CD741" s="3"/>
      <c r="CF741" s="3"/>
    </row>
    <row r="742" spans="2:84">
      <c r="B742" s="29">
        <f t="shared" si="12"/>
        <v>740</v>
      </c>
      <c r="C742" s="43" t="s">
        <v>541</v>
      </c>
      <c r="D742" s="43" t="s">
        <v>541</v>
      </c>
      <c r="E742" s="16" t="s">
        <v>540</v>
      </c>
      <c r="F742" s="1">
        <v>15</v>
      </c>
      <c r="G742" s="23" t="s">
        <v>45</v>
      </c>
      <c r="H742" s="23">
        <f>INDEX(部首検索表[序数],MATCH(字音画数表[[#This Row],[部首]],部首検索表[部首],0))</f>
        <v>163</v>
      </c>
      <c r="I742" s="23" t="s">
        <v>527</v>
      </c>
      <c r="J742" s="23"/>
      <c r="K742" s="23"/>
      <c r="L742" s="23"/>
      <c r="M742" s="45"/>
      <c r="N742" s="20"/>
      <c r="AU742"/>
      <c r="AW742"/>
      <c r="AY742"/>
      <c r="AZ742" s="3"/>
      <c r="BA742"/>
      <c r="BB742" s="3"/>
      <c r="BC742"/>
      <c r="BD742" s="3"/>
      <c r="BE742"/>
      <c r="BF742" s="3"/>
      <c r="BG742"/>
      <c r="BH742" s="3"/>
      <c r="BI742"/>
      <c r="BJ742" s="3"/>
      <c r="BK742"/>
      <c r="BL742" s="3"/>
      <c r="BM742"/>
      <c r="BN742" s="3"/>
      <c r="BO742"/>
      <c r="BP742" s="3"/>
      <c r="BQ742"/>
      <c r="BR742" s="3"/>
      <c r="BS742"/>
      <c r="BT742" s="3"/>
      <c r="BU742"/>
      <c r="BV742" s="3"/>
      <c r="BW742"/>
      <c r="BX742" s="3"/>
      <c r="BY742"/>
      <c r="BZ742" s="3"/>
      <c r="CA742"/>
      <c r="CB742" s="3"/>
      <c r="CD742" s="3"/>
      <c r="CF742" s="3"/>
    </row>
    <row r="743" spans="2:84">
      <c r="B743" s="29">
        <f t="shared" si="12"/>
        <v>741</v>
      </c>
      <c r="C743" s="14" t="s">
        <v>1934</v>
      </c>
      <c r="D743" s="64" t="s">
        <v>1934</v>
      </c>
      <c r="E743" s="9" t="s">
        <v>540</v>
      </c>
      <c r="F743" s="62">
        <v>16</v>
      </c>
      <c r="G743" s="63" t="s">
        <v>472</v>
      </c>
      <c r="H743" s="23">
        <f>INDEX(部首検索表[序数],MATCH(字音画数表[[#This Row],[部首]],部首検索表[部首],0))</f>
        <v>85</v>
      </c>
      <c r="I743" s="23" t="s">
        <v>527</v>
      </c>
      <c r="J743" s="23"/>
      <c r="K743" s="23"/>
      <c r="L743" s="23"/>
      <c r="M743" s="146" t="s">
        <v>2087</v>
      </c>
      <c r="N743" s="20"/>
      <c r="AU743"/>
      <c r="AW743"/>
      <c r="AY743"/>
      <c r="AZ743" s="3"/>
      <c r="BA743"/>
      <c r="BB743" s="3"/>
      <c r="BC743"/>
      <c r="BD743" s="3"/>
      <c r="BE743"/>
      <c r="BF743" s="3"/>
      <c r="BG743"/>
      <c r="BH743" s="3"/>
      <c r="BI743"/>
      <c r="BJ743" s="3"/>
      <c r="BK743"/>
      <c r="BL743" s="3"/>
      <c r="BM743"/>
      <c r="BN743" s="3"/>
      <c r="BO743"/>
      <c r="BP743" s="3"/>
      <c r="BQ743"/>
      <c r="BR743" s="3"/>
      <c r="BS743"/>
      <c r="BT743" s="3"/>
      <c r="BU743"/>
      <c r="BV743" s="3"/>
      <c r="BW743"/>
      <c r="BX743" s="3"/>
      <c r="BY743"/>
      <c r="BZ743" s="3"/>
      <c r="CA743"/>
      <c r="CB743" s="3"/>
      <c r="CD743" s="3"/>
      <c r="CF743" s="3"/>
    </row>
    <row r="744" spans="2:84">
      <c r="B744" s="29">
        <f t="shared" si="12"/>
        <v>742</v>
      </c>
      <c r="C744" s="28" t="s">
        <v>1634</v>
      </c>
      <c r="D744" s="28" t="s">
        <v>1634</v>
      </c>
      <c r="E744" s="9" t="s">
        <v>540</v>
      </c>
      <c r="F744" s="1">
        <v>17</v>
      </c>
      <c r="G744" s="23" t="s">
        <v>194</v>
      </c>
      <c r="H744" s="23">
        <f>INDEX(部首検索表[序数],MATCH(字音画数表[[#This Row],[部首]],部首検索表[部首],0))</f>
        <v>130</v>
      </c>
      <c r="I744" s="23" t="s">
        <v>527</v>
      </c>
      <c r="J744" s="23"/>
      <c r="K744" s="23"/>
      <c r="L744" s="23"/>
      <c r="M744" s="45" t="s">
        <v>542</v>
      </c>
      <c r="N744" s="20"/>
      <c r="AU744"/>
      <c r="AW744"/>
      <c r="AY744"/>
      <c r="AZ744" s="3"/>
      <c r="BA744"/>
      <c r="BB744" s="3"/>
      <c r="BC744"/>
      <c r="BD744" s="3"/>
      <c r="BE744"/>
      <c r="BF744" s="3"/>
      <c r="BG744"/>
      <c r="BH744" s="3"/>
      <c r="BI744"/>
      <c r="BJ744" s="3"/>
      <c r="BK744"/>
      <c r="BL744" s="3"/>
      <c r="BM744"/>
      <c r="BN744" s="3"/>
      <c r="BO744"/>
      <c r="BP744" s="3"/>
      <c r="BQ744"/>
      <c r="BR744" s="3"/>
      <c r="BS744"/>
      <c r="BT744" s="3"/>
      <c r="BU744"/>
      <c r="BV744" s="3"/>
      <c r="BW744"/>
      <c r="BX744" s="3"/>
      <c r="BY744"/>
      <c r="BZ744" s="3"/>
      <c r="CA744"/>
      <c r="CB744" s="3"/>
      <c r="CD744" s="3"/>
      <c r="CF744" s="3"/>
    </row>
    <row r="745" spans="2:84">
      <c r="B745" s="29">
        <f t="shared" si="12"/>
        <v>743</v>
      </c>
      <c r="C745" s="28" t="s">
        <v>1635</v>
      </c>
      <c r="D745" s="28" t="s">
        <v>1635</v>
      </c>
      <c r="E745" s="9" t="s">
        <v>540</v>
      </c>
      <c r="F745" s="1">
        <v>17</v>
      </c>
      <c r="G745" s="23" t="s">
        <v>198</v>
      </c>
      <c r="H745" s="23">
        <f>INDEX(部首検索表[序数],MATCH(字音画数表[[#This Row],[部首]],部首検索表[部首],0))</f>
        <v>167</v>
      </c>
      <c r="I745" s="23" t="s">
        <v>527</v>
      </c>
      <c r="J745" s="23"/>
      <c r="K745" s="23"/>
      <c r="L745" s="23"/>
      <c r="M745" s="45"/>
      <c r="N745" s="20"/>
      <c r="AU745"/>
      <c r="AW745"/>
      <c r="AY745"/>
      <c r="AZ745" s="3"/>
      <c r="BA745"/>
      <c r="BB745" s="3"/>
      <c r="BC745"/>
      <c r="BD745" s="3"/>
      <c r="BE745"/>
      <c r="BF745" s="3"/>
      <c r="BG745"/>
      <c r="BH745" s="3"/>
      <c r="BI745"/>
      <c r="BJ745" s="3"/>
      <c r="BK745"/>
      <c r="BL745" s="3"/>
      <c r="BM745"/>
      <c r="BN745" s="3"/>
      <c r="BO745"/>
      <c r="BP745" s="3"/>
      <c r="BQ745"/>
      <c r="BR745" s="3"/>
      <c r="BS745"/>
      <c r="BT745" s="3"/>
      <c r="BU745"/>
      <c r="BV745" s="3"/>
      <c r="BW745"/>
      <c r="BX745" s="3"/>
      <c r="BY745"/>
      <c r="BZ745" s="3"/>
      <c r="CA745"/>
      <c r="CB745" s="3"/>
      <c r="CD745" s="3"/>
      <c r="CF745" s="3"/>
    </row>
    <row r="746" spans="2:84">
      <c r="B746" s="29">
        <f t="shared" si="12"/>
        <v>744</v>
      </c>
      <c r="C746" s="28" t="s">
        <v>543</v>
      </c>
      <c r="D746" s="28" t="s">
        <v>543</v>
      </c>
      <c r="E746" s="9" t="s">
        <v>540</v>
      </c>
      <c r="F746" s="1">
        <v>20</v>
      </c>
      <c r="G746" s="23" t="s">
        <v>139</v>
      </c>
      <c r="H746" s="27">
        <f>INDEX(部首検索表[序数],MATCH(字音画数表[[#This Row],[部首]],部首検索表[部首],0))</f>
        <v>167</v>
      </c>
      <c r="I746" s="23" t="s">
        <v>527</v>
      </c>
      <c r="J746" s="23"/>
      <c r="K746" s="23"/>
      <c r="L746" s="23"/>
      <c r="M746" s="45"/>
      <c r="N746" s="20"/>
      <c r="AU746"/>
      <c r="AW746"/>
      <c r="AY746"/>
      <c r="AZ746" s="3"/>
      <c r="BA746"/>
      <c r="BB746" s="3"/>
      <c r="BC746"/>
      <c r="BD746" s="3"/>
      <c r="BE746"/>
      <c r="BF746" s="3"/>
      <c r="BG746"/>
      <c r="BH746" s="3"/>
      <c r="BI746"/>
      <c r="BJ746" s="3"/>
      <c r="BK746"/>
      <c r="BL746" s="3"/>
      <c r="BM746"/>
      <c r="BN746" s="3"/>
      <c r="BO746"/>
      <c r="BP746" s="3"/>
      <c r="BQ746"/>
      <c r="BR746" s="3"/>
      <c r="BS746"/>
      <c r="BT746" s="3"/>
      <c r="BU746"/>
      <c r="BV746" s="3"/>
      <c r="BW746"/>
      <c r="BX746" s="3"/>
      <c r="BY746"/>
      <c r="BZ746" s="3"/>
      <c r="CA746"/>
      <c r="CB746" s="3"/>
      <c r="CD746" s="3"/>
      <c r="CF746" s="3"/>
    </row>
    <row r="747" spans="2:84">
      <c r="B747" s="29">
        <f t="shared" si="12"/>
        <v>745</v>
      </c>
      <c r="C747" s="56" t="s">
        <v>2635</v>
      </c>
      <c r="D747" s="56" t="s">
        <v>2734</v>
      </c>
      <c r="E747" s="66" t="s">
        <v>1932</v>
      </c>
      <c r="F747" s="58">
        <v>22</v>
      </c>
      <c r="G747" s="68" t="s">
        <v>2176</v>
      </c>
      <c r="H747" s="27">
        <f>INDEX(部首検索表[序数],MATCH(字音画数表[[#This Row],[部首]],部首検索表[部首],0))</f>
        <v>85</v>
      </c>
      <c r="I747" s="69" t="s">
        <v>2638</v>
      </c>
      <c r="J747" s="69" t="s">
        <v>2086</v>
      </c>
      <c r="K747" s="69" t="s">
        <v>1972</v>
      </c>
      <c r="L747" s="69"/>
      <c r="M747" s="45" t="s">
        <v>20</v>
      </c>
      <c r="N747" s="20"/>
      <c r="AU747"/>
      <c r="AW747"/>
      <c r="AY747"/>
      <c r="AZ747" s="3"/>
      <c r="BA747"/>
      <c r="BB747" s="3"/>
      <c r="BC747"/>
      <c r="BD747" s="3"/>
      <c r="BE747"/>
      <c r="BF747" s="3"/>
      <c r="BG747"/>
      <c r="BH747" s="3"/>
      <c r="BI747"/>
      <c r="BJ747" s="3"/>
      <c r="BK747"/>
      <c r="BL747" s="3"/>
      <c r="BM747"/>
      <c r="BN747" s="3"/>
      <c r="BO747"/>
      <c r="BP747" s="3"/>
      <c r="BQ747"/>
      <c r="BR747" s="3"/>
      <c r="BS747"/>
      <c r="BT747" s="3"/>
      <c r="BU747"/>
      <c r="BV747" s="3"/>
      <c r="BW747"/>
      <c r="BX747" s="3"/>
      <c r="BY747"/>
      <c r="BZ747" s="3"/>
      <c r="CA747"/>
      <c r="CB747" s="3"/>
      <c r="CD747" s="3"/>
      <c r="CF747" s="3"/>
    </row>
    <row r="748" spans="2:84">
      <c r="B748" s="29">
        <f t="shared" si="12"/>
        <v>746</v>
      </c>
      <c r="C748" s="28" t="s">
        <v>1636</v>
      </c>
      <c r="D748" s="28" t="s">
        <v>1636</v>
      </c>
      <c r="E748" s="9" t="s">
        <v>545</v>
      </c>
      <c r="F748" s="1">
        <v>7</v>
      </c>
      <c r="G748" s="23" t="s">
        <v>797</v>
      </c>
      <c r="H748" s="23">
        <f>INDEX(部首検索表[序数],MATCH(字音画数表[[#This Row],[部首]],部首検索表[部首],0))</f>
        <v>102</v>
      </c>
      <c r="I748" s="23" t="s">
        <v>527</v>
      </c>
      <c r="J748" s="23"/>
      <c r="K748" s="23"/>
      <c r="L748" s="23"/>
      <c r="M748" s="45"/>
      <c r="N748" s="20"/>
      <c r="AU748"/>
      <c r="AW748"/>
      <c r="AY748"/>
      <c r="AZ748" s="3"/>
      <c r="BA748"/>
      <c r="BB748" s="3"/>
      <c r="BC748"/>
      <c r="BD748" s="3"/>
      <c r="BE748"/>
      <c r="BF748" s="3"/>
      <c r="BG748"/>
      <c r="BH748" s="3"/>
      <c r="BI748"/>
      <c r="BJ748" s="3"/>
      <c r="BK748"/>
      <c r="BL748" s="3"/>
      <c r="BM748"/>
      <c r="BN748" s="3"/>
      <c r="BO748"/>
      <c r="BP748" s="3"/>
      <c r="BQ748"/>
      <c r="BR748" s="3"/>
      <c r="BS748"/>
      <c r="BT748" s="3"/>
      <c r="BU748"/>
      <c r="BV748" s="3"/>
      <c r="BW748"/>
      <c r="BX748" s="3"/>
      <c r="BY748"/>
      <c r="BZ748" s="3"/>
      <c r="CA748"/>
      <c r="CB748" s="3"/>
      <c r="CD748" s="3"/>
      <c r="CF748" s="3"/>
    </row>
    <row r="749" spans="2:84">
      <c r="B749" s="29">
        <f t="shared" si="12"/>
        <v>747</v>
      </c>
      <c r="C749" s="28" t="s">
        <v>1637</v>
      </c>
      <c r="D749" s="28" t="s">
        <v>2144</v>
      </c>
      <c r="E749" s="9" t="s">
        <v>545</v>
      </c>
      <c r="F749" s="1">
        <v>19</v>
      </c>
      <c r="G749" s="23" t="s">
        <v>940</v>
      </c>
      <c r="H749" s="27">
        <f>INDEX(部首検索表[序数],MATCH(字音画数表[[#This Row],[部首]],部首検索表[部首],0))</f>
        <v>172</v>
      </c>
      <c r="I749" s="23" t="s">
        <v>527</v>
      </c>
      <c r="J749" s="23" t="s">
        <v>3785</v>
      </c>
      <c r="K749" s="23" t="s">
        <v>1980</v>
      </c>
      <c r="L749" s="23"/>
      <c r="M749" s="45" t="s">
        <v>20</v>
      </c>
      <c r="N749" s="20"/>
      <c r="AU749"/>
      <c r="AW749"/>
      <c r="AY749"/>
      <c r="AZ749" s="3"/>
      <c r="BA749"/>
      <c r="BB749" s="3"/>
      <c r="BC749"/>
      <c r="BD749" s="3"/>
      <c r="BE749"/>
      <c r="BF749" s="3"/>
      <c r="BG749"/>
      <c r="BH749" s="3"/>
      <c r="BI749"/>
      <c r="BJ749" s="3"/>
      <c r="BK749"/>
      <c r="BL749" s="3"/>
      <c r="BM749"/>
      <c r="BN749" s="3"/>
      <c r="BO749"/>
      <c r="BP749" s="3"/>
      <c r="BQ749"/>
      <c r="BR749" s="3"/>
      <c r="BS749"/>
      <c r="BT749" s="3"/>
      <c r="BU749"/>
      <c r="BV749" s="3"/>
      <c r="BW749"/>
      <c r="BX749" s="3"/>
      <c r="BY749"/>
      <c r="BZ749" s="3"/>
      <c r="CA749"/>
      <c r="CB749" s="3"/>
      <c r="CD749" s="3"/>
      <c r="CF749" s="3"/>
    </row>
    <row r="750" spans="2:84">
      <c r="B750" s="29">
        <f t="shared" si="12"/>
        <v>748</v>
      </c>
      <c r="C750" s="28" t="s">
        <v>547</v>
      </c>
      <c r="D750" s="28" t="s">
        <v>547</v>
      </c>
      <c r="E750" s="9" t="s">
        <v>548</v>
      </c>
      <c r="F750" s="1">
        <v>6</v>
      </c>
      <c r="G750" s="23" t="s">
        <v>133</v>
      </c>
      <c r="H750" s="27">
        <f>INDEX(部首検索表[序数],MATCH(字音画数表[[#This Row],[部首]],部首検索表[部首],0))</f>
        <v>32</v>
      </c>
      <c r="I750" s="23" t="s">
        <v>548</v>
      </c>
      <c r="J750" s="23"/>
      <c r="K750" s="23"/>
      <c r="L750" s="23"/>
      <c r="M750" s="45" t="s">
        <v>20</v>
      </c>
      <c r="N750" s="20"/>
      <c r="AU750"/>
      <c r="AW750"/>
      <c r="AY750"/>
      <c r="AZ750" s="3"/>
      <c r="BA750"/>
      <c r="BB750" s="3"/>
      <c r="BC750"/>
      <c r="BD750" s="3"/>
      <c r="BE750"/>
      <c r="BF750" s="3"/>
      <c r="BG750"/>
      <c r="BH750" s="3"/>
      <c r="BI750"/>
      <c r="BJ750" s="3"/>
      <c r="BK750"/>
      <c r="BL750" s="3"/>
      <c r="BM750"/>
      <c r="BN750" s="3"/>
      <c r="BO750"/>
      <c r="BP750" s="3"/>
      <c r="BQ750"/>
      <c r="BR750" s="3"/>
      <c r="BS750"/>
      <c r="BT750" s="3"/>
      <c r="BU750"/>
      <c r="BV750" s="3"/>
      <c r="BW750"/>
      <c r="BX750" s="3"/>
      <c r="BY750"/>
      <c r="BZ750" s="3"/>
      <c r="CA750"/>
      <c r="CB750" s="3"/>
      <c r="CD750" s="3"/>
      <c r="CF750" s="3"/>
    </row>
    <row r="751" spans="2:84">
      <c r="B751" s="29">
        <f t="shared" si="12"/>
        <v>749</v>
      </c>
      <c r="C751" s="28" t="s">
        <v>549</v>
      </c>
      <c r="D751" s="28" t="s">
        <v>549</v>
      </c>
      <c r="E751" s="9" t="s">
        <v>548</v>
      </c>
      <c r="F751" s="1">
        <v>8</v>
      </c>
      <c r="G751" s="23" t="s">
        <v>90</v>
      </c>
      <c r="H751" s="23">
        <f>INDEX(部首検索表[序数],MATCH(字音画数表[[#This Row],[部首]],部首検索表[部首],0))</f>
        <v>85</v>
      </c>
      <c r="I751" s="23" t="s">
        <v>548</v>
      </c>
      <c r="J751" s="23"/>
      <c r="K751" s="23"/>
      <c r="L751" s="23"/>
      <c r="M751" s="45"/>
      <c r="N751" s="20"/>
      <c r="AU751"/>
      <c r="AW751"/>
      <c r="AY751"/>
      <c r="AZ751" s="3"/>
      <c r="BA751"/>
      <c r="BB751" s="3"/>
      <c r="BC751"/>
      <c r="BD751" s="3"/>
      <c r="BE751"/>
      <c r="BF751" s="3"/>
      <c r="BG751"/>
      <c r="BH751" s="3"/>
      <c r="BI751"/>
      <c r="BJ751" s="3"/>
      <c r="BK751"/>
      <c r="BL751" s="3"/>
      <c r="BM751"/>
      <c r="BN751" s="3"/>
      <c r="BO751"/>
      <c r="BP751" s="3"/>
      <c r="BQ751"/>
      <c r="BR751" s="3"/>
      <c r="BS751"/>
      <c r="BT751" s="3"/>
      <c r="BU751"/>
      <c r="BV751" s="3"/>
      <c r="BW751"/>
      <c r="BX751" s="3"/>
      <c r="BY751"/>
      <c r="BZ751" s="3"/>
      <c r="CA751"/>
      <c r="CB751" s="3"/>
      <c r="CD751" s="3"/>
      <c r="CF751" s="3"/>
    </row>
    <row r="752" spans="2:84">
      <c r="B752" s="29">
        <f t="shared" si="12"/>
        <v>750</v>
      </c>
      <c r="C752" s="28" t="s">
        <v>1639</v>
      </c>
      <c r="D752" s="28" t="s">
        <v>2706</v>
      </c>
      <c r="E752" s="9" t="s">
        <v>548</v>
      </c>
      <c r="F752" s="1">
        <v>9</v>
      </c>
      <c r="G752" s="23" t="s">
        <v>1640</v>
      </c>
      <c r="H752" s="23">
        <f>INDEX(部首検索表[序数],MATCH(字音画数表[[#This Row],[部首]],部首検索表[部首],0))</f>
        <v>133</v>
      </c>
      <c r="I752" s="23" t="s">
        <v>548</v>
      </c>
      <c r="J752" s="23"/>
      <c r="K752" s="23"/>
      <c r="L752" s="23"/>
      <c r="M752" s="45" t="s">
        <v>1811</v>
      </c>
      <c r="N752" s="20"/>
      <c r="AU752"/>
      <c r="AW752"/>
      <c r="AY752"/>
      <c r="AZ752" s="3"/>
      <c r="BA752"/>
      <c r="BB752" s="3"/>
      <c r="BC752"/>
      <c r="BD752" s="3"/>
      <c r="BE752"/>
      <c r="BF752" s="3"/>
      <c r="BG752"/>
      <c r="BH752" s="3"/>
      <c r="BI752"/>
      <c r="BJ752" s="3"/>
      <c r="BK752"/>
      <c r="BL752" s="3"/>
      <c r="BM752"/>
      <c r="BN752" s="3"/>
      <c r="BO752"/>
      <c r="BP752" s="3"/>
      <c r="BQ752"/>
      <c r="BR752" s="3"/>
      <c r="BS752"/>
      <c r="BT752" s="3"/>
      <c r="BU752"/>
      <c r="BV752" s="3"/>
      <c r="BW752"/>
      <c r="BX752" s="3"/>
      <c r="BY752"/>
      <c r="BZ752" s="3"/>
      <c r="CA752"/>
      <c r="CB752" s="3"/>
      <c r="CD752" s="3"/>
      <c r="CF752" s="3"/>
    </row>
    <row r="753" spans="2:84">
      <c r="B753" s="29">
        <f t="shared" si="12"/>
        <v>751</v>
      </c>
      <c r="C753" s="14" t="s">
        <v>1641</v>
      </c>
      <c r="D753" s="14" t="s">
        <v>1641</v>
      </c>
      <c r="E753" s="9" t="s">
        <v>548</v>
      </c>
      <c r="F753" s="1">
        <v>11</v>
      </c>
      <c r="G753" s="23" t="s">
        <v>790</v>
      </c>
      <c r="H753" s="23">
        <f>INDEX(部首検索表[序数],MATCH(字音画数表[[#This Row],[部首]],部首検索表[部首],0))</f>
        <v>118</v>
      </c>
      <c r="I753" s="23" t="s">
        <v>548</v>
      </c>
      <c r="J753" s="23"/>
      <c r="K753" s="23"/>
      <c r="L753" s="23"/>
      <c r="M753" s="45"/>
      <c r="N753" s="20"/>
      <c r="AU753"/>
      <c r="AW753"/>
      <c r="AY753"/>
      <c r="AZ753" s="3"/>
      <c r="BA753"/>
      <c r="BB753" s="3"/>
      <c r="BC753"/>
      <c r="BD753" s="3"/>
      <c r="BE753"/>
      <c r="BF753" s="3"/>
      <c r="BG753"/>
      <c r="BH753" s="3"/>
      <c r="BI753"/>
      <c r="BJ753" s="3"/>
      <c r="BK753"/>
      <c r="BL753" s="3"/>
      <c r="BM753"/>
      <c r="BN753" s="3"/>
      <c r="BO753"/>
      <c r="BP753" s="3"/>
      <c r="BQ753"/>
      <c r="BR753" s="3"/>
      <c r="BS753"/>
      <c r="BT753" s="3"/>
      <c r="BU753"/>
      <c r="BV753" s="3"/>
      <c r="BW753"/>
      <c r="BX753" s="3"/>
      <c r="BY753"/>
      <c r="BZ753" s="3"/>
      <c r="CA753"/>
      <c r="CB753" s="3"/>
      <c r="CD753" s="3"/>
      <c r="CF753" s="3"/>
    </row>
    <row r="754" spans="2:84">
      <c r="B754" s="29">
        <f t="shared" si="12"/>
        <v>752</v>
      </c>
      <c r="C754" s="28" t="s">
        <v>550</v>
      </c>
      <c r="D754" s="28" t="s">
        <v>550</v>
      </c>
      <c r="E754" s="9" t="s">
        <v>548</v>
      </c>
      <c r="F754" s="1">
        <v>15</v>
      </c>
      <c r="G754" s="23" t="s">
        <v>339</v>
      </c>
      <c r="H754" s="27">
        <f>INDEX(部首検索表[序数],MATCH(字音画数表[[#This Row],[部首]],部首検索表[部首],0))</f>
        <v>115</v>
      </c>
      <c r="I754" s="23" t="s">
        <v>548</v>
      </c>
      <c r="J754" s="23"/>
      <c r="K754" s="23"/>
      <c r="L754" s="23"/>
      <c r="M754" s="45" t="s">
        <v>551</v>
      </c>
      <c r="N754" s="20"/>
      <c r="AU754"/>
      <c r="AW754"/>
      <c r="AY754"/>
      <c r="AZ754" s="3"/>
      <c r="BA754"/>
      <c r="BB754" s="3"/>
      <c r="BC754"/>
      <c r="BD754" s="3"/>
      <c r="BE754"/>
      <c r="BF754" s="3"/>
      <c r="BG754"/>
      <c r="BH754" s="3"/>
      <c r="BI754"/>
      <c r="BJ754" s="3"/>
      <c r="BK754"/>
      <c r="BL754" s="3"/>
      <c r="BM754"/>
      <c r="BN754" s="3"/>
      <c r="BO754"/>
      <c r="BP754" s="3"/>
      <c r="BQ754"/>
      <c r="BR754" s="3"/>
      <c r="BS754"/>
      <c r="BT754" s="3"/>
      <c r="BU754"/>
      <c r="BV754" s="3"/>
      <c r="BW754"/>
      <c r="BX754" s="3"/>
      <c r="BY754"/>
      <c r="BZ754" s="3"/>
      <c r="CA754"/>
      <c r="CB754" s="3"/>
      <c r="CD754" s="3"/>
      <c r="CF754" s="3"/>
    </row>
    <row r="755" spans="2:84">
      <c r="B755" s="29">
        <f t="shared" si="12"/>
        <v>753</v>
      </c>
      <c r="C755" s="28" t="s">
        <v>779</v>
      </c>
      <c r="D755" s="28" t="s">
        <v>779</v>
      </c>
      <c r="E755" s="9" t="s">
        <v>554</v>
      </c>
      <c r="F755" s="1">
        <v>6</v>
      </c>
      <c r="G755" s="23" t="s">
        <v>790</v>
      </c>
      <c r="H755" s="23">
        <f>INDEX(部首検索表[序数],MATCH(字音画数表[[#This Row],[部首]],部首検索表[部首],0))</f>
        <v>118</v>
      </c>
      <c r="I755" s="23" t="s">
        <v>548</v>
      </c>
      <c r="J755" s="23"/>
      <c r="K755" s="23"/>
      <c r="L755" s="23"/>
      <c r="M755" s="45"/>
      <c r="N755" s="20"/>
      <c r="AU755"/>
      <c r="AW755"/>
      <c r="AY755"/>
      <c r="AZ755" s="3"/>
      <c r="BA755"/>
      <c r="BB755" s="3"/>
      <c r="BC755"/>
      <c r="BD755" s="3"/>
      <c r="BE755"/>
      <c r="BF755" s="3"/>
      <c r="BG755"/>
      <c r="BH755" s="3"/>
      <c r="BI755"/>
      <c r="BJ755" s="3"/>
      <c r="BK755"/>
      <c r="BL755" s="3"/>
      <c r="BM755"/>
      <c r="BN755" s="3"/>
      <c r="BO755"/>
      <c r="BP755" s="3"/>
      <c r="BQ755"/>
      <c r="BR755" s="3"/>
      <c r="BS755"/>
      <c r="BT755" s="3"/>
      <c r="BU755"/>
      <c r="BV755" s="3"/>
      <c r="BW755"/>
      <c r="BX755" s="3"/>
      <c r="BY755"/>
      <c r="BZ755" s="3"/>
      <c r="CA755"/>
      <c r="CB755" s="3"/>
      <c r="CD755" s="3"/>
      <c r="CF755" s="3"/>
    </row>
    <row r="756" spans="2:84">
      <c r="B756" s="29">
        <f t="shared" si="12"/>
        <v>754</v>
      </c>
      <c r="C756" s="28" t="s">
        <v>552</v>
      </c>
      <c r="D756" s="28" t="s">
        <v>552</v>
      </c>
      <c r="E756" s="9" t="s">
        <v>554</v>
      </c>
      <c r="F756" s="1">
        <v>10</v>
      </c>
      <c r="G756" s="23" t="s">
        <v>115</v>
      </c>
      <c r="H756" s="23">
        <f>INDEX(部首検索表[序数],MATCH(字音画数表[[#This Row],[部首]],部首検索表[部首],0))</f>
        <v>102</v>
      </c>
      <c r="I756" s="23" t="s">
        <v>548</v>
      </c>
      <c r="J756" s="23"/>
      <c r="K756" s="23"/>
      <c r="L756" s="23" t="s">
        <v>1975</v>
      </c>
      <c r="M756" s="45" t="s">
        <v>1850</v>
      </c>
      <c r="N756" s="20"/>
      <c r="AU756"/>
      <c r="AW756"/>
      <c r="AY756"/>
      <c r="AZ756" s="3"/>
      <c r="BA756"/>
      <c r="BB756" s="3"/>
      <c r="BC756"/>
      <c r="BD756" s="3"/>
      <c r="BE756"/>
      <c r="BF756" s="3"/>
      <c r="BG756"/>
      <c r="BH756" s="3"/>
      <c r="BI756"/>
      <c r="BJ756" s="3"/>
      <c r="BK756"/>
      <c r="BL756" s="3"/>
      <c r="BM756"/>
      <c r="BN756" s="3"/>
      <c r="BO756"/>
      <c r="BP756" s="3"/>
      <c r="BQ756"/>
      <c r="BR756" s="3"/>
      <c r="BS756"/>
      <c r="BT756" s="3"/>
      <c r="BU756"/>
      <c r="BV756" s="3"/>
      <c r="BW756"/>
      <c r="BX756" s="3"/>
      <c r="BY756"/>
      <c r="BZ756" s="3"/>
      <c r="CA756"/>
      <c r="CB756" s="3"/>
      <c r="CD756" s="3"/>
      <c r="CF756" s="3"/>
    </row>
    <row r="757" spans="2:84">
      <c r="B757" s="29">
        <f t="shared" si="12"/>
        <v>755</v>
      </c>
      <c r="C757" s="28" t="s">
        <v>553</v>
      </c>
      <c r="D757" s="28" t="s">
        <v>553</v>
      </c>
      <c r="E757" s="9" t="s">
        <v>554</v>
      </c>
      <c r="F757" s="1">
        <v>11</v>
      </c>
      <c r="G757" s="25" t="s">
        <v>109</v>
      </c>
      <c r="H757" s="23">
        <f>INDEX(部首検索表[序数],MATCH(字音画数表[[#This Row],[部首]],部首検索表[部首],0))</f>
        <v>162</v>
      </c>
      <c r="I757" s="23" t="s">
        <v>548</v>
      </c>
      <c r="J757" s="23"/>
      <c r="K757" s="23"/>
      <c r="L757" s="23"/>
      <c r="M757" s="45" t="s">
        <v>20</v>
      </c>
      <c r="N757" s="20"/>
      <c r="AU757"/>
      <c r="AW757"/>
      <c r="AY757"/>
      <c r="AZ757" s="3"/>
      <c r="BA757"/>
      <c r="BB757" s="3"/>
      <c r="BC757"/>
      <c r="BD757" s="3"/>
      <c r="BE757"/>
      <c r="BF757" s="3"/>
      <c r="BG757"/>
      <c r="BH757" s="3"/>
      <c r="BI757"/>
      <c r="BJ757" s="3"/>
      <c r="BK757"/>
      <c r="BL757" s="3"/>
      <c r="BM757"/>
      <c r="BN757" s="3"/>
      <c r="BO757"/>
      <c r="BP757" s="3"/>
      <c r="BQ757"/>
      <c r="BR757" s="3"/>
      <c r="BS757"/>
      <c r="BT757" s="3"/>
      <c r="BU757"/>
      <c r="BV757" s="3"/>
      <c r="BW757"/>
      <c r="BX757" s="3"/>
      <c r="BY757"/>
      <c r="BZ757" s="3"/>
      <c r="CA757"/>
      <c r="CB757" s="3"/>
      <c r="CD757" s="3"/>
      <c r="CF757" s="3"/>
    </row>
    <row r="758" spans="2:84">
      <c r="B758" s="29">
        <f t="shared" si="12"/>
        <v>756</v>
      </c>
      <c r="C758" s="109" t="s">
        <v>555</v>
      </c>
      <c r="D758" s="109" t="s">
        <v>555</v>
      </c>
      <c r="E758" s="16" t="s">
        <v>1642</v>
      </c>
      <c r="F758" s="1">
        <v>10</v>
      </c>
      <c r="G758" s="23" t="s">
        <v>339</v>
      </c>
      <c r="H758" s="23">
        <f>INDEX(部首検索表[序数],MATCH(字音画数表[[#This Row],[部首]],部首検索表[部首],0))</f>
        <v>115</v>
      </c>
      <c r="I758" s="23" t="s">
        <v>548</v>
      </c>
      <c r="J758" s="23"/>
      <c r="K758" s="23"/>
      <c r="L758" s="23"/>
      <c r="M758" s="45"/>
      <c r="N758" s="20"/>
      <c r="AU758"/>
      <c r="AW758"/>
      <c r="AY758"/>
      <c r="AZ758" s="3"/>
      <c r="BA758"/>
      <c r="BB758" s="3"/>
      <c r="BC758"/>
      <c r="BD758" s="3"/>
      <c r="BE758"/>
      <c r="BF758" s="3"/>
      <c r="BG758"/>
      <c r="BH758" s="3"/>
      <c r="BI758"/>
      <c r="BJ758" s="3"/>
      <c r="BK758"/>
      <c r="BL758" s="3"/>
      <c r="BM758"/>
      <c r="BN758" s="3"/>
      <c r="BO758"/>
      <c r="BP758" s="3"/>
      <c r="BQ758"/>
      <c r="BR758" s="3"/>
      <c r="BS758"/>
      <c r="BT758" s="3"/>
      <c r="BU758"/>
      <c r="BV758" s="3"/>
      <c r="BW758"/>
      <c r="BX758" s="3"/>
      <c r="BY758"/>
      <c r="BZ758" s="3"/>
      <c r="CA758"/>
      <c r="CB758" s="3"/>
      <c r="CD758" s="3"/>
      <c r="CF758" s="3"/>
    </row>
    <row r="759" spans="2:84">
      <c r="B759" s="29">
        <f t="shared" si="12"/>
        <v>757</v>
      </c>
      <c r="C759" s="28" t="s">
        <v>556</v>
      </c>
      <c r="D759" s="28" t="s">
        <v>556</v>
      </c>
      <c r="E759" s="9" t="s">
        <v>557</v>
      </c>
      <c r="F759" s="1">
        <v>4</v>
      </c>
      <c r="G759" s="23" t="s">
        <v>93</v>
      </c>
      <c r="H759" s="23">
        <f>INDEX(部首検索表[序数],MATCH(字音画数表[[#This Row],[部首]],部首検索表[部首],0))</f>
        <v>1</v>
      </c>
      <c r="I759" s="23" t="s">
        <v>548</v>
      </c>
      <c r="J759" s="23"/>
      <c r="K759" s="23"/>
      <c r="L759" s="23"/>
      <c r="M759" s="45" t="s">
        <v>20</v>
      </c>
      <c r="N759" s="20"/>
      <c r="AU759"/>
      <c r="AW759"/>
      <c r="AY759"/>
      <c r="AZ759" s="3"/>
      <c r="BA759"/>
      <c r="BB759" s="3"/>
      <c r="BC759"/>
      <c r="BD759" s="3"/>
      <c r="BE759"/>
      <c r="BF759" s="3"/>
      <c r="BG759"/>
      <c r="BH759" s="3"/>
      <c r="BI759"/>
      <c r="BJ759" s="3"/>
      <c r="BK759"/>
      <c r="BL759" s="3"/>
      <c r="BM759"/>
      <c r="BN759" s="3"/>
      <c r="BO759"/>
      <c r="BP759" s="3"/>
      <c r="BQ759"/>
      <c r="BR759" s="3"/>
      <c r="BS759"/>
      <c r="BT759" s="3"/>
      <c r="BU759"/>
      <c r="BV759" s="3"/>
      <c r="BW759"/>
      <c r="BX759" s="3"/>
      <c r="BY759"/>
      <c r="BZ759" s="3"/>
      <c r="CA759"/>
      <c r="CB759" s="3"/>
      <c r="CD759" s="3"/>
      <c r="CF759" s="3"/>
    </row>
    <row r="760" spans="2:84">
      <c r="B760" s="29">
        <f t="shared" si="12"/>
        <v>758</v>
      </c>
      <c r="C760" s="28" t="s">
        <v>558</v>
      </c>
      <c r="D760" s="28" t="s">
        <v>558</v>
      </c>
      <c r="E760" s="9" t="s">
        <v>557</v>
      </c>
      <c r="F760" s="1">
        <v>4</v>
      </c>
      <c r="G760" s="25" t="s">
        <v>341</v>
      </c>
      <c r="H760" s="23">
        <f>INDEX(部首検索表[序数],MATCH(字音画数表[[#This Row],[部首]],部首検索表[部首],0))</f>
        <v>6</v>
      </c>
      <c r="I760" s="23" t="s">
        <v>548</v>
      </c>
      <c r="J760" s="23"/>
      <c r="K760" s="23"/>
      <c r="L760" s="23"/>
      <c r="M760" s="45" t="s">
        <v>20</v>
      </c>
      <c r="N760" s="20"/>
      <c r="AU760"/>
      <c r="AW760"/>
      <c r="AY760"/>
      <c r="AZ760" s="3"/>
      <c r="BA760"/>
      <c r="BB760" s="3"/>
      <c r="BC760"/>
      <c r="BD760" s="3"/>
      <c r="BE760"/>
      <c r="BF760" s="3"/>
      <c r="BG760"/>
      <c r="BH760" s="3"/>
      <c r="BI760"/>
      <c r="BJ760" s="3"/>
      <c r="BK760"/>
      <c r="BL760" s="3"/>
      <c r="BM760"/>
      <c r="BN760" s="3"/>
      <c r="BO760"/>
      <c r="BP760" s="3"/>
      <c r="BQ760"/>
      <c r="BR760" s="3"/>
      <c r="BS760"/>
      <c r="BT760" s="3"/>
      <c r="BU760"/>
      <c r="BV760" s="3"/>
      <c r="BW760"/>
      <c r="BX760" s="3"/>
      <c r="BY760"/>
      <c r="BZ760" s="3"/>
      <c r="CA760"/>
      <c r="CB760" s="3"/>
      <c r="CD760" s="3"/>
      <c r="CF760" s="3"/>
    </row>
    <row r="761" spans="2:84">
      <c r="B761" s="29">
        <f t="shared" si="12"/>
        <v>759</v>
      </c>
      <c r="C761" s="28" t="s">
        <v>559</v>
      </c>
      <c r="D761" s="28" t="s">
        <v>559</v>
      </c>
      <c r="E761" s="9" t="s">
        <v>557</v>
      </c>
      <c r="F761" s="1">
        <v>8</v>
      </c>
      <c r="G761" s="23" t="s">
        <v>43</v>
      </c>
      <c r="H761" s="27">
        <f>INDEX(部首検索表[序数],MATCH(字音画数表[[#This Row],[部首]],部首検索表[部首],0))</f>
        <v>61</v>
      </c>
      <c r="I761" s="23" t="s">
        <v>548</v>
      </c>
      <c r="J761" s="23"/>
      <c r="K761" s="23"/>
      <c r="L761" s="23"/>
      <c r="M761" s="45" t="s">
        <v>20</v>
      </c>
      <c r="N761" s="20"/>
      <c r="AU761"/>
      <c r="AW761"/>
      <c r="AY761"/>
      <c r="AZ761" s="3"/>
      <c r="BA761"/>
      <c r="BB761" s="3"/>
      <c r="BC761"/>
      <c r="BD761" s="3"/>
      <c r="BE761"/>
      <c r="BF761" s="3"/>
      <c r="BG761"/>
      <c r="BH761" s="3"/>
      <c r="BI761"/>
      <c r="BJ761" s="3"/>
      <c r="BK761"/>
      <c r="BL761" s="3"/>
      <c r="BM761"/>
      <c r="BN761" s="3"/>
      <c r="BO761"/>
      <c r="BP761" s="3"/>
      <c r="BQ761"/>
      <c r="BR761" s="3"/>
      <c r="BS761"/>
      <c r="BT761" s="3"/>
      <c r="BU761"/>
      <c r="BV761" s="3"/>
      <c r="BW761"/>
      <c r="BX761" s="3"/>
      <c r="BY761"/>
      <c r="BZ761" s="3"/>
      <c r="CA761"/>
      <c r="CB761" s="3"/>
      <c r="CD761" s="3"/>
      <c r="CF761" s="3"/>
    </row>
    <row r="762" spans="2:84">
      <c r="B762" s="29">
        <f t="shared" si="12"/>
        <v>760</v>
      </c>
      <c r="C762" s="28" t="s">
        <v>1643</v>
      </c>
      <c r="D762" s="28" t="s">
        <v>1643</v>
      </c>
      <c r="E762" s="9" t="s">
        <v>557</v>
      </c>
      <c r="F762" s="1">
        <v>9</v>
      </c>
      <c r="G762" s="23" t="s">
        <v>788</v>
      </c>
      <c r="H762" s="23">
        <f>INDEX(部首検索表[序数],MATCH(字音画数表[[#This Row],[部首]],部首検索表[部首],0))</f>
        <v>75</v>
      </c>
      <c r="I762" s="23" t="s">
        <v>548</v>
      </c>
      <c r="J762" s="23"/>
      <c r="K762" s="23"/>
      <c r="L762" s="23"/>
      <c r="M762" s="45"/>
      <c r="N762" s="20"/>
      <c r="AU762"/>
      <c r="AW762"/>
      <c r="AY762"/>
      <c r="AZ762" s="3"/>
      <c r="BA762"/>
      <c r="BB762" s="3"/>
      <c r="BC762"/>
      <c r="BD762" s="3"/>
      <c r="BE762"/>
      <c r="BF762" s="3"/>
      <c r="BG762"/>
      <c r="BH762" s="3"/>
      <c r="BI762"/>
      <c r="BJ762" s="3"/>
      <c r="BK762"/>
      <c r="BL762" s="3"/>
      <c r="BM762"/>
      <c r="BN762" s="3"/>
      <c r="BO762"/>
      <c r="BP762" s="3"/>
      <c r="BQ762"/>
      <c r="BR762" s="3"/>
      <c r="BS762"/>
      <c r="BT762" s="3"/>
      <c r="BU762"/>
      <c r="BV762" s="3"/>
      <c r="BW762"/>
      <c r="BX762" s="3"/>
      <c r="BY762"/>
      <c r="BZ762" s="3"/>
      <c r="CA762"/>
      <c r="CB762" s="3"/>
      <c r="CD762" s="3"/>
      <c r="CF762" s="3"/>
    </row>
    <row r="763" spans="2:84">
      <c r="B763" s="29">
        <f t="shared" si="12"/>
        <v>761</v>
      </c>
      <c r="C763" s="28" t="s">
        <v>560</v>
      </c>
      <c r="D763" s="28" t="s">
        <v>560</v>
      </c>
      <c r="E763" s="9" t="s">
        <v>557</v>
      </c>
      <c r="F763" s="1">
        <v>9</v>
      </c>
      <c r="G763" s="23" t="s">
        <v>28</v>
      </c>
      <c r="H763" s="27">
        <f>INDEX(部首検索表[序数],MATCH(字音画数表[[#This Row],[部首]],部首検索表[部首],0))</f>
        <v>145</v>
      </c>
      <c r="I763" s="23" t="s">
        <v>548</v>
      </c>
      <c r="J763" s="23"/>
      <c r="K763" s="23"/>
      <c r="L763" s="23"/>
      <c r="M763" s="45" t="s">
        <v>20</v>
      </c>
      <c r="N763" s="20"/>
      <c r="AU763"/>
      <c r="AW763"/>
      <c r="AY763"/>
      <c r="AZ763" s="3"/>
      <c r="BA763"/>
      <c r="BB763" s="3"/>
      <c r="BC763"/>
      <c r="BD763" s="3"/>
      <c r="BE763"/>
      <c r="BF763" s="3"/>
      <c r="BG763"/>
      <c r="BH763" s="3"/>
      <c r="BI763"/>
      <c r="BJ763" s="3"/>
      <c r="BK763"/>
      <c r="BL763" s="3"/>
      <c r="BM763"/>
      <c r="BN763" s="3"/>
      <c r="BO763"/>
      <c r="BP763" s="3"/>
      <c r="BQ763"/>
      <c r="BR763" s="3"/>
      <c r="BS763"/>
      <c r="BT763" s="3"/>
      <c r="BU763"/>
      <c r="BV763" s="3"/>
      <c r="BW763"/>
      <c r="BX763" s="3"/>
      <c r="BY763"/>
      <c r="BZ763" s="3"/>
      <c r="CA763"/>
      <c r="CB763" s="3"/>
      <c r="CD763" s="3"/>
      <c r="CF763" s="3"/>
    </row>
    <row r="764" spans="2:84">
      <c r="B764" s="29">
        <f t="shared" si="12"/>
        <v>762</v>
      </c>
      <c r="C764" s="1" t="s">
        <v>561</v>
      </c>
      <c r="D764" s="102" t="s">
        <v>561</v>
      </c>
      <c r="E764" s="9" t="s">
        <v>557</v>
      </c>
      <c r="F764" s="1">
        <v>12</v>
      </c>
      <c r="G764" s="1" t="s">
        <v>229</v>
      </c>
      <c r="H764" s="27">
        <f>INDEX(部首検索表[序数],MATCH(字音画数表[[#This Row],[部首]],部首検索表[部首],0))</f>
        <v>159</v>
      </c>
      <c r="I764" s="23" t="s">
        <v>548</v>
      </c>
      <c r="J764" s="23"/>
      <c r="K764" s="23"/>
      <c r="L764" s="23"/>
      <c r="M764" s="45" t="s">
        <v>562</v>
      </c>
      <c r="N764" s="20"/>
      <c r="AU764"/>
      <c r="AW764"/>
      <c r="AY764"/>
      <c r="AZ764" s="3"/>
      <c r="BA764"/>
      <c r="BB764" s="3"/>
      <c r="BC764"/>
      <c r="BD764" s="3"/>
      <c r="BE764"/>
      <c r="BF764" s="3"/>
      <c r="BG764"/>
      <c r="BH764" s="3"/>
      <c r="BI764"/>
      <c r="BJ764" s="3"/>
      <c r="BK764"/>
      <c r="BL764" s="3"/>
      <c r="BM764"/>
      <c r="BN764" s="3"/>
      <c r="BO764"/>
      <c r="BP764" s="3"/>
      <c r="BQ764"/>
      <c r="BR764" s="3"/>
      <c r="BS764"/>
      <c r="BT764" s="3"/>
      <c r="BU764"/>
      <c r="BV764" s="3"/>
      <c r="BW764"/>
      <c r="BX764" s="3"/>
      <c r="BY764"/>
      <c r="BZ764" s="3"/>
      <c r="CA764"/>
      <c r="CB764" s="3"/>
      <c r="CD764" s="3"/>
      <c r="CF764" s="3"/>
    </row>
    <row r="765" spans="2:84">
      <c r="B765" s="29">
        <f t="shared" si="12"/>
        <v>763</v>
      </c>
      <c r="C765" s="28" t="s">
        <v>563</v>
      </c>
      <c r="D765" s="28" t="s">
        <v>563</v>
      </c>
      <c r="E765" s="9" t="s">
        <v>557</v>
      </c>
      <c r="F765" s="1">
        <v>16</v>
      </c>
      <c r="G765" s="25" t="s">
        <v>312</v>
      </c>
      <c r="H765" s="23">
        <f>INDEX(部首検索表[序数],MATCH(字音画数表[[#This Row],[部首]],部首検索表[部首],0))</f>
        <v>104</v>
      </c>
      <c r="I765" s="23" t="s">
        <v>548</v>
      </c>
      <c r="J765" s="23"/>
      <c r="K765" s="23"/>
      <c r="L765" s="23"/>
      <c r="M765" s="45" t="s">
        <v>20</v>
      </c>
      <c r="N765" s="20"/>
      <c r="AU765"/>
      <c r="AW765"/>
      <c r="AY765"/>
      <c r="AZ765" s="3"/>
      <c r="BA765"/>
      <c r="BB765" s="3"/>
      <c r="BC765"/>
      <c r="BD765" s="3"/>
      <c r="BE765"/>
      <c r="BF765" s="3"/>
      <c r="BG765"/>
      <c r="BH765" s="3"/>
      <c r="BI765"/>
      <c r="BJ765" s="3"/>
      <c r="BK765"/>
      <c r="BL765" s="3"/>
      <c r="BM765"/>
      <c r="BN765" s="3"/>
      <c r="BO765"/>
      <c r="BP765" s="3"/>
      <c r="BQ765"/>
      <c r="BR765" s="3"/>
      <c r="BS765"/>
      <c r="BT765" s="3"/>
      <c r="BU765"/>
      <c r="BV765" s="3"/>
      <c r="BW765"/>
      <c r="BX765" s="3"/>
      <c r="BY765"/>
      <c r="BZ765" s="3"/>
      <c r="CA765"/>
      <c r="CB765" s="3"/>
      <c r="CD765" s="3"/>
      <c r="CF765" s="3"/>
    </row>
    <row r="766" spans="2:84">
      <c r="B766" s="29">
        <f t="shared" si="12"/>
        <v>764</v>
      </c>
      <c r="C766" s="14" t="s">
        <v>1644</v>
      </c>
      <c r="D766" s="14" t="s">
        <v>1644</v>
      </c>
      <c r="E766" s="9" t="s">
        <v>557</v>
      </c>
      <c r="F766" s="1">
        <v>19</v>
      </c>
      <c r="G766" s="23" t="s">
        <v>597</v>
      </c>
      <c r="H766" s="27">
        <f>INDEX(部首検索表[序数],MATCH(字音画数表[[#This Row],[部首]],部首検索表[部首],0))</f>
        <v>102</v>
      </c>
      <c r="I766" s="23" t="s">
        <v>548</v>
      </c>
      <c r="J766" s="23"/>
      <c r="K766" s="23"/>
      <c r="L766" s="23"/>
      <c r="M766" s="45"/>
      <c r="N766" s="20"/>
      <c r="AU766"/>
      <c r="AW766"/>
      <c r="AY766"/>
      <c r="AZ766" s="3"/>
      <c r="BA766"/>
      <c r="BB766" s="3"/>
      <c r="BC766"/>
      <c r="BD766" s="3"/>
      <c r="BE766"/>
      <c r="BF766" s="3"/>
      <c r="BG766"/>
      <c r="BH766" s="3"/>
      <c r="BI766"/>
      <c r="BJ766" s="3"/>
      <c r="BK766"/>
      <c r="BL766" s="3"/>
      <c r="BM766"/>
      <c r="BN766" s="3"/>
      <c r="BO766"/>
      <c r="BP766" s="3"/>
      <c r="BQ766"/>
      <c r="BR766" s="3"/>
      <c r="BS766"/>
      <c r="BT766" s="3"/>
      <c r="BU766"/>
      <c r="BV766" s="3"/>
      <c r="BW766"/>
      <c r="BX766" s="3"/>
      <c r="BY766"/>
      <c r="BZ766" s="3"/>
      <c r="CA766"/>
      <c r="CB766" s="3"/>
      <c r="CD766" s="3"/>
      <c r="CF766" s="3"/>
    </row>
    <row r="767" spans="2:84">
      <c r="B767" s="29">
        <f t="shared" si="12"/>
        <v>765</v>
      </c>
      <c r="C767" s="14" t="s">
        <v>1645</v>
      </c>
      <c r="D767" s="14" t="s">
        <v>2405</v>
      </c>
      <c r="E767" s="9" t="s">
        <v>557</v>
      </c>
      <c r="F767" s="1">
        <v>22</v>
      </c>
      <c r="G767" s="23" t="s">
        <v>198</v>
      </c>
      <c r="H767" s="23">
        <f>INDEX(部首検索表[序数],MATCH(字音画数表[[#This Row],[部首]],部首検索表[部首],0))</f>
        <v>167</v>
      </c>
      <c r="I767" s="23" t="s">
        <v>548</v>
      </c>
      <c r="J767" s="23"/>
      <c r="K767" s="23"/>
      <c r="L767" s="23"/>
      <c r="M767" s="45"/>
      <c r="N767" s="20"/>
      <c r="AU767"/>
      <c r="AW767"/>
      <c r="AY767"/>
      <c r="AZ767" s="3"/>
      <c r="BA767"/>
      <c r="BB767" s="3"/>
      <c r="BC767"/>
      <c r="BD767" s="3"/>
      <c r="BE767"/>
      <c r="BF767" s="3"/>
      <c r="BG767"/>
      <c r="BH767" s="3"/>
      <c r="BI767"/>
      <c r="BJ767" s="3"/>
      <c r="BK767"/>
      <c r="BL767" s="3"/>
      <c r="BM767"/>
      <c r="BN767" s="3"/>
      <c r="BO767"/>
      <c r="BP767" s="3"/>
      <c r="BQ767"/>
      <c r="BR767" s="3"/>
      <c r="BS767"/>
      <c r="BT767" s="3"/>
      <c r="BU767"/>
      <c r="BV767" s="3"/>
      <c r="BW767"/>
      <c r="BX767" s="3"/>
      <c r="BY767"/>
      <c r="BZ767" s="3"/>
      <c r="CA767"/>
      <c r="CB767" s="3"/>
      <c r="CD767" s="3"/>
      <c r="CF767" s="3"/>
    </row>
    <row r="768" spans="2:84">
      <c r="B768" s="29">
        <f t="shared" si="12"/>
        <v>766</v>
      </c>
      <c r="C768" s="28" t="s">
        <v>564</v>
      </c>
      <c r="D768" s="28" t="s">
        <v>564</v>
      </c>
      <c r="E768" s="9" t="s">
        <v>1646</v>
      </c>
      <c r="F768" s="1">
        <v>10</v>
      </c>
      <c r="G768" s="25" t="s">
        <v>47</v>
      </c>
      <c r="H768" s="27">
        <f>INDEX(部首検索表[序数],MATCH(字音画数表[[#This Row],[部首]],部首検索表[部首],0))</f>
        <v>170</v>
      </c>
      <c r="I768" s="23" t="s">
        <v>548</v>
      </c>
      <c r="J768" s="23" t="s">
        <v>2053</v>
      </c>
      <c r="K768" s="23" t="s">
        <v>1980</v>
      </c>
      <c r="L768" s="23"/>
      <c r="M768" s="45" t="s">
        <v>2088</v>
      </c>
      <c r="N768" s="20"/>
      <c r="AU768"/>
      <c r="AW768"/>
      <c r="AY768"/>
      <c r="AZ768" s="3"/>
      <c r="BA768"/>
      <c r="BB768" s="3"/>
      <c r="BC768"/>
      <c r="BD768" s="3"/>
      <c r="BE768"/>
      <c r="BF768" s="3"/>
      <c r="BG768"/>
      <c r="BH768" s="3"/>
      <c r="BI768"/>
      <c r="BJ768" s="3"/>
      <c r="BK768"/>
      <c r="BL768" s="3"/>
      <c r="BM768"/>
      <c r="BN768" s="3"/>
      <c r="BO768"/>
      <c r="BP768" s="3"/>
      <c r="BQ768"/>
      <c r="BR768" s="3"/>
      <c r="BS768"/>
      <c r="BT768" s="3"/>
      <c r="BU768"/>
      <c r="BV768" s="3"/>
      <c r="BW768"/>
      <c r="BX768" s="3"/>
      <c r="BY768"/>
      <c r="BZ768" s="3"/>
      <c r="CA768"/>
      <c r="CB768" s="3"/>
      <c r="CD768" s="3"/>
      <c r="CF768" s="3"/>
    </row>
    <row r="769" spans="2:84">
      <c r="B769" s="29">
        <f t="shared" si="12"/>
        <v>767</v>
      </c>
      <c r="C769" s="28" t="s">
        <v>1647</v>
      </c>
      <c r="D769" s="28" t="s">
        <v>1647</v>
      </c>
      <c r="E769" s="9" t="s">
        <v>567</v>
      </c>
      <c r="F769" s="1">
        <v>3</v>
      </c>
      <c r="G769" s="23" t="s">
        <v>814</v>
      </c>
      <c r="H769" s="27">
        <f>INDEX(部首検索表[序数],MATCH(字音画数表[[#This Row],[部首]],部首検索表[部首],0))</f>
        <v>1</v>
      </c>
      <c r="I769" s="23" t="s">
        <v>548</v>
      </c>
      <c r="J769" s="23" t="s">
        <v>2054</v>
      </c>
      <c r="K769" s="23" t="s">
        <v>1980</v>
      </c>
      <c r="L769" s="23"/>
      <c r="M769" s="44" t="s">
        <v>1345</v>
      </c>
      <c r="N769" s="20"/>
      <c r="AU769"/>
      <c r="AW769"/>
      <c r="AY769"/>
      <c r="AZ769" s="3"/>
      <c r="BA769"/>
      <c r="BB769" s="3"/>
      <c r="BC769"/>
      <c r="BD769" s="3"/>
      <c r="BE769"/>
      <c r="BF769" s="3"/>
      <c r="BG769"/>
      <c r="BH769" s="3"/>
      <c r="BI769"/>
      <c r="BJ769" s="3"/>
      <c r="BK769"/>
      <c r="BL769" s="3"/>
      <c r="BM769"/>
      <c r="BN769" s="3"/>
      <c r="BO769"/>
      <c r="BP769" s="3"/>
      <c r="BQ769"/>
      <c r="BR769" s="3"/>
      <c r="BS769"/>
      <c r="BT769" s="3"/>
      <c r="BU769"/>
      <c r="BV769" s="3"/>
      <c r="BW769"/>
      <c r="BX769" s="3"/>
      <c r="BY769"/>
      <c r="BZ769" s="3"/>
      <c r="CA769"/>
      <c r="CB769" s="3"/>
      <c r="CD769" s="3"/>
      <c r="CF769" s="3"/>
    </row>
    <row r="770" spans="2:84">
      <c r="B770" s="29">
        <f t="shared" ref="B770:B833" si="13">ROW()-2</f>
        <v>768</v>
      </c>
      <c r="C770" s="14" t="s">
        <v>1648</v>
      </c>
      <c r="D770" s="14" t="s">
        <v>1648</v>
      </c>
      <c r="E770" s="9" t="s">
        <v>567</v>
      </c>
      <c r="F770" s="1">
        <v>5</v>
      </c>
      <c r="G770" s="23" t="s">
        <v>23</v>
      </c>
      <c r="H770" s="27">
        <f>INDEX(部首検索表[序数],MATCH(字音画数表[[#This Row],[部首]],部首検索表[部首],0))</f>
        <v>9</v>
      </c>
      <c r="I770" s="23" t="s">
        <v>548</v>
      </c>
      <c r="J770" s="23" t="s">
        <v>2054</v>
      </c>
      <c r="K770" s="23" t="s">
        <v>1980</v>
      </c>
      <c r="L770" s="23"/>
      <c r="M770" s="44" t="s">
        <v>1345</v>
      </c>
      <c r="N770" s="20"/>
      <c r="AU770"/>
      <c r="AW770"/>
      <c r="AY770"/>
      <c r="AZ770" s="3"/>
      <c r="BA770"/>
      <c r="BB770" s="3"/>
      <c r="BC770"/>
      <c r="BD770" s="3"/>
      <c r="BE770"/>
      <c r="BF770" s="3"/>
      <c r="BG770"/>
      <c r="BH770" s="3"/>
      <c r="BI770"/>
      <c r="BJ770" s="3"/>
      <c r="BK770"/>
      <c r="BL770" s="3"/>
      <c r="BM770"/>
      <c r="BN770" s="3"/>
      <c r="BO770"/>
      <c r="BP770" s="3"/>
      <c r="BQ770"/>
      <c r="BR770" s="3"/>
      <c r="BS770"/>
      <c r="BT770" s="3"/>
      <c r="BU770"/>
      <c r="BV770" s="3"/>
      <c r="BW770"/>
      <c r="BX770" s="3"/>
      <c r="BY770"/>
      <c r="BZ770" s="3"/>
      <c r="CA770"/>
      <c r="CB770" s="3"/>
      <c r="CD770" s="3"/>
      <c r="CF770" s="3"/>
    </row>
    <row r="771" spans="2:84">
      <c r="B771" s="29">
        <f t="shared" si="13"/>
        <v>769</v>
      </c>
      <c r="C771" s="28" t="s">
        <v>565</v>
      </c>
      <c r="D771" s="28" t="s">
        <v>565</v>
      </c>
      <c r="E771" s="9" t="s">
        <v>567</v>
      </c>
      <c r="F771" s="1">
        <v>8</v>
      </c>
      <c r="G771" s="23" t="s">
        <v>565</v>
      </c>
      <c r="H771" s="23">
        <f>INDEX(部首検索表[序数],MATCH(字音画数表[[#This Row],[部首]],部首検索表[部首],0))</f>
        <v>168</v>
      </c>
      <c r="I771" s="23" t="s">
        <v>548</v>
      </c>
      <c r="J771" s="23"/>
      <c r="K771" s="23"/>
      <c r="L771" s="23"/>
      <c r="M771" s="45"/>
      <c r="N771" s="20"/>
      <c r="AU771"/>
      <c r="AW771"/>
      <c r="AY771"/>
      <c r="AZ771" s="3"/>
      <c r="BA771"/>
      <c r="BB771" s="3"/>
      <c r="BC771"/>
      <c r="BD771" s="3"/>
      <c r="BE771"/>
      <c r="BF771" s="3"/>
      <c r="BG771"/>
      <c r="BH771" s="3"/>
      <c r="BI771"/>
      <c r="BJ771" s="3"/>
      <c r="BK771"/>
      <c r="BL771" s="3"/>
      <c r="BM771"/>
      <c r="BN771" s="3"/>
      <c r="BO771"/>
      <c r="BP771" s="3"/>
      <c r="BQ771"/>
      <c r="BR771" s="3"/>
      <c r="BS771"/>
      <c r="BT771" s="3"/>
      <c r="BU771"/>
      <c r="BV771" s="3"/>
      <c r="BW771"/>
      <c r="BX771" s="3"/>
      <c r="BY771"/>
      <c r="BZ771" s="3"/>
      <c r="CA771"/>
      <c r="CB771" s="3"/>
      <c r="CD771" s="3"/>
      <c r="CF771" s="3"/>
    </row>
    <row r="772" spans="2:84">
      <c r="B772" s="29">
        <f t="shared" si="13"/>
        <v>770</v>
      </c>
      <c r="C772" s="1" t="s">
        <v>1017</v>
      </c>
      <c r="D772" s="9" t="s">
        <v>1017</v>
      </c>
      <c r="E772" s="9" t="s">
        <v>567</v>
      </c>
      <c r="F772" s="1">
        <v>11</v>
      </c>
      <c r="G772" s="1" t="s">
        <v>917</v>
      </c>
      <c r="H772" s="27">
        <f>INDEX(部首検索表[序数],MATCH(字音画数表[[#This Row],[部首]],部首検索表[部首],0))</f>
        <v>196</v>
      </c>
      <c r="I772" s="23" t="s">
        <v>548</v>
      </c>
      <c r="J772" s="23"/>
      <c r="K772" s="23"/>
      <c r="L772" s="23"/>
      <c r="M772" s="45"/>
      <c r="N772" s="20"/>
      <c r="AU772"/>
      <c r="AW772"/>
      <c r="AY772"/>
      <c r="AZ772" s="3"/>
      <c r="BA772"/>
      <c r="BB772" s="3"/>
      <c r="BC772"/>
      <c r="BD772" s="3"/>
      <c r="BE772"/>
      <c r="BF772" s="3"/>
      <c r="BG772"/>
      <c r="BH772" s="3"/>
      <c r="BI772"/>
      <c r="BJ772" s="3"/>
      <c r="BK772"/>
      <c r="BL772" s="3"/>
      <c r="BM772"/>
      <c r="BN772" s="3"/>
      <c r="BO772"/>
      <c r="BP772" s="3"/>
      <c r="BQ772"/>
      <c r="BR772" s="3"/>
      <c r="BS772"/>
      <c r="BT772" s="3"/>
      <c r="BU772"/>
      <c r="BV772" s="3"/>
      <c r="BW772"/>
      <c r="BX772" s="3"/>
      <c r="BY772"/>
      <c r="BZ772" s="3"/>
      <c r="CA772"/>
      <c r="CB772" s="3"/>
      <c r="CD772" s="3"/>
      <c r="CF772" s="3"/>
    </row>
    <row r="773" spans="2:84">
      <c r="B773" s="29">
        <f t="shared" si="13"/>
        <v>771</v>
      </c>
      <c r="C773" s="28" t="s">
        <v>566</v>
      </c>
      <c r="D773" s="28" t="s">
        <v>566</v>
      </c>
      <c r="E773" s="9" t="s">
        <v>567</v>
      </c>
      <c r="F773" s="1">
        <v>12</v>
      </c>
      <c r="G773" s="23" t="s">
        <v>568</v>
      </c>
      <c r="H773" s="27">
        <f>INDEX(部首検索表[序数],MATCH(字音画数表[[#This Row],[部首]],部首検索表[部首],0))</f>
        <v>74</v>
      </c>
      <c r="I773" s="23" t="s">
        <v>548</v>
      </c>
      <c r="J773" s="23"/>
      <c r="K773" s="23"/>
      <c r="L773" s="23"/>
      <c r="M773" s="45" t="s">
        <v>20</v>
      </c>
      <c r="N773" s="20"/>
      <c r="AU773"/>
      <c r="AW773"/>
      <c r="AY773"/>
      <c r="AZ773" s="3"/>
      <c r="BA773"/>
      <c r="BB773" s="3"/>
      <c r="BC773"/>
      <c r="BD773" s="3"/>
      <c r="BE773"/>
      <c r="BF773" s="3"/>
      <c r="BG773"/>
      <c r="BH773" s="3"/>
      <c r="BI773"/>
      <c r="BJ773" s="3"/>
      <c r="BK773"/>
      <c r="BL773" s="3"/>
      <c r="BM773"/>
      <c r="BN773" s="3"/>
      <c r="BO773"/>
      <c r="BP773" s="3"/>
      <c r="BQ773"/>
      <c r="BR773" s="3"/>
      <c r="BS773"/>
      <c r="BT773" s="3"/>
      <c r="BU773"/>
      <c r="BV773" s="3"/>
      <c r="BW773"/>
      <c r="BX773" s="3"/>
      <c r="BY773"/>
      <c r="BZ773" s="3"/>
      <c r="CA773"/>
      <c r="CB773" s="3"/>
      <c r="CD773" s="3"/>
      <c r="CF773" s="3"/>
    </row>
    <row r="774" spans="2:84">
      <c r="B774" s="29">
        <f t="shared" si="13"/>
        <v>772</v>
      </c>
      <c r="C774" s="28" t="s">
        <v>849</v>
      </c>
      <c r="D774" s="28" t="s">
        <v>849</v>
      </c>
      <c r="E774" s="9" t="s">
        <v>567</v>
      </c>
      <c r="F774" s="1">
        <v>13</v>
      </c>
      <c r="G774" s="23" t="s">
        <v>1189</v>
      </c>
      <c r="H774" s="23">
        <f>INDEX(部首検索表[序数],MATCH(字音画数表[[#This Row],[部首]],部首検索表[部首],0))</f>
        <v>91</v>
      </c>
      <c r="I774" s="23" t="s">
        <v>548</v>
      </c>
      <c r="J774" s="23"/>
      <c r="K774" s="23"/>
      <c r="L774" s="23"/>
      <c r="M774" s="45"/>
      <c r="N774" s="20"/>
      <c r="AU774"/>
      <c r="AW774"/>
      <c r="AY774"/>
      <c r="AZ774" s="3"/>
      <c r="BA774"/>
      <c r="BB774" s="3"/>
      <c r="BC774"/>
      <c r="BD774" s="3"/>
      <c r="BE774"/>
      <c r="BF774" s="3"/>
      <c r="BG774"/>
      <c r="BH774" s="3"/>
      <c r="BI774"/>
      <c r="BJ774" s="3"/>
      <c r="BK774"/>
      <c r="BL774" s="3"/>
      <c r="BM774"/>
      <c r="BN774" s="3"/>
      <c r="BO774"/>
      <c r="BP774" s="3"/>
      <c r="BQ774"/>
      <c r="BR774" s="3"/>
      <c r="BS774"/>
      <c r="BT774" s="3"/>
      <c r="BU774"/>
      <c r="BV774" s="3"/>
      <c r="BW774"/>
      <c r="BX774" s="3"/>
      <c r="BY774"/>
      <c r="BZ774" s="3"/>
      <c r="CA774"/>
      <c r="CB774" s="3"/>
      <c r="CD774" s="3"/>
      <c r="CF774" s="3"/>
    </row>
    <row r="775" spans="2:84">
      <c r="B775" s="29">
        <f t="shared" si="13"/>
        <v>773</v>
      </c>
      <c r="C775" s="14" t="s">
        <v>569</v>
      </c>
      <c r="D775" s="14" t="s">
        <v>569</v>
      </c>
      <c r="E775" s="9" t="s">
        <v>567</v>
      </c>
      <c r="F775" s="1">
        <v>14</v>
      </c>
      <c r="G775" s="23" t="s">
        <v>159</v>
      </c>
      <c r="H775" s="23">
        <f>INDEX(部首検索表[序数],MATCH(字音画数表[[#This Row],[部首]],部首検索表[部首],0))</f>
        <v>156</v>
      </c>
      <c r="I775" s="23" t="s">
        <v>548</v>
      </c>
      <c r="J775" s="23"/>
      <c r="K775" s="23"/>
      <c r="L775" s="23"/>
      <c r="M775" s="45" t="s">
        <v>20</v>
      </c>
      <c r="N775" s="20"/>
      <c r="AU775"/>
      <c r="AW775"/>
      <c r="AY775"/>
      <c r="AZ775" s="3"/>
      <c r="BA775"/>
      <c r="BB775" s="3"/>
      <c r="BC775"/>
      <c r="BD775" s="3"/>
      <c r="BE775"/>
      <c r="BF775" s="3"/>
      <c r="BG775"/>
      <c r="BH775" s="3"/>
      <c r="BI775"/>
      <c r="BJ775" s="3"/>
      <c r="BK775"/>
      <c r="BL775" s="3"/>
      <c r="BM775"/>
      <c r="BN775" s="3"/>
      <c r="BO775"/>
      <c r="BP775" s="3"/>
      <c r="BQ775"/>
      <c r="BR775" s="3"/>
      <c r="BS775"/>
      <c r="BT775" s="3"/>
      <c r="BU775"/>
      <c r="BV775" s="3"/>
      <c r="BW775"/>
      <c r="BX775" s="3"/>
      <c r="BY775"/>
      <c r="BZ775" s="3"/>
      <c r="CA775"/>
      <c r="CB775" s="3"/>
      <c r="CD775" s="3"/>
      <c r="CF775" s="3"/>
    </row>
    <row r="776" spans="2:84">
      <c r="B776" s="29">
        <f t="shared" si="13"/>
        <v>774</v>
      </c>
      <c r="C776" s="28" t="s">
        <v>1649</v>
      </c>
      <c r="D776" s="28" t="s">
        <v>2220</v>
      </c>
      <c r="E776" s="9" t="s">
        <v>567</v>
      </c>
      <c r="F776" s="1">
        <v>15</v>
      </c>
      <c r="G776" s="23" t="s">
        <v>191</v>
      </c>
      <c r="H776" s="23">
        <f>INDEX(部首検索表[序数],MATCH(字音画数表[[#This Row],[部首]],部首検索表[部首],0))</f>
        <v>60</v>
      </c>
      <c r="I776" s="23" t="s">
        <v>548</v>
      </c>
      <c r="J776" s="23"/>
      <c r="K776" s="23"/>
      <c r="L776" s="23"/>
      <c r="M776" s="45"/>
      <c r="N776" s="20"/>
      <c r="AU776"/>
      <c r="AW776"/>
      <c r="AY776"/>
      <c r="AZ776" s="3"/>
      <c r="BA776"/>
      <c r="BB776" s="3"/>
      <c r="BC776"/>
      <c r="BD776" s="3"/>
      <c r="BE776"/>
      <c r="BF776" s="3"/>
      <c r="BG776"/>
      <c r="BH776" s="3"/>
      <c r="BI776"/>
      <c r="BJ776" s="3"/>
      <c r="BK776"/>
      <c r="BL776" s="3"/>
      <c r="BM776"/>
      <c r="BN776" s="3"/>
      <c r="BO776"/>
      <c r="BP776" s="3"/>
      <c r="BQ776"/>
      <c r="BR776" s="3"/>
      <c r="BS776"/>
      <c r="BT776" s="3"/>
      <c r="BU776"/>
      <c r="BV776" s="3"/>
      <c r="BW776"/>
      <c r="BX776" s="3"/>
      <c r="BY776"/>
      <c r="BZ776" s="3"/>
      <c r="CA776"/>
      <c r="CB776" s="3"/>
      <c r="CD776" s="3"/>
      <c r="CF776" s="3"/>
    </row>
    <row r="777" spans="2:84">
      <c r="B777" s="29">
        <f t="shared" si="13"/>
        <v>775</v>
      </c>
      <c r="C777" s="28" t="s">
        <v>570</v>
      </c>
      <c r="D777" s="28" t="s">
        <v>570</v>
      </c>
      <c r="E777" s="9" t="s">
        <v>567</v>
      </c>
      <c r="F777" s="1">
        <v>18</v>
      </c>
      <c r="G777" s="25" t="s">
        <v>571</v>
      </c>
      <c r="H777" s="23">
        <f>INDEX(部首検索表[序数],MATCH(字音画数表[[#This Row],[部首]],部首検索表[部首],0))</f>
        <v>205</v>
      </c>
      <c r="I777" s="23" t="s">
        <v>548</v>
      </c>
      <c r="J777" s="23"/>
      <c r="K777" s="23"/>
      <c r="L777" s="23"/>
      <c r="M777" s="45" t="s">
        <v>20</v>
      </c>
      <c r="N777" s="20"/>
      <c r="AU777"/>
      <c r="AW777"/>
      <c r="AY777"/>
      <c r="AZ777" s="3"/>
      <c r="BA777"/>
      <c r="BB777" s="3"/>
      <c r="BC777"/>
      <c r="BD777" s="3"/>
      <c r="BE777"/>
      <c r="BF777" s="3"/>
      <c r="BG777"/>
      <c r="BH777" s="3"/>
      <c r="BI777"/>
      <c r="BJ777" s="3"/>
      <c r="BK777"/>
      <c r="BL777" s="3"/>
      <c r="BM777"/>
      <c r="BN777" s="3"/>
      <c r="BO777"/>
      <c r="BP777" s="3"/>
      <c r="BQ777"/>
      <c r="BR777" s="3"/>
      <c r="BS777"/>
      <c r="BT777" s="3"/>
      <c r="BU777"/>
      <c r="BV777" s="3"/>
      <c r="BW777"/>
      <c r="BX777" s="3"/>
      <c r="BY777"/>
      <c r="BZ777" s="3"/>
      <c r="CA777"/>
      <c r="CB777" s="3"/>
      <c r="CD777" s="3"/>
      <c r="CF777" s="3"/>
    </row>
    <row r="778" spans="2:84">
      <c r="B778" s="29">
        <f t="shared" si="13"/>
        <v>776</v>
      </c>
      <c r="C778" s="28" t="s">
        <v>572</v>
      </c>
      <c r="D778" s="28" t="s">
        <v>572</v>
      </c>
      <c r="E778" s="9" t="s">
        <v>573</v>
      </c>
      <c r="F778" s="1">
        <v>7</v>
      </c>
      <c r="G778" s="23" t="s">
        <v>90</v>
      </c>
      <c r="H778" s="27">
        <f>INDEX(部首検索表[序数],MATCH(字音画数表[[#This Row],[部首]],部首検索表[部首],0))</f>
        <v>85</v>
      </c>
      <c r="I778" s="23" t="s">
        <v>548</v>
      </c>
      <c r="J778" s="23"/>
      <c r="K778" s="23"/>
      <c r="L778" s="23" t="s">
        <v>1975</v>
      </c>
      <c r="M778" s="45" t="s">
        <v>574</v>
      </c>
      <c r="N778" s="20"/>
      <c r="AU778"/>
      <c r="AW778"/>
      <c r="AY778"/>
      <c r="AZ778" s="3"/>
      <c r="BA778"/>
      <c r="BB778" s="3"/>
      <c r="BC778"/>
      <c r="BD778" s="3"/>
      <c r="BE778"/>
      <c r="BF778" s="3"/>
      <c r="BG778"/>
      <c r="BH778" s="3"/>
      <c r="BI778"/>
      <c r="BJ778" s="3"/>
      <c r="BK778"/>
      <c r="BL778" s="3"/>
      <c r="BM778"/>
      <c r="BN778" s="3"/>
      <c r="BO778"/>
      <c r="BP778" s="3"/>
      <c r="BQ778"/>
      <c r="BR778" s="3"/>
      <c r="BS778"/>
      <c r="BT778" s="3"/>
      <c r="BU778"/>
      <c r="BV778" s="3"/>
      <c r="BW778"/>
      <c r="BX778" s="3"/>
      <c r="BY778"/>
      <c r="BZ778" s="3"/>
      <c r="CA778"/>
      <c r="CB778" s="3"/>
      <c r="CD778" s="3"/>
      <c r="CF778" s="3"/>
    </row>
    <row r="779" spans="2:84">
      <c r="B779" s="29">
        <f t="shared" si="13"/>
        <v>777</v>
      </c>
      <c r="C779" s="28" t="s">
        <v>575</v>
      </c>
      <c r="D779" s="28" t="s">
        <v>575</v>
      </c>
      <c r="E779" s="9" t="s">
        <v>573</v>
      </c>
      <c r="F779" s="1">
        <v>11</v>
      </c>
      <c r="G779" s="25" t="s">
        <v>47</v>
      </c>
      <c r="H779" s="23">
        <f>INDEX(部首検索表[序数],MATCH(字音画数表[[#This Row],[部首]],部首検索表[部首],0))</f>
        <v>170</v>
      </c>
      <c r="I779" s="23" t="s">
        <v>548</v>
      </c>
      <c r="J779" s="23"/>
      <c r="K779" s="23"/>
      <c r="L779" s="23"/>
      <c r="M779" s="45" t="s">
        <v>20</v>
      </c>
      <c r="N779" s="20"/>
      <c r="AU779"/>
      <c r="AW779"/>
      <c r="AY779"/>
      <c r="AZ779" s="3"/>
      <c r="BA779"/>
      <c r="BB779" s="3"/>
      <c r="BC779"/>
      <c r="BD779" s="3"/>
      <c r="BE779"/>
      <c r="BF779" s="3"/>
      <c r="BG779"/>
      <c r="BH779" s="3"/>
      <c r="BI779"/>
      <c r="BJ779" s="3"/>
      <c r="BK779"/>
      <c r="BL779" s="3"/>
      <c r="BM779"/>
      <c r="BN779" s="3"/>
      <c r="BO779"/>
      <c r="BP779" s="3"/>
      <c r="BQ779"/>
      <c r="BR779" s="3"/>
      <c r="BS779"/>
      <c r="BT779" s="3"/>
      <c r="BU779"/>
      <c r="BV779" s="3"/>
      <c r="BW779"/>
      <c r="BX779" s="3"/>
      <c r="BY779"/>
      <c r="BZ779" s="3"/>
      <c r="CA779"/>
      <c r="CB779" s="3"/>
      <c r="CD779" s="3"/>
      <c r="CF779" s="3"/>
    </row>
    <row r="780" spans="2:84">
      <c r="B780" s="29">
        <f t="shared" si="13"/>
        <v>778</v>
      </c>
      <c r="C780" s="28" t="s">
        <v>576</v>
      </c>
      <c r="D780" s="28" t="s">
        <v>576</v>
      </c>
      <c r="E780" s="9" t="s">
        <v>1650</v>
      </c>
      <c r="F780" s="1">
        <v>10</v>
      </c>
      <c r="G780" s="25" t="s">
        <v>109</v>
      </c>
      <c r="H780" s="8">
        <f>INDEX(部首検索表[序数],MATCH(字音画数表[[#This Row],[部首]],部首検索表[部首],0))</f>
        <v>162</v>
      </c>
      <c r="I780" s="23" t="s">
        <v>1812</v>
      </c>
      <c r="J780" s="23"/>
      <c r="K780" s="23"/>
      <c r="L780" s="23"/>
      <c r="M780" s="45"/>
      <c r="N780" s="20"/>
      <c r="AU780"/>
      <c r="AW780"/>
      <c r="AY780"/>
      <c r="AZ780" s="3"/>
      <c r="BA780"/>
      <c r="BB780" s="3"/>
      <c r="BC780"/>
      <c r="BD780" s="3"/>
      <c r="BE780"/>
      <c r="BF780" s="3"/>
      <c r="BG780"/>
      <c r="BH780" s="3"/>
      <c r="BI780"/>
      <c r="BJ780" s="3"/>
      <c r="BK780"/>
      <c r="BL780" s="3"/>
      <c r="BM780"/>
      <c r="BN780" s="3"/>
      <c r="BO780"/>
      <c r="BP780" s="3"/>
      <c r="BQ780"/>
      <c r="BR780" s="3"/>
      <c r="BS780"/>
      <c r="BT780" s="3"/>
      <c r="BU780"/>
      <c r="BV780" s="3"/>
      <c r="BW780"/>
      <c r="BX780" s="3"/>
      <c r="BY780"/>
      <c r="BZ780" s="3"/>
      <c r="CA780"/>
      <c r="CB780" s="3"/>
      <c r="CD780" s="3"/>
      <c r="CF780" s="3"/>
    </row>
    <row r="781" spans="2:84">
      <c r="B781" s="29">
        <f t="shared" si="13"/>
        <v>779</v>
      </c>
      <c r="C781" s="28" t="s">
        <v>577</v>
      </c>
      <c r="D781" s="28" t="s">
        <v>577</v>
      </c>
      <c r="E781" s="9" t="s">
        <v>578</v>
      </c>
      <c r="F781" s="1">
        <v>2</v>
      </c>
      <c r="G781" s="23" t="s">
        <v>93</v>
      </c>
      <c r="H781" s="23">
        <f>INDEX(部首検索表[序数],MATCH(字音画数表[[#This Row],[部首]],部首検索表[部首],0))</f>
        <v>1</v>
      </c>
      <c r="I781" s="23" t="s">
        <v>889</v>
      </c>
      <c r="J781" s="23" t="s">
        <v>2089</v>
      </c>
      <c r="K781" s="23" t="s">
        <v>1980</v>
      </c>
      <c r="L781" s="23"/>
      <c r="M781" s="45" t="s">
        <v>579</v>
      </c>
      <c r="N781" s="20"/>
      <c r="AU781"/>
      <c r="AW781"/>
      <c r="AY781"/>
      <c r="AZ781" s="3"/>
      <c r="BA781"/>
      <c r="BB781" s="3"/>
      <c r="BC781"/>
      <c r="BD781" s="3"/>
      <c r="BE781"/>
      <c r="BF781" s="3"/>
      <c r="BG781"/>
      <c r="BH781" s="3"/>
      <c r="BI781"/>
      <c r="BJ781" s="3"/>
      <c r="BK781"/>
      <c r="BL781" s="3"/>
      <c r="BM781"/>
      <c r="BN781" s="3"/>
      <c r="BO781"/>
      <c r="BP781" s="3"/>
      <c r="BQ781"/>
      <c r="BR781" s="3"/>
      <c r="BS781"/>
      <c r="BT781" s="3"/>
      <c r="BU781"/>
      <c r="BV781" s="3"/>
      <c r="BW781"/>
      <c r="BX781" s="3"/>
      <c r="BY781"/>
      <c r="BZ781" s="3"/>
      <c r="CA781"/>
      <c r="CB781" s="3"/>
      <c r="CD781" s="3"/>
      <c r="CF781" s="3"/>
    </row>
    <row r="782" spans="2:84">
      <c r="B782" s="29">
        <f t="shared" si="13"/>
        <v>780</v>
      </c>
      <c r="C782" s="28" t="s">
        <v>580</v>
      </c>
      <c r="D782" s="28" t="s">
        <v>580</v>
      </c>
      <c r="E782" s="9" t="s">
        <v>578</v>
      </c>
      <c r="F782" s="1">
        <v>5</v>
      </c>
      <c r="G782" s="23" t="s">
        <v>581</v>
      </c>
      <c r="H782" s="23">
        <f>INDEX(部首検索表[序数],MATCH(字音画数表[[#This Row],[部首]],部首検索表[部首],0))</f>
        <v>83</v>
      </c>
      <c r="I782" s="23" t="s">
        <v>889</v>
      </c>
      <c r="J782" s="23"/>
      <c r="K782" s="23"/>
      <c r="L782" s="23"/>
      <c r="M782" s="45" t="s">
        <v>20</v>
      </c>
      <c r="N782" s="20"/>
      <c r="AU782"/>
      <c r="AW782"/>
      <c r="AY782"/>
      <c r="AZ782" s="3"/>
      <c r="BA782"/>
      <c r="BB782" s="3"/>
      <c r="BC782"/>
      <c r="BD782" s="3"/>
      <c r="BE782"/>
      <c r="BF782" s="3"/>
      <c r="BG782"/>
      <c r="BH782" s="3"/>
      <c r="BI782"/>
      <c r="BJ782" s="3"/>
      <c r="BK782"/>
      <c r="BL782" s="3"/>
      <c r="BM782"/>
      <c r="BN782" s="3"/>
      <c r="BO782"/>
      <c r="BP782" s="3"/>
      <c r="BQ782"/>
      <c r="BR782" s="3"/>
      <c r="BS782"/>
      <c r="BT782" s="3"/>
      <c r="BU782"/>
      <c r="BV782" s="3"/>
      <c r="BW782"/>
      <c r="BX782" s="3"/>
      <c r="BY782"/>
      <c r="BZ782" s="3"/>
      <c r="CA782"/>
      <c r="CB782" s="3"/>
      <c r="CD782" s="3"/>
      <c r="CF782" s="3"/>
    </row>
    <row r="783" spans="2:84">
      <c r="B783" s="29">
        <f t="shared" si="13"/>
        <v>781</v>
      </c>
      <c r="C783" s="28" t="s">
        <v>582</v>
      </c>
      <c r="D783" s="28" t="s">
        <v>582</v>
      </c>
      <c r="E783" s="9" t="s">
        <v>578</v>
      </c>
      <c r="F783" s="1">
        <v>7</v>
      </c>
      <c r="G783" s="25" t="s">
        <v>238</v>
      </c>
      <c r="H783" s="23">
        <f>INDEX(部首検索表[序数],MATCH(字音画数表[[#This Row],[部首]],部首検索表[部首],0))</f>
        <v>54</v>
      </c>
      <c r="I783" s="23" t="s">
        <v>889</v>
      </c>
      <c r="J783" s="23"/>
      <c r="K783" s="23"/>
      <c r="L783" s="23"/>
      <c r="M783" s="45"/>
      <c r="N783" s="20"/>
      <c r="AU783"/>
      <c r="AW783"/>
      <c r="AY783"/>
      <c r="AZ783" s="3"/>
      <c r="BA783"/>
      <c r="BB783" s="3"/>
      <c r="BC783"/>
      <c r="BD783" s="3"/>
      <c r="BE783"/>
      <c r="BF783" s="3"/>
      <c r="BG783"/>
      <c r="BH783" s="3"/>
      <c r="BI783"/>
      <c r="BJ783" s="3"/>
      <c r="BK783"/>
      <c r="BL783" s="3"/>
      <c r="BM783"/>
      <c r="BN783" s="3"/>
      <c r="BO783"/>
      <c r="BP783" s="3"/>
      <c r="BQ783"/>
      <c r="BR783" s="3"/>
      <c r="BS783"/>
      <c r="BT783" s="3"/>
      <c r="BU783"/>
      <c r="BV783" s="3"/>
      <c r="BW783"/>
      <c r="BX783" s="3"/>
      <c r="BY783"/>
      <c r="BZ783" s="3"/>
      <c r="CA783"/>
      <c r="CB783" s="3"/>
      <c r="CD783" s="3"/>
      <c r="CF783" s="3"/>
    </row>
    <row r="784" spans="2:84">
      <c r="B784" s="29">
        <f t="shared" si="13"/>
        <v>782</v>
      </c>
      <c r="C784" s="28" t="s">
        <v>1935</v>
      </c>
      <c r="D784" s="28" t="s">
        <v>1935</v>
      </c>
      <c r="E784" s="9" t="s">
        <v>578</v>
      </c>
      <c r="F784" s="1">
        <v>7</v>
      </c>
      <c r="G784" s="23" t="s">
        <v>1119</v>
      </c>
      <c r="H784" s="23">
        <f>INDEX(部首検索表[序数],MATCH(字音画数表[[#This Row],[部首]],部首検索表[部首],0))</f>
        <v>57</v>
      </c>
      <c r="I784" s="23" t="s">
        <v>889</v>
      </c>
      <c r="J784" s="23" t="s">
        <v>2080</v>
      </c>
      <c r="K784" s="23" t="s">
        <v>1980</v>
      </c>
      <c r="L784" s="23"/>
      <c r="M784" s="45" t="s">
        <v>20</v>
      </c>
      <c r="N784" s="20"/>
      <c r="AU784"/>
      <c r="AW784"/>
      <c r="AY784"/>
      <c r="AZ784" s="3"/>
      <c r="BA784"/>
      <c r="BB784" s="3"/>
      <c r="BC784"/>
      <c r="BD784" s="3"/>
      <c r="BE784"/>
      <c r="BF784" s="3"/>
      <c r="BG784"/>
      <c r="BH784" s="3"/>
      <c r="BI784"/>
      <c r="BJ784" s="3"/>
      <c r="BK784"/>
      <c r="BL784" s="3"/>
      <c r="BM784"/>
      <c r="BN784" s="3"/>
      <c r="BO784"/>
      <c r="BP784" s="3"/>
      <c r="BQ784"/>
      <c r="BR784" s="3"/>
      <c r="BS784"/>
      <c r="BT784" s="3"/>
      <c r="BU784"/>
      <c r="BV784" s="3"/>
      <c r="BW784"/>
      <c r="BX784" s="3"/>
      <c r="BY784"/>
      <c r="BZ784" s="3"/>
      <c r="CA784"/>
      <c r="CB784" s="3"/>
      <c r="CD784" s="3"/>
      <c r="CF784" s="3"/>
    </row>
    <row r="785" spans="2:84">
      <c r="B785" s="29">
        <f t="shared" si="13"/>
        <v>783</v>
      </c>
      <c r="C785" s="28" t="s">
        <v>1651</v>
      </c>
      <c r="D785" s="28" t="s">
        <v>1651</v>
      </c>
      <c r="E785" s="9" t="s">
        <v>578</v>
      </c>
      <c r="F785" s="1">
        <v>7</v>
      </c>
      <c r="G785" s="23" t="s">
        <v>788</v>
      </c>
      <c r="H785" s="27">
        <f>INDEX(部首検索表[序数],MATCH(字音画数表[[#This Row],[部首]],部首検索表[部首],0))</f>
        <v>75</v>
      </c>
      <c r="I785" s="23" t="s">
        <v>889</v>
      </c>
      <c r="J785" s="23"/>
      <c r="K785" s="23"/>
      <c r="L785" s="23"/>
      <c r="M785" s="45"/>
      <c r="N785" s="20"/>
      <c r="AU785"/>
      <c r="AW785"/>
      <c r="AY785"/>
      <c r="AZ785" s="3"/>
      <c r="BA785"/>
      <c r="BB785" s="3"/>
      <c r="BC785"/>
      <c r="BD785" s="3"/>
      <c r="BE785"/>
      <c r="BF785" s="3"/>
      <c r="BG785"/>
      <c r="BH785" s="3"/>
      <c r="BI785"/>
      <c r="BJ785" s="3"/>
      <c r="BK785"/>
      <c r="BL785" s="3"/>
      <c r="BM785"/>
      <c r="BN785" s="3"/>
      <c r="BO785"/>
      <c r="BP785" s="3"/>
      <c r="BQ785"/>
      <c r="BR785" s="3"/>
      <c r="BS785"/>
      <c r="BT785" s="3"/>
      <c r="BU785"/>
      <c r="BV785" s="3"/>
      <c r="BW785"/>
      <c r="BX785" s="3"/>
      <c r="BY785"/>
      <c r="BZ785" s="3"/>
      <c r="CA785"/>
      <c r="CB785" s="3"/>
      <c r="CD785" s="3"/>
      <c r="CF785" s="3"/>
    </row>
    <row r="786" spans="2:84">
      <c r="B786" s="29">
        <f t="shared" si="13"/>
        <v>784</v>
      </c>
      <c r="C786" s="28" t="s">
        <v>583</v>
      </c>
      <c r="D786" s="28" t="s">
        <v>583</v>
      </c>
      <c r="E786" s="9" t="s">
        <v>578</v>
      </c>
      <c r="F786" s="1">
        <v>8</v>
      </c>
      <c r="G786" s="25" t="s">
        <v>15</v>
      </c>
      <c r="H786" s="23">
        <f>INDEX(部首検索表[序数],MATCH(字音画数表[[#This Row],[部首]],部首検索表[部首],0))</f>
        <v>40</v>
      </c>
      <c r="I786" s="23" t="s">
        <v>889</v>
      </c>
      <c r="J786" s="23"/>
      <c r="K786" s="23"/>
      <c r="L786" s="23"/>
      <c r="M786" s="45" t="s">
        <v>20</v>
      </c>
      <c r="N786" s="20"/>
      <c r="AU786"/>
      <c r="AW786"/>
      <c r="AY786"/>
      <c r="AZ786" s="3"/>
      <c r="BA786"/>
      <c r="BB786" s="3"/>
      <c r="BC786"/>
      <c r="BD786" s="3"/>
      <c r="BE786"/>
      <c r="BF786" s="3"/>
      <c r="BG786"/>
      <c r="BH786" s="3"/>
      <c r="BI786"/>
      <c r="BJ786" s="3"/>
      <c r="BK786"/>
      <c r="BL786" s="3"/>
      <c r="BM786"/>
      <c r="BN786" s="3"/>
      <c r="BO786"/>
      <c r="BP786" s="3"/>
      <c r="BQ786"/>
      <c r="BR786" s="3"/>
      <c r="BS786"/>
      <c r="BT786" s="3"/>
      <c r="BU786"/>
      <c r="BV786" s="3"/>
      <c r="BW786"/>
      <c r="BX786" s="3"/>
      <c r="BY786"/>
      <c r="BZ786" s="3"/>
      <c r="CA786"/>
      <c r="CB786" s="3"/>
      <c r="CD786" s="3"/>
      <c r="CF786" s="3"/>
    </row>
    <row r="787" spans="2:84">
      <c r="B787" s="29">
        <f t="shared" si="13"/>
        <v>785</v>
      </c>
      <c r="C787" s="28" t="s">
        <v>584</v>
      </c>
      <c r="D787" s="28" t="s">
        <v>584</v>
      </c>
      <c r="E787" s="9" t="s">
        <v>578</v>
      </c>
      <c r="F787" s="1">
        <v>8</v>
      </c>
      <c r="G787" s="23" t="s">
        <v>45</v>
      </c>
      <c r="H787" s="23">
        <f>INDEX(部首検索表[序数],MATCH(字音画数表[[#This Row],[部首]],部首検索表[部首],0))</f>
        <v>163</v>
      </c>
      <c r="I787" s="23" t="s">
        <v>889</v>
      </c>
      <c r="J787" s="23"/>
      <c r="K787" s="23"/>
      <c r="L787" s="23"/>
      <c r="M787" s="45"/>
      <c r="N787" s="20"/>
      <c r="AU787"/>
      <c r="AW787"/>
      <c r="AY787"/>
      <c r="AZ787" s="3"/>
      <c r="BA787"/>
      <c r="BB787" s="3"/>
      <c r="BC787"/>
      <c r="BD787" s="3"/>
      <c r="BE787"/>
      <c r="BF787" s="3"/>
      <c r="BG787"/>
      <c r="BH787" s="3"/>
      <c r="BI787"/>
      <c r="BJ787" s="3"/>
      <c r="BK787"/>
      <c r="BL787" s="3"/>
      <c r="BM787"/>
      <c r="BN787" s="3"/>
      <c r="BO787"/>
      <c r="BP787" s="3"/>
      <c r="BQ787"/>
      <c r="BR787" s="3"/>
      <c r="BS787"/>
      <c r="BT787" s="3"/>
      <c r="BU787"/>
      <c r="BV787" s="3"/>
      <c r="BW787"/>
      <c r="BX787" s="3"/>
      <c r="BY787"/>
      <c r="BZ787" s="3"/>
      <c r="CA787"/>
      <c r="CB787" s="3"/>
      <c r="CD787" s="3"/>
      <c r="CF787" s="3"/>
    </row>
    <row r="788" spans="2:84">
      <c r="B788" s="29">
        <f t="shared" si="13"/>
        <v>786</v>
      </c>
      <c r="C788" s="28" t="s">
        <v>585</v>
      </c>
      <c r="D788" s="28" t="s">
        <v>585</v>
      </c>
      <c r="E788" s="9" t="s">
        <v>578</v>
      </c>
      <c r="F788" s="1">
        <v>9</v>
      </c>
      <c r="G788" s="25" t="s">
        <v>524</v>
      </c>
      <c r="H788" s="27">
        <f>INDEX(部首検索表[序数],MATCH(字音画数表[[#This Row],[部首]],部首検索表[部首],0))</f>
        <v>8</v>
      </c>
      <c r="I788" s="23" t="s">
        <v>889</v>
      </c>
      <c r="J788" s="23"/>
      <c r="K788" s="23"/>
      <c r="L788" s="23"/>
      <c r="M788" s="45" t="s">
        <v>20</v>
      </c>
      <c r="N788" s="20"/>
      <c r="AU788"/>
      <c r="AW788"/>
      <c r="AY788"/>
      <c r="AZ788" s="3"/>
      <c r="BA788"/>
      <c r="BB788" s="3"/>
      <c r="BC788"/>
      <c r="BD788" s="3"/>
      <c r="BE788"/>
      <c r="BF788" s="3"/>
      <c r="BG788"/>
      <c r="BH788" s="3"/>
      <c r="BI788"/>
      <c r="BJ788" s="3"/>
      <c r="BK788"/>
      <c r="BL788" s="3"/>
      <c r="BM788"/>
      <c r="BN788" s="3"/>
      <c r="BO788"/>
      <c r="BP788" s="3"/>
      <c r="BQ788"/>
      <c r="BR788" s="3"/>
      <c r="BS788"/>
      <c r="BT788" s="3"/>
      <c r="BU788"/>
      <c r="BV788" s="3"/>
      <c r="BW788"/>
      <c r="BX788" s="3"/>
      <c r="BY788"/>
      <c r="BZ788" s="3"/>
      <c r="CA788"/>
      <c r="CB788" s="3"/>
      <c r="CD788" s="3"/>
      <c r="CF788" s="3"/>
    </row>
    <row r="789" spans="2:84">
      <c r="B789" s="29">
        <f t="shared" si="13"/>
        <v>787</v>
      </c>
      <c r="C789" s="28" t="s">
        <v>586</v>
      </c>
      <c r="D789" s="28" t="s">
        <v>586</v>
      </c>
      <c r="E789" s="9" t="s">
        <v>578</v>
      </c>
      <c r="F789" s="1">
        <v>9</v>
      </c>
      <c r="G789" s="23" t="s">
        <v>333</v>
      </c>
      <c r="H789" s="23">
        <f>INDEX(部首検索表[序数],MATCH(字音画数表[[#This Row],[部首]],部首検索表[部首],0))</f>
        <v>50</v>
      </c>
      <c r="I789" s="23" t="s">
        <v>889</v>
      </c>
      <c r="J789" s="23"/>
      <c r="K789" s="23"/>
      <c r="L789" s="23"/>
      <c r="M789" s="45" t="s">
        <v>20</v>
      </c>
      <c r="N789" s="20"/>
      <c r="AU789"/>
      <c r="AW789"/>
      <c r="AY789"/>
      <c r="AZ789" s="3"/>
      <c r="BA789"/>
      <c r="BB789" s="3"/>
      <c r="BC789"/>
      <c r="BD789" s="3"/>
      <c r="BE789"/>
      <c r="BF789" s="3"/>
      <c r="BG789"/>
      <c r="BH789" s="3"/>
      <c r="BI789"/>
      <c r="BJ789" s="3"/>
      <c r="BK789"/>
      <c r="BL789" s="3"/>
      <c r="BM789"/>
      <c r="BN789" s="3"/>
      <c r="BO789"/>
      <c r="BP789" s="3"/>
      <c r="BQ789"/>
      <c r="BR789" s="3"/>
      <c r="BS789"/>
      <c r="BT789" s="3"/>
      <c r="BU789"/>
      <c r="BV789" s="3"/>
      <c r="BW789"/>
      <c r="BX789" s="3"/>
      <c r="BY789"/>
      <c r="BZ789" s="3"/>
      <c r="CA789"/>
      <c r="CB789" s="3"/>
      <c r="CD789" s="3"/>
      <c r="CF789" s="3"/>
    </row>
    <row r="790" spans="2:84">
      <c r="B790" s="29">
        <f t="shared" si="13"/>
        <v>788</v>
      </c>
      <c r="C790" s="109" t="s">
        <v>587</v>
      </c>
      <c r="D790" s="109" t="s">
        <v>587</v>
      </c>
      <c r="E790" s="16" t="s">
        <v>578</v>
      </c>
      <c r="F790" s="1">
        <v>10</v>
      </c>
      <c r="G790" s="25" t="s">
        <v>117</v>
      </c>
      <c r="H790" s="23">
        <f>INDEX(部首検索表[序数],MATCH(字音画数表[[#This Row],[部首]],部首検索表[部首],0))</f>
        <v>53</v>
      </c>
      <c r="I790" s="23" t="s">
        <v>889</v>
      </c>
      <c r="J790" s="23"/>
      <c r="K790" s="23"/>
      <c r="L790" s="23"/>
      <c r="M790" s="45"/>
      <c r="N790" s="20"/>
      <c r="AU790"/>
      <c r="AW790"/>
      <c r="AY790"/>
      <c r="AZ790" s="3"/>
      <c r="BA790"/>
      <c r="BB790" s="3"/>
      <c r="BC790"/>
      <c r="BD790" s="3"/>
      <c r="BE790"/>
      <c r="BF790" s="3"/>
      <c r="BG790"/>
      <c r="BH790" s="3"/>
      <c r="BI790"/>
      <c r="BJ790" s="3"/>
      <c r="BK790"/>
      <c r="BL790" s="3"/>
      <c r="BM790"/>
      <c r="BN790" s="3"/>
      <c r="BO790"/>
      <c r="BP790" s="3"/>
      <c r="BQ790"/>
      <c r="BR790" s="3"/>
      <c r="BS790"/>
      <c r="BT790" s="3"/>
      <c r="BU790"/>
      <c r="BV790" s="3"/>
      <c r="BW790"/>
      <c r="BX790" s="3"/>
      <c r="BY790"/>
      <c r="BZ790" s="3"/>
      <c r="CA790"/>
      <c r="CB790" s="3"/>
      <c r="CD790" s="3"/>
      <c r="CF790" s="3"/>
    </row>
    <row r="791" spans="2:84">
      <c r="B791" s="29">
        <f t="shared" si="13"/>
        <v>789</v>
      </c>
      <c r="C791" s="28" t="s">
        <v>1936</v>
      </c>
      <c r="D791" s="28" t="s">
        <v>1936</v>
      </c>
      <c r="E791" s="9" t="s">
        <v>578</v>
      </c>
      <c r="F791" s="1">
        <v>13</v>
      </c>
      <c r="G791" s="23" t="s">
        <v>773</v>
      </c>
      <c r="H791" s="23">
        <f>INDEX(部首検索表[序数],MATCH(字音画数表[[#This Row],[部首]],部首検索表[部首],0))</f>
        <v>30</v>
      </c>
      <c r="I791" s="23" t="s">
        <v>889</v>
      </c>
      <c r="J791" s="23"/>
      <c r="K791" s="23"/>
      <c r="L791" s="23"/>
      <c r="M791" s="45" t="s">
        <v>20</v>
      </c>
      <c r="N791" s="20"/>
      <c r="AU791"/>
      <c r="AW791"/>
      <c r="AY791"/>
      <c r="AZ791" s="3"/>
      <c r="BA791"/>
      <c r="BB791" s="3"/>
      <c r="BC791"/>
      <c r="BD791" s="3"/>
      <c r="BE791"/>
      <c r="BF791" s="3"/>
      <c r="BG791"/>
      <c r="BH791" s="3"/>
      <c r="BI791"/>
      <c r="BJ791" s="3"/>
      <c r="BK791"/>
      <c r="BL791" s="3"/>
      <c r="BM791"/>
      <c r="BN791" s="3"/>
      <c r="BO791"/>
      <c r="BP791" s="3"/>
      <c r="BQ791"/>
      <c r="BR791" s="3"/>
      <c r="BS791"/>
      <c r="BT791" s="3"/>
      <c r="BU791"/>
      <c r="BV791" s="3"/>
      <c r="BW791"/>
      <c r="BX791" s="3"/>
      <c r="BY791"/>
      <c r="BZ791" s="3"/>
      <c r="CA791"/>
      <c r="CB791" s="3"/>
      <c r="CD791" s="3"/>
      <c r="CF791" s="3"/>
    </row>
    <row r="792" spans="2:84">
      <c r="B792" s="29">
        <f t="shared" si="13"/>
        <v>790</v>
      </c>
      <c r="C792" s="28" t="s">
        <v>588</v>
      </c>
      <c r="D792" s="28" t="s">
        <v>588</v>
      </c>
      <c r="E792" s="9" t="s">
        <v>578</v>
      </c>
      <c r="F792" s="1">
        <v>15</v>
      </c>
      <c r="G792" s="23" t="s">
        <v>45</v>
      </c>
      <c r="H792" s="23">
        <f>INDEX(部首検索表[序数],MATCH(字音画数表[[#This Row],[部首]],部首検索表[部首],0))</f>
        <v>163</v>
      </c>
      <c r="I792" s="23" t="s">
        <v>889</v>
      </c>
      <c r="J792" s="23"/>
      <c r="K792" s="23"/>
      <c r="L792" s="23"/>
      <c r="M792" s="45" t="s">
        <v>20</v>
      </c>
      <c r="N792" s="20"/>
      <c r="AU792"/>
      <c r="AW792"/>
      <c r="AY792"/>
      <c r="AZ792" s="3"/>
      <c r="BA792"/>
      <c r="BB792" s="3"/>
      <c r="BC792"/>
      <c r="BD792" s="3"/>
      <c r="BE792"/>
      <c r="BF792" s="3"/>
      <c r="BG792"/>
      <c r="BH792" s="3"/>
      <c r="BI792"/>
      <c r="BJ792" s="3"/>
      <c r="BK792"/>
      <c r="BL792" s="3"/>
      <c r="BM792"/>
      <c r="BN792" s="3"/>
      <c r="BO792"/>
      <c r="BP792" s="3"/>
      <c r="BQ792"/>
      <c r="BR792" s="3"/>
      <c r="BS792"/>
      <c r="BT792" s="3"/>
      <c r="BU792"/>
      <c r="BV792" s="3"/>
      <c r="BW792"/>
      <c r="BX792" s="3"/>
      <c r="BY792"/>
      <c r="BZ792" s="3"/>
      <c r="CA792"/>
      <c r="CB792" s="3"/>
      <c r="CD792" s="3"/>
      <c r="CF792" s="3"/>
    </row>
    <row r="793" spans="2:84">
      <c r="B793" s="29">
        <f t="shared" si="13"/>
        <v>791</v>
      </c>
      <c r="C793" s="28" t="s">
        <v>589</v>
      </c>
      <c r="D793" s="28" t="s">
        <v>589</v>
      </c>
      <c r="E793" s="9" t="s">
        <v>1652</v>
      </c>
      <c r="F793" s="1">
        <v>8</v>
      </c>
      <c r="G793" s="23" t="s">
        <v>90</v>
      </c>
      <c r="H793" s="23">
        <f>INDEX(部首検索表[序数],MATCH(字音画数表[[#This Row],[部首]],部首検索表[部首],0))</f>
        <v>85</v>
      </c>
      <c r="I793" s="23" t="s">
        <v>889</v>
      </c>
      <c r="J793" s="23"/>
      <c r="K793" s="23"/>
      <c r="L793" s="23"/>
      <c r="M793" s="45"/>
      <c r="N793" s="20"/>
      <c r="AU793"/>
      <c r="AW793"/>
      <c r="AY793"/>
      <c r="AZ793" s="3"/>
      <c r="BA793"/>
      <c r="BB793" s="3"/>
      <c r="BC793"/>
      <c r="BD793" s="3"/>
      <c r="BE793"/>
      <c r="BF793" s="3"/>
      <c r="BG793"/>
      <c r="BH793" s="3"/>
      <c r="BI793"/>
      <c r="BJ793" s="3"/>
      <c r="BK793"/>
      <c r="BL793" s="3"/>
      <c r="BM793"/>
      <c r="BN793" s="3"/>
      <c r="BO793"/>
      <c r="BP793" s="3"/>
      <c r="BQ793"/>
      <c r="BR793" s="3"/>
      <c r="BS793"/>
      <c r="BT793" s="3"/>
      <c r="BU793"/>
      <c r="BV793" s="3"/>
      <c r="BW793"/>
      <c r="BX793" s="3"/>
      <c r="BY793"/>
      <c r="BZ793" s="3"/>
      <c r="CA793"/>
      <c r="CB793" s="3"/>
      <c r="CD793" s="3"/>
      <c r="CF793" s="3"/>
    </row>
    <row r="794" spans="2:84">
      <c r="B794" s="29">
        <f t="shared" si="13"/>
        <v>792</v>
      </c>
      <c r="C794" s="28" t="s">
        <v>1653</v>
      </c>
      <c r="D794" s="28" t="s">
        <v>1653</v>
      </c>
      <c r="E794" s="9" t="s">
        <v>591</v>
      </c>
      <c r="F794" s="1">
        <v>14</v>
      </c>
      <c r="G794" s="23" t="s">
        <v>809</v>
      </c>
      <c r="H794" s="27">
        <f>INDEX(部首検索表[序数],MATCH(字音画数表[[#This Row],[部首]],部首検索表[部首],0))</f>
        <v>119</v>
      </c>
      <c r="I794" s="23" t="s">
        <v>889</v>
      </c>
      <c r="J794" s="23"/>
      <c r="K794" s="23"/>
      <c r="L794" s="23"/>
      <c r="M794" s="45"/>
      <c r="N794" s="20"/>
      <c r="AU794"/>
      <c r="AW794"/>
      <c r="AY794"/>
      <c r="AZ794" s="3"/>
      <c r="BA794"/>
      <c r="BB794" s="3"/>
      <c r="BC794"/>
      <c r="BD794" s="3"/>
      <c r="BE794"/>
      <c r="BF794" s="3"/>
      <c r="BG794"/>
      <c r="BH794" s="3"/>
      <c r="BI794"/>
      <c r="BJ794" s="3"/>
      <c r="BK794"/>
      <c r="BL794" s="3"/>
      <c r="BM794"/>
      <c r="BN794" s="3"/>
      <c r="BO794"/>
      <c r="BP794" s="3"/>
      <c r="BQ794"/>
      <c r="BR794" s="3"/>
      <c r="BS794"/>
      <c r="BT794" s="3"/>
      <c r="BU794"/>
      <c r="BV794" s="3"/>
      <c r="BW794"/>
      <c r="BX794" s="3"/>
      <c r="BY794"/>
      <c r="BZ794" s="3"/>
      <c r="CA794"/>
      <c r="CB794" s="3"/>
      <c r="CD794" s="3"/>
      <c r="CF794" s="3"/>
    </row>
    <row r="795" spans="2:84">
      <c r="B795" s="29">
        <f t="shared" si="13"/>
        <v>793</v>
      </c>
      <c r="C795" s="28" t="s">
        <v>1654</v>
      </c>
      <c r="D795" s="28" t="s">
        <v>1654</v>
      </c>
      <c r="E795" s="9" t="s">
        <v>591</v>
      </c>
      <c r="F795" s="1">
        <v>14</v>
      </c>
      <c r="G795" s="23" t="s">
        <v>54</v>
      </c>
      <c r="H795" s="23">
        <f>INDEX(部首検索表[序数],MATCH(字音画数表[[#This Row],[部首]],部首検索表[部首],0))</f>
        <v>124</v>
      </c>
      <c r="I795" s="23" t="s">
        <v>889</v>
      </c>
      <c r="J795" s="23"/>
      <c r="K795" s="23"/>
      <c r="L795" s="23"/>
      <c r="M795" s="45"/>
      <c r="N795" s="20"/>
      <c r="AU795"/>
      <c r="AW795"/>
      <c r="AY795"/>
      <c r="AZ795" s="3"/>
      <c r="BA795"/>
      <c r="BB795" s="3"/>
      <c r="BC795"/>
      <c r="BD795" s="3"/>
      <c r="BE795"/>
      <c r="BF795" s="3"/>
      <c r="BG795"/>
      <c r="BH795" s="3"/>
      <c r="BI795"/>
      <c r="BJ795" s="3"/>
      <c r="BK795"/>
      <c r="BL795" s="3"/>
      <c r="BM795"/>
      <c r="BN795" s="3"/>
      <c r="BO795"/>
      <c r="BP795" s="3"/>
      <c r="BQ795"/>
      <c r="BR795" s="3"/>
      <c r="BS795"/>
      <c r="BT795" s="3"/>
      <c r="BU795"/>
      <c r="BV795" s="3"/>
      <c r="BW795"/>
      <c r="BX795" s="3"/>
      <c r="BY795"/>
      <c r="BZ795" s="3"/>
      <c r="CA795"/>
      <c r="CB795" s="3"/>
      <c r="CD795" s="3"/>
      <c r="CF795" s="3"/>
    </row>
    <row r="796" spans="2:84">
      <c r="B796" s="29">
        <f t="shared" si="13"/>
        <v>794</v>
      </c>
      <c r="C796" s="28" t="s">
        <v>1655</v>
      </c>
      <c r="D796" s="28" t="s">
        <v>1655</v>
      </c>
      <c r="E796" s="9" t="s">
        <v>1656</v>
      </c>
      <c r="F796" s="1">
        <v>15</v>
      </c>
      <c r="G796" s="23" t="s">
        <v>191</v>
      </c>
      <c r="H796" s="27">
        <f>INDEX(部首検索表[序数],MATCH(字音画数表[[#This Row],[部首]],部首検索表[部首],0))</f>
        <v>60</v>
      </c>
      <c r="I796" s="23" t="s">
        <v>889</v>
      </c>
      <c r="J796" s="23"/>
      <c r="K796" s="23"/>
      <c r="L796" s="23"/>
      <c r="M796" s="45"/>
      <c r="N796" s="20"/>
      <c r="AU796"/>
      <c r="AW796"/>
      <c r="AY796"/>
      <c r="AZ796" s="3"/>
      <c r="BA796"/>
      <c r="BB796" s="3"/>
      <c r="BC796"/>
      <c r="BD796" s="3"/>
      <c r="BE796"/>
      <c r="BF796" s="3"/>
      <c r="BG796"/>
      <c r="BH796" s="3"/>
      <c r="BI796"/>
      <c r="BJ796" s="3"/>
      <c r="BK796"/>
      <c r="BL796" s="3"/>
      <c r="BM796"/>
      <c r="BN796" s="3"/>
      <c r="BO796"/>
      <c r="BP796" s="3"/>
      <c r="BQ796"/>
      <c r="BR796" s="3"/>
      <c r="BS796"/>
      <c r="BT796" s="3"/>
      <c r="BU796"/>
      <c r="BV796" s="3"/>
      <c r="BW796"/>
      <c r="BX796" s="3"/>
      <c r="BY796"/>
      <c r="BZ796" s="3"/>
      <c r="CA796"/>
      <c r="CB796" s="3"/>
      <c r="CD796" s="3"/>
      <c r="CF796" s="3"/>
    </row>
    <row r="797" spans="2:84">
      <c r="B797" s="29">
        <f t="shared" si="13"/>
        <v>795</v>
      </c>
      <c r="C797" s="28" t="s">
        <v>775</v>
      </c>
      <c r="D797" s="28" t="s">
        <v>2404</v>
      </c>
      <c r="E797" s="9" t="s">
        <v>1656</v>
      </c>
      <c r="F797" s="1">
        <v>21</v>
      </c>
      <c r="G797" s="23" t="s">
        <v>806</v>
      </c>
      <c r="H797" s="23">
        <f>INDEX(部首検索表[序数],MATCH(字音画数表[[#This Row],[部首]],部首検索表[部首],0))</f>
        <v>167</v>
      </c>
      <c r="I797" s="23" t="s">
        <v>889</v>
      </c>
      <c r="J797" s="23"/>
      <c r="K797" s="23"/>
      <c r="L797" s="23"/>
      <c r="M797" s="45"/>
      <c r="N797" s="20"/>
      <c r="AU797"/>
      <c r="AW797"/>
      <c r="AY797"/>
      <c r="AZ797" s="3"/>
      <c r="BA797"/>
      <c r="BB797" s="3"/>
      <c r="BC797"/>
      <c r="BD797" s="3"/>
      <c r="BE797"/>
      <c r="BF797" s="3"/>
      <c r="BG797"/>
      <c r="BH797" s="3"/>
      <c r="BI797"/>
      <c r="BJ797" s="3"/>
      <c r="BK797"/>
      <c r="BL797" s="3"/>
      <c r="BM797"/>
      <c r="BN797" s="3"/>
      <c r="BO797"/>
      <c r="BP797" s="3"/>
      <c r="BQ797"/>
      <c r="BR797" s="3"/>
      <c r="BS797"/>
      <c r="BT797" s="3"/>
      <c r="BU797"/>
      <c r="BV797" s="3"/>
      <c r="BW797"/>
      <c r="BX797" s="3"/>
      <c r="BY797"/>
      <c r="BZ797" s="3"/>
      <c r="CA797"/>
      <c r="CB797" s="3"/>
      <c r="CD797" s="3"/>
      <c r="CF797" s="3"/>
    </row>
    <row r="798" spans="2:84">
      <c r="B798" s="29">
        <f t="shared" si="13"/>
        <v>796</v>
      </c>
      <c r="C798" s="28" t="s">
        <v>592</v>
      </c>
      <c r="D798" s="28" t="s">
        <v>592</v>
      </c>
      <c r="E798" s="9" t="s">
        <v>595</v>
      </c>
      <c r="F798" s="1">
        <v>3</v>
      </c>
      <c r="G798" s="23" t="s">
        <v>26</v>
      </c>
      <c r="H798" s="27">
        <f>INDEX(部首検索表[序数],MATCH(字音画数表[[#This Row],[部首]],部首検索表[部首],0))</f>
        <v>37</v>
      </c>
      <c r="I798" s="23" t="s">
        <v>889</v>
      </c>
      <c r="J798" s="23"/>
      <c r="K798" s="23"/>
      <c r="L798" s="23"/>
      <c r="M798" s="45" t="s">
        <v>20</v>
      </c>
      <c r="N798" s="20"/>
      <c r="AU798"/>
      <c r="AW798"/>
      <c r="AY798"/>
      <c r="AZ798" s="3"/>
      <c r="BA798"/>
      <c r="BB798" s="3"/>
      <c r="BC798"/>
      <c r="BD798" s="3"/>
      <c r="BE798"/>
      <c r="BF798" s="3"/>
      <c r="BG798"/>
      <c r="BH798" s="3"/>
      <c r="BI798"/>
      <c r="BJ798" s="3"/>
      <c r="BK798"/>
      <c r="BL798" s="3"/>
      <c r="BM798"/>
      <c r="BN798" s="3"/>
      <c r="BO798"/>
      <c r="BP798" s="3"/>
      <c r="BQ798"/>
      <c r="BR798" s="3"/>
      <c r="BS798"/>
      <c r="BT798" s="3"/>
      <c r="BU798"/>
      <c r="BV798" s="3"/>
      <c r="BW798"/>
      <c r="BX798" s="3"/>
      <c r="BY798"/>
      <c r="BZ798" s="3"/>
      <c r="CA798"/>
      <c r="CB798" s="3"/>
      <c r="CD798" s="3"/>
      <c r="CF798" s="3"/>
    </row>
    <row r="799" spans="2:84">
      <c r="B799" s="29">
        <f t="shared" si="13"/>
        <v>797</v>
      </c>
      <c r="C799" s="8" t="s">
        <v>593</v>
      </c>
      <c r="D799" s="21" t="s">
        <v>593</v>
      </c>
      <c r="E799" s="9" t="s">
        <v>595</v>
      </c>
      <c r="F799" s="1">
        <v>8</v>
      </c>
      <c r="G799" s="28" t="s">
        <v>152</v>
      </c>
      <c r="H799" s="23">
        <f>INDEX(部首検索表[序数],MATCH(字音画数表[[#This Row],[部首]],部首検索表[部首],0))</f>
        <v>12</v>
      </c>
      <c r="I799" s="23" t="s">
        <v>889</v>
      </c>
      <c r="J799" s="23"/>
      <c r="K799" s="23"/>
      <c r="L799" s="23"/>
      <c r="M799" s="45" t="s">
        <v>20</v>
      </c>
      <c r="N799" s="20"/>
      <c r="AU799"/>
      <c r="AW799"/>
      <c r="AY799"/>
      <c r="AZ799" s="3"/>
      <c r="BA799"/>
      <c r="BB799" s="3"/>
      <c r="BC799"/>
      <c r="BD799" s="3"/>
      <c r="BE799"/>
      <c r="BF799" s="3"/>
      <c r="BG799"/>
      <c r="BH799" s="3"/>
      <c r="BI799"/>
      <c r="BJ799" s="3"/>
      <c r="BK799"/>
      <c r="BL799" s="3"/>
      <c r="BM799"/>
      <c r="BN799" s="3"/>
      <c r="BO799"/>
      <c r="BP799" s="3"/>
      <c r="BQ799"/>
      <c r="BR799" s="3"/>
      <c r="BS799"/>
      <c r="BT799" s="3"/>
      <c r="BU799"/>
      <c r="BV799" s="3"/>
      <c r="BW799"/>
      <c r="BX799" s="3"/>
      <c r="BY799"/>
      <c r="BZ799" s="3"/>
      <c r="CA799"/>
      <c r="CB799" s="3"/>
      <c r="CD799" s="3"/>
      <c r="CF799" s="3"/>
    </row>
    <row r="800" spans="2:84">
      <c r="B800" s="29">
        <f t="shared" si="13"/>
        <v>798</v>
      </c>
      <c r="C800" s="14" t="s">
        <v>594</v>
      </c>
      <c r="D800" s="14" t="s">
        <v>594</v>
      </c>
      <c r="E800" s="9" t="s">
        <v>595</v>
      </c>
      <c r="F800" s="1">
        <v>9</v>
      </c>
      <c r="G800" s="23" t="s">
        <v>43</v>
      </c>
      <c r="H800" s="23">
        <f>INDEX(部首検索表[序数],MATCH(字音画数表[[#This Row],[部首]],部首検索表[部首],0))</f>
        <v>61</v>
      </c>
      <c r="I800" s="23" t="s">
        <v>889</v>
      </c>
      <c r="J800" s="23"/>
      <c r="K800" s="23"/>
      <c r="L800" s="23"/>
      <c r="M800" s="45" t="s">
        <v>20</v>
      </c>
      <c r="N800" s="20"/>
      <c r="AU800"/>
      <c r="AW800"/>
      <c r="AY800"/>
      <c r="AZ800" s="3"/>
      <c r="BA800"/>
      <c r="BB800" s="3"/>
      <c r="BC800"/>
      <c r="BD800" s="3"/>
      <c r="BE800"/>
      <c r="BF800" s="3"/>
      <c r="BG800"/>
      <c r="BH800" s="3"/>
      <c r="BI800"/>
      <c r="BJ800" s="3"/>
      <c r="BK800"/>
      <c r="BL800" s="3"/>
      <c r="BM800"/>
      <c r="BN800" s="3"/>
      <c r="BO800"/>
      <c r="BP800" s="3"/>
      <c r="BQ800"/>
      <c r="BR800" s="3"/>
      <c r="BS800"/>
      <c r="BT800" s="3"/>
      <c r="BU800"/>
      <c r="BV800" s="3"/>
      <c r="BW800"/>
      <c r="BX800" s="3"/>
      <c r="BY800"/>
      <c r="BZ800" s="3"/>
      <c r="CA800"/>
      <c r="CB800" s="3"/>
      <c r="CD800" s="3"/>
      <c r="CF800" s="3"/>
    </row>
    <row r="801" spans="2:84">
      <c r="B801" s="29">
        <f t="shared" si="13"/>
        <v>799</v>
      </c>
      <c r="C801" s="28" t="s">
        <v>596</v>
      </c>
      <c r="D801" s="28" t="s">
        <v>596</v>
      </c>
      <c r="E801" s="9" t="s">
        <v>595</v>
      </c>
      <c r="F801" s="1">
        <v>21</v>
      </c>
      <c r="G801" s="23" t="s">
        <v>65</v>
      </c>
      <c r="H801" s="23">
        <f>INDEX(部首検索表[序数],MATCH(字音画数表[[#This Row],[部首]],部首検索表[部首],0))</f>
        <v>120</v>
      </c>
      <c r="I801" s="23" t="s">
        <v>889</v>
      </c>
      <c r="J801" s="23"/>
      <c r="K801" s="23"/>
      <c r="L801" s="23"/>
      <c r="M801" s="45" t="s">
        <v>20</v>
      </c>
      <c r="N801" s="20"/>
      <c r="AU801"/>
      <c r="AW801"/>
      <c r="AY801"/>
      <c r="AZ801" s="3"/>
      <c r="BA801"/>
      <c r="BB801" s="3"/>
      <c r="BC801"/>
      <c r="BD801" s="3"/>
      <c r="BE801"/>
      <c r="BF801" s="3"/>
      <c r="BG801"/>
      <c r="BH801" s="3"/>
      <c r="BI801"/>
      <c r="BJ801" s="3"/>
      <c r="BK801"/>
      <c r="BL801" s="3"/>
      <c r="BM801"/>
      <c r="BN801" s="3"/>
      <c r="BO801"/>
      <c r="BP801" s="3"/>
      <c r="BQ801"/>
      <c r="BR801" s="3"/>
      <c r="BS801"/>
      <c r="BT801" s="3"/>
      <c r="BU801"/>
      <c r="BV801" s="3"/>
      <c r="BW801"/>
      <c r="BX801" s="3"/>
      <c r="BY801"/>
      <c r="BZ801" s="3"/>
      <c r="CA801"/>
      <c r="CB801" s="3"/>
      <c r="CD801" s="3"/>
      <c r="CF801" s="3"/>
    </row>
    <row r="802" spans="2:84">
      <c r="B802" s="29">
        <f t="shared" si="13"/>
        <v>800</v>
      </c>
      <c r="C802" s="28" t="s">
        <v>597</v>
      </c>
      <c r="D802" s="28" t="s">
        <v>597</v>
      </c>
      <c r="E802" s="9" t="s">
        <v>1657</v>
      </c>
      <c r="F802" s="1">
        <v>5</v>
      </c>
      <c r="G802" s="23" t="s">
        <v>115</v>
      </c>
      <c r="H802" s="23">
        <f>INDEX(部首検索表[序数],MATCH(字音画数表[[#This Row],[部首]],部首検索表[部首],0))</f>
        <v>102</v>
      </c>
      <c r="I802" s="23" t="s">
        <v>889</v>
      </c>
      <c r="J802" s="23"/>
      <c r="K802" s="23"/>
      <c r="L802" s="23"/>
      <c r="M802" s="45"/>
      <c r="N802" s="20"/>
      <c r="AU802"/>
      <c r="AW802"/>
      <c r="AY802"/>
      <c r="AZ802" s="3"/>
      <c r="BA802"/>
      <c r="BB802" s="3"/>
      <c r="BC802"/>
      <c r="BD802" s="3"/>
      <c r="BE802"/>
      <c r="BF802" s="3"/>
      <c r="BG802"/>
      <c r="BH802" s="3"/>
      <c r="BI802"/>
      <c r="BJ802" s="3"/>
      <c r="BK802"/>
      <c r="BL802" s="3"/>
      <c r="BM802"/>
      <c r="BN802" s="3"/>
      <c r="BO802"/>
      <c r="BP802" s="3"/>
      <c r="BQ802"/>
      <c r="BR802" s="3"/>
      <c r="BS802"/>
      <c r="BT802" s="3"/>
      <c r="BU802"/>
      <c r="BV802" s="3"/>
      <c r="BW802"/>
      <c r="BX802" s="3"/>
      <c r="BY802"/>
      <c r="BZ802" s="3"/>
      <c r="CA802"/>
      <c r="CB802" s="3"/>
      <c r="CD802" s="3"/>
      <c r="CF802" s="3"/>
    </row>
    <row r="803" spans="2:84">
      <c r="B803" s="29">
        <f t="shared" si="13"/>
        <v>801</v>
      </c>
      <c r="C803" s="14" t="s">
        <v>598</v>
      </c>
      <c r="D803" s="14" t="s">
        <v>2707</v>
      </c>
      <c r="E803" s="9" t="s">
        <v>1657</v>
      </c>
      <c r="F803" s="1">
        <v>13</v>
      </c>
      <c r="G803" s="23" t="s">
        <v>23</v>
      </c>
      <c r="H803" s="27">
        <f>INDEX(部首検索表[序数],MATCH(字音画数表[[#This Row],[部首]],部首検索表[部首],0))</f>
        <v>9</v>
      </c>
      <c r="I803" s="23" t="s">
        <v>889</v>
      </c>
      <c r="J803" s="23"/>
      <c r="K803" s="23"/>
      <c r="L803" s="23"/>
      <c r="M803" s="45"/>
      <c r="N803" s="20"/>
      <c r="AU803"/>
      <c r="AW803"/>
      <c r="AY803"/>
      <c r="AZ803" s="3"/>
      <c r="BA803"/>
      <c r="BB803" s="3"/>
      <c r="BC803"/>
      <c r="BD803" s="3"/>
      <c r="BE803"/>
      <c r="BF803" s="3"/>
      <c r="BG803"/>
      <c r="BH803" s="3"/>
      <c r="BI803"/>
      <c r="BJ803" s="3"/>
      <c r="BK803"/>
      <c r="BL803" s="3"/>
      <c r="BM803"/>
      <c r="BN803" s="3"/>
      <c r="BO803"/>
      <c r="BP803" s="3"/>
      <c r="BQ803"/>
      <c r="BR803" s="3"/>
      <c r="BS803"/>
      <c r="BT803" s="3"/>
      <c r="BU803"/>
      <c r="BV803" s="3"/>
      <c r="BW803"/>
      <c r="BX803" s="3"/>
      <c r="BY803"/>
      <c r="BZ803" s="3"/>
      <c r="CA803"/>
      <c r="CB803" s="3"/>
      <c r="CD803" s="3"/>
      <c r="CF803" s="3"/>
    </row>
    <row r="804" spans="2:84">
      <c r="B804" s="29">
        <f t="shared" si="13"/>
        <v>802</v>
      </c>
      <c r="C804" s="28" t="s">
        <v>909</v>
      </c>
      <c r="D804" s="28" t="s">
        <v>909</v>
      </c>
      <c r="E804" s="9" t="s">
        <v>600</v>
      </c>
      <c r="F804" s="1">
        <v>3</v>
      </c>
      <c r="G804" s="23" t="s">
        <v>803</v>
      </c>
      <c r="H804" s="23">
        <f>INDEX(部首検索表[序数],MATCH(字音画数表[[#This Row],[部首]],部首検索表[部首],0))</f>
        <v>32</v>
      </c>
      <c r="I804" s="23" t="s">
        <v>600</v>
      </c>
      <c r="J804" s="23" t="s">
        <v>2090</v>
      </c>
      <c r="K804" s="23" t="s">
        <v>1980</v>
      </c>
      <c r="L804" s="23"/>
      <c r="M804" s="44" t="s">
        <v>1345</v>
      </c>
      <c r="N804" s="20"/>
      <c r="AU804"/>
      <c r="AW804"/>
      <c r="AY804"/>
      <c r="AZ804" s="3"/>
      <c r="BA804"/>
      <c r="BB804" s="3"/>
      <c r="BC804"/>
      <c r="BD804" s="3"/>
      <c r="BE804"/>
      <c r="BF804" s="3"/>
      <c r="BG804"/>
      <c r="BH804" s="3"/>
      <c r="BI804"/>
      <c r="BJ804" s="3"/>
      <c r="BK804"/>
      <c r="BL804" s="3"/>
      <c r="BM804"/>
      <c r="BN804" s="3"/>
      <c r="BO804"/>
      <c r="BP804" s="3"/>
      <c r="BQ804"/>
      <c r="BR804" s="3"/>
      <c r="BS804"/>
      <c r="BT804" s="3"/>
      <c r="BU804"/>
      <c r="BV804" s="3"/>
      <c r="BW804"/>
      <c r="BX804" s="3"/>
      <c r="BY804"/>
      <c r="BZ804" s="3"/>
      <c r="CA804"/>
      <c r="CB804" s="3"/>
      <c r="CD804" s="3"/>
      <c r="CF804" s="3"/>
    </row>
    <row r="805" spans="2:84">
      <c r="B805" s="29">
        <f t="shared" si="13"/>
        <v>803</v>
      </c>
      <c r="C805" s="14" t="s">
        <v>1658</v>
      </c>
      <c r="D805" s="14" t="s">
        <v>1658</v>
      </c>
      <c r="E805" s="9" t="s">
        <v>600</v>
      </c>
      <c r="F805" s="1">
        <v>8</v>
      </c>
      <c r="G805" s="23" t="s">
        <v>245</v>
      </c>
      <c r="H805" s="23">
        <f>INDEX(部首検索表[序数],MATCH(字音画数表[[#This Row],[部首]],部首検索表[部首],0))</f>
        <v>10</v>
      </c>
      <c r="I805" s="23" t="s">
        <v>600</v>
      </c>
      <c r="J805" s="23"/>
      <c r="K805" s="23"/>
      <c r="L805" s="23"/>
      <c r="M805" s="45"/>
      <c r="N805" s="20"/>
      <c r="AU805"/>
      <c r="AW805"/>
      <c r="AY805"/>
      <c r="AZ805" s="3"/>
      <c r="BA805"/>
      <c r="BB805" s="3"/>
      <c r="BC805"/>
      <c r="BD805" s="3"/>
      <c r="BE805"/>
      <c r="BF805" s="3"/>
      <c r="BG805"/>
      <c r="BH805" s="3"/>
      <c r="BI805"/>
      <c r="BJ805" s="3"/>
      <c r="BK805"/>
      <c r="BL805" s="3"/>
      <c r="BM805"/>
      <c r="BN805" s="3"/>
      <c r="BO805"/>
      <c r="BP805" s="3"/>
      <c r="BQ805"/>
      <c r="BR805" s="3"/>
      <c r="BS805"/>
      <c r="BT805" s="3"/>
      <c r="BU805"/>
      <c r="BV805" s="3"/>
      <c r="BW805"/>
      <c r="BX805" s="3"/>
      <c r="BY805"/>
      <c r="BZ805" s="3"/>
      <c r="CA805"/>
      <c r="CB805" s="3"/>
      <c r="CD805" s="3"/>
      <c r="CF805" s="3"/>
    </row>
    <row r="806" spans="2:84">
      <c r="B806" s="29">
        <f t="shared" si="13"/>
        <v>804</v>
      </c>
      <c r="C806" s="28" t="s">
        <v>599</v>
      </c>
      <c r="D806" s="28" t="s">
        <v>599</v>
      </c>
      <c r="E806" s="9" t="s">
        <v>600</v>
      </c>
      <c r="F806" s="1">
        <v>10</v>
      </c>
      <c r="G806" s="25" t="s">
        <v>191</v>
      </c>
      <c r="H806" s="27">
        <f>INDEX(部首検索表[序数],MATCH(字音画数表[[#This Row],[部首]],部首検索表[部首],0))</f>
        <v>60</v>
      </c>
      <c r="I806" s="23" t="s">
        <v>600</v>
      </c>
      <c r="J806" s="23"/>
      <c r="K806" s="23"/>
      <c r="L806" s="23"/>
      <c r="M806" s="45"/>
      <c r="N806" s="20"/>
      <c r="AU806"/>
      <c r="AW806"/>
      <c r="AY806"/>
      <c r="AZ806" s="3"/>
      <c r="BA806"/>
      <c r="BB806" s="3"/>
      <c r="BC806"/>
      <c r="BD806" s="3"/>
      <c r="BE806"/>
      <c r="BF806" s="3"/>
      <c r="BG806"/>
      <c r="BH806" s="3"/>
      <c r="BI806"/>
      <c r="BJ806" s="3"/>
      <c r="BK806"/>
      <c r="BL806" s="3"/>
      <c r="BM806"/>
      <c r="BN806" s="3"/>
      <c r="BO806"/>
      <c r="BP806" s="3"/>
      <c r="BQ806"/>
      <c r="BR806" s="3"/>
      <c r="BS806"/>
      <c r="BT806" s="3"/>
      <c r="BU806"/>
      <c r="BV806" s="3"/>
      <c r="BW806"/>
      <c r="BX806" s="3"/>
      <c r="BY806"/>
      <c r="BZ806" s="3"/>
      <c r="CA806"/>
      <c r="CB806" s="3"/>
      <c r="CD806" s="3"/>
      <c r="CF806" s="3"/>
    </row>
    <row r="807" spans="2:84">
      <c r="B807" s="29">
        <f t="shared" si="13"/>
        <v>805</v>
      </c>
      <c r="C807" s="28" t="s">
        <v>1659</v>
      </c>
      <c r="D807" s="28" t="s">
        <v>1659</v>
      </c>
      <c r="E807" s="9" t="s">
        <v>600</v>
      </c>
      <c r="F807" s="1">
        <v>10</v>
      </c>
      <c r="G807" s="23" t="s">
        <v>913</v>
      </c>
      <c r="H807" s="23">
        <f>INDEX(部首検索表[序数],MATCH(字音画数表[[#This Row],[部首]],部首検索表[部首],0))</f>
        <v>85</v>
      </c>
      <c r="I807" s="23" t="s">
        <v>600</v>
      </c>
      <c r="J807" s="23"/>
      <c r="K807" s="23"/>
      <c r="L807" s="23" t="s">
        <v>1975</v>
      </c>
      <c r="M807" s="45" t="s">
        <v>955</v>
      </c>
      <c r="N807" s="20"/>
      <c r="AU807"/>
      <c r="AW807"/>
      <c r="AY807"/>
      <c r="AZ807" s="3"/>
      <c r="BA807"/>
      <c r="BB807" s="3"/>
      <c r="BC807"/>
      <c r="BD807" s="3"/>
      <c r="BE807"/>
      <c r="BF807" s="3"/>
      <c r="BG807"/>
      <c r="BH807" s="3"/>
      <c r="BI807"/>
      <c r="BJ807" s="3"/>
      <c r="BK807"/>
      <c r="BL807" s="3"/>
      <c r="BM807"/>
      <c r="BN807" s="3"/>
      <c r="BO807"/>
      <c r="BP807" s="3"/>
      <c r="BQ807"/>
      <c r="BR807" s="3"/>
      <c r="BS807"/>
      <c r="BT807" s="3"/>
      <c r="BU807"/>
      <c r="BV807" s="3"/>
      <c r="BW807"/>
      <c r="BX807" s="3"/>
      <c r="BY807"/>
      <c r="BZ807" s="3"/>
      <c r="CA807"/>
      <c r="CB807" s="3"/>
      <c r="CD807" s="3"/>
      <c r="CF807" s="3"/>
    </row>
    <row r="808" spans="2:84">
      <c r="B808" s="29">
        <f t="shared" si="13"/>
        <v>806</v>
      </c>
      <c r="C808" s="28" t="s">
        <v>1937</v>
      </c>
      <c r="D808" s="28" t="s">
        <v>2708</v>
      </c>
      <c r="E808" s="9" t="s">
        <v>600</v>
      </c>
      <c r="F808" s="1">
        <v>10</v>
      </c>
      <c r="G808" s="23" t="s">
        <v>811</v>
      </c>
      <c r="H808" s="23">
        <f>INDEX(部首検索表[序数],MATCH(字音画数表[[#This Row],[部首]],部首検索表[部首],0))</f>
        <v>140</v>
      </c>
      <c r="I808" s="23" t="s">
        <v>600</v>
      </c>
      <c r="J808" s="23"/>
      <c r="K808" s="23"/>
      <c r="L808" s="23"/>
      <c r="M808" s="45"/>
      <c r="N808" s="20"/>
      <c r="AU808"/>
      <c r="AW808"/>
      <c r="AY808"/>
      <c r="AZ808" s="3"/>
      <c r="BA808"/>
      <c r="BB808" s="3"/>
      <c r="BC808"/>
      <c r="BD808" s="3"/>
      <c r="BE808"/>
      <c r="BF808" s="3"/>
      <c r="BG808"/>
      <c r="BH808" s="3"/>
      <c r="BI808"/>
      <c r="BJ808" s="3"/>
      <c r="BK808"/>
      <c r="BL808" s="3"/>
      <c r="BM808"/>
      <c r="BN808" s="3"/>
      <c r="BO808"/>
      <c r="BP808" s="3"/>
      <c r="BQ808"/>
      <c r="BR808" s="3"/>
      <c r="BS808"/>
      <c r="BT808" s="3"/>
      <c r="BU808"/>
      <c r="BV808" s="3"/>
      <c r="BW808"/>
      <c r="BX808" s="3"/>
      <c r="BY808"/>
      <c r="BZ808" s="3"/>
      <c r="CA808"/>
      <c r="CB808" s="3"/>
      <c r="CD808" s="3"/>
      <c r="CF808" s="3"/>
    </row>
    <row r="809" spans="2:84">
      <c r="B809" s="29">
        <f t="shared" si="13"/>
        <v>807</v>
      </c>
      <c r="C809" s="14" t="s">
        <v>601</v>
      </c>
      <c r="D809" s="14" t="s">
        <v>2709</v>
      </c>
      <c r="E809" s="9" t="s">
        <v>600</v>
      </c>
      <c r="F809" s="1">
        <v>12</v>
      </c>
      <c r="G809" s="23" t="s">
        <v>45</v>
      </c>
      <c r="H809" s="23">
        <f>INDEX(部首検索表[序数],MATCH(字音画数表[[#This Row],[部首]],部首検索表[部首],0))</f>
        <v>163</v>
      </c>
      <c r="I809" s="23" t="s">
        <v>600</v>
      </c>
      <c r="J809" s="23"/>
      <c r="K809" s="23"/>
      <c r="L809" s="23"/>
      <c r="M809" s="45" t="s">
        <v>20</v>
      </c>
      <c r="N809" s="20"/>
      <c r="AU809"/>
      <c r="AW809"/>
      <c r="AY809"/>
      <c r="AZ809" s="3"/>
      <c r="BA809"/>
      <c r="BB809" s="3"/>
      <c r="BC809"/>
      <c r="BD809" s="3"/>
      <c r="BE809"/>
      <c r="BF809" s="3"/>
      <c r="BG809"/>
      <c r="BH809" s="3"/>
      <c r="BI809"/>
      <c r="BJ809" s="3"/>
      <c r="BK809"/>
      <c r="BL809" s="3"/>
      <c r="BM809"/>
      <c r="BN809" s="3"/>
      <c r="BO809"/>
      <c r="BP809" s="3"/>
      <c r="BQ809"/>
      <c r="BR809" s="3"/>
      <c r="BS809"/>
      <c r="BT809" s="3"/>
      <c r="BU809"/>
      <c r="BV809" s="3"/>
      <c r="BW809"/>
      <c r="BX809" s="3"/>
      <c r="BY809"/>
      <c r="BZ809" s="3"/>
      <c r="CA809"/>
      <c r="CB809" s="3"/>
      <c r="CD809" s="3"/>
      <c r="CF809" s="3"/>
    </row>
    <row r="810" spans="2:84">
      <c r="B810" s="29">
        <f t="shared" si="13"/>
        <v>808</v>
      </c>
      <c r="C810" s="28" t="s">
        <v>1660</v>
      </c>
      <c r="D810" s="28" t="s">
        <v>1660</v>
      </c>
      <c r="E810" s="9" t="s">
        <v>1661</v>
      </c>
      <c r="F810" s="1">
        <v>5</v>
      </c>
      <c r="G810" s="23" t="s">
        <v>794</v>
      </c>
      <c r="H810" s="23">
        <f>INDEX(部首検索表[序数],MATCH(字音画数表[[#This Row],[部首]],部首検索表[部首],0))</f>
        <v>38</v>
      </c>
      <c r="I810" s="23" t="s">
        <v>600</v>
      </c>
      <c r="J810" s="23"/>
      <c r="K810" s="23"/>
      <c r="L810" s="23"/>
      <c r="M810" s="45"/>
      <c r="N810" s="20"/>
      <c r="AU810"/>
      <c r="AW810"/>
      <c r="AY810"/>
      <c r="AZ810" s="3"/>
      <c r="BA810"/>
      <c r="BB810" s="3"/>
      <c r="BC810"/>
      <c r="BD810" s="3"/>
      <c r="BE810"/>
      <c r="BF810" s="3"/>
      <c r="BG810"/>
      <c r="BH810" s="3"/>
      <c r="BI810"/>
      <c r="BJ810" s="3"/>
      <c r="BK810"/>
      <c r="BL810" s="3"/>
      <c r="BM810"/>
      <c r="BN810" s="3"/>
      <c r="BO810"/>
      <c r="BP810" s="3"/>
      <c r="BQ810"/>
      <c r="BR810" s="3"/>
      <c r="BS810"/>
      <c r="BT810" s="3"/>
      <c r="BU810"/>
      <c r="BV810" s="3"/>
      <c r="BW810"/>
      <c r="BX810" s="3"/>
      <c r="BY810"/>
      <c r="BZ810" s="3"/>
      <c r="CA810"/>
      <c r="CB810" s="3"/>
      <c r="CD810" s="3"/>
      <c r="CF810" s="3"/>
    </row>
    <row r="811" spans="2:84">
      <c r="B811" s="29">
        <f t="shared" si="13"/>
        <v>809</v>
      </c>
      <c r="C811" s="43" t="s">
        <v>602</v>
      </c>
      <c r="D811" s="43" t="s">
        <v>602</v>
      </c>
      <c r="E811" s="16" t="s">
        <v>1661</v>
      </c>
      <c r="F811" s="1">
        <v>8</v>
      </c>
      <c r="G811" s="23" t="s">
        <v>277</v>
      </c>
      <c r="H811" s="27">
        <f>INDEX(部首検索表[序数],MATCH(字音画数表[[#This Row],[部首]],部首検索表[部首],0))</f>
        <v>57</v>
      </c>
      <c r="I811" s="23" t="s">
        <v>600</v>
      </c>
      <c r="J811" s="23"/>
      <c r="K811" s="23"/>
      <c r="L811" s="23"/>
      <c r="M811" s="45" t="s">
        <v>20</v>
      </c>
      <c r="N811" s="20"/>
      <c r="AU811"/>
      <c r="AW811"/>
      <c r="AY811"/>
      <c r="AZ811" s="3"/>
      <c r="BA811"/>
      <c r="BB811" s="3"/>
      <c r="BC811"/>
      <c r="BD811" s="3"/>
      <c r="BE811"/>
      <c r="BF811" s="3"/>
      <c r="BG811"/>
      <c r="BH811" s="3"/>
      <c r="BI811"/>
      <c r="BJ811" s="3"/>
      <c r="BK811"/>
      <c r="BL811" s="3"/>
      <c r="BM811"/>
      <c r="BN811" s="3"/>
      <c r="BO811"/>
      <c r="BP811" s="3"/>
      <c r="BQ811"/>
      <c r="BR811" s="3"/>
      <c r="BS811"/>
      <c r="BT811" s="3"/>
      <c r="BU811"/>
      <c r="BV811" s="3"/>
      <c r="BW811"/>
      <c r="BX811" s="3"/>
      <c r="BY811"/>
      <c r="BZ811" s="3"/>
      <c r="CA811"/>
      <c r="CB811" s="3"/>
      <c r="CD811" s="3"/>
      <c r="CF811" s="3"/>
    </row>
    <row r="812" spans="2:84">
      <c r="B812" s="29">
        <f t="shared" si="13"/>
        <v>810</v>
      </c>
      <c r="C812" s="28" t="s">
        <v>855</v>
      </c>
      <c r="D812" s="28" t="s">
        <v>855</v>
      </c>
      <c r="E812" s="9" t="s">
        <v>1662</v>
      </c>
      <c r="F812" s="1">
        <v>2</v>
      </c>
      <c r="G812" s="23" t="s">
        <v>804</v>
      </c>
      <c r="H812" s="23">
        <f>INDEX(部首検索表[序数],MATCH(字音画数表[[#This Row],[部首]],部首検索表[部首],0))</f>
        <v>18</v>
      </c>
      <c r="I812" s="23" t="s">
        <v>600</v>
      </c>
      <c r="J812" s="23"/>
      <c r="K812" s="23"/>
      <c r="L812" s="23"/>
      <c r="M812" s="45" t="s">
        <v>20</v>
      </c>
      <c r="N812" s="20"/>
      <c r="AU812"/>
      <c r="AW812"/>
      <c r="AY812"/>
      <c r="AZ812" s="3"/>
      <c r="BA812"/>
      <c r="BB812" s="3"/>
      <c r="BC812"/>
      <c r="BD812" s="3"/>
      <c r="BE812"/>
      <c r="BF812" s="3"/>
      <c r="BG812"/>
      <c r="BH812" s="3"/>
      <c r="BI812"/>
      <c r="BJ812" s="3"/>
      <c r="BK812"/>
      <c r="BL812" s="3"/>
      <c r="BM812"/>
      <c r="BN812" s="3"/>
      <c r="BO812"/>
      <c r="BP812" s="3"/>
      <c r="BQ812"/>
      <c r="BR812" s="3"/>
      <c r="BS812"/>
      <c r="BT812" s="3"/>
      <c r="BU812"/>
      <c r="BV812" s="3"/>
      <c r="BW812"/>
      <c r="BX812" s="3"/>
      <c r="BY812"/>
      <c r="BZ812" s="3"/>
      <c r="CA812"/>
      <c r="CB812" s="3"/>
      <c r="CD812" s="3"/>
      <c r="CF812" s="3"/>
    </row>
    <row r="813" spans="2:84">
      <c r="B813" s="29">
        <f t="shared" si="13"/>
        <v>811</v>
      </c>
      <c r="C813" s="28" t="s">
        <v>603</v>
      </c>
      <c r="D813" s="28" t="s">
        <v>603</v>
      </c>
      <c r="E813" s="9" t="s">
        <v>1662</v>
      </c>
      <c r="F813" s="1">
        <v>4</v>
      </c>
      <c r="G813" s="23" t="s">
        <v>603</v>
      </c>
      <c r="H813" s="8">
        <f>INDEX(部首検索表[序数],MATCH(字音画数表[[#This Row],[部首]],部首検索表[部首],0))</f>
        <v>68</v>
      </c>
      <c r="I813" s="23" t="s">
        <v>600</v>
      </c>
      <c r="J813" s="23" t="s">
        <v>2091</v>
      </c>
      <c r="K813" s="23" t="s">
        <v>1972</v>
      </c>
      <c r="L813" s="23"/>
      <c r="M813" s="45" t="s">
        <v>2092</v>
      </c>
      <c r="N813" s="20"/>
      <c r="AU813"/>
      <c r="AW813"/>
      <c r="AY813"/>
      <c r="AZ813" s="3"/>
      <c r="BA813"/>
      <c r="BB813" s="3"/>
      <c r="BC813"/>
      <c r="BD813" s="3"/>
      <c r="BE813"/>
      <c r="BF813" s="3"/>
      <c r="BG813"/>
      <c r="BH813" s="3"/>
      <c r="BI813"/>
      <c r="BJ813" s="3"/>
      <c r="BK813"/>
      <c r="BL813" s="3"/>
      <c r="BM813"/>
      <c r="BN813" s="3"/>
      <c r="BO813"/>
      <c r="BP813" s="3"/>
      <c r="BQ813"/>
      <c r="BR813" s="3"/>
      <c r="BS813"/>
      <c r="BT813" s="3"/>
      <c r="BU813"/>
      <c r="BV813" s="3"/>
      <c r="BW813"/>
      <c r="BX813" s="3"/>
      <c r="BY813"/>
      <c r="BZ813" s="3"/>
      <c r="CA813"/>
      <c r="CB813" s="3"/>
      <c r="CD813" s="3"/>
      <c r="CF813" s="3"/>
    </row>
    <row r="814" spans="2:84">
      <c r="B814" s="29">
        <f t="shared" si="13"/>
        <v>812</v>
      </c>
      <c r="C814" s="28" t="s">
        <v>604</v>
      </c>
      <c r="D814" s="28" t="s">
        <v>604</v>
      </c>
      <c r="E814" s="9" t="s">
        <v>1662</v>
      </c>
      <c r="F814" s="1">
        <v>6</v>
      </c>
      <c r="G814" s="25" t="s">
        <v>314</v>
      </c>
      <c r="H814" s="27">
        <f>INDEX(部首検索表[序数],MATCH(字音画数表[[#This Row],[部首]],部首検索表[部首],0))</f>
        <v>13</v>
      </c>
      <c r="I814" s="23" t="s">
        <v>600</v>
      </c>
      <c r="J814" s="23" t="s">
        <v>2093</v>
      </c>
      <c r="K814" s="23" t="s">
        <v>1980</v>
      </c>
      <c r="L814" s="23"/>
      <c r="M814" s="45" t="s">
        <v>20</v>
      </c>
      <c r="N814" s="20"/>
      <c r="AU814"/>
      <c r="AW814"/>
      <c r="AY814"/>
      <c r="AZ814" s="3"/>
      <c r="BA814"/>
      <c r="BB814" s="3"/>
      <c r="BC814"/>
      <c r="BD814" s="3"/>
      <c r="BE814"/>
      <c r="BF814" s="3"/>
      <c r="BG814"/>
      <c r="BH814" s="3"/>
      <c r="BI814"/>
      <c r="BJ814" s="3"/>
      <c r="BK814"/>
      <c r="BL814" s="3"/>
      <c r="BM814"/>
      <c r="BN814" s="3"/>
      <c r="BO814"/>
      <c r="BP814" s="3"/>
      <c r="BQ814"/>
      <c r="BR814" s="3"/>
      <c r="BS814"/>
      <c r="BT814" s="3"/>
      <c r="BU814"/>
      <c r="BV814" s="3"/>
      <c r="BW814"/>
      <c r="BX814" s="3"/>
      <c r="BY814"/>
      <c r="BZ814" s="3"/>
      <c r="CA814"/>
      <c r="CB814" s="3"/>
      <c r="CD814" s="3"/>
      <c r="CF814" s="3"/>
    </row>
    <row r="815" spans="2:84">
      <c r="B815" s="29">
        <f t="shared" si="13"/>
        <v>813</v>
      </c>
      <c r="C815" s="28" t="s">
        <v>605</v>
      </c>
      <c r="D815" s="28" t="s">
        <v>605</v>
      </c>
      <c r="E815" s="9" t="s">
        <v>1662</v>
      </c>
      <c r="F815" s="1">
        <v>8</v>
      </c>
      <c r="G815" s="25" t="s">
        <v>15</v>
      </c>
      <c r="H815" s="23">
        <f>INDEX(部首検索表[序数],MATCH(字音画数表[[#This Row],[部首]],部首検索表[部首],0))</f>
        <v>40</v>
      </c>
      <c r="I815" s="23" t="s">
        <v>600</v>
      </c>
      <c r="J815" s="23"/>
      <c r="K815" s="23"/>
      <c r="L815" s="23"/>
      <c r="M815" s="45"/>
      <c r="N815" s="20"/>
      <c r="AU815"/>
      <c r="AW815"/>
      <c r="AY815"/>
      <c r="AZ815" s="3"/>
      <c r="BA815"/>
      <c r="BB815" s="3"/>
      <c r="BC815"/>
      <c r="BD815" s="3"/>
      <c r="BE815"/>
      <c r="BF815" s="3"/>
      <c r="BG815"/>
      <c r="BH815" s="3"/>
      <c r="BI815"/>
      <c r="BJ815" s="3"/>
      <c r="BK815"/>
      <c r="BL815" s="3"/>
      <c r="BM815"/>
      <c r="BN815" s="3"/>
      <c r="BO815"/>
      <c r="BP815" s="3"/>
      <c r="BQ815"/>
      <c r="BR815" s="3"/>
      <c r="BS815"/>
      <c r="BT815" s="3"/>
      <c r="BU815"/>
      <c r="BV815" s="3"/>
      <c r="BW815"/>
      <c r="BX815" s="3"/>
      <c r="BY815"/>
      <c r="BZ815" s="3"/>
      <c r="CA815"/>
      <c r="CB815" s="3"/>
      <c r="CD815" s="3"/>
      <c r="CF815" s="3"/>
    </row>
    <row r="816" spans="2:84">
      <c r="B816" s="29">
        <f t="shared" si="13"/>
        <v>814</v>
      </c>
      <c r="C816" s="28" t="s">
        <v>606</v>
      </c>
      <c r="D816" s="28" t="s">
        <v>606</v>
      </c>
      <c r="E816" s="9" t="s">
        <v>1662</v>
      </c>
      <c r="F816" s="1">
        <v>8</v>
      </c>
      <c r="G816" s="23" t="s">
        <v>103</v>
      </c>
      <c r="H816" s="27">
        <f>INDEX(部首検索表[序数],MATCH(字音画数表[[#This Row],[部首]],部首検索表[部首],0))</f>
        <v>75</v>
      </c>
      <c r="I816" s="23" t="s">
        <v>600</v>
      </c>
      <c r="J816" s="23"/>
      <c r="K816" s="23"/>
      <c r="L816" s="23"/>
      <c r="M816" s="45" t="s">
        <v>20</v>
      </c>
      <c r="N816" s="20"/>
      <c r="AU816"/>
      <c r="AW816"/>
      <c r="AY816"/>
      <c r="AZ816" s="3"/>
      <c r="BA816"/>
      <c r="BB816" s="3"/>
      <c r="BC816"/>
      <c r="BD816" s="3"/>
      <c r="BE816"/>
      <c r="BF816" s="3"/>
      <c r="BG816"/>
      <c r="BH816" s="3"/>
      <c r="BI816"/>
      <c r="BJ816" s="3"/>
      <c r="BK816"/>
      <c r="BL816" s="3"/>
      <c r="BM816"/>
      <c r="BN816" s="3"/>
      <c r="BO816"/>
      <c r="BP816" s="3"/>
      <c r="BQ816"/>
      <c r="BR816" s="3"/>
      <c r="BS816"/>
      <c r="BT816" s="3"/>
      <c r="BU816"/>
      <c r="BV816" s="3"/>
      <c r="BW816"/>
      <c r="BX816" s="3"/>
      <c r="BY816"/>
      <c r="BZ816" s="3"/>
      <c r="CA816"/>
      <c r="CB816" s="3"/>
      <c r="CD816" s="3"/>
      <c r="CF816" s="3"/>
    </row>
    <row r="817" spans="2:84">
      <c r="B817" s="29">
        <f t="shared" si="13"/>
        <v>815</v>
      </c>
      <c r="C817" s="28" t="s">
        <v>607</v>
      </c>
      <c r="D817" s="28" t="s">
        <v>607</v>
      </c>
      <c r="E817" s="9" t="s">
        <v>1662</v>
      </c>
      <c r="F817" s="1">
        <v>10</v>
      </c>
      <c r="G817" s="25" t="s">
        <v>117</v>
      </c>
      <c r="H817" s="23">
        <f>INDEX(部首検索表[序数],MATCH(字音画数表[[#This Row],[部首]],部首検索表[部首],0))</f>
        <v>53</v>
      </c>
      <c r="I817" s="23" t="s">
        <v>600</v>
      </c>
      <c r="J817" s="23"/>
      <c r="K817" s="23"/>
      <c r="L817" s="23"/>
      <c r="M817" s="45"/>
      <c r="N817" s="20"/>
      <c r="AU817"/>
      <c r="AW817"/>
      <c r="AY817"/>
      <c r="AZ817" s="3"/>
      <c r="BA817"/>
      <c r="BB817" s="3"/>
      <c r="BC817"/>
      <c r="BD817" s="3"/>
      <c r="BE817"/>
      <c r="BF817" s="3"/>
      <c r="BG817"/>
      <c r="BH817" s="3"/>
      <c r="BI817"/>
      <c r="BJ817" s="3"/>
      <c r="BK817"/>
      <c r="BL817" s="3"/>
      <c r="BM817"/>
      <c r="BN817" s="3"/>
      <c r="BO817"/>
      <c r="BP817" s="3"/>
      <c r="BQ817"/>
      <c r="BR817" s="3"/>
      <c r="BS817"/>
      <c r="BT817" s="3"/>
      <c r="BU817"/>
      <c r="BV817" s="3"/>
      <c r="BW817"/>
      <c r="BX817" s="3"/>
      <c r="BY817"/>
      <c r="BZ817" s="3"/>
      <c r="CA817"/>
      <c r="CB817" s="3"/>
      <c r="CD817" s="3"/>
      <c r="CF817" s="3"/>
    </row>
    <row r="818" spans="2:84">
      <c r="B818" s="29">
        <f t="shared" si="13"/>
        <v>816</v>
      </c>
      <c r="C818" s="28" t="s">
        <v>1664</v>
      </c>
      <c r="D818" s="28" t="s">
        <v>1664</v>
      </c>
      <c r="E818" s="9" t="s">
        <v>1662</v>
      </c>
      <c r="F818" s="1">
        <v>11</v>
      </c>
      <c r="G818" s="23" t="s">
        <v>23</v>
      </c>
      <c r="H818" s="27">
        <f>INDEX(部首検索表[序数],MATCH(字音画数表[[#This Row],[部首]],部首検索表[部首],0))</f>
        <v>9</v>
      </c>
      <c r="I818" s="23" t="s">
        <v>600</v>
      </c>
      <c r="J818" s="23"/>
      <c r="K818" s="23"/>
      <c r="L818" s="23"/>
      <c r="M818" s="45"/>
      <c r="N818" s="20"/>
      <c r="AU818"/>
      <c r="AW818"/>
      <c r="AY818"/>
      <c r="AZ818" s="3"/>
      <c r="BA818"/>
      <c r="BB818" s="3"/>
      <c r="BC818"/>
      <c r="BD818" s="3"/>
      <c r="BE818"/>
      <c r="BF818" s="3"/>
      <c r="BG818"/>
      <c r="BH818" s="3"/>
      <c r="BI818"/>
      <c r="BJ818" s="3"/>
      <c r="BK818"/>
      <c r="BL818" s="3"/>
      <c r="BM818"/>
      <c r="BN818" s="3"/>
      <c r="BO818"/>
      <c r="BP818" s="3"/>
      <c r="BQ818"/>
      <c r="BR818" s="3"/>
      <c r="BS818"/>
      <c r="BT818" s="3"/>
      <c r="BU818"/>
      <c r="BV818" s="3"/>
      <c r="BW818"/>
      <c r="BX818" s="3"/>
      <c r="BY818"/>
      <c r="BZ818" s="3"/>
      <c r="CA818"/>
      <c r="CB818" s="3"/>
      <c r="CD818" s="3"/>
      <c r="CF818" s="3"/>
    </row>
    <row r="819" spans="2:84">
      <c r="B819" s="29">
        <f t="shared" si="13"/>
        <v>817</v>
      </c>
      <c r="C819" s="28" t="s">
        <v>608</v>
      </c>
      <c r="D819" s="28" t="s">
        <v>608</v>
      </c>
      <c r="E819" s="9" t="s">
        <v>1662</v>
      </c>
      <c r="F819" s="1">
        <v>11</v>
      </c>
      <c r="G819" s="23" t="s">
        <v>275</v>
      </c>
      <c r="H819" s="23">
        <f>INDEX(部首検索表[序数],MATCH(字音画数表[[#This Row],[部首]],部首検索表[部首],0))</f>
        <v>19</v>
      </c>
      <c r="I819" s="23" t="s">
        <v>600</v>
      </c>
      <c r="J819" s="23" t="s">
        <v>2093</v>
      </c>
      <c r="K819" s="23" t="s">
        <v>1980</v>
      </c>
      <c r="L819" s="23"/>
      <c r="M819" s="44" t="s">
        <v>1345</v>
      </c>
      <c r="N819" s="20"/>
      <c r="AU819"/>
      <c r="AW819"/>
      <c r="AY819"/>
      <c r="AZ819" s="3"/>
      <c r="BA819"/>
      <c r="BB819" s="3"/>
      <c r="BC819"/>
      <c r="BD819" s="3"/>
      <c r="BE819"/>
      <c r="BF819" s="3"/>
      <c r="BG819"/>
      <c r="BH819" s="3"/>
      <c r="BI819"/>
      <c r="BJ819" s="3"/>
      <c r="BK819"/>
      <c r="BL819" s="3"/>
      <c r="BM819"/>
      <c r="BN819" s="3"/>
      <c r="BO819"/>
      <c r="BP819" s="3"/>
      <c r="BQ819"/>
      <c r="BR819" s="3"/>
      <c r="BS819"/>
      <c r="BT819" s="3"/>
      <c r="BU819"/>
      <c r="BV819" s="3"/>
      <c r="BW819"/>
      <c r="BX819" s="3"/>
      <c r="BY819"/>
      <c r="BZ819" s="3"/>
      <c r="CA819"/>
      <c r="CB819" s="3"/>
      <c r="CD819" s="3"/>
      <c r="CF819" s="3"/>
    </row>
    <row r="820" spans="2:84">
      <c r="B820" s="29">
        <f t="shared" si="13"/>
        <v>818</v>
      </c>
      <c r="C820" s="28" t="s">
        <v>1663</v>
      </c>
      <c r="D820" s="28" t="s">
        <v>1663</v>
      </c>
      <c r="E820" s="9" t="s">
        <v>1662</v>
      </c>
      <c r="F820" s="1">
        <v>11</v>
      </c>
      <c r="G820" s="23" t="s">
        <v>109</v>
      </c>
      <c r="H820" s="27">
        <f>INDEX(部首検索表[序数],MATCH(字音画数表[[#This Row],[部首]],部首検索表[部首],0))</f>
        <v>162</v>
      </c>
      <c r="I820" s="23" t="s">
        <v>600</v>
      </c>
      <c r="J820" s="23" t="s">
        <v>2094</v>
      </c>
      <c r="K820" s="23" t="s">
        <v>1980</v>
      </c>
      <c r="L820" s="23"/>
      <c r="M820" s="44" t="s">
        <v>1345</v>
      </c>
      <c r="N820" s="20"/>
      <c r="AU820"/>
      <c r="AW820"/>
      <c r="AY820"/>
      <c r="AZ820" s="3"/>
      <c r="BA820"/>
      <c r="BB820" s="3"/>
      <c r="BC820"/>
      <c r="BD820" s="3"/>
      <c r="BE820"/>
      <c r="BF820" s="3"/>
      <c r="BG820"/>
      <c r="BH820" s="3"/>
      <c r="BI820"/>
      <c r="BJ820" s="3"/>
      <c r="BK820"/>
      <c r="BL820" s="3"/>
      <c r="BM820"/>
      <c r="BN820" s="3"/>
      <c r="BO820"/>
      <c r="BP820" s="3"/>
      <c r="BQ820"/>
      <c r="BR820" s="3"/>
      <c r="BS820"/>
      <c r="BT820" s="3"/>
      <c r="BU820"/>
      <c r="BV820" s="3"/>
      <c r="BW820"/>
      <c r="BX820" s="3"/>
      <c r="BY820"/>
      <c r="BZ820" s="3"/>
      <c r="CA820"/>
      <c r="CB820" s="3"/>
      <c r="CD820" s="3"/>
      <c r="CF820" s="3"/>
    </row>
    <row r="821" spans="2:84">
      <c r="B821" s="29">
        <f t="shared" si="13"/>
        <v>819</v>
      </c>
      <c r="C821" s="28" t="s">
        <v>1665</v>
      </c>
      <c r="D821" s="28" t="s">
        <v>1665</v>
      </c>
      <c r="E821" s="9" t="s">
        <v>1662</v>
      </c>
      <c r="F821" s="1">
        <v>11</v>
      </c>
      <c r="G821" s="23" t="s">
        <v>803</v>
      </c>
      <c r="H821" s="23"/>
      <c r="I821" s="23" t="s">
        <v>600</v>
      </c>
      <c r="J821" s="23" t="s">
        <v>2093</v>
      </c>
      <c r="K821" s="23" t="s">
        <v>1980</v>
      </c>
      <c r="L821" s="23"/>
      <c r="M821" s="44" t="s">
        <v>1345</v>
      </c>
      <c r="N821" s="20"/>
      <c r="AU821"/>
      <c r="AW821"/>
      <c r="AY821"/>
      <c r="AZ821" s="3"/>
      <c r="BA821"/>
      <c r="BB821" s="3"/>
      <c r="BC821"/>
      <c r="BD821" s="3"/>
      <c r="BE821"/>
      <c r="BF821" s="3"/>
      <c r="BG821"/>
      <c r="BH821" s="3"/>
      <c r="BI821"/>
      <c r="BJ821" s="3"/>
      <c r="BK821"/>
      <c r="BL821" s="3"/>
      <c r="BM821"/>
      <c r="BN821" s="3"/>
      <c r="BO821"/>
      <c r="BP821" s="3"/>
      <c r="BQ821"/>
      <c r="BR821" s="3"/>
      <c r="BS821"/>
      <c r="BT821" s="3"/>
      <c r="BU821"/>
      <c r="BV821" s="3"/>
      <c r="BW821"/>
      <c r="BX821" s="3"/>
      <c r="BY821"/>
      <c r="BZ821" s="3"/>
      <c r="CA821"/>
      <c r="CB821" s="3"/>
      <c r="CD821" s="3"/>
      <c r="CF821" s="3"/>
    </row>
    <row r="822" spans="2:84">
      <c r="B822" s="29">
        <f t="shared" si="13"/>
        <v>820</v>
      </c>
      <c r="C822" s="8" t="s">
        <v>1666</v>
      </c>
      <c r="D822" s="21" t="s">
        <v>1666</v>
      </c>
      <c r="E822" s="9" t="s">
        <v>1662</v>
      </c>
      <c r="F822" s="1">
        <v>12</v>
      </c>
      <c r="G822" s="28" t="s">
        <v>636</v>
      </c>
      <c r="H822" s="23">
        <f>INDEX(部首検索表[序数],MATCH(字音画数表[[#This Row],[部首]],部首検索表[部首],0))</f>
        <v>105</v>
      </c>
      <c r="I822" s="23" t="s">
        <v>600</v>
      </c>
      <c r="J822" s="23"/>
      <c r="K822" s="23"/>
      <c r="L822" s="23"/>
      <c r="M822" s="45"/>
      <c r="N822" s="20"/>
      <c r="AU822"/>
      <c r="AW822"/>
      <c r="AY822"/>
      <c r="AZ822" s="3"/>
      <c r="BA822"/>
      <c r="BB822" s="3"/>
      <c r="BC822"/>
      <c r="BD822" s="3"/>
      <c r="BE822"/>
      <c r="BF822" s="3"/>
      <c r="BG822"/>
      <c r="BH822" s="3"/>
      <c r="BI822"/>
      <c r="BJ822" s="3"/>
      <c r="BK822"/>
      <c r="BL822" s="3"/>
      <c r="BM822"/>
      <c r="BN822" s="3"/>
      <c r="BO822"/>
      <c r="BP822" s="3"/>
      <c r="BQ822"/>
      <c r="BR822" s="3"/>
      <c r="BS822"/>
      <c r="BT822" s="3"/>
      <c r="BU822"/>
      <c r="BV822" s="3"/>
      <c r="BW822"/>
      <c r="BX822" s="3"/>
      <c r="BY822"/>
      <c r="BZ822" s="3"/>
      <c r="CA822"/>
      <c r="CB822" s="3"/>
      <c r="CD822" s="3"/>
      <c r="CF822" s="3"/>
    </row>
    <row r="823" spans="2:84">
      <c r="B823" s="29">
        <f t="shared" si="13"/>
        <v>821</v>
      </c>
      <c r="C823" s="43" t="s">
        <v>609</v>
      </c>
      <c r="D823" s="43" t="s">
        <v>2338</v>
      </c>
      <c r="E823" s="16" t="s">
        <v>1662</v>
      </c>
      <c r="F823" s="1">
        <v>12</v>
      </c>
      <c r="G823" s="23" t="s">
        <v>59</v>
      </c>
      <c r="H823" s="23">
        <f>INDEX(部首検索表[序数],MATCH(字音画数表[[#This Row],[部首]],部首検索表[部首],0))</f>
        <v>108</v>
      </c>
      <c r="I823" s="23" t="s">
        <v>600</v>
      </c>
      <c r="J823" s="23"/>
      <c r="K823" s="23"/>
      <c r="L823" s="23"/>
      <c r="M823" s="45" t="s">
        <v>20</v>
      </c>
      <c r="N823" s="20"/>
      <c r="AU823"/>
      <c r="AW823"/>
      <c r="AY823"/>
      <c r="AZ823" s="3"/>
      <c r="BA823"/>
      <c r="BB823" s="3"/>
      <c r="BC823"/>
      <c r="BD823" s="3"/>
      <c r="BE823"/>
      <c r="BF823" s="3"/>
      <c r="BG823"/>
      <c r="BH823" s="3"/>
      <c r="BI823"/>
      <c r="BJ823" s="3"/>
      <c r="BK823"/>
      <c r="BL823" s="3"/>
      <c r="BM823"/>
      <c r="BN823" s="3"/>
      <c r="BO823"/>
      <c r="BP823" s="3"/>
      <c r="BQ823"/>
      <c r="BR823" s="3"/>
      <c r="BS823"/>
      <c r="BT823" s="3"/>
      <c r="BU823"/>
      <c r="BV823" s="3"/>
      <c r="BW823"/>
      <c r="BX823" s="3"/>
      <c r="BY823"/>
      <c r="BZ823" s="3"/>
      <c r="CA823"/>
      <c r="CB823" s="3"/>
      <c r="CD823" s="3"/>
      <c r="CF823" s="3"/>
    </row>
    <row r="824" spans="2:84">
      <c r="B824" s="29">
        <f t="shared" si="13"/>
        <v>822</v>
      </c>
      <c r="C824" s="28" t="s">
        <v>1667</v>
      </c>
      <c r="D824" s="28" t="s">
        <v>1667</v>
      </c>
      <c r="E824" s="9" t="s">
        <v>1662</v>
      </c>
      <c r="F824" s="1">
        <v>12</v>
      </c>
      <c r="G824" s="23" t="s">
        <v>790</v>
      </c>
      <c r="H824" s="27">
        <f>INDEX(部首検索表[序数],MATCH(字音画数表[[#This Row],[部首]],部首検索表[部首],0))</f>
        <v>118</v>
      </c>
      <c r="I824" s="23" t="s">
        <v>600</v>
      </c>
      <c r="J824" s="23"/>
      <c r="K824" s="23"/>
      <c r="L824" s="23"/>
      <c r="M824" s="45"/>
      <c r="N824" s="20"/>
      <c r="AU824"/>
      <c r="AW824"/>
      <c r="AY824"/>
      <c r="AZ824" s="3"/>
      <c r="BA824"/>
      <c r="BB824" s="3"/>
      <c r="BC824"/>
      <c r="BD824" s="3"/>
      <c r="BE824"/>
      <c r="BF824" s="3"/>
      <c r="BG824"/>
      <c r="BH824" s="3"/>
      <c r="BI824"/>
      <c r="BJ824" s="3"/>
      <c r="BK824"/>
      <c r="BL824" s="3"/>
      <c r="BM824"/>
      <c r="BN824" s="3"/>
      <c r="BO824"/>
      <c r="BP824" s="3"/>
      <c r="BQ824"/>
      <c r="BR824" s="3"/>
      <c r="BS824"/>
      <c r="BT824" s="3"/>
      <c r="BU824"/>
      <c r="BV824" s="3"/>
      <c r="BW824"/>
      <c r="BX824" s="3"/>
      <c r="BY824"/>
      <c r="BZ824" s="3"/>
      <c r="CA824"/>
      <c r="CB824" s="3"/>
      <c r="CD824" s="3"/>
      <c r="CF824" s="3"/>
    </row>
    <row r="825" spans="2:84">
      <c r="B825" s="29">
        <f t="shared" si="13"/>
        <v>823</v>
      </c>
      <c r="C825" s="14" t="s">
        <v>610</v>
      </c>
      <c r="D825" s="14" t="s">
        <v>2710</v>
      </c>
      <c r="E825" s="9" t="s">
        <v>1662</v>
      </c>
      <c r="F825" s="1">
        <v>13</v>
      </c>
      <c r="G825" s="23" t="s">
        <v>115</v>
      </c>
      <c r="H825" s="27">
        <f>INDEX(部首検索表[序数],MATCH(字音画数表[[#This Row],[部首]],部首検索表[部首],0))</f>
        <v>102</v>
      </c>
      <c r="I825" s="23" t="s">
        <v>600</v>
      </c>
      <c r="J825" s="23"/>
      <c r="K825" s="23"/>
      <c r="L825" s="23"/>
      <c r="M825" s="45" t="s">
        <v>20</v>
      </c>
      <c r="N825" s="20"/>
      <c r="AU825"/>
      <c r="AW825"/>
      <c r="AY825"/>
      <c r="AZ825" s="3"/>
      <c r="BA825"/>
      <c r="BB825" s="3"/>
      <c r="BC825"/>
      <c r="BD825" s="3"/>
      <c r="BE825"/>
      <c r="BF825" s="3"/>
      <c r="BG825"/>
      <c r="BH825" s="3"/>
      <c r="BI825"/>
      <c r="BJ825" s="3"/>
      <c r="BK825"/>
      <c r="BL825" s="3"/>
      <c r="BM825"/>
      <c r="BN825" s="3"/>
      <c r="BO825"/>
      <c r="BP825" s="3"/>
      <c r="BQ825"/>
      <c r="BR825" s="3"/>
      <c r="BS825"/>
      <c r="BT825" s="3"/>
      <c r="BU825"/>
      <c r="BV825" s="3"/>
      <c r="BW825"/>
      <c r="BX825" s="3"/>
      <c r="BY825"/>
      <c r="BZ825" s="3"/>
      <c r="CA825"/>
      <c r="CB825" s="3"/>
      <c r="CD825" s="3"/>
      <c r="CF825" s="3"/>
    </row>
    <row r="826" spans="2:84">
      <c r="B826" s="29">
        <f t="shared" si="13"/>
        <v>824</v>
      </c>
      <c r="C826" s="28" t="s">
        <v>1668</v>
      </c>
      <c r="D826" s="28" t="s">
        <v>1668</v>
      </c>
      <c r="E826" s="9" t="s">
        <v>1662</v>
      </c>
      <c r="F826" s="1">
        <v>14</v>
      </c>
      <c r="G826" s="23" t="s">
        <v>109</v>
      </c>
      <c r="H826" s="23">
        <f>INDEX(部首検索表[序数],MATCH(字音画数表[[#This Row],[部首]],部首検索表[部首],0))</f>
        <v>162</v>
      </c>
      <c r="I826" s="23" t="s">
        <v>600</v>
      </c>
      <c r="J826" s="23"/>
      <c r="K826" s="23"/>
      <c r="L826" s="23"/>
      <c r="M826" s="45"/>
      <c r="N826" s="20"/>
      <c r="AU826"/>
      <c r="AW826"/>
      <c r="AY826"/>
      <c r="AZ826" s="3"/>
      <c r="BA826"/>
      <c r="BB826" s="3"/>
      <c r="BC826"/>
      <c r="BD826" s="3"/>
      <c r="BE826"/>
      <c r="BF826" s="3"/>
      <c r="BG826"/>
      <c r="BH826" s="3"/>
      <c r="BI826"/>
      <c r="BJ826" s="3"/>
      <c r="BK826"/>
      <c r="BL826" s="3"/>
      <c r="BM826"/>
      <c r="BN826" s="3"/>
      <c r="BO826"/>
      <c r="BP826" s="3"/>
      <c r="BQ826"/>
      <c r="BR826" s="3"/>
      <c r="BS826"/>
      <c r="BT826" s="3"/>
      <c r="BU826"/>
      <c r="BV826" s="3"/>
      <c r="BW826"/>
      <c r="BX826" s="3"/>
      <c r="BY826"/>
      <c r="BZ826" s="3"/>
      <c r="CA826"/>
      <c r="CB826" s="3"/>
      <c r="CD826" s="3"/>
      <c r="CF826" s="3"/>
    </row>
    <row r="827" spans="2:84">
      <c r="B827" s="29">
        <f t="shared" si="13"/>
        <v>825</v>
      </c>
      <c r="C827" s="28" t="s">
        <v>1669</v>
      </c>
      <c r="D827" s="28" t="s">
        <v>1669</v>
      </c>
      <c r="E827" s="9" t="s">
        <v>1662</v>
      </c>
      <c r="F827" s="1">
        <v>15</v>
      </c>
      <c r="G827" s="23" t="s">
        <v>932</v>
      </c>
      <c r="H827" s="27">
        <f>INDEX(部首検索表[序数],MATCH(字音画数表[[#This Row],[部首]],部首検索表[部首],0))</f>
        <v>163</v>
      </c>
      <c r="I827" s="23" t="s">
        <v>600</v>
      </c>
      <c r="J827" s="23"/>
      <c r="K827" s="23"/>
      <c r="L827" s="23"/>
      <c r="M827" s="45"/>
      <c r="N827" s="20"/>
      <c r="AU827"/>
      <c r="AW827"/>
      <c r="AY827"/>
      <c r="AZ827" s="3"/>
      <c r="BA827"/>
      <c r="BB827" s="3"/>
      <c r="BC827"/>
      <c r="BD827" s="3"/>
      <c r="BE827"/>
      <c r="BF827" s="3"/>
      <c r="BG827"/>
      <c r="BH827" s="3"/>
      <c r="BI827"/>
      <c r="BJ827" s="3"/>
      <c r="BK827"/>
      <c r="BL827" s="3"/>
      <c r="BM827"/>
      <c r="BN827" s="3"/>
      <c r="BO827"/>
      <c r="BP827" s="3"/>
      <c r="BQ827"/>
      <c r="BR827" s="3"/>
      <c r="BS827"/>
      <c r="BT827" s="3"/>
      <c r="BU827"/>
      <c r="BV827" s="3"/>
      <c r="BW827"/>
      <c r="BX827" s="3"/>
      <c r="BY827"/>
      <c r="BZ827" s="3"/>
      <c r="CA827"/>
      <c r="CB827" s="3"/>
      <c r="CD827" s="3"/>
      <c r="CF827" s="3"/>
    </row>
    <row r="828" spans="2:84">
      <c r="B828" s="29">
        <f t="shared" si="13"/>
        <v>826</v>
      </c>
      <c r="C828" s="28" t="s">
        <v>826</v>
      </c>
      <c r="D828" s="28" t="s">
        <v>826</v>
      </c>
      <c r="E828" s="9" t="s">
        <v>1662</v>
      </c>
      <c r="F828" s="1">
        <v>16</v>
      </c>
      <c r="G828" s="23" t="s">
        <v>860</v>
      </c>
      <c r="H828" s="27">
        <f>INDEX(部首検索表[序数],MATCH(字音画数表[[#This Row],[部首]],部首検索表[部首],0))</f>
        <v>142</v>
      </c>
      <c r="I828" s="23" t="s">
        <v>600</v>
      </c>
      <c r="J828" s="23"/>
      <c r="K828" s="23"/>
      <c r="L828" s="23"/>
      <c r="M828" s="45"/>
      <c r="N828" s="20"/>
      <c r="AU828"/>
      <c r="AW828"/>
      <c r="AY828"/>
      <c r="AZ828" s="3"/>
      <c r="BA828"/>
      <c r="BB828" s="3"/>
      <c r="BC828"/>
      <c r="BD828" s="3"/>
      <c r="BE828"/>
      <c r="BF828" s="3"/>
      <c r="BG828"/>
      <c r="BH828" s="3"/>
      <c r="BI828"/>
      <c r="BJ828" s="3"/>
      <c r="BK828"/>
      <c r="BL828" s="3"/>
      <c r="BM828"/>
      <c r="BN828" s="3"/>
      <c r="BO828"/>
      <c r="BP828" s="3"/>
      <c r="BQ828"/>
      <c r="BR828" s="3"/>
      <c r="BS828"/>
      <c r="BT828" s="3"/>
      <c r="BU828"/>
      <c r="BV828" s="3"/>
      <c r="BW828"/>
      <c r="BX828" s="3"/>
      <c r="BY828"/>
      <c r="BZ828" s="3"/>
      <c r="CA828"/>
      <c r="CB828" s="3"/>
      <c r="CD828" s="3"/>
      <c r="CF828" s="3"/>
    </row>
    <row r="829" spans="2:84">
      <c r="B829" s="29">
        <f t="shared" si="13"/>
        <v>827</v>
      </c>
      <c r="C829" s="1" t="s">
        <v>611</v>
      </c>
      <c r="D829" s="9" t="s">
        <v>611</v>
      </c>
      <c r="E829" s="9" t="s">
        <v>1670</v>
      </c>
      <c r="F829" s="1">
        <v>9</v>
      </c>
      <c r="G829" s="1" t="s">
        <v>90</v>
      </c>
      <c r="H829" s="23">
        <f>INDEX(部首検索表[序数],MATCH(字音画数表[[#This Row],[部首]],部首検索表[部首],0))</f>
        <v>85</v>
      </c>
      <c r="I829" s="23" t="s">
        <v>600</v>
      </c>
      <c r="J829" s="23"/>
      <c r="K829" s="23"/>
      <c r="L829" s="23"/>
      <c r="M829" s="45"/>
      <c r="N829" s="20"/>
      <c r="AU829"/>
      <c r="AW829"/>
      <c r="AY829"/>
      <c r="AZ829" s="3"/>
      <c r="BA829"/>
      <c r="BB829" s="3"/>
      <c r="BC829"/>
      <c r="BD829" s="3"/>
      <c r="BE829"/>
      <c r="BF829" s="3"/>
      <c r="BG829"/>
      <c r="BH829" s="3"/>
      <c r="BI829"/>
      <c r="BJ829" s="3"/>
      <c r="BK829"/>
      <c r="BL829" s="3"/>
      <c r="BM829"/>
      <c r="BN829" s="3"/>
      <c r="BO829"/>
      <c r="BP829" s="3"/>
      <c r="BQ829"/>
      <c r="BR829" s="3"/>
      <c r="BS829"/>
      <c r="BT829" s="3"/>
      <c r="BU829"/>
      <c r="BV829" s="3"/>
      <c r="BW829"/>
      <c r="BX829" s="3"/>
      <c r="BY829"/>
      <c r="BZ829" s="3"/>
      <c r="CA829"/>
      <c r="CB829" s="3"/>
      <c r="CD829" s="3"/>
      <c r="CF829" s="3"/>
    </row>
    <row r="830" spans="2:84">
      <c r="B830" s="29">
        <f t="shared" si="13"/>
        <v>828</v>
      </c>
      <c r="C830" s="28" t="s">
        <v>1671</v>
      </c>
      <c r="D830" s="28" t="s">
        <v>1671</v>
      </c>
      <c r="E830" s="9" t="s">
        <v>1670</v>
      </c>
      <c r="F830" s="1">
        <v>10</v>
      </c>
      <c r="G830" s="23" t="s">
        <v>1250</v>
      </c>
      <c r="H830" s="23">
        <f>INDEX(部首検索表[序数],MATCH(字音画数表[[#This Row],[部首]],部首検索表[部首],0))</f>
        <v>130</v>
      </c>
      <c r="I830" s="23" t="s">
        <v>600</v>
      </c>
      <c r="J830" s="23"/>
      <c r="K830" s="23"/>
      <c r="L830" s="23"/>
      <c r="M830" s="45"/>
      <c r="N830" s="20"/>
      <c r="AU830"/>
      <c r="AW830"/>
      <c r="AY830"/>
      <c r="AZ830" s="3"/>
      <c r="BA830"/>
      <c r="BB830" s="3"/>
      <c r="BC830"/>
      <c r="BD830" s="3"/>
      <c r="BE830"/>
      <c r="BF830" s="3"/>
      <c r="BG830"/>
      <c r="BH830" s="3"/>
      <c r="BI830"/>
      <c r="BJ830" s="3"/>
      <c r="BK830"/>
      <c r="BL830" s="3"/>
      <c r="BM830"/>
      <c r="BN830" s="3"/>
      <c r="BO830"/>
      <c r="BP830" s="3"/>
      <c r="BQ830"/>
      <c r="BR830" s="3"/>
      <c r="BS830"/>
      <c r="BT830" s="3"/>
      <c r="BU830"/>
      <c r="BV830" s="3"/>
      <c r="BW830"/>
      <c r="BX830" s="3"/>
      <c r="BY830"/>
      <c r="BZ830" s="3"/>
      <c r="CA830"/>
      <c r="CB830" s="3"/>
      <c r="CD830" s="3"/>
      <c r="CF830" s="3"/>
    </row>
    <row r="831" spans="2:84">
      <c r="B831" s="29">
        <f t="shared" si="13"/>
        <v>829</v>
      </c>
      <c r="C831" s="14" t="s">
        <v>1672</v>
      </c>
      <c r="D831" s="14" t="s">
        <v>1672</v>
      </c>
      <c r="E831" s="9" t="s">
        <v>612</v>
      </c>
      <c r="F831" s="1">
        <v>11</v>
      </c>
      <c r="G831" s="25" t="s">
        <v>1001</v>
      </c>
      <c r="H831" s="23">
        <f>INDEX(部首検索表[序数],MATCH(字音画数表[[#This Row],[部首]],部首検索表[部首],0))</f>
        <v>21</v>
      </c>
      <c r="I831" s="23" t="s">
        <v>600</v>
      </c>
      <c r="J831" s="23" t="s">
        <v>2095</v>
      </c>
      <c r="K831" s="23" t="s">
        <v>1980</v>
      </c>
      <c r="L831" s="23"/>
      <c r="M831" s="148" t="s">
        <v>2096</v>
      </c>
      <c r="N831" s="20"/>
      <c r="AU831"/>
      <c r="AW831"/>
      <c r="AY831"/>
      <c r="AZ831" s="3"/>
      <c r="BA831"/>
      <c r="BB831" s="3"/>
      <c r="BC831"/>
      <c r="BD831" s="3"/>
      <c r="BE831"/>
      <c r="BF831" s="3"/>
      <c r="BG831"/>
      <c r="BH831" s="3"/>
      <c r="BI831"/>
      <c r="BJ831" s="3"/>
      <c r="BK831"/>
      <c r="BL831" s="3"/>
      <c r="BM831"/>
      <c r="BN831" s="3"/>
      <c r="BO831"/>
      <c r="BP831" s="3"/>
      <c r="BQ831"/>
      <c r="BR831" s="3"/>
      <c r="BS831"/>
      <c r="BT831" s="3"/>
      <c r="BU831"/>
      <c r="BV831" s="3"/>
      <c r="BW831"/>
      <c r="BX831" s="3"/>
      <c r="BY831"/>
      <c r="BZ831" s="3"/>
      <c r="CA831"/>
      <c r="CB831" s="3"/>
      <c r="CD831" s="3"/>
      <c r="CF831" s="3"/>
    </row>
    <row r="832" spans="2:84">
      <c r="B832" s="29">
        <f t="shared" si="13"/>
        <v>830</v>
      </c>
      <c r="C832" s="28" t="s">
        <v>1673</v>
      </c>
      <c r="D832" s="28" t="s">
        <v>1673</v>
      </c>
      <c r="E832" s="9" t="s">
        <v>1670</v>
      </c>
      <c r="F832" s="1">
        <v>12</v>
      </c>
      <c r="G832" s="23" t="s">
        <v>918</v>
      </c>
      <c r="H832" s="23">
        <f>INDEX(部首検索表[序数],MATCH(字音画数表[[#This Row],[部首]],部首検索表[部首],0))</f>
        <v>117</v>
      </c>
      <c r="I832" s="23" t="s">
        <v>600</v>
      </c>
      <c r="J832" s="23"/>
      <c r="K832" s="23"/>
      <c r="L832" s="23"/>
      <c r="M832" s="45"/>
      <c r="N832" s="20"/>
      <c r="AU832"/>
      <c r="AW832"/>
      <c r="AY832"/>
      <c r="AZ832" s="3"/>
      <c r="BA832"/>
      <c r="BB832" s="3"/>
      <c r="BC832"/>
      <c r="BD832" s="3"/>
      <c r="BE832"/>
      <c r="BF832" s="3"/>
      <c r="BG832"/>
      <c r="BH832" s="3"/>
      <c r="BI832"/>
      <c r="BJ832" s="3"/>
      <c r="BK832"/>
      <c r="BL832" s="3"/>
      <c r="BM832"/>
      <c r="BN832" s="3"/>
      <c r="BO832"/>
      <c r="BP832" s="3"/>
      <c r="BQ832"/>
      <c r="BR832" s="3"/>
      <c r="BS832"/>
      <c r="BT832" s="3"/>
      <c r="BU832"/>
      <c r="BV832" s="3"/>
      <c r="BW832"/>
      <c r="BX832" s="3"/>
      <c r="BY832"/>
      <c r="BZ832" s="3"/>
      <c r="CA832"/>
      <c r="CB832" s="3"/>
      <c r="CD832" s="3"/>
      <c r="CF832" s="3"/>
    </row>
    <row r="833" spans="2:84">
      <c r="B833" s="29">
        <f t="shared" si="13"/>
        <v>831</v>
      </c>
      <c r="C833" s="28" t="s">
        <v>613</v>
      </c>
      <c r="D833" s="28" t="s">
        <v>613</v>
      </c>
      <c r="E833" s="9" t="s">
        <v>1670</v>
      </c>
      <c r="F833" s="1">
        <v>13</v>
      </c>
      <c r="G833" s="25" t="s">
        <v>109</v>
      </c>
      <c r="H833" s="23">
        <f>INDEX(部首検索表[序数],MATCH(字音画数表[[#This Row],[部首]],部首検索表[部首],0))</f>
        <v>162</v>
      </c>
      <c r="I833" s="23" t="s">
        <v>600</v>
      </c>
      <c r="J833" s="23"/>
      <c r="K833" s="23"/>
      <c r="L833" s="23"/>
      <c r="M833" s="45"/>
      <c r="N833" s="20"/>
      <c r="AU833"/>
      <c r="AW833"/>
      <c r="AY833"/>
      <c r="AZ833" s="3"/>
      <c r="BA833"/>
      <c r="BB833" s="3"/>
      <c r="BC833"/>
      <c r="BD833" s="3"/>
      <c r="BE833"/>
      <c r="BF833" s="3"/>
      <c r="BG833"/>
      <c r="BH833" s="3"/>
      <c r="BI833"/>
      <c r="BJ833" s="3"/>
      <c r="BK833"/>
      <c r="BL833" s="3"/>
      <c r="BM833"/>
      <c r="BN833" s="3"/>
      <c r="BO833"/>
      <c r="BP833" s="3"/>
      <c r="BQ833"/>
      <c r="BR833" s="3"/>
      <c r="BS833"/>
      <c r="BT833" s="3"/>
      <c r="BU833"/>
      <c r="BV833" s="3"/>
      <c r="BW833"/>
      <c r="BX833" s="3"/>
      <c r="BY833"/>
      <c r="BZ833" s="3"/>
      <c r="CA833"/>
      <c r="CB833" s="3"/>
      <c r="CD833" s="3"/>
      <c r="CF833" s="3"/>
    </row>
    <row r="834" spans="2:84">
      <c r="B834" s="29">
        <f t="shared" ref="B834:B897" si="14">ROW()-2</f>
        <v>832</v>
      </c>
      <c r="C834" s="43" t="s">
        <v>614</v>
      </c>
      <c r="D834" s="43" t="s">
        <v>614</v>
      </c>
      <c r="E834" s="16" t="s">
        <v>1670</v>
      </c>
      <c r="F834" s="1">
        <v>15</v>
      </c>
      <c r="G834" s="23" t="s">
        <v>90</v>
      </c>
      <c r="H834" s="23">
        <f>INDEX(部首検索表[序数],MATCH(字音画数表[[#This Row],[部首]],部首検索表[部首],0))</f>
        <v>85</v>
      </c>
      <c r="I834" s="23" t="s">
        <v>600</v>
      </c>
      <c r="J834" s="23"/>
      <c r="K834" s="23"/>
      <c r="L834" s="23"/>
      <c r="M834" s="45"/>
      <c r="N834" s="20"/>
      <c r="AU834"/>
      <c r="AW834"/>
      <c r="AY834"/>
      <c r="AZ834" s="3"/>
      <c r="BA834"/>
      <c r="BB834" s="3"/>
      <c r="BC834"/>
      <c r="BD834" s="3"/>
      <c r="BE834"/>
      <c r="BF834" s="3"/>
      <c r="BG834"/>
      <c r="BH834" s="3"/>
      <c r="BI834"/>
      <c r="BJ834" s="3"/>
      <c r="BK834"/>
      <c r="BL834" s="3"/>
      <c r="BM834"/>
      <c r="BN834" s="3"/>
      <c r="BO834"/>
      <c r="BP834" s="3"/>
      <c r="BQ834"/>
      <c r="BR834" s="3"/>
      <c r="BS834"/>
      <c r="BT834" s="3"/>
      <c r="BU834"/>
      <c r="BV834" s="3"/>
      <c r="BW834"/>
      <c r="BX834" s="3"/>
      <c r="BY834"/>
      <c r="BZ834" s="3"/>
      <c r="CA834"/>
      <c r="CB834" s="3"/>
      <c r="CD834" s="3"/>
      <c r="CF834" s="3"/>
    </row>
    <row r="835" spans="2:84">
      <c r="B835" s="29">
        <f t="shared" si="14"/>
        <v>833</v>
      </c>
      <c r="C835" s="106" t="s">
        <v>1938</v>
      </c>
      <c r="D835" s="106" t="s">
        <v>1938</v>
      </c>
      <c r="E835" s="9" t="s">
        <v>1670</v>
      </c>
      <c r="F835" s="1">
        <v>19</v>
      </c>
      <c r="G835" s="23" t="s">
        <v>247</v>
      </c>
      <c r="H835" s="23">
        <f>INDEX(部首検索表[序数],MATCH(字音画数表[[#This Row],[部首]],部首検索表[部首],0))</f>
        <v>149</v>
      </c>
      <c r="I835" s="23" t="s">
        <v>2097</v>
      </c>
      <c r="J835" s="23"/>
      <c r="K835" s="23"/>
      <c r="L835" s="23"/>
      <c r="M835" s="45" t="s">
        <v>20</v>
      </c>
      <c r="N835" s="20"/>
      <c r="AU835"/>
      <c r="AW835"/>
      <c r="AY835"/>
      <c r="AZ835" s="3"/>
      <c r="BA835"/>
      <c r="BB835" s="3"/>
      <c r="BC835"/>
      <c r="BD835" s="3"/>
      <c r="BE835"/>
      <c r="BF835" s="3"/>
      <c r="BG835"/>
      <c r="BH835" s="3"/>
      <c r="BI835"/>
      <c r="BJ835" s="3"/>
      <c r="BK835"/>
      <c r="BL835" s="3"/>
      <c r="BM835"/>
      <c r="BN835" s="3"/>
      <c r="BO835"/>
      <c r="BP835" s="3"/>
      <c r="BQ835"/>
      <c r="BR835" s="3"/>
      <c r="BS835"/>
      <c r="BT835" s="3"/>
      <c r="BU835"/>
      <c r="BV835" s="3"/>
      <c r="BW835"/>
      <c r="BX835" s="3"/>
      <c r="BY835"/>
      <c r="BZ835" s="3"/>
      <c r="CA835"/>
      <c r="CB835" s="3"/>
      <c r="CD835" s="3"/>
      <c r="CF835" s="3"/>
    </row>
    <row r="836" spans="2:84">
      <c r="B836" s="29">
        <f t="shared" si="14"/>
        <v>834</v>
      </c>
      <c r="C836" s="28" t="s">
        <v>615</v>
      </c>
      <c r="D836" s="116" t="s">
        <v>1328</v>
      </c>
      <c r="E836" s="9" t="s">
        <v>616</v>
      </c>
      <c r="F836" s="1">
        <v>7</v>
      </c>
      <c r="G836" s="25" t="s">
        <v>245</v>
      </c>
      <c r="H836" s="23">
        <f>INDEX(部首検索表[序数],MATCH(字音画数表[[#This Row],[部首]],部首検索表[部首],0))</f>
        <v>10</v>
      </c>
      <c r="I836" s="23" t="s">
        <v>600</v>
      </c>
      <c r="J836" s="23"/>
      <c r="K836" s="23"/>
      <c r="L836" s="23"/>
      <c r="M836" s="45" t="s">
        <v>20</v>
      </c>
      <c r="N836" s="20"/>
      <c r="AU836"/>
      <c r="AW836"/>
      <c r="AY836"/>
      <c r="AZ836" s="3"/>
      <c r="BA836"/>
      <c r="BB836" s="3"/>
      <c r="BC836"/>
      <c r="BD836" s="3"/>
      <c r="BE836"/>
      <c r="BF836" s="3"/>
      <c r="BG836"/>
      <c r="BH836" s="3"/>
      <c r="BI836"/>
      <c r="BJ836" s="3"/>
      <c r="BK836"/>
      <c r="BL836" s="3"/>
      <c r="BM836"/>
      <c r="BN836" s="3"/>
      <c r="BO836"/>
      <c r="BP836" s="3"/>
      <c r="BQ836"/>
      <c r="BR836" s="3"/>
      <c r="BS836"/>
      <c r="BT836" s="3"/>
      <c r="BU836"/>
      <c r="BV836" s="3"/>
      <c r="BW836"/>
      <c r="BX836" s="3"/>
      <c r="BY836"/>
      <c r="BZ836" s="3"/>
      <c r="CA836"/>
      <c r="CB836" s="3"/>
      <c r="CD836" s="3"/>
      <c r="CF836" s="3"/>
    </row>
    <row r="837" spans="2:84">
      <c r="B837" s="29">
        <f t="shared" si="14"/>
        <v>835</v>
      </c>
      <c r="C837" s="1" t="s">
        <v>617</v>
      </c>
      <c r="D837" s="9" t="s">
        <v>617</v>
      </c>
      <c r="E837" s="9" t="s">
        <v>616</v>
      </c>
      <c r="F837" s="1">
        <v>7</v>
      </c>
      <c r="G837" s="1" t="s">
        <v>618</v>
      </c>
      <c r="H837" s="8">
        <f>INDEX(部首検索表[序数],MATCH(字音画数表[[#This Row],[部首]],部首検索表[部首],0))</f>
        <v>61</v>
      </c>
      <c r="I837" s="23" t="s">
        <v>600</v>
      </c>
      <c r="J837" s="1"/>
      <c r="K837" s="1"/>
      <c r="L837" s="1"/>
      <c r="M837" s="45" t="s">
        <v>619</v>
      </c>
      <c r="N837" s="20"/>
      <c r="AU837"/>
      <c r="AW837"/>
      <c r="AY837"/>
      <c r="AZ837" s="3"/>
      <c r="BA837"/>
      <c r="BB837" s="3"/>
      <c r="BC837"/>
      <c r="BD837" s="3"/>
      <c r="BE837"/>
      <c r="BF837" s="3"/>
      <c r="BG837"/>
      <c r="BH837" s="3"/>
      <c r="BI837"/>
      <c r="BJ837" s="3"/>
      <c r="BK837"/>
      <c r="BL837" s="3"/>
      <c r="BM837"/>
      <c r="BN837" s="3"/>
      <c r="BO837"/>
      <c r="BP837" s="3"/>
      <c r="BQ837"/>
      <c r="BR837" s="3"/>
      <c r="BS837"/>
      <c r="BT837" s="3"/>
      <c r="BU837"/>
      <c r="BV837" s="3"/>
      <c r="BW837"/>
      <c r="BX837" s="3"/>
      <c r="BY837"/>
      <c r="BZ837" s="3"/>
      <c r="CA837"/>
      <c r="CB837" s="3"/>
      <c r="CD837" s="3"/>
      <c r="CF837" s="3"/>
    </row>
    <row r="838" spans="2:84">
      <c r="B838" s="29">
        <f t="shared" si="14"/>
        <v>836</v>
      </c>
      <c r="C838" s="67" t="s">
        <v>1674</v>
      </c>
      <c r="D838" s="106" t="s">
        <v>1674</v>
      </c>
      <c r="E838" s="9" t="s">
        <v>616</v>
      </c>
      <c r="F838" s="1">
        <v>10</v>
      </c>
      <c r="G838" s="23" t="s">
        <v>812</v>
      </c>
      <c r="H838" s="23">
        <f>INDEX(部首検索表[序数],MATCH(字音画数表[[#This Row],[部首]],部首検索表[部首],0))</f>
        <v>154</v>
      </c>
      <c r="I838" s="23" t="s">
        <v>600</v>
      </c>
      <c r="J838" s="23"/>
      <c r="K838" s="23"/>
      <c r="L838" s="23"/>
      <c r="M838" s="45"/>
      <c r="N838" s="20"/>
      <c r="AU838"/>
      <c r="AW838"/>
      <c r="AY838"/>
      <c r="AZ838" s="3"/>
      <c r="BA838"/>
      <c r="BB838" s="3"/>
      <c r="BC838"/>
      <c r="BD838" s="3"/>
      <c r="BE838"/>
      <c r="BF838" s="3"/>
      <c r="BG838"/>
      <c r="BH838" s="3"/>
      <c r="BI838"/>
      <c r="BJ838" s="3"/>
      <c r="BK838"/>
      <c r="BL838" s="3"/>
      <c r="BM838"/>
      <c r="BN838" s="3"/>
      <c r="BO838"/>
      <c r="BP838" s="3"/>
      <c r="BQ838"/>
      <c r="BR838" s="3"/>
      <c r="BS838"/>
      <c r="BT838" s="3"/>
      <c r="BU838"/>
      <c r="BV838" s="3"/>
      <c r="BW838"/>
      <c r="BX838" s="3"/>
      <c r="BY838"/>
      <c r="BZ838" s="3"/>
      <c r="CA838"/>
      <c r="CB838" s="3"/>
      <c r="CD838" s="3"/>
      <c r="CF838" s="3"/>
    </row>
    <row r="839" spans="2:84">
      <c r="B839" s="29">
        <f t="shared" si="14"/>
        <v>837</v>
      </c>
      <c r="C839" s="28" t="s">
        <v>620</v>
      </c>
      <c r="D839" s="28" t="s">
        <v>620</v>
      </c>
      <c r="E839" s="9" t="s">
        <v>616</v>
      </c>
      <c r="F839" s="1">
        <v>11</v>
      </c>
      <c r="G839" s="25" t="s">
        <v>191</v>
      </c>
      <c r="H839" s="23">
        <f>INDEX(部首検索表[序数],MATCH(字音画数表[[#This Row],[部首]],部首検索表[部首],0))</f>
        <v>60</v>
      </c>
      <c r="I839" s="23" t="s">
        <v>600</v>
      </c>
      <c r="J839" s="23"/>
      <c r="K839" s="23"/>
      <c r="L839" s="23"/>
      <c r="M839" s="45" t="s">
        <v>20</v>
      </c>
      <c r="N839" s="20"/>
      <c r="AU839"/>
      <c r="AW839"/>
      <c r="AY839"/>
      <c r="AZ839" s="3"/>
      <c r="BA839"/>
      <c r="BB839" s="3"/>
      <c r="BC839"/>
      <c r="BD839" s="3"/>
      <c r="BE839"/>
      <c r="BF839" s="3"/>
      <c r="BG839"/>
      <c r="BH839" s="3"/>
      <c r="BI839"/>
      <c r="BJ839" s="3"/>
      <c r="BK839"/>
      <c r="BL839" s="3"/>
      <c r="BM839"/>
      <c r="BN839" s="3"/>
      <c r="BO839"/>
      <c r="BP839" s="3"/>
      <c r="BQ839"/>
      <c r="BR839" s="3"/>
      <c r="BS839"/>
      <c r="BT839" s="3"/>
      <c r="BU839"/>
      <c r="BV839" s="3"/>
      <c r="BW839"/>
      <c r="BX839" s="3"/>
      <c r="BY839"/>
      <c r="BZ839" s="3"/>
      <c r="CA839"/>
      <c r="CB839" s="3"/>
      <c r="CD839" s="3"/>
      <c r="CF839" s="3"/>
    </row>
    <row r="840" spans="2:84">
      <c r="B840" s="29">
        <f t="shared" si="14"/>
        <v>838</v>
      </c>
      <c r="C840" s="109" t="s">
        <v>621</v>
      </c>
      <c r="D840" s="109" t="s">
        <v>2711</v>
      </c>
      <c r="E840" s="16" t="s">
        <v>616</v>
      </c>
      <c r="F840" s="1">
        <v>15</v>
      </c>
      <c r="G840" s="25" t="s">
        <v>191</v>
      </c>
      <c r="H840" s="23">
        <f>INDEX(部首検索表[序数],MATCH(字音画数表[[#This Row],[部首]],部首検索表[部首],0))</f>
        <v>60</v>
      </c>
      <c r="I840" s="23" t="s">
        <v>600</v>
      </c>
      <c r="J840" s="23"/>
      <c r="K840" s="23"/>
      <c r="L840" s="23"/>
      <c r="M840" s="45"/>
      <c r="N840" s="20"/>
      <c r="AU840"/>
      <c r="AW840"/>
      <c r="AY840"/>
      <c r="AZ840" s="3"/>
      <c r="BA840"/>
      <c r="BB840" s="3"/>
      <c r="BC840"/>
      <c r="BD840" s="3"/>
      <c r="BE840"/>
      <c r="BF840" s="3"/>
      <c r="BG840"/>
      <c r="BH840" s="3"/>
      <c r="BI840"/>
      <c r="BJ840" s="3"/>
      <c r="BK840"/>
      <c r="BL840" s="3"/>
      <c r="BM840"/>
      <c r="BN840" s="3"/>
      <c r="BO840"/>
      <c r="BP840" s="3"/>
      <c r="BQ840"/>
      <c r="BR840" s="3"/>
      <c r="BS840"/>
      <c r="BT840" s="3"/>
      <c r="BU840"/>
      <c r="BV840" s="3"/>
      <c r="BW840"/>
      <c r="BX840" s="3"/>
      <c r="BY840"/>
      <c r="BZ840" s="3"/>
      <c r="CA840"/>
      <c r="CB840" s="3"/>
      <c r="CD840" s="3"/>
      <c r="CF840" s="3"/>
    </row>
    <row r="841" spans="2:84">
      <c r="B841" s="29">
        <f t="shared" si="14"/>
        <v>839</v>
      </c>
      <c r="C841" s="1" t="s">
        <v>1675</v>
      </c>
      <c r="D841" s="9" t="s">
        <v>1675</v>
      </c>
      <c r="E841" s="9" t="s">
        <v>616</v>
      </c>
      <c r="F841" s="1">
        <v>19</v>
      </c>
      <c r="G841" s="23" t="s">
        <v>1189</v>
      </c>
      <c r="H841" s="26">
        <f>INDEX(部首検索表[序数],MATCH(字音画数表[[#This Row],[部首]],部首検索表[部首],0))</f>
        <v>91</v>
      </c>
      <c r="I841" s="23" t="s">
        <v>600</v>
      </c>
      <c r="J841" s="1"/>
      <c r="K841" s="1"/>
      <c r="L841" s="1"/>
      <c r="M841" s="45"/>
      <c r="N841" s="20"/>
      <c r="AU841"/>
      <c r="AW841"/>
      <c r="AY841"/>
      <c r="AZ841" s="3"/>
      <c r="BA841"/>
      <c r="BB841" s="3"/>
      <c r="BC841"/>
      <c r="BD841" s="3"/>
      <c r="BE841"/>
      <c r="BF841" s="3"/>
      <c r="BG841"/>
      <c r="BH841" s="3"/>
      <c r="BI841"/>
      <c r="BJ841" s="3"/>
      <c r="BK841"/>
      <c r="BL841" s="3"/>
      <c r="BM841"/>
      <c r="BN841" s="3"/>
      <c r="BO841"/>
      <c r="BP841" s="3"/>
      <c r="BQ841"/>
      <c r="BR841" s="3"/>
      <c r="BS841"/>
      <c r="BT841" s="3"/>
      <c r="BU841"/>
      <c r="BV841" s="3"/>
      <c r="BW841"/>
      <c r="BX841" s="3"/>
      <c r="BY841"/>
      <c r="BZ841" s="3"/>
      <c r="CA841"/>
      <c r="CB841" s="3"/>
      <c r="CD841" s="3"/>
      <c r="CF841" s="3"/>
    </row>
    <row r="842" spans="2:84">
      <c r="B842" s="29">
        <f t="shared" si="14"/>
        <v>840</v>
      </c>
      <c r="C842" s="28" t="s">
        <v>1676</v>
      </c>
      <c r="D842" s="28" t="s">
        <v>1676</v>
      </c>
      <c r="E842" s="9" t="s">
        <v>1677</v>
      </c>
      <c r="F842" s="1">
        <v>4</v>
      </c>
      <c r="G842" s="23" t="s">
        <v>1068</v>
      </c>
      <c r="H842" s="27">
        <f>INDEX(部首検索表[序数],MATCH(字音画数表[[#This Row],[部首]],部首検索表[部首],0))</f>
        <v>45</v>
      </c>
      <c r="I842" s="23" t="s">
        <v>600</v>
      </c>
      <c r="J842" s="23"/>
      <c r="K842" s="23"/>
      <c r="L842" s="23"/>
      <c r="M842" s="45"/>
      <c r="N842" s="20"/>
      <c r="AU842"/>
      <c r="AW842"/>
      <c r="AY842"/>
      <c r="AZ842" s="3"/>
      <c r="BA842"/>
      <c r="BB842" s="3"/>
      <c r="BC842"/>
      <c r="BD842" s="3"/>
      <c r="BE842"/>
      <c r="BF842" s="3"/>
      <c r="BG842"/>
      <c r="BH842" s="3"/>
      <c r="BI842"/>
      <c r="BJ842" s="3"/>
      <c r="BK842"/>
      <c r="BL842" s="3"/>
      <c r="BM842"/>
      <c r="BN842" s="3"/>
      <c r="BO842"/>
      <c r="BP842" s="3"/>
      <c r="BQ842"/>
      <c r="BR842" s="3"/>
      <c r="BS842"/>
      <c r="BT842" s="3"/>
      <c r="BU842"/>
      <c r="BV842" s="3"/>
      <c r="BW842"/>
      <c r="BX842" s="3"/>
      <c r="BY842"/>
      <c r="BZ842" s="3"/>
      <c r="CA842"/>
      <c r="CB842" s="3"/>
      <c r="CD842" s="3"/>
      <c r="CF842" s="3"/>
    </row>
    <row r="843" spans="2:84">
      <c r="B843" s="29">
        <f t="shared" si="14"/>
        <v>841</v>
      </c>
      <c r="C843" s="28" t="s">
        <v>622</v>
      </c>
      <c r="D843" s="28" t="s">
        <v>622</v>
      </c>
      <c r="E843" s="9" t="s">
        <v>1677</v>
      </c>
      <c r="F843" s="1">
        <v>12</v>
      </c>
      <c r="G843" s="25" t="s">
        <v>135</v>
      </c>
      <c r="H843" s="23">
        <f>INDEX(部首検索表[序数],MATCH(字音画数表[[#This Row],[部首]],部首検索表[部首],0))</f>
        <v>66</v>
      </c>
      <c r="I843" s="23" t="s">
        <v>600</v>
      </c>
      <c r="J843" s="23"/>
      <c r="K843" s="23"/>
      <c r="L843" s="23"/>
      <c r="M843" s="45"/>
      <c r="N843" s="20"/>
      <c r="AU843"/>
      <c r="AW843"/>
      <c r="AY843"/>
      <c r="AZ843" s="3"/>
      <c r="BA843"/>
      <c r="BB843" s="3"/>
      <c r="BC843"/>
      <c r="BD843" s="3"/>
      <c r="BE843"/>
      <c r="BF843" s="3"/>
      <c r="BG843"/>
      <c r="BH843" s="3"/>
      <c r="BI843"/>
      <c r="BJ843" s="3"/>
      <c r="BK843"/>
      <c r="BL843" s="3"/>
      <c r="BM843"/>
      <c r="BN843" s="3"/>
      <c r="BO843"/>
      <c r="BP843" s="3"/>
      <c r="BQ843"/>
      <c r="BR843" s="3"/>
      <c r="BS843"/>
      <c r="BT843" s="3"/>
      <c r="BU843"/>
      <c r="BV843" s="3"/>
      <c r="BW843"/>
      <c r="BX843" s="3"/>
      <c r="BY843"/>
      <c r="BZ843" s="3"/>
      <c r="CA843"/>
      <c r="CB843" s="3"/>
      <c r="CD843" s="3"/>
      <c r="CF843" s="3"/>
    </row>
    <row r="844" spans="2:84">
      <c r="B844" s="29">
        <f t="shared" si="14"/>
        <v>842</v>
      </c>
      <c r="C844" s="8" t="s">
        <v>623</v>
      </c>
      <c r="D844" s="21" t="s">
        <v>623</v>
      </c>
      <c r="E844" s="9" t="s">
        <v>1678</v>
      </c>
      <c r="F844" s="1">
        <v>9</v>
      </c>
      <c r="G844" s="8" t="s">
        <v>265</v>
      </c>
      <c r="H844" s="23">
        <f>INDEX(部首検索表[序数],MATCH(字音画数表[[#This Row],[部首]],部首検索表[部首],0))</f>
        <v>24</v>
      </c>
      <c r="I844" s="23" t="s">
        <v>1813</v>
      </c>
      <c r="J844" s="23"/>
      <c r="K844" s="23"/>
      <c r="L844" s="23"/>
      <c r="M844" s="45" t="s">
        <v>20</v>
      </c>
      <c r="N844" s="20"/>
      <c r="AU844"/>
      <c r="AW844"/>
      <c r="AY844"/>
      <c r="AZ844" s="3"/>
      <c r="BA844"/>
      <c r="BB844" s="3"/>
      <c r="BC844"/>
      <c r="BD844" s="3"/>
      <c r="BE844"/>
      <c r="BF844" s="3"/>
      <c r="BG844"/>
      <c r="BH844" s="3"/>
      <c r="BI844"/>
      <c r="BJ844" s="3"/>
      <c r="BK844"/>
      <c r="BL844" s="3"/>
      <c r="BM844"/>
      <c r="BN844" s="3"/>
      <c r="BO844"/>
      <c r="BP844" s="3"/>
      <c r="BQ844"/>
      <c r="BR844" s="3"/>
      <c r="BS844"/>
      <c r="BT844" s="3"/>
      <c r="BU844"/>
      <c r="BV844" s="3"/>
      <c r="BW844"/>
      <c r="BX844" s="3"/>
      <c r="BY844"/>
      <c r="BZ844" s="3"/>
      <c r="CA844"/>
      <c r="CB844" s="3"/>
      <c r="CD844" s="3"/>
      <c r="CF844" s="3"/>
    </row>
    <row r="845" spans="2:84">
      <c r="B845" s="29">
        <f t="shared" si="14"/>
        <v>843</v>
      </c>
      <c r="C845" s="28" t="s">
        <v>1353</v>
      </c>
      <c r="D845" s="28" t="s">
        <v>1353</v>
      </c>
      <c r="E845" s="9" t="s">
        <v>1679</v>
      </c>
      <c r="F845" s="1">
        <v>6</v>
      </c>
      <c r="G845" s="23" t="s">
        <v>935</v>
      </c>
      <c r="H845" s="23">
        <f>INDEX(部首検索表[序数],MATCH(字音画数表[[#This Row],[部首]],部首検索表[部首],0))</f>
        <v>51</v>
      </c>
      <c r="I845" s="23" t="s">
        <v>1814</v>
      </c>
      <c r="J845" s="23"/>
      <c r="K845" s="23"/>
      <c r="L845" s="23"/>
      <c r="M845" s="45"/>
      <c r="N845" s="20"/>
      <c r="AU845"/>
      <c r="AW845"/>
      <c r="AY845"/>
      <c r="AZ845" s="3"/>
      <c r="BA845"/>
      <c r="BB845" s="3"/>
      <c r="BC845"/>
      <c r="BD845" s="3"/>
      <c r="BE845"/>
      <c r="BF845" s="3"/>
      <c r="BG845"/>
      <c r="BH845" s="3"/>
      <c r="BI845"/>
      <c r="BJ845" s="3"/>
      <c r="BK845"/>
      <c r="BL845" s="3"/>
      <c r="BM845"/>
      <c r="BN845" s="3"/>
      <c r="BO845"/>
      <c r="BP845" s="3"/>
      <c r="BQ845"/>
      <c r="BR845" s="3"/>
      <c r="BS845"/>
      <c r="BT845" s="3"/>
      <c r="BU845"/>
      <c r="BV845" s="3"/>
      <c r="BW845"/>
      <c r="BX845" s="3"/>
      <c r="BY845"/>
      <c r="BZ845" s="3"/>
      <c r="CA845"/>
      <c r="CB845" s="3"/>
      <c r="CD845" s="3"/>
      <c r="CF845" s="3"/>
    </row>
    <row r="846" spans="2:84">
      <c r="B846" s="29">
        <f t="shared" si="14"/>
        <v>844</v>
      </c>
      <c r="C846" s="28" t="s">
        <v>624</v>
      </c>
      <c r="D846" s="28" t="s">
        <v>624</v>
      </c>
      <c r="E846" s="9" t="s">
        <v>816</v>
      </c>
      <c r="F846" s="1">
        <v>4</v>
      </c>
      <c r="G846" s="23" t="s">
        <v>625</v>
      </c>
      <c r="H846" s="23">
        <f>INDEX(部首検索表[序数],MATCH(字音画数表[[#This Row],[部首]],部首検索表[部首],0))</f>
        <v>49</v>
      </c>
      <c r="I846" s="23" t="s">
        <v>816</v>
      </c>
      <c r="J846" s="23"/>
      <c r="K846" s="23"/>
      <c r="L846" s="23"/>
      <c r="M846" s="45" t="s">
        <v>20</v>
      </c>
      <c r="N846" s="20"/>
      <c r="AU846"/>
      <c r="AW846"/>
      <c r="AY846"/>
      <c r="AZ846" s="3"/>
      <c r="BA846"/>
      <c r="BB846" s="3"/>
      <c r="BC846"/>
      <c r="BD846" s="3"/>
      <c r="BE846"/>
      <c r="BF846" s="3"/>
      <c r="BG846"/>
      <c r="BH846" s="3"/>
      <c r="BI846"/>
      <c r="BJ846" s="3"/>
      <c r="BK846"/>
      <c r="BL846" s="3"/>
      <c r="BM846"/>
      <c r="BN846" s="3"/>
      <c r="BO846"/>
      <c r="BP846" s="3"/>
      <c r="BQ846"/>
      <c r="BR846" s="3"/>
      <c r="BS846"/>
      <c r="BT846" s="3"/>
      <c r="BU846"/>
      <c r="BV846" s="3"/>
      <c r="BW846"/>
      <c r="BX846" s="3"/>
      <c r="BY846"/>
      <c r="BZ846" s="3"/>
      <c r="CA846"/>
      <c r="CB846" s="3"/>
      <c r="CD846" s="3"/>
      <c r="CF846" s="3"/>
    </row>
    <row r="847" spans="2:84">
      <c r="B847" s="29">
        <f t="shared" si="14"/>
        <v>845</v>
      </c>
      <c r="C847" s="56" t="s">
        <v>2636</v>
      </c>
      <c r="D847" s="56" t="s">
        <v>2636</v>
      </c>
      <c r="E847" s="66" t="s">
        <v>2274</v>
      </c>
      <c r="F847" s="58">
        <v>8</v>
      </c>
      <c r="G847" s="68" t="s">
        <v>803</v>
      </c>
      <c r="H847" s="27">
        <f>INDEX(部首検索表[序数],MATCH(字音画数表[[#This Row],[部首]],部首検索表[部首],0))</f>
        <v>32</v>
      </c>
      <c r="I847" s="69" t="s">
        <v>2274</v>
      </c>
      <c r="J847" s="69"/>
      <c r="K847" s="69"/>
      <c r="L847" s="69"/>
      <c r="M847" s="45" t="s">
        <v>20</v>
      </c>
      <c r="N847" s="20"/>
      <c r="AU847"/>
      <c r="AW847"/>
      <c r="AY847"/>
      <c r="AZ847" s="3"/>
      <c r="BA847"/>
      <c r="BB847" s="3"/>
      <c r="BC847"/>
      <c r="BD847" s="3"/>
      <c r="BE847"/>
      <c r="BF847" s="3"/>
      <c r="BG847"/>
      <c r="BH847" s="3"/>
      <c r="BI847"/>
      <c r="BJ847" s="3"/>
      <c r="BK847"/>
      <c r="BL847" s="3"/>
      <c r="BM847"/>
      <c r="BN847" s="3"/>
      <c r="BO847"/>
      <c r="BP847" s="3"/>
      <c r="BQ847"/>
      <c r="BR847" s="3"/>
      <c r="BS847"/>
      <c r="BT847" s="3"/>
      <c r="BU847"/>
      <c r="BV847" s="3"/>
      <c r="BW847"/>
      <c r="BX847" s="3"/>
      <c r="BY847"/>
      <c r="BZ847" s="3"/>
      <c r="CA847"/>
      <c r="CB847" s="3"/>
      <c r="CD847" s="3"/>
      <c r="CF847" s="3"/>
    </row>
    <row r="848" spans="2:84">
      <c r="B848" s="29">
        <f t="shared" si="14"/>
        <v>846</v>
      </c>
      <c r="C848" s="28" t="s">
        <v>626</v>
      </c>
      <c r="D848" s="28" t="s">
        <v>626</v>
      </c>
      <c r="E848" s="9" t="s">
        <v>627</v>
      </c>
      <c r="F848" s="1">
        <v>10</v>
      </c>
      <c r="G848" s="23" t="s">
        <v>107</v>
      </c>
      <c r="H848" s="23">
        <f>INDEX(部首検索表[序数],MATCH(字音画数表[[#This Row],[部首]],部首検索表[部首],0))</f>
        <v>187</v>
      </c>
      <c r="I848" s="23" t="s">
        <v>816</v>
      </c>
      <c r="J848" s="23"/>
      <c r="K848" s="23"/>
      <c r="L848" s="23"/>
      <c r="M848" s="45" t="s">
        <v>20</v>
      </c>
      <c r="N848" s="20"/>
      <c r="AU848"/>
      <c r="AW848"/>
      <c r="AY848"/>
      <c r="AZ848" s="3"/>
      <c r="BA848"/>
      <c r="BB848" s="3"/>
      <c r="BC848"/>
      <c r="BD848" s="3"/>
      <c r="BE848"/>
      <c r="BF848" s="3"/>
      <c r="BG848"/>
      <c r="BH848" s="3"/>
      <c r="BI848"/>
      <c r="BJ848" s="3"/>
      <c r="BK848"/>
      <c r="BL848" s="3"/>
      <c r="BM848"/>
      <c r="BN848" s="3"/>
      <c r="BO848"/>
      <c r="BP848" s="3"/>
      <c r="BQ848"/>
      <c r="BR848" s="3"/>
      <c r="BS848"/>
      <c r="BT848" s="3"/>
      <c r="BU848"/>
      <c r="BV848" s="3"/>
      <c r="BW848"/>
      <c r="BX848" s="3"/>
      <c r="BY848"/>
      <c r="BZ848" s="3"/>
      <c r="CA848"/>
      <c r="CB848" s="3"/>
      <c r="CD848" s="3"/>
      <c r="CF848" s="3"/>
    </row>
    <row r="849" spans="2:84">
      <c r="B849" s="29">
        <f t="shared" si="14"/>
        <v>847</v>
      </c>
      <c r="C849" s="28" t="s">
        <v>1212</v>
      </c>
      <c r="D849" s="28" t="s">
        <v>1212</v>
      </c>
      <c r="E849" s="9" t="s">
        <v>1681</v>
      </c>
      <c r="F849" s="1">
        <v>7</v>
      </c>
      <c r="G849" s="23" t="s">
        <v>1212</v>
      </c>
      <c r="H849" s="23">
        <f>INDEX(部首検索表[序数],MATCH(字音画数表[[#This Row],[部首]],部首検索表[部首],0))</f>
        <v>154</v>
      </c>
      <c r="I849" s="23" t="s">
        <v>816</v>
      </c>
      <c r="J849" s="23" t="s">
        <v>2098</v>
      </c>
      <c r="K849" s="23" t="s">
        <v>1972</v>
      </c>
      <c r="L849" s="23"/>
      <c r="M849" s="45" t="s">
        <v>20</v>
      </c>
      <c r="N849" s="20"/>
      <c r="AU849"/>
      <c r="AW849"/>
      <c r="AY849"/>
      <c r="AZ849" s="3"/>
      <c r="BA849"/>
      <c r="BB849" s="3"/>
      <c r="BC849"/>
      <c r="BD849" s="3"/>
      <c r="BE849"/>
      <c r="BF849" s="3"/>
      <c r="BG849"/>
      <c r="BH849" s="3"/>
      <c r="BI849"/>
      <c r="BJ849" s="3"/>
      <c r="BK849"/>
      <c r="BL849" s="3"/>
      <c r="BM849"/>
      <c r="BN849" s="3"/>
      <c r="BO849"/>
      <c r="BP849" s="3"/>
      <c r="BQ849"/>
      <c r="BR849" s="3"/>
      <c r="BS849"/>
      <c r="BT849" s="3"/>
      <c r="BU849"/>
      <c r="BV849" s="3"/>
      <c r="BW849"/>
      <c r="BX849" s="3"/>
      <c r="BY849"/>
      <c r="BZ849" s="3"/>
      <c r="CA849"/>
      <c r="CB849" s="3"/>
      <c r="CD849" s="3"/>
      <c r="CF849" s="3"/>
    </row>
    <row r="850" spans="2:84">
      <c r="B850" s="29">
        <f t="shared" si="14"/>
        <v>848</v>
      </c>
      <c r="C850" s="28" t="s">
        <v>1680</v>
      </c>
      <c r="D850" s="28" t="s">
        <v>1680</v>
      </c>
      <c r="E850" s="9" t="s">
        <v>1681</v>
      </c>
      <c r="F850" s="1">
        <v>11</v>
      </c>
      <c r="G850" s="23" t="s">
        <v>135</v>
      </c>
      <c r="H850" s="23">
        <f>INDEX(部首検索表[序数],MATCH(字音画数表[[#This Row],[部首]],部首検索表[部首],0))</f>
        <v>66</v>
      </c>
      <c r="I850" s="23" t="s">
        <v>816</v>
      </c>
      <c r="J850" s="23"/>
      <c r="K850" s="23"/>
      <c r="L850" s="23"/>
      <c r="M850" s="45"/>
      <c r="N850" s="20"/>
      <c r="AU850"/>
      <c r="AW850"/>
      <c r="AY850"/>
      <c r="AZ850" s="3"/>
      <c r="BA850"/>
      <c r="BB850" s="3"/>
      <c r="BC850"/>
      <c r="BD850" s="3"/>
      <c r="BE850"/>
      <c r="BF850" s="3"/>
      <c r="BG850"/>
      <c r="BH850" s="3"/>
      <c r="BI850"/>
      <c r="BJ850" s="3"/>
      <c r="BK850"/>
      <c r="BL850" s="3"/>
      <c r="BM850"/>
      <c r="BN850" s="3"/>
      <c r="BO850"/>
      <c r="BP850" s="3"/>
      <c r="BQ850"/>
      <c r="BR850" s="3"/>
      <c r="BS850"/>
      <c r="BT850" s="3"/>
      <c r="BU850"/>
      <c r="BV850" s="3"/>
      <c r="BW850"/>
      <c r="BX850" s="3"/>
      <c r="BY850"/>
      <c r="BZ850" s="3"/>
      <c r="CA850"/>
      <c r="CB850" s="3"/>
      <c r="CD850" s="3"/>
      <c r="CF850" s="3"/>
    </row>
    <row r="851" spans="2:84">
      <c r="B851" s="29">
        <f t="shared" si="14"/>
        <v>849</v>
      </c>
      <c r="C851" s="28" t="s">
        <v>628</v>
      </c>
      <c r="D851" s="28" t="s">
        <v>628</v>
      </c>
      <c r="E851" s="9" t="s">
        <v>1681</v>
      </c>
      <c r="F851" s="1">
        <v>13</v>
      </c>
      <c r="G851" s="23" t="s">
        <v>339</v>
      </c>
      <c r="H851" s="27">
        <f>INDEX(部首検索表[序数],MATCH(字音画数表[[#This Row],[部首]],部首検索表[部首],0))</f>
        <v>115</v>
      </c>
      <c r="I851" s="23" t="s">
        <v>816</v>
      </c>
      <c r="J851" s="23"/>
      <c r="K851" s="23"/>
      <c r="L851" s="23"/>
      <c r="M851" s="45"/>
      <c r="N851" s="20"/>
      <c r="AU851"/>
      <c r="AW851"/>
      <c r="AY851"/>
      <c r="AZ851" s="3"/>
      <c r="BA851"/>
      <c r="BB851" s="3"/>
      <c r="BC851"/>
      <c r="BD851" s="3"/>
      <c r="BE851"/>
      <c r="BF851" s="3"/>
      <c r="BG851"/>
      <c r="BH851" s="3"/>
      <c r="BI851"/>
      <c r="BJ851" s="3"/>
      <c r="BK851"/>
      <c r="BL851" s="3"/>
      <c r="BM851"/>
      <c r="BN851" s="3"/>
      <c r="BO851"/>
      <c r="BP851" s="3"/>
      <c r="BQ851"/>
      <c r="BR851" s="3"/>
      <c r="BS851"/>
      <c r="BT851" s="3"/>
      <c r="BU851"/>
      <c r="BV851" s="3"/>
      <c r="BW851"/>
      <c r="BX851" s="3"/>
      <c r="BY851"/>
      <c r="BZ851" s="3"/>
      <c r="CA851"/>
      <c r="CB851" s="3"/>
      <c r="CD851" s="3"/>
      <c r="CF851" s="3"/>
    </row>
    <row r="852" spans="2:84">
      <c r="B852" s="29">
        <f t="shared" si="14"/>
        <v>850</v>
      </c>
      <c r="C852" s="29" t="s">
        <v>2644</v>
      </c>
      <c r="D852" s="100" t="s">
        <v>2644</v>
      </c>
      <c r="E852" s="66" t="s">
        <v>2646</v>
      </c>
      <c r="F852" s="58">
        <v>14</v>
      </c>
      <c r="G852" s="58" t="s">
        <v>2647</v>
      </c>
      <c r="H852" s="27">
        <f>INDEX(部首検索表[序数],MATCH(字音画数表[[#This Row],[部首]],部首検索表[部首],0))</f>
        <v>145</v>
      </c>
      <c r="I852" s="69" t="s">
        <v>2274</v>
      </c>
      <c r="J852" s="69"/>
      <c r="K852" s="69"/>
      <c r="L852" s="69" t="s">
        <v>1975</v>
      </c>
      <c r="M852" s="70" t="s">
        <v>2645</v>
      </c>
      <c r="N852" s="20"/>
      <c r="AU852"/>
      <c r="AW852"/>
      <c r="AY852"/>
      <c r="AZ852" s="3"/>
      <c r="BA852"/>
      <c r="BB852" s="3"/>
      <c r="BC852"/>
      <c r="BD852" s="3"/>
      <c r="BE852"/>
      <c r="BF852" s="3"/>
      <c r="BG852"/>
      <c r="BH852" s="3"/>
      <c r="BI852"/>
      <c r="BJ852" s="3"/>
      <c r="BK852"/>
      <c r="BL852" s="3"/>
      <c r="BM852"/>
      <c r="BN852" s="3"/>
      <c r="BO852"/>
      <c r="BP852" s="3"/>
      <c r="BQ852"/>
      <c r="BR852" s="3"/>
      <c r="BS852"/>
      <c r="BT852" s="3"/>
      <c r="BU852"/>
      <c r="BV852" s="3"/>
      <c r="BW852"/>
      <c r="BX852" s="3"/>
      <c r="BY852"/>
      <c r="BZ852" s="3"/>
      <c r="CA852"/>
      <c r="CB852" s="3"/>
      <c r="CD852" s="3"/>
      <c r="CF852" s="3"/>
    </row>
    <row r="853" spans="2:84">
      <c r="B853" s="29">
        <f t="shared" si="14"/>
        <v>851</v>
      </c>
      <c r="C853" s="14" t="s">
        <v>1682</v>
      </c>
      <c r="D853" s="14" t="s">
        <v>2308</v>
      </c>
      <c r="E853" s="9" t="s">
        <v>1681</v>
      </c>
      <c r="F853" s="1">
        <v>15</v>
      </c>
      <c r="G853" s="23" t="s">
        <v>117</v>
      </c>
      <c r="H853" s="23">
        <f>INDEX(部首検索表[序数],MATCH(字音画数表[[#This Row],[部首]],部首検索表[部首],0))</f>
        <v>53</v>
      </c>
      <c r="I853" s="23" t="s">
        <v>816</v>
      </c>
      <c r="J853" s="23"/>
      <c r="K853" s="23"/>
      <c r="L853" s="23"/>
      <c r="M853" s="45"/>
      <c r="N853" s="20"/>
      <c r="AU853"/>
      <c r="AW853"/>
      <c r="AY853"/>
      <c r="AZ853" s="3"/>
      <c r="BA853"/>
      <c r="BB853" s="3"/>
      <c r="BC853"/>
      <c r="BD853" s="3"/>
      <c r="BE853"/>
      <c r="BF853" s="3"/>
      <c r="BG853"/>
      <c r="BH853" s="3"/>
      <c r="BI853"/>
      <c r="BJ853" s="3"/>
      <c r="BK853"/>
      <c r="BL853" s="3"/>
      <c r="BM853"/>
      <c r="BN853" s="3"/>
      <c r="BO853"/>
      <c r="BP853" s="3"/>
      <c r="BQ853"/>
      <c r="BR853" s="3"/>
      <c r="BS853"/>
      <c r="BT853" s="3"/>
      <c r="BU853"/>
      <c r="BV853" s="3"/>
      <c r="BW853"/>
      <c r="BX853" s="3"/>
      <c r="BY853"/>
      <c r="BZ853" s="3"/>
      <c r="CA853"/>
      <c r="CB853" s="3"/>
      <c r="CD853" s="3"/>
      <c r="CF853" s="3"/>
    </row>
    <row r="854" spans="2:84">
      <c r="B854" s="29">
        <f t="shared" si="14"/>
        <v>852</v>
      </c>
      <c r="C854" s="28" t="s">
        <v>1683</v>
      </c>
      <c r="D854" s="28" t="s">
        <v>1683</v>
      </c>
      <c r="E854" s="9" t="s">
        <v>1684</v>
      </c>
      <c r="F854" s="1">
        <v>12</v>
      </c>
      <c r="G854" s="23" t="s">
        <v>1212</v>
      </c>
      <c r="H854" s="27">
        <f>INDEX(部首検索表[序数],MATCH(字音画数表[[#This Row],[部首]],部首検索表[部首],0))</f>
        <v>154</v>
      </c>
      <c r="I854" s="23" t="s">
        <v>816</v>
      </c>
      <c r="J854" s="23"/>
      <c r="K854" s="23"/>
      <c r="L854" s="23"/>
      <c r="M854" s="45"/>
      <c r="N854" s="20"/>
      <c r="AU854"/>
      <c r="AW854"/>
      <c r="AY854"/>
      <c r="AZ854" s="3"/>
      <c r="BA854"/>
      <c r="BB854" s="3"/>
      <c r="BC854"/>
      <c r="BD854" s="3"/>
      <c r="BE854"/>
      <c r="BF854" s="3"/>
      <c r="BG854"/>
      <c r="BH854" s="3"/>
      <c r="BI854"/>
      <c r="BJ854" s="3"/>
      <c r="BK854"/>
      <c r="BL854" s="3"/>
      <c r="BM854"/>
      <c r="BN854" s="3"/>
      <c r="BO854"/>
      <c r="BP854" s="3"/>
      <c r="BQ854"/>
      <c r="BR854" s="3"/>
      <c r="BS854"/>
      <c r="BT854" s="3"/>
      <c r="BU854"/>
      <c r="BV854" s="3"/>
      <c r="BW854"/>
      <c r="BX854" s="3"/>
      <c r="BY854"/>
      <c r="BZ854" s="3"/>
      <c r="CA854"/>
      <c r="CB854" s="3"/>
      <c r="CD854" s="3"/>
      <c r="CF854" s="3"/>
    </row>
    <row r="855" spans="2:84">
      <c r="B855" s="29">
        <f t="shared" si="14"/>
        <v>853</v>
      </c>
      <c r="C855" s="14" t="s">
        <v>1685</v>
      </c>
      <c r="D855" s="14" t="s">
        <v>2398</v>
      </c>
      <c r="E855" s="9" t="s">
        <v>1684</v>
      </c>
      <c r="F855" s="1">
        <v>15</v>
      </c>
      <c r="G855" s="23" t="s">
        <v>1212</v>
      </c>
      <c r="H855" s="27">
        <f>INDEX(部首検索表[序数],MATCH(字音画数表[[#This Row],[部首]],部首検索表[部首],0))</f>
        <v>154</v>
      </c>
      <c r="I855" s="23" t="s">
        <v>816</v>
      </c>
      <c r="J855" s="23"/>
      <c r="K855" s="23"/>
      <c r="L855" s="23"/>
      <c r="M855" s="45"/>
      <c r="N855" s="20"/>
      <c r="AU855"/>
      <c r="AW855"/>
      <c r="AY855"/>
      <c r="AZ855" s="3"/>
      <c r="BA855"/>
      <c r="BB855" s="3"/>
      <c r="BC855"/>
      <c r="BD855" s="3"/>
      <c r="BE855"/>
      <c r="BF855" s="3"/>
      <c r="BG855"/>
      <c r="BH855" s="3"/>
      <c r="BI855"/>
      <c r="BJ855" s="3"/>
      <c r="BK855"/>
      <c r="BL855" s="3"/>
      <c r="BM855"/>
      <c r="BN855" s="3"/>
      <c r="BO855"/>
      <c r="BP855" s="3"/>
      <c r="BQ855"/>
      <c r="BR855" s="3"/>
      <c r="BS855"/>
      <c r="BT855" s="3"/>
      <c r="BU855"/>
      <c r="BV855" s="3"/>
      <c r="BW855"/>
      <c r="BX855" s="3"/>
      <c r="BY855"/>
      <c r="BZ855" s="3"/>
      <c r="CA855"/>
      <c r="CB855" s="3"/>
      <c r="CD855" s="3"/>
      <c r="CF855" s="3"/>
    </row>
    <row r="856" spans="2:84">
      <c r="B856" s="29">
        <f t="shared" si="14"/>
        <v>854</v>
      </c>
      <c r="C856" s="28" t="s">
        <v>1202</v>
      </c>
      <c r="D856" s="28" t="s">
        <v>1202</v>
      </c>
      <c r="E856" s="9" t="s">
        <v>630</v>
      </c>
      <c r="F856" s="1">
        <v>5</v>
      </c>
      <c r="G856" s="23" t="s">
        <v>1202</v>
      </c>
      <c r="H856" s="27">
        <f>INDEX(部首検索表[序数],MATCH(字音画数表[[#This Row],[部首]],部首検索表[部首],0))</f>
        <v>106</v>
      </c>
      <c r="I856" s="23" t="s">
        <v>816</v>
      </c>
      <c r="J856" s="23"/>
      <c r="K856" s="23"/>
      <c r="L856" s="23"/>
      <c r="M856" s="45"/>
      <c r="N856" s="20"/>
      <c r="AU856"/>
      <c r="AW856"/>
      <c r="AY856"/>
      <c r="AZ856" s="3"/>
      <c r="BA856"/>
      <c r="BB856" s="3"/>
      <c r="BC856"/>
      <c r="BD856" s="3"/>
      <c r="BE856"/>
      <c r="BF856" s="3"/>
      <c r="BG856"/>
      <c r="BH856" s="3"/>
      <c r="BI856"/>
      <c r="BJ856" s="3"/>
      <c r="BK856"/>
      <c r="BL856" s="3"/>
      <c r="BM856"/>
      <c r="BN856" s="3"/>
      <c r="BO856"/>
      <c r="BP856" s="3"/>
      <c r="BQ856"/>
      <c r="BR856" s="3"/>
      <c r="BS856"/>
      <c r="BT856" s="3"/>
      <c r="BU856"/>
      <c r="BV856" s="3"/>
      <c r="BW856"/>
      <c r="BX856" s="3"/>
      <c r="BY856"/>
      <c r="BZ856" s="3"/>
      <c r="CA856"/>
      <c r="CB856" s="3"/>
      <c r="CD856" s="3"/>
      <c r="CF856" s="3"/>
    </row>
    <row r="857" spans="2:84">
      <c r="B857" s="29">
        <f t="shared" si="14"/>
        <v>855</v>
      </c>
      <c r="C857" s="28" t="s">
        <v>852</v>
      </c>
      <c r="D857" s="28" t="s">
        <v>852</v>
      </c>
      <c r="E857" s="9" t="s">
        <v>630</v>
      </c>
      <c r="F857" s="1">
        <v>6</v>
      </c>
      <c r="G857" s="23" t="s">
        <v>874</v>
      </c>
      <c r="H857" s="23">
        <f>INDEX(部首検索表[序数],MATCH(字音画数表[[#This Row],[部首]],部首検索表[部首],0))</f>
        <v>106</v>
      </c>
      <c r="I857" s="23" t="s">
        <v>816</v>
      </c>
      <c r="J857" s="23" t="s">
        <v>2099</v>
      </c>
      <c r="K857" s="23" t="s">
        <v>1980</v>
      </c>
      <c r="L857" s="23"/>
      <c r="M857" s="44" t="s">
        <v>1345</v>
      </c>
      <c r="N857" s="20"/>
      <c r="AU857"/>
      <c r="AW857"/>
      <c r="AY857"/>
      <c r="AZ857" s="3"/>
      <c r="BA857"/>
      <c r="BB857" s="3"/>
      <c r="BC857"/>
      <c r="BD857" s="3"/>
      <c r="BE857"/>
      <c r="BF857" s="3"/>
      <c r="BG857"/>
      <c r="BH857" s="3"/>
      <c r="BI857"/>
      <c r="BJ857" s="3"/>
      <c r="BK857"/>
      <c r="BL857" s="3"/>
      <c r="BM857"/>
      <c r="BN857" s="3"/>
      <c r="BO857"/>
      <c r="BP857" s="3"/>
      <c r="BQ857"/>
      <c r="BR857" s="3"/>
      <c r="BS857"/>
      <c r="BT857" s="3"/>
      <c r="BU857"/>
      <c r="BV857" s="3"/>
      <c r="BW857"/>
      <c r="BX857" s="3"/>
      <c r="BY857"/>
      <c r="BZ857" s="3"/>
      <c r="CA857"/>
      <c r="CB857" s="3"/>
      <c r="CD857" s="3"/>
      <c r="CF857" s="3"/>
    </row>
    <row r="858" spans="2:84">
      <c r="B858" s="29">
        <f t="shared" si="14"/>
        <v>856</v>
      </c>
      <c r="C858" s="56" t="s">
        <v>2158</v>
      </c>
      <c r="D858" s="56" t="s">
        <v>2712</v>
      </c>
      <c r="E858" s="9" t="s">
        <v>630</v>
      </c>
      <c r="F858" s="58">
        <v>7</v>
      </c>
      <c r="G858" s="68" t="s">
        <v>2159</v>
      </c>
      <c r="H858" s="27">
        <f>INDEX(部首検索表[序数],MATCH(字音画数表[[#This Row],[部首]],部首検索表[部首],0))</f>
        <v>9</v>
      </c>
      <c r="I858" s="23" t="s">
        <v>816</v>
      </c>
      <c r="J858" s="69"/>
      <c r="K858" s="69"/>
      <c r="L858" s="69"/>
      <c r="M858" s="44" t="s">
        <v>1345</v>
      </c>
      <c r="N858" s="20"/>
      <c r="AU858"/>
      <c r="AW858"/>
      <c r="AY858"/>
      <c r="AZ858" s="3"/>
      <c r="BA858"/>
      <c r="BB858" s="3"/>
      <c r="BC858"/>
      <c r="BD858" s="3"/>
      <c r="BE858"/>
      <c r="BF858" s="3"/>
      <c r="BG858"/>
      <c r="BH858" s="3"/>
      <c r="BI858"/>
      <c r="BJ858" s="3"/>
      <c r="BK858"/>
      <c r="BL858" s="3"/>
      <c r="BM858"/>
      <c r="BN858" s="3"/>
      <c r="BO858"/>
      <c r="BP858" s="3"/>
      <c r="BQ858"/>
      <c r="BR858" s="3"/>
      <c r="BS858"/>
      <c r="BT858" s="3"/>
      <c r="BU858"/>
      <c r="BV858" s="3"/>
      <c r="BW858"/>
      <c r="BX858" s="3"/>
      <c r="BY858"/>
      <c r="BZ858" s="3"/>
      <c r="CA858"/>
      <c r="CB858" s="3"/>
      <c r="CD858" s="3"/>
      <c r="CF858" s="3"/>
    </row>
    <row r="859" spans="2:84">
      <c r="B859" s="29">
        <f t="shared" si="14"/>
        <v>857</v>
      </c>
      <c r="C859" s="14" t="s">
        <v>1686</v>
      </c>
      <c r="D859" s="14" t="s">
        <v>2431</v>
      </c>
      <c r="E859" s="9" t="s">
        <v>786</v>
      </c>
      <c r="F859" s="1">
        <v>8</v>
      </c>
      <c r="G859" s="25" t="s">
        <v>855</v>
      </c>
      <c r="H859" s="27">
        <f>INDEX(部首検索表[序数],MATCH(字音画数表[[#This Row],[部首]],部首検索表[部首],0))</f>
        <v>18</v>
      </c>
      <c r="I859" s="23" t="s">
        <v>816</v>
      </c>
      <c r="J859" s="23"/>
      <c r="K859" s="23"/>
      <c r="L859" s="23"/>
      <c r="M859" s="44" t="s">
        <v>1345</v>
      </c>
      <c r="N859" s="20"/>
      <c r="AU859"/>
      <c r="AW859"/>
      <c r="AY859"/>
      <c r="AZ859" s="3"/>
      <c r="BA859"/>
      <c r="BB859" s="3"/>
      <c r="BC859"/>
      <c r="BD859" s="3"/>
      <c r="BE859"/>
      <c r="BF859" s="3"/>
      <c r="BG859"/>
      <c r="BH859" s="3"/>
      <c r="BI859"/>
      <c r="BJ859" s="3"/>
      <c r="BK859"/>
      <c r="BL859" s="3"/>
      <c r="BM859"/>
      <c r="BN859" s="3"/>
      <c r="BO859"/>
      <c r="BP859" s="3"/>
      <c r="BQ859"/>
      <c r="BR859" s="3"/>
      <c r="BS859"/>
      <c r="BT859" s="3"/>
      <c r="BU859"/>
      <c r="BV859" s="3"/>
      <c r="BW859"/>
      <c r="BX859" s="3"/>
      <c r="BY859"/>
      <c r="BZ859" s="3"/>
      <c r="CA859"/>
      <c r="CB859" s="3"/>
      <c r="CD859" s="3"/>
      <c r="CF859" s="3"/>
    </row>
    <row r="860" spans="2:84">
      <c r="B860" s="29">
        <f t="shared" si="14"/>
        <v>858</v>
      </c>
      <c r="C860" s="109" t="s">
        <v>629</v>
      </c>
      <c r="D860" s="109" t="s">
        <v>629</v>
      </c>
      <c r="E860" s="16" t="s">
        <v>630</v>
      </c>
      <c r="F860" s="1">
        <v>9</v>
      </c>
      <c r="G860" s="23" t="s">
        <v>103</v>
      </c>
      <c r="H860" s="23">
        <f>INDEX(部首検索表[序数],MATCH(字音画数表[[#This Row],[部首]],部首検索表[部首],0))</f>
        <v>75</v>
      </c>
      <c r="I860" s="23" t="s">
        <v>816</v>
      </c>
      <c r="J860" s="23"/>
      <c r="K860" s="23"/>
      <c r="L860" s="23"/>
      <c r="M860" s="45"/>
      <c r="N860" s="20"/>
      <c r="AU860"/>
      <c r="AW860"/>
      <c r="AY860"/>
      <c r="AZ860" s="3"/>
      <c r="BA860"/>
      <c r="BB860" s="3"/>
      <c r="BC860"/>
      <c r="BD860" s="3"/>
      <c r="BE860"/>
      <c r="BF860" s="3"/>
      <c r="BG860"/>
      <c r="BH860" s="3"/>
      <c r="BI860"/>
      <c r="BJ860" s="3"/>
      <c r="BK860"/>
      <c r="BL860" s="3"/>
      <c r="BM860"/>
      <c r="BN860" s="3"/>
      <c r="BO860"/>
      <c r="BP860" s="3"/>
      <c r="BQ860"/>
      <c r="BR860" s="3"/>
      <c r="BS860"/>
      <c r="BT860" s="3"/>
      <c r="BU860"/>
      <c r="BV860" s="3"/>
      <c r="BW860"/>
      <c r="BX860" s="3"/>
      <c r="BY860"/>
      <c r="BZ860" s="3"/>
      <c r="CA860"/>
      <c r="CB860" s="3"/>
      <c r="CD860" s="3"/>
      <c r="CF860" s="3"/>
    </row>
    <row r="861" spans="2:84">
      <c r="B861" s="29">
        <f t="shared" si="14"/>
        <v>859</v>
      </c>
      <c r="C861" s="14" t="s">
        <v>1687</v>
      </c>
      <c r="D861" s="14" t="s">
        <v>1687</v>
      </c>
      <c r="E861" s="9" t="s">
        <v>630</v>
      </c>
      <c r="F861" s="1">
        <v>12</v>
      </c>
      <c r="G861" s="23" t="s">
        <v>789</v>
      </c>
      <c r="H861" s="23">
        <f>INDEX(部首検索表[序数],MATCH(字音画数表[[#This Row],[部首]],部首検索表[部首],0))</f>
        <v>24</v>
      </c>
      <c r="I861" s="23" t="s">
        <v>816</v>
      </c>
      <c r="J861" s="23"/>
      <c r="K861" s="23"/>
      <c r="L861" s="23"/>
      <c r="M861" s="45"/>
      <c r="N861" s="20"/>
      <c r="AU861"/>
      <c r="AW861"/>
      <c r="AY861"/>
      <c r="AZ861" s="3"/>
      <c r="BA861"/>
      <c r="BB861" s="3"/>
      <c r="BC861"/>
      <c r="BD861" s="3"/>
      <c r="BE861"/>
      <c r="BF861" s="3"/>
      <c r="BG861"/>
      <c r="BH861" s="3"/>
      <c r="BI861"/>
      <c r="BJ861" s="3"/>
      <c r="BK861"/>
      <c r="BL861" s="3"/>
      <c r="BM861"/>
      <c r="BN861" s="3"/>
      <c r="BO861"/>
      <c r="BP861" s="3"/>
      <c r="BQ861"/>
      <c r="BR861" s="3"/>
      <c r="BS861"/>
      <c r="BT861" s="3"/>
      <c r="BU861"/>
      <c r="BV861" s="3"/>
      <c r="BW861"/>
      <c r="BX861" s="3"/>
      <c r="BY861"/>
      <c r="BZ861" s="3"/>
      <c r="CA861"/>
      <c r="CB861" s="3"/>
      <c r="CD861" s="3"/>
      <c r="CF861" s="3"/>
    </row>
    <row r="862" spans="2:84">
      <c r="B862" s="29">
        <f t="shared" si="14"/>
        <v>860</v>
      </c>
      <c r="C862" s="56" t="s">
        <v>2154</v>
      </c>
      <c r="D862" s="56" t="s">
        <v>2713</v>
      </c>
      <c r="E862" s="9" t="s">
        <v>630</v>
      </c>
      <c r="F862" s="58">
        <v>16</v>
      </c>
      <c r="G862" s="23" t="s">
        <v>41</v>
      </c>
      <c r="H862" s="27">
        <f>INDEX(部首検索表[序数],MATCH(字音画数表[[#This Row],[部首]],部首検索表[部首],0))</f>
        <v>140</v>
      </c>
      <c r="I862" s="23" t="s">
        <v>816</v>
      </c>
      <c r="J862" s="69"/>
      <c r="K862" s="69"/>
      <c r="L862" s="69"/>
      <c r="M862" s="44" t="s">
        <v>1345</v>
      </c>
      <c r="N862" s="20"/>
      <c r="AU862"/>
      <c r="AW862"/>
      <c r="AY862"/>
      <c r="AZ862" s="3"/>
      <c r="BA862"/>
      <c r="BB862" s="3"/>
      <c r="BC862"/>
      <c r="BD862" s="3"/>
      <c r="BE862"/>
      <c r="BF862" s="3"/>
      <c r="BG862"/>
      <c r="BH862" s="3"/>
      <c r="BI862"/>
      <c r="BJ862" s="3"/>
      <c r="BK862"/>
      <c r="BL862" s="3"/>
      <c r="BM862"/>
      <c r="BN862" s="3"/>
      <c r="BO862"/>
      <c r="BP862" s="3"/>
      <c r="BQ862"/>
      <c r="BR862" s="3"/>
      <c r="BS862"/>
      <c r="BT862" s="3"/>
      <c r="BU862"/>
      <c r="BV862" s="3"/>
      <c r="BW862"/>
      <c r="BX862" s="3"/>
      <c r="BY862"/>
      <c r="BZ862" s="3"/>
      <c r="CA862"/>
      <c r="CB862" s="3"/>
      <c r="CD862" s="3"/>
      <c r="CF862" s="3"/>
    </row>
    <row r="863" spans="2:84">
      <c r="B863" s="29">
        <f t="shared" si="14"/>
        <v>861</v>
      </c>
      <c r="C863" s="56" t="s">
        <v>2272</v>
      </c>
      <c r="D863" s="56" t="s">
        <v>2729</v>
      </c>
      <c r="E863" s="66" t="s">
        <v>2273</v>
      </c>
      <c r="F863" s="58">
        <v>9</v>
      </c>
      <c r="G863" s="25" t="s">
        <v>47</v>
      </c>
      <c r="H863" s="27">
        <f>INDEX(部首検索表[序数],MATCH(字音画数表[[#This Row],[部首]],部首検索表[部首],0))</f>
        <v>170</v>
      </c>
      <c r="I863" s="69" t="s">
        <v>2274</v>
      </c>
      <c r="J863" s="69" t="s">
        <v>2275</v>
      </c>
      <c r="K863" s="69" t="s">
        <v>1972</v>
      </c>
      <c r="L863" s="69"/>
      <c r="M863" s="45" t="s">
        <v>20</v>
      </c>
      <c r="N863" s="20"/>
      <c r="AU863"/>
      <c r="AW863"/>
      <c r="AY863"/>
      <c r="AZ863" s="3"/>
      <c r="BA863"/>
      <c r="BB863" s="3"/>
      <c r="BC863"/>
      <c r="BD863" s="3"/>
      <c r="BE863"/>
      <c r="BF863" s="3"/>
      <c r="BG863"/>
      <c r="BH863" s="3"/>
      <c r="BI863"/>
      <c r="BJ863" s="3"/>
      <c r="BK863"/>
      <c r="BL863" s="3"/>
      <c r="BM863"/>
      <c r="BN863" s="3"/>
      <c r="BO863"/>
      <c r="BP863" s="3"/>
      <c r="BQ863"/>
      <c r="BR863" s="3"/>
      <c r="BS863"/>
      <c r="BT863" s="3"/>
      <c r="BU863"/>
      <c r="BV863" s="3"/>
      <c r="BW863"/>
      <c r="BX863" s="3"/>
      <c r="BY863"/>
      <c r="BZ863" s="3"/>
      <c r="CA863"/>
      <c r="CB863" s="3"/>
      <c r="CD863" s="3"/>
      <c r="CF863" s="3"/>
    </row>
    <row r="864" spans="2:84">
      <c r="B864" s="29">
        <f t="shared" si="14"/>
        <v>862</v>
      </c>
      <c r="C864" s="28" t="s">
        <v>631</v>
      </c>
      <c r="D864" s="28" t="s">
        <v>631</v>
      </c>
      <c r="E864" s="9" t="s">
        <v>632</v>
      </c>
      <c r="F864" s="1">
        <v>10</v>
      </c>
      <c r="G864" s="23" t="s">
        <v>41</v>
      </c>
      <c r="H864" s="23">
        <f>INDEX(部首検索表[序数],MATCH(字音画数表[[#This Row],[部首]],部首検索表[部首],0))</f>
        <v>140</v>
      </c>
      <c r="I864" s="23" t="s">
        <v>816</v>
      </c>
      <c r="J864" s="23"/>
      <c r="K864" s="23"/>
      <c r="L864" s="23"/>
      <c r="M864" s="45" t="s">
        <v>633</v>
      </c>
      <c r="N864" s="20"/>
      <c r="AU864"/>
      <c r="AW864"/>
      <c r="AY864"/>
      <c r="AZ864" s="3"/>
      <c r="BA864"/>
      <c r="BB864" s="3"/>
      <c r="BC864"/>
      <c r="BD864" s="3"/>
      <c r="BE864"/>
      <c r="BF864" s="3"/>
      <c r="BG864"/>
      <c r="BH864" s="3"/>
      <c r="BI864"/>
      <c r="BJ864" s="3"/>
      <c r="BK864"/>
      <c r="BL864" s="3"/>
      <c r="BM864"/>
      <c r="BN864" s="3"/>
      <c r="BO864"/>
      <c r="BP864" s="3"/>
      <c r="BQ864"/>
      <c r="BR864" s="3"/>
      <c r="BS864"/>
      <c r="BT864" s="3"/>
      <c r="BU864"/>
      <c r="BV864" s="3"/>
      <c r="BW864"/>
      <c r="BX864" s="3"/>
      <c r="BY864"/>
      <c r="BZ864" s="3"/>
      <c r="CA864"/>
      <c r="CB864" s="3"/>
      <c r="CD864" s="3"/>
      <c r="CF864" s="3"/>
    </row>
    <row r="865" spans="2:84">
      <c r="B865" s="29">
        <f t="shared" si="14"/>
        <v>863</v>
      </c>
      <c r="C865" s="28" t="s">
        <v>848</v>
      </c>
      <c r="D865" s="28" t="s">
        <v>848</v>
      </c>
      <c r="E865" s="9" t="s">
        <v>1688</v>
      </c>
      <c r="F865" s="1">
        <v>2</v>
      </c>
      <c r="G865" s="23" t="s">
        <v>875</v>
      </c>
      <c r="H865" s="27">
        <f>INDEX(部首検索表[序数],MATCH(字音画数表[[#This Row],[部首]],部首検索表[部首],0))</f>
        <v>12</v>
      </c>
      <c r="I865" s="23" t="s">
        <v>816</v>
      </c>
      <c r="J865" s="23" t="s">
        <v>2100</v>
      </c>
      <c r="K865" s="23" t="s">
        <v>1980</v>
      </c>
      <c r="L865" s="23"/>
      <c r="M865" s="44" t="s">
        <v>1345</v>
      </c>
      <c r="N865" s="20"/>
      <c r="AU865"/>
      <c r="AW865"/>
      <c r="AY865"/>
      <c r="AZ865" s="3"/>
      <c r="BA865"/>
      <c r="BB865" s="3"/>
      <c r="BC865"/>
      <c r="BD865" s="3"/>
      <c r="BE865"/>
      <c r="BF865" s="3"/>
      <c r="BG865"/>
      <c r="BH865" s="3"/>
      <c r="BI865"/>
      <c r="BJ865" s="3"/>
      <c r="BK865"/>
      <c r="BL865" s="3"/>
      <c r="BM865"/>
      <c r="BN865" s="3"/>
      <c r="BO865"/>
      <c r="BP865" s="3"/>
      <c r="BQ865"/>
      <c r="BR865" s="3"/>
      <c r="BS865"/>
      <c r="BT865" s="3"/>
      <c r="BU865"/>
      <c r="BV865" s="3"/>
      <c r="BW865"/>
      <c r="BX865" s="3"/>
      <c r="BY865"/>
      <c r="BZ865" s="3"/>
      <c r="CA865"/>
      <c r="CB865" s="3"/>
      <c r="CD865" s="3"/>
      <c r="CF865" s="3"/>
    </row>
    <row r="866" spans="2:84">
      <c r="B866" s="29">
        <f t="shared" si="14"/>
        <v>864</v>
      </c>
      <c r="C866" s="28" t="s">
        <v>1689</v>
      </c>
      <c r="D866" s="28" t="s">
        <v>1689</v>
      </c>
      <c r="E866" s="9" t="s">
        <v>1688</v>
      </c>
      <c r="F866" s="1">
        <v>6</v>
      </c>
      <c r="G866" s="23" t="s">
        <v>23</v>
      </c>
      <c r="H866" s="27">
        <f>INDEX(部首検索表[序数],MATCH(字音画数表[[#This Row],[部首]],部首検索表[部首],0))</f>
        <v>9</v>
      </c>
      <c r="I866" s="23" t="s">
        <v>816</v>
      </c>
      <c r="J866" s="23" t="s">
        <v>2101</v>
      </c>
      <c r="K866" s="23" t="s">
        <v>1972</v>
      </c>
      <c r="L866" s="23"/>
      <c r="M866" s="45" t="s">
        <v>2102</v>
      </c>
      <c r="N866" s="20"/>
      <c r="AU866"/>
      <c r="AW866"/>
      <c r="AY866"/>
      <c r="AZ866" s="3"/>
      <c r="BA866"/>
      <c r="BB866" s="3"/>
      <c r="BC866"/>
      <c r="BD866" s="3"/>
      <c r="BE866"/>
      <c r="BF866" s="3"/>
      <c r="BG866"/>
      <c r="BH866" s="3"/>
      <c r="BI866"/>
      <c r="BJ866" s="3"/>
      <c r="BK866"/>
      <c r="BL866" s="3"/>
      <c r="BM866"/>
      <c r="BN866" s="3"/>
      <c r="BO866"/>
      <c r="BP866" s="3"/>
      <c r="BQ866"/>
      <c r="BR866" s="3"/>
      <c r="BS866"/>
      <c r="BT866" s="3"/>
      <c r="BU866"/>
      <c r="BV866" s="3"/>
      <c r="BW866"/>
      <c r="BX866" s="3"/>
      <c r="BY866"/>
      <c r="BZ866" s="3"/>
      <c r="CA866"/>
      <c r="CB866" s="3"/>
      <c r="CD866" s="3"/>
      <c r="CF866" s="3"/>
    </row>
    <row r="867" spans="2:84">
      <c r="B867" s="29">
        <f t="shared" si="14"/>
        <v>865</v>
      </c>
      <c r="C867" s="14" t="s">
        <v>634</v>
      </c>
      <c r="D867" s="14" t="s">
        <v>1330</v>
      </c>
      <c r="E867" s="9" t="s">
        <v>1688</v>
      </c>
      <c r="F867" s="1">
        <v>8</v>
      </c>
      <c r="G867" s="23" t="s">
        <v>72</v>
      </c>
      <c r="H867" s="23">
        <f>INDEX(部首検索表[序数],MATCH(字音画数表[[#This Row],[部首]],部首検索表[部首],0))</f>
        <v>64</v>
      </c>
      <c r="I867" s="23" t="s">
        <v>816</v>
      </c>
      <c r="J867" s="23" t="s">
        <v>2101</v>
      </c>
      <c r="K867" s="23" t="s">
        <v>1972</v>
      </c>
      <c r="L867" s="23"/>
      <c r="M867" s="45" t="s">
        <v>2102</v>
      </c>
      <c r="N867" s="20"/>
      <c r="AU867"/>
      <c r="AW867"/>
      <c r="AY867"/>
      <c r="AZ867" s="3"/>
      <c r="BA867"/>
      <c r="BB867" s="3"/>
      <c r="BC867"/>
      <c r="BD867" s="3"/>
      <c r="BE867"/>
      <c r="BF867" s="3"/>
      <c r="BG867"/>
      <c r="BH867" s="3"/>
      <c r="BI867"/>
      <c r="BJ867" s="3"/>
      <c r="BK867"/>
      <c r="BL867" s="3"/>
      <c r="BM867"/>
      <c r="BN867" s="3"/>
      <c r="BO867"/>
      <c r="BP867" s="3"/>
      <c r="BQ867"/>
      <c r="BR867" s="3"/>
      <c r="BS867"/>
      <c r="BT867" s="3"/>
      <c r="BU867"/>
      <c r="BV867" s="3"/>
      <c r="BW867"/>
      <c r="BX867" s="3"/>
      <c r="BY867"/>
      <c r="BZ867" s="3"/>
      <c r="CA867"/>
      <c r="CB867" s="3"/>
      <c r="CD867" s="3"/>
      <c r="CF867" s="3"/>
    </row>
    <row r="868" spans="2:84">
      <c r="B868" s="29">
        <f t="shared" si="14"/>
        <v>866</v>
      </c>
      <c r="C868" s="14" t="s">
        <v>635</v>
      </c>
      <c r="D868" s="14" t="s">
        <v>2221</v>
      </c>
      <c r="E868" s="9" t="s">
        <v>1688</v>
      </c>
      <c r="F868" s="1">
        <v>12</v>
      </c>
      <c r="G868" s="25" t="s">
        <v>636</v>
      </c>
      <c r="H868" s="27">
        <f>INDEX(部首検索表[序数],MATCH(字音画数表[[#This Row],[部首]],部首検索表[部首],0))</f>
        <v>105</v>
      </c>
      <c r="I868" s="23" t="s">
        <v>816</v>
      </c>
      <c r="J868" s="23"/>
      <c r="K868" s="23"/>
      <c r="L868" s="23"/>
      <c r="M868" s="45" t="s">
        <v>20</v>
      </c>
      <c r="N868" s="20"/>
      <c r="AU868"/>
      <c r="AW868"/>
      <c r="AY868"/>
      <c r="AZ868" s="3"/>
      <c r="BA868"/>
      <c r="BB868" s="3"/>
      <c r="BC868"/>
      <c r="BD868" s="3"/>
      <c r="BE868"/>
      <c r="BF868" s="3"/>
      <c r="BG868"/>
      <c r="BH868" s="3"/>
      <c r="BI868"/>
      <c r="BJ868" s="3"/>
      <c r="BK868"/>
      <c r="BL868" s="3"/>
      <c r="BM868"/>
      <c r="BN868" s="3"/>
      <c r="BO868"/>
      <c r="BP868" s="3"/>
      <c r="BQ868"/>
      <c r="BR868" s="3"/>
      <c r="BS868"/>
      <c r="BT868" s="3"/>
      <c r="BU868"/>
      <c r="BV868" s="3"/>
      <c r="BW868"/>
      <c r="BX868" s="3"/>
      <c r="BY868"/>
      <c r="BZ868" s="3"/>
      <c r="CA868"/>
      <c r="CB868" s="3"/>
      <c r="CD868" s="3"/>
      <c r="CF868" s="3"/>
    </row>
    <row r="869" spans="2:84">
      <c r="B869" s="29">
        <f t="shared" si="14"/>
        <v>867</v>
      </c>
      <c r="C869" s="28" t="s">
        <v>1690</v>
      </c>
      <c r="D869" s="28" t="s">
        <v>1690</v>
      </c>
      <c r="E869" s="9" t="s">
        <v>1688</v>
      </c>
      <c r="F869" s="1">
        <v>14</v>
      </c>
      <c r="G869" s="23" t="s">
        <v>409</v>
      </c>
      <c r="H869" s="27">
        <f>INDEX(部首検索表[序数],MATCH(字音画数表[[#This Row],[部首]],部首検索表[部首],0))</f>
        <v>122</v>
      </c>
      <c r="I869" s="23" t="s">
        <v>816</v>
      </c>
      <c r="J869" s="23" t="s">
        <v>2101</v>
      </c>
      <c r="K869" s="23" t="s">
        <v>1972</v>
      </c>
      <c r="L869" s="23"/>
      <c r="M869" s="45" t="s">
        <v>2102</v>
      </c>
      <c r="N869" s="20"/>
      <c r="AU869"/>
      <c r="AW869"/>
      <c r="AY869"/>
      <c r="AZ869" s="3"/>
      <c r="BA869"/>
      <c r="BB869" s="3"/>
      <c r="BC869"/>
      <c r="BD869" s="3"/>
      <c r="BE869"/>
      <c r="BF869" s="3"/>
      <c r="BG869"/>
      <c r="BH869" s="3"/>
      <c r="BI869"/>
      <c r="BJ869" s="3"/>
      <c r="BK869"/>
      <c r="BL869" s="3"/>
      <c r="BM869"/>
      <c r="BN869" s="3"/>
      <c r="BO869"/>
      <c r="BP869" s="3"/>
      <c r="BQ869"/>
      <c r="BR869" s="3"/>
      <c r="BS869"/>
      <c r="BT869" s="3"/>
      <c r="BU869"/>
      <c r="BV869" s="3"/>
      <c r="BW869"/>
      <c r="BX869" s="3"/>
      <c r="BY869"/>
      <c r="BZ869" s="3"/>
      <c r="CA869"/>
      <c r="CB869" s="3"/>
      <c r="CD869" s="3"/>
      <c r="CF869" s="3"/>
    </row>
    <row r="870" spans="2:84">
      <c r="B870" s="29">
        <f t="shared" si="14"/>
        <v>868</v>
      </c>
      <c r="C870" s="14" t="s">
        <v>1691</v>
      </c>
      <c r="D870" s="14" t="s">
        <v>1691</v>
      </c>
      <c r="E870" s="9" t="s">
        <v>638</v>
      </c>
      <c r="F870" s="1">
        <v>3</v>
      </c>
      <c r="G870" s="23" t="s">
        <v>997</v>
      </c>
      <c r="H870" s="27">
        <f>INDEX(部首検索表[序数],MATCH(字音画数表[[#This Row],[部首]],部首検索表[部首],0))</f>
        <v>16</v>
      </c>
      <c r="I870" s="23" t="s">
        <v>816</v>
      </c>
      <c r="J870" s="23"/>
      <c r="K870" s="23"/>
      <c r="L870" s="23"/>
      <c r="M870" s="45"/>
      <c r="N870" s="20"/>
      <c r="AU870"/>
      <c r="AW870"/>
      <c r="AY870"/>
      <c r="AZ870" s="3"/>
      <c r="BA870"/>
      <c r="BB870" s="3"/>
      <c r="BC870"/>
      <c r="BD870" s="3"/>
      <c r="BE870"/>
      <c r="BF870" s="3"/>
      <c r="BG870"/>
      <c r="BH870" s="3"/>
      <c r="BI870"/>
      <c r="BJ870" s="3"/>
      <c r="BK870"/>
      <c r="BL870" s="3"/>
      <c r="BM870"/>
      <c r="BN870" s="3"/>
      <c r="BO870"/>
      <c r="BP870" s="3"/>
      <c r="BQ870"/>
      <c r="BR870" s="3"/>
      <c r="BS870"/>
      <c r="BT870" s="3"/>
      <c r="BU870"/>
      <c r="BV870" s="3"/>
      <c r="BW870"/>
      <c r="BX870" s="3"/>
      <c r="BY870"/>
      <c r="BZ870" s="3"/>
      <c r="CA870"/>
      <c r="CB870" s="3"/>
      <c r="CD870" s="3"/>
      <c r="CF870" s="3"/>
    </row>
    <row r="871" spans="2:84">
      <c r="B871" s="29">
        <f t="shared" si="14"/>
        <v>869</v>
      </c>
      <c r="C871" s="28" t="s">
        <v>637</v>
      </c>
      <c r="D871" s="28" t="s">
        <v>637</v>
      </c>
      <c r="E871" s="9" t="s">
        <v>638</v>
      </c>
      <c r="F871" s="1">
        <v>5</v>
      </c>
      <c r="G871" s="23" t="s">
        <v>52</v>
      </c>
      <c r="H871" s="23">
        <f>INDEX(部首検索表[序数],MATCH(字音画数表[[#This Row],[部首]],部首検索表[部首],0))</f>
        <v>94</v>
      </c>
      <c r="I871" s="23" t="s">
        <v>816</v>
      </c>
      <c r="J871" s="23"/>
      <c r="K871" s="23"/>
      <c r="L871" s="23"/>
      <c r="M871" s="45" t="s">
        <v>20</v>
      </c>
      <c r="N871" s="20"/>
      <c r="AU871"/>
      <c r="AW871"/>
      <c r="AY871"/>
      <c r="AZ871" s="3"/>
      <c r="BA871"/>
      <c r="BB871" s="3"/>
      <c r="BC871"/>
      <c r="BD871" s="3"/>
      <c r="BE871"/>
      <c r="BF871" s="3"/>
      <c r="BG871"/>
      <c r="BH871" s="3"/>
      <c r="BI871"/>
      <c r="BJ871" s="3"/>
      <c r="BK871"/>
      <c r="BL871" s="3"/>
      <c r="BM871"/>
      <c r="BN871" s="3"/>
      <c r="BO871"/>
      <c r="BP871" s="3"/>
      <c r="BQ871"/>
      <c r="BR871" s="3"/>
      <c r="BS871"/>
      <c r="BT871" s="3"/>
      <c r="BU871"/>
      <c r="BV871" s="3"/>
      <c r="BW871"/>
      <c r="BX871" s="3"/>
      <c r="BY871"/>
      <c r="BZ871" s="3"/>
      <c r="CA871"/>
      <c r="CB871" s="3"/>
      <c r="CD871" s="3"/>
      <c r="CF871" s="3"/>
    </row>
    <row r="872" spans="2:84">
      <c r="B872" s="29">
        <f t="shared" si="14"/>
        <v>870</v>
      </c>
      <c r="C872" s="28" t="s">
        <v>639</v>
      </c>
      <c r="D872" s="28" t="s">
        <v>639</v>
      </c>
      <c r="E872" s="9" t="s">
        <v>638</v>
      </c>
      <c r="F872" s="1">
        <v>10</v>
      </c>
      <c r="G872" s="23" t="s">
        <v>501</v>
      </c>
      <c r="H872" s="27">
        <f>INDEX(部首検索表[序数],MATCH(字音画数表[[#This Row],[部首]],部首検索表[部首],0))</f>
        <v>137</v>
      </c>
      <c r="I872" s="23" t="s">
        <v>816</v>
      </c>
      <c r="J872" s="23"/>
      <c r="K872" s="23"/>
      <c r="L872" s="23"/>
      <c r="M872" s="45" t="s">
        <v>20</v>
      </c>
      <c r="N872" s="20"/>
      <c r="AU872"/>
      <c r="AW872"/>
      <c r="AY872"/>
      <c r="AZ872" s="3"/>
      <c r="BA872"/>
      <c r="BB872" s="3"/>
      <c r="BC872"/>
      <c r="BD872" s="3"/>
      <c r="BE872"/>
      <c r="BF872" s="3"/>
      <c r="BG872"/>
      <c r="BH872" s="3"/>
      <c r="BI872"/>
      <c r="BJ872" s="3"/>
      <c r="BK872"/>
      <c r="BL872" s="3"/>
      <c r="BM872"/>
      <c r="BN872" s="3"/>
      <c r="BO872"/>
      <c r="BP872" s="3"/>
      <c r="BQ872"/>
      <c r="BR872" s="3"/>
      <c r="BS872"/>
      <c r="BT872" s="3"/>
      <c r="BU872"/>
      <c r="BV872" s="3"/>
      <c r="BW872"/>
      <c r="BX872" s="3"/>
      <c r="BY872"/>
      <c r="BZ872" s="3"/>
      <c r="CA872"/>
      <c r="CB872" s="3"/>
      <c r="CD872" s="3"/>
      <c r="CF872" s="3"/>
    </row>
    <row r="873" spans="2:84">
      <c r="B873" s="29">
        <f t="shared" si="14"/>
        <v>871</v>
      </c>
      <c r="C873" s="28" t="s">
        <v>1692</v>
      </c>
      <c r="D873" s="28" t="s">
        <v>1692</v>
      </c>
      <c r="E873" s="9" t="s">
        <v>638</v>
      </c>
      <c r="F873" s="1">
        <v>11</v>
      </c>
      <c r="G873" s="23" t="s">
        <v>812</v>
      </c>
      <c r="H873" s="23">
        <f>INDEX(部首検索表[序数],MATCH(字音画数表[[#This Row],[部首]],部首検索表[部首],0))</f>
        <v>154</v>
      </c>
      <c r="I873" s="23" t="s">
        <v>816</v>
      </c>
      <c r="J873" s="23"/>
      <c r="K873" s="23"/>
      <c r="L873" s="23"/>
      <c r="M873" s="45"/>
      <c r="N873" s="20"/>
      <c r="AU873"/>
      <c r="AW873"/>
      <c r="AY873"/>
      <c r="AZ873" s="3"/>
      <c r="BA873"/>
      <c r="BB873" s="3"/>
      <c r="BC873"/>
      <c r="BD873" s="3"/>
      <c r="BE873"/>
      <c r="BF873" s="3"/>
      <c r="BG873"/>
      <c r="BH873" s="3"/>
      <c r="BI873"/>
      <c r="BJ873" s="3"/>
      <c r="BK873"/>
      <c r="BL873" s="3"/>
      <c r="BM873"/>
      <c r="BN873" s="3"/>
      <c r="BO873"/>
      <c r="BP873" s="3"/>
      <c r="BQ873"/>
      <c r="BR873" s="3"/>
      <c r="BS873"/>
      <c r="BT873" s="3"/>
      <c r="BU873"/>
      <c r="BV873" s="3"/>
      <c r="BW873"/>
      <c r="BX873" s="3"/>
      <c r="BY873"/>
      <c r="BZ873" s="3"/>
      <c r="CA873"/>
      <c r="CB873" s="3"/>
      <c r="CD873" s="3"/>
      <c r="CF873" s="3"/>
    </row>
    <row r="874" spans="2:84">
      <c r="B874" s="29">
        <f t="shared" si="14"/>
        <v>872</v>
      </c>
      <c r="C874" s="28" t="s">
        <v>1939</v>
      </c>
      <c r="D874" s="28" t="s">
        <v>1939</v>
      </c>
      <c r="E874" s="9" t="s">
        <v>638</v>
      </c>
      <c r="F874" s="1">
        <v>13</v>
      </c>
      <c r="G874" s="23" t="s">
        <v>1185</v>
      </c>
      <c r="H874" s="23">
        <f>INDEX(部首検索表[序数],MATCH(字音画数表[[#This Row],[部首]],部首検索表[部首],0))</f>
        <v>86</v>
      </c>
      <c r="I874" s="23" t="s">
        <v>816</v>
      </c>
      <c r="J874" s="23"/>
      <c r="K874" s="23"/>
      <c r="L874" s="23"/>
      <c r="M874" s="45" t="s">
        <v>20</v>
      </c>
      <c r="N874" s="20"/>
      <c r="AU874"/>
      <c r="AW874"/>
      <c r="AY874"/>
      <c r="AZ874" s="3"/>
      <c r="BA874"/>
      <c r="BB874" s="3"/>
      <c r="BC874"/>
      <c r="BD874" s="3"/>
      <c r="BE874"/>
      <c r="BF874" s="3"/>
      <c r="BG874"/>
      <c r="BH874" s="3"/>
      <c r="BI874"/>
      <c r="BJ874" s="3"/>
      <c r="BK874"/>
      <c r="BL874" s="3"/>
      <c r="BM874"/>
      <c r="BN874" s="3"/>
      <c r="BO874"/>
      <c r="BP874" s="3"/>
      <c r="BQ874"/>
      <c r="BR874" s="3"/>
      <c r="BS874"/>
      <c r="BT874" s="3"/>
      <c r="BU874"/>
      <c r="BV874" s="3"/>
      <c r="BW874"/>
      <c r="BX874" s="3"/>
      <c r="BY874"/>
      <c r="BZ874" s="3"/>
      <c r="CA874"/>
      <c r="CB874" s="3"/>
      <c r="CD874" s="3"/>
      <c r="CF874" s="3"/>
    </row>
    <row r="875" spans="2:84">
      <c r="B875" s="29">
        <f t="shared" si="14"/>
        <v>873</v>
      </c>
      <c r="C875" s="28" t="s">
        <v>1841</v>
      </c>
      <c r="D875" s="28" t="s">
        <v>1848</v>
      </c>
      <c r="E875" s="17" t="s">
        <v>638</v>
      </c>
      <c r="F875" s="1">
        <v>17</v>
      </c>
      <c r="G875" s="23" t="s">
        <v>1053</v>
      </c>
      <c r="H875" s="27">
        <f>INDEX(部首検索表[序数],MATCH(字音画数表[[#This Row],[部首]],部首検索表[部首],0))</f>
        <v>120</v>
      </c>
      <c r="I875" s="23" t="s">
        <v>816</v>
      </c>
      <c r="J875" s="23"/>
      <c r="K875" s="23"/>
      <c r="L875" s="23"/>
      <c r="M875" s="136" t="s">
        <v>20</v>
      </c>
      <c r="N875" s="20"/>
      <c r="AU875"/>
      <c r="AW875"/>
      <c r="AY875"/>
      <c r="AZ875" s="3"/>
      <c r="BA875"/>
      <c r="BB875" s="3"/>
      <c r="BC875"/>
      <c r="BD875" s="3"/>
      <c r="BE875"/>
      <c r="BF875" s="3"/>
      <c r="BG875"/>
      <c r="BH875" s="3"/>
      <c r="BI875"/>
      <c r="BJ875" s="3"/>
      <c r="BK875"/>
      <c r="BL875" s="3"/>
      <c r="BM875"/>
      <c r="BN875" s="3"/>
      <c r="BO875"/>
      <c r="BP875" s="3"/>
      <c r="BQ875"/>
      <c r="BR875" s="3"/>
      <c r="BS875"/>
      <c r="BT875" s="3"/>
      <c r="BU875"/>
      <c r="BV875" s="3"/>
      <c r="BW875"/>
      <c r="BX875" s="3"/>
      <c r="BY875"/>
      <c r="BZ875" s="3"/>
      <c r="CA875"/>
      <c r="CB875" s="3"/>
      <c r="CD875" s="3"/>
      <c r="CF875" s="3"/>
    </row>
    <row r="876" spans="2:84">
      <c r="B876" s="29">
        <f t="shared" si="14"/>
        <v>874</v>
      </c>
      <c r="C876" s="14" t="s">
        <v>641</v>
      </c>
      <c r="D876" s="14" t="s">
        <v>641</v>
      </c>
      <c r="E876" s="9" t="s">
        <v>638</v>
      </c>
      <c r="F876" s="1">
        <v>19</v>
      </c>
      <c r="G876" s="23" t="s">
        <v>72</v>
      </c>
      <c r="H876" s="23">
        <f>INDEX(部首検索表[序数],MATCH(字音画数表[[#This Row],[部首]],部首検索表[部首],0))</f>
        <v>64</v>
      </c>
      <c r="I876" s="23" t="s">
        <v>816</v>
      </c>
      <c r="J876" s="23"/>
      <c r="K876" s="23"/>
      <c r="L876" s="23"/>
      <c r="M876" s="45" t="s">
        <v>20</v>
      </c>
      <c r="N876" s="20"/>
      <c r="AU876"/>
      <c r="AW876"/>
      <c r="AY876"/>
      <c r="AZ876" s="3"/>
      <c r="BA876"/>
      <c r="BB876" s="3"/>
      <c r="BC876"/>
      <c r="BD876" s="3"/>
      <c r="BE876"/>
      <c r="BF876" s="3"/>
      <c r="BG876"/>
      <c r="BH876" s="3"/>
      <c r="BI876"/>
      <c r="BJ876" s="3"/>
      <c r="BK876"/>
      <c r="BL876" s="3"/>
      <c r="BM876"/>
      <c r="BN876" s="3"/>
      <c r="BO876"/>
      <c r="BP876" s="3"/>
      <c r="BQ876"/>
      <c r="BR876" s="3"/>
      <c r="BS876"/>
      <c r="BT876" s="3"/>
      <c r="BU876"/>
      <c r="BV876" s="3"/>
      <c r="BW876"/>
      <c r="BX876" s="3"/>
      <c r="BY876"/>
      <c r="BZ876" s="3"/>
      <c r="CA876"/>
      <c r="CB876" s="3"/>
      <c r="CD876" s="3"/>
      <c r="CF876" s="3"/>
    </row>
    <row r="877" spans="2:84">
      <c r="B877" s="29">
        <f t="shared" si="14"/>
        <v>875</v>
      </c>
      <c r="C877" s="28" t="s">
        <v>642</v>
      </c>
      <c r="D877" s="28" t="s">
        <v>642</v>
      </c>
      <c r="E877" s="9" t="s">
        <v>638</v>
      </c>
      <c r="F877" s="1">
        <v>20</v>
      </c>
      <c r="G877" s="23" t="s">
        <v>41</v>
      </c>
      <c r="H877" s="23">
        <f>INDEX(部首検索表[序数],MATCH(字音画数表[[#This Row],[部首]],部首検索表[部首],0))</f>
        <v>140</v>
      </c>
      <c r="I877" s="23" t="s">
        <v>816</v>
      </c>
      <c r="J877" s="23"/>
      <c r="K877" s="23"/>
      <c r="L877" s="23"/>
      <c r="M877" s="45"/>
      <c r="N877" s="20"/>
      <c r="AU877"/>
      <c r="AW877"/>
      <c r="AY877"/>
      <c r="AZ877" s="3"/>
      <c r="BA877"/>
      <c r="BB877" s="3"/>
      <c r="BC877"/>
      <c r="BD877" s="3"/>
      <c r="BE877"/>
      <c r="BF877" s="3"/>
      <c r="BG877"/>
      <c r="BH877" s="3"/>
      <c r="BI877"/>
      <c r="BJ877" s="3"/>
      <c r="BK877"/>
      <c r="BL877" s="3"/>
      <c r="BM877"/>
      <c r="BN877" s="3"/>
      <c r="BO877"/>
      <c r="BP877" s="3"/>
      <c r="BQ877"/>
      <c r="BR877" s="3"/>
      <c r="BS877"/>
      <c r="BT877" s="3"/>
      <c r="BU877"/>
      <c r="BV877" s="3"/>
      <c r="BW877"/>
      <c r="BX877" s="3"/>
      <c r="BY877"/>
      <c r="BZ877" s="3"/>
      <c r="CA877"/>
      <c r="CB877" s="3"/>
      <c r="CD877" s="3"/>
      <c r="CF877" s="3"/>
    </row>
    <row r="878" spans="2:84">
      <c r="B878" s="29">
        <f t="shared" si="14"/>
        <v>876</v>
      </c>
      <c r="C878" s="26" t="s">
        <v>2642</v>
      </c>
      <c r="D878" s="101" t="s">
        <v>2735</v>
      </c>
      <c r="E878" s="66" t="s">
        <v>2643</v>
      </c>
      <c r="F878" s="58">
        <v>10</v>
      </c>
      <c r="G878" s="81" t="s">
        <v>872</v>
      </c>
      <c r="H878" s="27">
        <f>INDEX(部首検索表[序数],MATCH(字音画数表[[#This Row],[部首]],部首検索表[部首],0))</f>
        <v>64</v>
      </c>
      <c r="I878" s="82" t="s">
        <v>2274</v>
      </c>
      <c r="J878" s="82"/>
      <c r="K878" s="82"/>
      <c r="L878" s="82"/>
      <c r="M878" s="45" t="s">
        <v>20</v>
      </c>
      <c r="N878" s="20"/>
      <c r="AU878"/>
      <c r="AW878"/>
      <c r="AY878"/>
      <c r="AZ878" s="3"/>
      <c r="BA878"/>
      <c r="BB878" s="3"/>
      <c r="BC878"/>
      <c r="BD878" s="3"/>
      <c r="BE878"/>
      <c r="BF878" s="3"/>
      <c r="BG878"/>
      <c r="BH878" s="3"/>
      <c r="BI878"/>
      <c r="BJ878" s="3"/>
      <c r="BK878"/>
      <c r="BL878" s="3"/>
      <c r="BM878"/>
      <c r="BN878" s="3"/>
      <c r="BO878"/>
      <c r="BP878" s="3"/>
      <c r="BQ878"/>
      <c r="BR878" s="3"/>
      <c r="BS878"/>
      <c r="BT878" s="3"/>
      <c r="BU878"/>
      <c r="BV878" s="3"/>
      <c r="BW878"/>
      <c r="BX878" s="3"/>
      <c r="BY878"/>
      <c r="BZ878" s="3"/>
      <c r="CA878"/>
      <c r="CB878" s="3"/>
      <c r="CD878" s="3"/>
      <c r="CF878" s="3"/>
    </row>
    <row r="879" spans="2:84">
      <c r="B879" s="29">
        <f t="shared" si="14"/>
        <v>877</v>
      </c>
      <c r="C879" s="14" t="s">
        <v>643</v>
      </c>
      <c r="D879" s="14" t="s">
        <v>643</v>
      </c>
      <c r="E879" s="9" t="s">
        <v>1693</v>
      </c>
      <c r="F879" s="1">
        <v>11</v>
      </c>
      <c r="G879" s="28" t="s">
        <v>283</v>
      </c>
      <c r="H879" s="23">
        <f>INDEX(部首検索表[序数],MATCH(字音画数表[[#This Row],[部首]],部首検索表[部首],0))</f>
        <v>73</v>
      </c>
      <c r="I879" s="23" t="s">
        <v>816</v>
      </c>
      <c r="J879" s="23" t="s">
        <v>2104</v>
      </c>
      <c r="K879" s="23" t="s">
        <v>1980</v>
      </c>
      <c r="L879" s="23"/>
      <c r="M879" s="45" t="s">
        <v>20</v>
      </c>
      <c r="N879" s="20"/>
      <c r="AU879"/>
      <c r="AW879"/>
      <c r="AY879"/>
      <c r="AZ879" s="3"/>
      <c r="BA879"/>
      <c r="BB879" s="3"/>
      <c r="BC879"/>
      <c r="BD879" s="3"/>
      <c r="BE879"/>
      <c r="BF879" s="3"/>
      <c r="BG879"/>
      <c r="BH879" s="3"/>
      <c r="BI879"/>
      <c r="BJ879" s="3"/>
      <c r="BK879"/>
      <c r="BL879" s="3"/>
      <c r="BM879"/>
      <c r="BN879" s="3"/>
      <c r="BO879"/>
      <c r="BP879" s="3"/>
      <c r="BQ879"/>
      <c r="BR879" s="3"/>
      <c r="BS879"/>
      <c r="BT879" s="3"/>
      <c r="BU879"/>
      <c r="BV879" s="3"/>
      <c r="BW879"/>
      <c r="BX879" s="3"/>
      <c r="BY879"/>
      <c r="BZ879" s="3"/>
      <c r="CA879"/>
      <c r="CB879" s="3"/>
      <c r="CD879" s="3"/>
      <c r="CF879" s="3"/>
    </row>
    <row r="880" spans="2:84">
      <c r="B880" s="29">
        <f t="shared" si="14"/>
        <v>878</v>
      </c>
      <c r="C880" s="14" t="s">
        <v>1694</v>
      </c>
      <c r="D880" s="14" t="s">
        <v>2384</v>
      </c>
      <c r="E880" s="9" t="s">
        <v>1693</v>
      </c>
      <c r="F880" s="1">
        <v>12</v>
      </c>
      <c r="G880" s="23" t="s">
        <v>805</v>
      </c>
      <c r="H880" s="23">
        <f>INDEX(部首検索表[序数],MATCH(字音画数表[[#This Row],[部首]],部首検索表[部首],0))</f>
        <v>140</v>
      </c>
      <c r="I880" s="23" t="s">
        <v>816</v>
      </c>
      <c r="J880" s="23" t="s">
        <v>2104</v>
      </c>
      <c r="K880" s="23" t="s">
        <v>1980</v>
      </c>
      <c r="L880" s="23"/>
      <c r="M880" s="45" t="s">
        <v>20</v>
      </c>
      <c r="N880" s="20"/>
      <c r="AU880"/>
      <c r="AW880"/>
      <c r="AY880"/>
      <c r="AZ880" s="3"/>
      <c r="BA880"/>
      <c r="BB880" s="3"/>
      <c r="BC880"/>
      <c r="BD880" s="3"/>
      <c r="BE880"/>
      <c r="BF880" s="3"/>
      <c r="BG880"/>
      <c r="BH880" s="3"/>
      <c r="BI880"/>
      <c r="BJ880" s="3"/>
      <c r="BK880"/>
      <c r="BL880" s="3"/>
      <c r="BM880"/>
      <c r="BN880" s="3"/>
      <c r="BO880"/>
      <c r="BP880" s="3"/>
      <c r="BQ880"/>
      <c r="BR880" s="3"/>
      <c r="BS880"/>
      <c r="BT880" s="3"/>
      <c r="BU880"/>
      <c r="BV880" s="3"/>
      <c r="BW880"/>
      <c r="BX880" s="3"/>
      <c r="BY880"/>
      <c r="BZ880" s="3"/>
      <c r="CA880"/>
      <c r="CB880" s="3"/>
      <c r="CD880" s="3"/>
      <c r="CF880" s="3"/>
    </row>
    <row r="881" spans="2:84">
      <c r="B881" s="29">
        <f t="shared" si="14"/>
        <v>879</v>
      </c>
      <c r="C881" s="14" t="s">
        <v>644</v>
      </c>
      <c r="D881" s="14" t="s">
        <v>644</v>
      </c>
      <c r="E881" s="9" t="s">
        <v>1693</v>
      </c>
      <c r="F881" s="1">
        <v>14</v>
      </c>
      <c r="G881" s="23" t="s">
        <v>41</v>
      </c>
      <c r="H881" s="23">
        <f>INDEX(部首検索表[序数],MATCH(字音画数表[[#This Row],[部首]],部首検索表[部首],0))</f>
        <v>140</v>
      </c>
      <c r="I881" s="23" t="s">
        <v>816</v>
      </c>
      <c r="J881" s="23" t="s">
        <v>2104</v>
      </c>
      <c r="K881" s="23" t="s">
        <v>1980</v>
      </c>
      <c r="L881" s="23"/>
      <c r="M881" s="45" t="s">
        <v>20</v>
      </c>
      <c r="N881" s="20"/>
      <c r="AU881"/>
      <c r="AW881"/>
      <c r="AY881"/>
      <c r="AZ881" s="3"/>
      <c r="BA881"/>
      <c r="BB881" s="3"/>
      <c r="BC881"/>
      <c r="BD881" s="3"/>
      <c r="BE881"/>
      <c r="BF881" s="3"/>
      <c r="BG881"/>
      <c r="BH881" s="3"/>
      <c r="BI881"/>
      <c r="BJ881" s="3"/>
      <c r="BK881"/>
      <c r="BL881" s="3"/>
      <c r="BM881"/>
      <c r="BN881" s="3"/>
      <c r="BO881"/>
      <c r="BP881" s="3"/>
      <c r="BQ881"/>
      <c r="BR881" s="3"/>
      <c r="BS881"/>
      <c r="BT881" s="3"/>
      <c r="BU881"/>
      <c r="BV881" s="3"/>
      <c r="BW881"/>
      <c r="BX881" s="3"/>
      <c r="BY881"/>
      <c r="BZ881" s="3"/>
      <c r="CA881"/>
      <c r="CB881" s="3"/>
      <c r="CD881" s="3"/>
      <c r="CF881" s="3"/>
    </row>
    <row r="882" spans="2:84">
      <c r="B882" s="29">
        <f t="shared" si="14"/>
        <v>880</v>
      </c>
      <c r="C882" s="28" t="s">
        <v>645</v>
      </c>
      <c r="D882" s="28" t="s">
        <v>645</v>
      </c>
      <c r="E882" s="9" t="s">
        <v>646</v>
      </c>
      <c r="F882" s="1">
        <v>6</v>
      </c>
      <c r="G882" s="23" t="s">
        <v>411</v>
      </c>
      <c r="H882" s="27">
        <f>INDEX(部首検索表[序数],MATCH(字音画数表[[#This Row],[部首]],部首検索表[部首],0))</f>
        <v>38</v>
      </c>
      <c r="I882" s="23" t="s">
        <v>646</v>
      </c>
      <c r="J882" s="23"/>
      <c r="K882" s="23"/>
      <c r="L882" s="23"/>
      <c r="M882" s="45" t="s">
        <v>647</v>
      </c>
      <c r="N882" s="20"/>
      <c r="AU882"/>
      <c r="AW882"/>
      <c r="AY882"/>
      <c r="AZ882" s="3"/>
      <c r="BA882"/>
      <c r="BB882" s="3"/>
      <c r="BC882"/>
      <c r="BD882" s="3"/>
      <c r="BE882"/>
      <c r="BF882" s="3"/>
      <c r="BG882"/>
      <c r="BH882" s="3"/>
      <c r="BI882"/>
      <c r="BJ882" s="3"/>
      <c r="BK882"/>
      <c r="BL882" s="3"/>
      <c r="BM882"/>
      <c r="BN882" s="3"/>
      <c r="BO882"/>
      <c r="BP882" s="3"/>
      <c r="BQ882"/>
      <c r="BR882" s="3"/>
      <c r="BS882"/>
      <c r="BT882" s="3"/>
      <c r="BU882"/>
      <c r="BV882" s="3"/>
      <c r="BW882"/>
      <c r="BX882" s="3"/>
      <c r="BY882"/>
      <c r="BZ882" s="3"/>
      <c r="CA882"/>
      <c r="CB882" s="3"/>
      <c r="CD882" s="3"/>
      <c r="CF882" s="3"/>
    </row>
    <row r="883" spans="2:84">
      <c r="B883" s="29">
        <f t="shared" si="14"/>
        <v>881</v>
      </c>
      <c r="C883" s="28" t="s">
        <v>1334</v>
      </c>
      <c r="D883" s="28" t="s">
        <v>1335</v>
      </c>
      <c r="E883" s="9" t="s">
        <v>646</v>
      </c>
      <c r="F883" s="1">
        <v>8</v>
      </c>
      <c r="G883" s="23" t="s">
        <v>789</v>
      </c>
      <c r="H883" s="27">
        <f>INDEX(部首検索表[序数],MATCH(字音画数表[[#This Row],[部首]],部首検索表[部首],0))</f>
        <v>24</v>
      </c>
      <c r="I883" s="23" t="s">
        <v>646</v>
      </c>
      <c r="J883" s="23"/>
      <c r="K883" s="23"/>
      <c r="L883" s="23"/>
      <c r="M883" s="45"/>
      <c r="N883" s="20"/>
      <c r="AU883"/>
      <c r="AW883"/>
      <c r="AY883"/>
      <c r="AZ883" s="3"/>
      <c r="BA883"/>
      <c r="BB883" s="3"/>
      <c r="BC883"/>
      <c r="BD883" s="3"/>
      <c r="BE883"/>
      <c r="BF883" s="3"/>
      <c r="BG883"/>
      <c r="BH883" s="3"/>
      <c r="BI883"/>
      <c r="BJ883" s="3"/>
      <c r="BK883"/>
      <c r="BL883" s="3"/>
      <c r="BM883"/>
      <c r="BN883" s="3"/>
      <c r="BO883"/>
      <c r="BP883" s="3"/>
      <c r="BQ883"/>
      <c r="BR883" s="3"/>
      <c r="BS883"/>
      <c r="BT883" s="3"/>
      <c r="BU883"/>
      <c r="BV883" s="3"/>
      <c r="BW883"/>
      <c r="BX883" s="3"/>
      <c r="BY883"/>
      <c r="BZ883" s="3"/>
      <c r="CA883"/>
      <c r="CB883" s="3"/>
      <c r="CD883" s="3"/>
      <c r="CF883" s="3"/>
    </row>
    <row r="884" spans="2:84">
      <c r="B884" s="29">
        <f t="shared" si="14"/>
        <v>882</v>
      </c>
      <c r="C884" s="28" t="s">
        <v>648</v>
      </c>
      <c r="D884" s="28" t="s">
        <v>648</v>
      </c>
      <c r="E884" s="9" t="s">
        <v>646</v>
      </c>
      <c r="F884" s="1">
        <v>8</v>
      </c>
      <c r="G884" s="25" t="s">
        <v>191</v>
      </c>
      <c r="H884" s="23">
        <f>INDEX(部首検索表[序数],MATCH(字音画数表[[#This Row],[部首]],部首検索表[部首],0))</f>
        <v>60</v>
      </c>
      <c r="I884" s="23" t="s">
        <v>646</v>
      </c>
      <c r="J884" s="23"/>
      <c r="K884" s="23"/>
      <c r="L884" s="23"/>
      <c r="M884" s="45" t="s">
        <v>20</v>
      </c>
      <c r="N884" s="20"/>
      <c r="AU884"/>
      <c r="AW884"/>
      <c r="AY884"/>
      <c r="AZ884" s="3"/>
      <c r="BA884"/>
      <c r="BB884" s="3"/>
      <c r="BC884"/>
      <c r="BD884" s="3"/>
      <c r="BE884"/>
      <c r="BF884" s="3"/>
      <c r="BG884"/>
      <c r="BH884" s="3"/>
      <c r="BI884"/>
      <c r="BJ884" s="3"/>
      <c r="BK884"/>
      <c r="BL884" s="3"/>
      <c r="BM884"/>
      <c r="BN884" s="3"/>
      <c r="BO884"/>
      <c r="BP884" s="3"/>
      <c r="BQ884"/>
      <c r="BR884" s="3"/>
      <c r="BS884"/>
      <c r="BT884" s="3"/>
      <c r="BU884"/>
      <c r="BV884" s="3"/>
      <c r="BW884"/>
      <c r="BX884" s="3"/>
      <c r="BY884"/>
      <c r="BZ884" s="3"/>
      <c r="CA884"/>
      <c r="CB884" s="3"/>
      <c r="CD884" s="3"/>
      <c r="CF884" s="3"/>
    </row>
    <row r="885" spans="2:84">
      <c r="B885" s="29">
        <f t="shared" si="14"/>
        <v>883</v>
      </c>
      <c r="C885" s="28" t="s">
        <v>1695</v>
      </c>
      <c r="D885" s="28" t="s">
        <v>1695</v>
      </c>
      <c r="E885" s="9" t="s">
        <v>646</v>
      </c>
      <c r="F885" s="1">
        <v>8</v>
      </c>
      <c r="G885" s="23" t="s">
        <v>597</v>
      </c>
      <c r="H885" s="27">
        <f>INDEX(部首検索表[序数],MATCH(字音画数表[[#This Row],[部首]],部首検索表[部首],0))</f>
        <v>102</v>
      </c>
      <c r="I885" s="23" t="s">
        <v>646</v>
      </c>
      <c r="J885" s="23"/>
      <c r="K885" s="23"/>
      <c r="L885" s="23"/>
      <c r="M885" s="45"/>
      <c r="N885" s="20"/>
      <c r="AU885"/>
      <c r="AW885"/>
      <c r="AY885"/>
      <c r="AZ885" s="3"/>
      <c r="BA885"/>
      <c r="BB885" s="3"/>
      <c r="BC885"/>
      <c r="BD885" s="3"/>
      <c r="BE885"/>
      <c r="BF885" s="3"/>
      <c r="BG885"/>
      <c r="BH885" s="3"/>
      <c r="BI885"/>
      <c r="BJ885" s="3"/>
      <c r="BK885"/>
      <c r="BL885" s="3"/>
      <c r="BM885"/>
      <c r="BN885" s="3"/>
      <c r="BO885"/>
      <c r="BP885" s="3"/>
      <c r="BQ885"/>
      <c r="BR885" s="3"/>
      <c r="BS885"/>
      <c r="BT885" s="3"/>
      <c r="BU885"/>
      <c r="BV885" s="3"/>
      <c r="BW885"/>
      <c r="BX885" s="3"/>
      <c r="BY885"/>
      <c r="BZ885" s="3"/>
      <c r="CA885"/>
      <c r="CB885" s="3"/>
      <c r="CD885" s="3"/>
      <c r="CF885" s="3"/>
    </row>
    <row r="886" spans="2:84">
      <c r="B886" s="29">
        <f t="shared" si="14"/>
        <v>884</v>
      </c>
      <c r="C886" s="28" t="s">
        <v>649</v>
      </c>
      <c r="D886" s="28" t="s">
        <v>649</v>
      </c>
      <c r="E886" s="9" t="s">
        <v>646</v>
      </c>
      <c r="F886" s="1">
        <v>8</v>
      </c>
      <c r="G886" s="23" t="s">
        <v>194</v>
      </c>
      <c r="H886" s="23">
        <f>INDEX(部首検索表[序数],MATCH(字音画数表[[#This Row],[部首]],部首検索表[部首],0))</f>
        <v>130</v>
      </c>
      <c r="I886" s="23" t="s">
        <v>646</v>
      </c>
      <c r="J886" s="23"/>
      <c r="K886" s="23"/>
      <c r="L886" s="23"/>
      <c r="M886" s="45"/>
      <c r="N886" s="20"/>
      <c r="AU886"/>
      <c r="AW886"/>
      <c r="AY886"/>
      <c r="AZ886" s="3"/>
      <c r="BA886"/>
      <c r="BB886" s="3"/>
      <c r="BC886"/>
      <c r="BD886" s="3"/>
      <c r="BE886"/>
      <c r="BF886" s="3"/>
      <c r="BG886"/>
      <c r="BH886" s="3"/>
      <c r="BI886"/>
      <c r="BJ886" s="3"/>
      <c r="BK886"/>
      <c r="BL886" s="3"/>
      <c r="BM886"/>
      <c r="BN886" s="3"/>
      <c r="BO886"/>
      <c r="BP886" s="3"/>
      <c r="BQ886"/>
      <c r="BR886" s="3"/>
      <c r="BS886"/>
      <c r="BT886" s="3"/>
      <c r="BU886"/>
      <c r="BV886" s="3"/>
      <c r="BW886"/>
      <c r="BX886" s="3"/>
      <c r="BY886"/>
      <c r="BZ886" s="3"/>
      <c r="CA886"/>
      <c r="CB886" s="3"/>
      <c r="CD886" s="3"/>
      <c r="CF886" s="3"/>
    </row>
    <row r="887" spans="2:84">
      <c r="B887" s="29">
        <f t="shared" si="14"/>
        <v>885</v>
      </c>
      <c r="C887" s="28" t="s">
        <v>1245</v>
      </c>
      <c r="D887" s="28" t="s">
        <v>1245</v>
      </c>
      <c r="E887" s="9" t="s">
        <v>646</v>
      </c>
      <c r="F887" s="1">
        <v>8</v>
      </c>
      <c r="G887" s="23" t="s">
        <v>1245</v>
      </c>
      <c r="H887" s="23">
        <f>INDEX(部首検索表[序数],MATCH(字音画数表[[#This Row],[部首]],部首検索表[部首],0))</f>
        <v>175</v>
      </c>
      <c r="I887" s="23" t="s">
        <v>646</v>
      </c>
      <c r="J887" s="23"/>
      <c r="K887" s="23"/>
      <c r="L887" s="23"/>
      <c r="M887" s="45"/>
      <c r="N887" s="20"/>
      <c r="AU887"/>
      <c r="AW887"/>
      <c r="AY887"/>
      <c r="AZ887" s="3"/>
      <c r="BA887"/>
      <c r="BB887" s="3"/>
      <c r="BC887"/>
      <c r="BD887" s="3"/>
      <c r="BE887"/>
      <c r="BF887" s="3"/>
      <c r="BG887"/>
      <c r="BH887" s="3"/>
      <c r="BI887"/>
      <c r="BJ887" s="3"/>
      <c r="BK887"/>
      <c r="BL887" s="3"/>
      <c r="BM887"/>
      <c r="BN887" s="3"/>
      <c r="BO887"/>
      <c r="BP887" s="3"/>
      <c r="BQ887"/>
      <c r="BR887" s="3"/>
      <c r="BS887"/>
      <c r="BT887" s="3"/>
      <c r="BU887"/>
      <c r="BV887" s="3"/>
      <c r="BW887"/>
      <c r="BX887" s="3"/>
      <c r="BY887"/>
      <c r="BZ887" s="3"/>
      <c r="CA887"/>
      <c r="CB887" s="3"/>
      <c r="CD887" s="3"/>
      <c r="CF887" s="3"/>
    </row>
    <row r="888" spans="2:84">
      <c r="B888" s="29">
        <f t="shared" si="14"/>
        <v>886</v>
      </c>
      <c r="C888" s="14" t="s">
        <v>1696</v>
      </c>
      <c r="D888" s="14" t="s">
        <v>1696</v>
      </c>
      <c r="E888" s="9" t="s">
        <v>646</v>
      </c>
      <c r="F888" s="1">
        <v>11</v>
      </c>
      <c r="G888" s="23" t="s">
        <v>799</v>
      </c>
      <c r="H888" s="23">
        <f>INDEX(部首検索表[序数],MATCH(字音画数表[[#This Row],[部首]],部首検索表[部首],0))</f>
        <v>38</v>
      </c>
      <c r="I888" s="23" t="s">
        <v>646</v>
      </c>
      <c r="J888" s="23"/>
      <c r="K888" s="23"/>
      <c r="L888" s="23"/>
      <c r="M888" s="45"/>
      <c r="N888" s="20"/>
      <c r="AU888"/>
      <c r="AW888"/>
      <c r="AY888"/>
      <c r="AZ888" s="3"/>
      <c r="BA888"/>
      <c r="BB888" s="3"/>
      <c r="BC888"/>
      <c r="BD888" s="3"/>
      <c r="BE888"/>
      <c r="BF888" s="3"/>
      <c r="BG888"/>
      <c r="BH888" s="3"/>
      <c r="BI888"/>
      <c r="BJ888" s="3"/>
      <c r="BK888"/>
      <c r="BL888" s="3"/>
      <c r="BM888"/>
      <c r="BN888" s="3"/>
      <c r="BO888"/>
      <c r="BP888" s="3"/>
      <c r="BQ888"/>
      <c r="BR888" s="3"/>
      <c r="BS888"/>
      <c r="BT888" s="3"/>
      <c r="BU888"/>
      <c r="BV888" s="3"/>
      <c r="BW888"/>
      <c r="BX888" s="3"/>
      <c r="BY888"/>
      <c r="BZ888" s="3"/>
      <c r="CA888"/>
      <c r="CB888" s="3"/>
      <c r="CD888" s="3"/>
      <c r="CF888" s="3"/>
    </row>
    <row r="889" spans="2:84">
      <c r="B889" s="29">
        <f t="shared" si="14"/>
        <v>887</v>
      </c>
      <c r="C889" s="28" t="s">
        <v>646</v>
      </c>
      <c r="D889" s="28" t="s">
        <v>646</v>
      </c>
      <c r="E889" s="9" t="s">
        <v>646</v>
      </c>
      <c r="F889" s="1">
        <v>11</v>
      </c>
      <c r="G889" s="23" t="s">
        <v>811</v>
      </c>
      <c r="H889" s="23">
        <f>INDEX(部首検索表[序数],MATCH(字音画数表[[#This Row],[部首]],部首検索表[部首],0))</f>
        <v>140</v>
      </c>
      <c r="I889" s="23" t="s">
        <v>646</v>
      </c>
      <c r="J889" s="23"/>
      <c r="K889" s="23"/>
      <c r="L889" s="23" t="s">
        <v>2045</v>
      </c>
      <c r="M889" s="139" t="s">
        <v>2762</v>
      </c>
      <c r="N889" s="20"/>
      <c r="AU889"/>
      <c r="AW889"/>
      <c r="AY889"/>
      <c r="AZ889" s="3"/>
      <c r="BA889"/>
      <c r="BB889" s="3"/>
      <c r="BC889"/>
      <c r="BD889" s="3"/>
      <c r="BE889"/>
      <c r="BF889" s="3"/>
      <c r="BG889"/>
      <c r="BH889" s="3"/>
      <c r="BI889"/>
      <c r="BJ889" s="3"/>
      <c r="BK889"/>
      <c r="BL889" s="3"/>
      <c r="BM889"/>
      <c r="BN889" s="3"/>
      <c r="BO889"/>
      <c r="BP889" s="3"/>
      <c r="BQ889"/>
      <c r="BR889" s="3"/>
      <c r="BS889"/>
      <c r="BT889" s="3"/>
      <c r="BU889"/>
      <c r="BV889" s="3"/>
      <c r="BW889"/>
      <c r="BX889" s="3"/>
      <c r="BY889"/>
      <c r="BZ889" s="3"/>
      <c r="CA889"/>
      <c r="CB889" s="3"/>
      <c r="CD889" s="3"/>
      <c r="CF889" s="3"/>
    </row>
    <row r="890" spans="2:84">
      <c r="B890" s="29">
        <f t="shared" si="14"/>
        <v>888</v>
      </c>
      <c r="C890" s="28" t="s">
        <v>650</v>
      </c>
      <c r="D890" s="28" t="s">
        <v>650</v>
      </c>
      <c r="E890" s="9" t="s">
        <v>646</v>
      </c>
      <c r="F890" s="1">
        <v>11</v>
      </c>
      <c r="G890" s="25" t="s">
        <v>45</v>
      </c>
      <c r="H890" s="23">
        <f>INDEX(部首検索表[序数],MATCH(字音画数表[[#This Row],[部首]],部首検索表[部首],0))</f>
        <v>163</v>
      </c>
      <c r="I890" s="23" t="s">
        <v>646</v>
      </c>
      <c r="J890" s="23"/>
      <c r="K890" s="23"/>
      <c r="L890" s="23"/>
      <c r="M890" s="45"/>
      <c r="N890" s="20"/>
      <c r="AU890"/>
      <c r="AW890"/>
      <c r="AY890"/>
      <c r="AZ890" s="3"/>
      <c r="BA890"/>
      <c r="BB890" s="3"/>
      <c r="BC890"/>
      <c r="BD890" s="3"/>
      <c r="BE890"/>
      <c r="BF890" s="3"/>
      <c r="BG890"/>
      <c r="BH890" s="3"/>
      <c r="BI890"/>
      <c r="BJ890" s="3"/>
      <c r="BK890"/>
      <c r="BL890" s="3"/>
      <c r="BM890"/>
      <c r="BN890" s="3"/>
      <c r="BO890"/>
      <c r="BP890" s="3"/>
      <c r="BQ890"/>
      <c r="BR890" s="3"/>
      <c r="BS890"/>
      <c r="BT890" s="3"/>
      <c r="BU890"/>
      <c r="BV890" s="3"/>
      <c r="BW890"/>
      <c r="BX890" s="3"/>
      <c r="BY890"/>
      <c r="BZ890" s="3"/>
      <c r="CA890"/>
      <c r="CB890" s="3"/>
      <c r="CD890" s="3"/>
      <c r="CF890" s="3"/>
    </row>
    <row r="891" spans="2:84">
      <c r="B891" s="29">
        <f t="shared" si="14"/>
        <v>889</v>
      </c>
      <c r="C891" s="28" t="s">
        <v>651</v>
      </c>
      <c r="D891" s="28" t="s">
        <v>651</v>
      </c>
      <c r="E891" s="9" t="s">
        <v>646</v>
      </c>
      <c r="F891" s="1">
        <v>12</v>
      </c>
      <c r="G891" s="23" t="s">
        <v>23</v>
      </c>
      <c r="H891" s="27">
        <f>INDEX(部首検索表[序数],MATCH(字音画数表[[#This Row],[部首]],部首検索表[部首],0))</f>
        <v>9</v>
      </c>
      <c r="I891" s="23" t="s">
        <v>646</v>
      </c>
      <c r="J891" s="23" t="s">
        <v>2105</v>
      </c>
      <c r="K891" s="23" t="s">
        <v>1980</v>
      </c>
      <c r="L891" s="23"/>
      <c r="M891" s="44" t="s">
        <v>1345</v>
      </c>
      <c r="N891" s="20"/>
      <c r="AU891"/>
      <c r="AW891"/>
      <c r="AY891"/>
      <c r="AZ891" s="3"/>
      <c r="BA891"/>
      <c r="BB891" s="3"/>
      <c r="BC891"/>
      <c r="BD891" s="3"/>
      <c r="BE891"/>
      <c r="BF891" s="3"/>
      <c r="BG891"/>
      <c r="BH891" s="3"/>
      <c r="BI891"/>
      <c r="BJ891" s="3"/>
      <c r="BK891"/>
      <c r="BL891" s="3"/>
      <c r="BM891"/>
      <c r="BN891" s="3"/>
      <c r="BO891"/>
      <c r="BP891" s="3"/>
      <c r="BQ891"/>
      <c r="BR891" s="3"/>
      <c r="BS891"/>
      <c r="BT891" s="3"/>
      <c r="BU891"/>
      <c r="BV891" s="3"/>
      <c r="BW891"/>
      <c r="BX891" s="3"/>
      <c r="BY891"/>
      <c r="BZ891" s="3"/>
      <c r="CA891"/>
      <c r="CB891" s="3"/>
      <c r="CD891" s="3"/>
      <c r="CF891" s="3"/>
    </row>
    <row r="892" spans="2:84">
      <c r="B892" s="29">
        <f t="shared" si="14"/>
        <v>890</v>
      </c>
      <c r="C892" s="14" t="s">
        <v>1697</v>
      </c>
      <c r="D892" s="14" t="s">
        <v>1697</v>
      </c>
      <c r="E892" s="9" t="s">
        <v>646</v>
      </c>
      <c r="F892" s="1">
        <v>17</v>
      </c>
      <c r="G892" s="23" t="s">
        <v>919</v>
      </c>
      <c r="H892" s="23">
        <f>INDEX(部首検索表[序数],MATCH(字音画数表[[#This Row],[部首]],部首検索表[部首],0))</f>
        <v>130</v>
      </c>
      <c r="I892" s="23" t="s">
        <v>646</v>
      </c>
      <c r="J892" s="23"/>
      <c r="K892" s="23"/>
      <c r="L892" s="23"/>
      <c r="M892" s="45"/>
      <c r="N892" s="20"/>
      <c r="AU892"/>
      <c r="AW892"/>
      <c r="AY892"/>
      <c r="AZ892" s="3"/>
      <c r="BA892"/>
      <c r="BB892" s="3"/>
      <c r="BC892"/>
      <c r="BD892" s="3"/>
      <c r="BE892"/>
      <c r="BF892" s="3"/>
      <c r="BG892"/>
      <c r="BH892" s="3"/>
      <c r="BI892"/>
      <c r="BJ892" s="3"/>
      <c r="BK892"/>
      <c r="BL892" s="3"/>
      <c r="BM892"/>
      <c r="BN892" s="3"/>
      <c r="BO892"/>
      <c r="BP892" s="3"/>
      <c r="BQ892"/>
      <c r="BR892" s="3"/>
      <c r="BS892"/>
      <c r="BT892" s="3"/>
      <c r="BU892"/>
      <c r="BV892" s="3"/>
      <c r="BW892"/>
      <c r="BX892" s="3"/>
      <c r="BY892"/>
      <c r="BZ892" s="3"/>
      <c r="CA892"/>
      <c r="CB892" s="3"/>
      <c r="CD892" s="3"/>
      <c r="CF892" s="3"/>
    </row>
    <row r="893" spans="2:84">
      <c r="B893" s="29">
        <f t="shared" si="14"/>
        <v>891</v>
      </c>
      <c r="C893" s="14" t="s">
        <v>1698</v>
      </c>
      <c r="D893" s="14" t="s">
        <v>1698</v>
      </c>
      <c r="E893" s="9" t="s">
        <v>1699</v>
      </c>
      <c r="F893" s="1">
        <v>5</v>
      </c>
      <c r="G893" s="23" t="s">
        <v>788</v>
      </c>
      <c r="H893" s="27">
        <f>INDEX(部首検索表[序数],MATCH(字音画数表[[#This Row],[部首]],部首検索表[部首],0))</f>
        <v>75</v>
      </c>
      <c r="I893" s="23" t="s">
        <v>646</v>
      </c>
      <c r="J893" s="23"/>
      <c r="K893" s="23"/>
      <c r="L893" s="23"/>
      <c r="M893" s="45"/>
      <c r="N893" s="20"/>
      <c r="AU893"/>
      <c r="AW893"/>
      <c r="AY893"/>
      <c r="AZ893" s="3"/>
      <c r="BA893"/>
      <c r="BB893" s="3"/>
      <c r="BC893"/>
      <c r="BD893" s="3"/>
      <c r="BE893"/>
      <c r="BF893" s="3"/>
      <c r="BG893"/>
      <c r="BH893" s="3"/>
      <c r="BI893"/>
      <c r="BJ893" s="3"/>
      <c r="BK893"/>
      <c r="BL893" s="3"/>
      <c r="BM893"/>
      <c r="BN893" s="3"/>
      <c r="BO893"/>
      <c r="BP893" s="3"/>
      <c r="BQ893"/>
      <c r="BR893" s="3"/>
      <c r="BS893"/>
      <c r="BT893" s="3"/>
      <c r="BU893"/>
      <c r="BV893" s="3"/>
      <c r="BW893"/>
      <c r="BX893" s="3"/>
      <c r="BY893"/>
      <c r="BZ893" s="3"/>
      <c r="CA893"/>
      <c r="CB893" s="3"/>
      <c r="CD893" s="3"/>
      <c r="CF893" s="3"/>
    </row>
    <row r="894" spans="2:84">
      <c r="B894" s="29">
        <f t="shared" si="14"/>
        <v>892</v>
      </c>
      <c r="C894" s="43" t="s">
        <v>652</v>
      </c>
      <c r="D894" s="43" t="s">
        <v>652</v>
      </c>
      <c r="E894" s="16" t="s">
        <v>1700</v>
      </c>
      <c r="F894" s="1">
        <v>11</v>
      </c>
      <c r="G894" s="23" t="s">
        <v>323</v>
      </c>
      <c r="H894" s="23">
        <f>INDEX(部首検索表[序数],MATCH(字音画数表[[#This Row],[部首]],部首検索表[部首],0))</f>
        <v>46</v>
      </c>
      <c r="I894" s="23" t="s">
        <v>646</v>
      </c>
      <c r="J894" s="23" t="s">
        <v>2106</v>
      </c>
      <c r="K894" s="23" t="s">
        <v>1972</v>
      </c>
      <c r="L894" s="23"/>
      <c r="M894" s="45" t="s">
        <v>2107</v>
      </c>
      <c r="N894" s="20"/>
      <c r="AU894"/>
      <c r="AW894"/>
      <c r="AY894"/>
      <c r="AZ894" s="3"/>
      <c r="BA894"/>
      <c r="BB894" s="3"/>
      <c r="BC894"/>
      <c r="BD894" s="3"/>
      <c r="BE894"/>
      <c r="BF894" s="3"/>
      <c r="BG894"/>
      <c r="BH894" s="3"/>
      <c r="BI894"/>
      <c r="BJ894" s="3"/>
      <c r="BK894"/>
      <c r="BL894" s="3"/>
      <c r="BM894"/>
      <c r="BN894" s="3"/>
      <c r="BO894"/>
      <c r="BP894" s="3"/>
      <c r="BQ894"/>
      <c r="BR894" s="3"/>
      <c r="BS894"/>
      <c r="BT894" s="3"/>
      <c r="BU894"/>
      <c r="BV894" s="3"/>
      <c r="BW894"/>
      <c r="BX894" s="3"/>
      <c r="BY894"/>
      <c r="BZ894" s="3"/>
      <c r="CA894"/>
      <c r="CB894" s="3"/>
      <c r="CD894" s="3"/>
      <c r="CF894" s="3"/>
    </row>
    <row r="895" spans="2:84">
      <c r="B895" s="29">
        <f t="shared" si="14"/>
        <v>893</v>
      </c>
      <c r="C895" s="56" t="s">
        <v>2613</v>
      </c>
      <c r="D895" s="56" t="s">
        <v>2613</v>
      </c>
      <c r="E895" s="66" t="s">
        <v>2616</v>
      </c>
      <c r="F895" s="58">
        <v>11</v>
      </c>
      <c r="G895" s="25" t="s">
        <v>698</v>
      </c>
      <c r="H895" s="27">
        <f>INDEX(部首検索表[序数],MATCH(字音画数表[[#This Row],[部首]],部首検索表[部首],0))</f>
        <v>59</v>
      </c>
      <c r="I895" s="69" t="s">
        <v>2615</v>
      </c>
      <c r="J895" s="69" t="s">
        <v>3786</v>
      </c>
      <c r="K895" s="69" t="s">
        <v>1980</v>
      </c>
      <c r="L895" s="69"/>
      <c r="M895" s="45" t="s">
        <v>20</v>
      </c>
      <c r="N895" s="20"/>
      <c r="AU895"/>
      <c r="AW895"/>
      <c r="AY895"/>
      <c r="AZ895" s="3"/>
      <c r="BA895"/>
      <c r="BB895" s="3"/>
      <c r="BC895"/>
      <c r="BD895" s="3"/>
      <c r="BE895"/>
      <c r="BF895" s="3"/>
      <c r="BG895"/>
      <c r="BH895" s="3"/>
      <c r="BI895"/>
      <c r="BJ895" s="3"/>
      <c r="BK895"/>
      <c r="BL895" s="3"/>
      <c r="BM895"/>
      <c r="BN895" s="3"/>
      <c r="BO895"/>
      <c r="BP895" s="3"/>
      <c r="BQ895"/>
      <c r="BR895" s="3"/>
      <c r="BS895"/>
      <c r="BT895" s="3"/>
      <c r="BU895"/>
      <c r="BV895" s="3"/>
      <c r="BW895"/>
      <c r="BX895" s="3"/>
      <c r="BY895"/>
      <c r="BZ895" s="3"/>
      <c r="CA895"/>
      <c r="CB895" s="3"/>
      <c r="CD895" s="3"/>
      <c r="CF895" s="3"/>
    </row>
    <row r="896" spans="2:84">
      <c r="B896" s="29">
        <f t="shared" si="14"/>
        <v>894</v>
      </c>
      <c r="C896" s="14" t="s">
        <v>1701</v>
      </c>
      <c r="D896" s="14" t="s">
        <v>1701</v>
      </c>
      <c r="E896" s="9" t="s">
        <v>1702</v>
      </c>
      <c r="F896" s="1">
        <v>6</v>
      </c>
      <c r="G896" s="23" t="s">
        <v>996</v>
      </c>
      <c r="H896" s="27">
        <f>INDEX(部首検索表[序数],MATCH(字音画数表[[#This Row],[部首]],部首検索表[部首],0))</f>
        <v>15</v>
      </c>
      <c r="I896" s="23" t="s">
        <v>646</v>
      </c>
      <c r="J896" s="23"/>
      <c r="K896" s="23"/>
      <c r="L896" s="23"/>
      <c r="M896" s="45"/>
      <c r="N896" s="20"/>
      <c r="AU896"/>
      <c r="AW896"/>
      <c r="AY896"/>
      <c r="AZ896" s="3"/>
      <c r="BA896"/>
      <c r="BB896" s="3"/>
      <c r="BC896"/>
      <c r="BD896" s="3"/>
      <c r="BE896"/>
      <c r="BF896" s="3"/>
      <c r="BG896"/>
      <c r="BH896" s="3"/>
      <c r="BI896"/>
      <c r="BJ896" s="3"/>
      <c r="BK896"/>
      <c r="BL896" s="3"/>
      <c r="BM896"/>
      <c r="BN896" s="3"/>
      <c r="BO896"/>
      <c r="BP896" s="3"/>
      <c r="BQ896"/>
      <c r="BR896" s="3"/>
      <c r="BS896"/>
      <c r="BT896" s="3"/>
      <c r="BU896"/>
      <c r="BV896" s="3"/>
      <c r="BW896"/>
      <c r="BX896" s="3"/>
      <c r="BY896"/>
      <c r="BZ896" s="3"/>
      <c r="CA896"/>
      <c r="CB896" s="3"/>
      <c r="CD896" s="3"/>
      <c r="CF896" s="3"/>
    </row>
    <row r="897" spans="2:84">
      <c r="B897" s="29">
        <f t="shared" si="14"/>
        <v>895</v>
      </c>
      <c r="C897" s="56" t="s">
        <v>2630</v>
      </c>
      <c r="D897" s="56" t="s">
        <v>2630</v>
      </c>
      <c r="E897" s="66" t="s">
        <v>2614</v>
      </c>
      <c r="F897" s="58">
        <v>21</v>
      </c>
      <c r="G897" s="68" t="s">
        <v>2631</v>
      </c>
      <c r="H897" s="27">
        <f>INDEX(部首検索表[序数],MATCH(字音画数表[[#This Row],[部首]],部首検索表[部首],0))</f>
        <v>187</v>
      </c>
      <c r="I897" s="69" t="s">
        <v>2615</v>
      </c>
      <c r="J897" s="69"/>
      <c r="K897" s="69"/>
      <c r="L897" s="69"/>
      <c r="M897" s="45" t="s">
        <v>20</v>
      </c>
      <c r="N897" s="20"/>
      <c r="AU897"/>
      <c r="AW897"/>
      <c r="AY897"/>
      <c r="AZ897" s="3"/>
      <c r="BA897"/>
      <c r="BB897" s="3"/>
      <c r="BC897"/>
      <c r="BD897" s="3"/>
      <c r="BE897"/>
      <c r="BF897" s="3"/>
      <c r="BG897"/>
      <c r="BH897" s="3"/>
      <c r="BI897"/>
      <c r="BJ897" s="3"/>
      <c r="BK897"/>
      <c r="BL897" s="3"/>
      <c r="BM897"/>
      <c r="BN897" s="3"/>
      <c r="BO897"/>
      <c r="BP897" s="3"/>
      <c r="BQ897"/>
      <c r="BR897" s="3"/>
      <c r="BS897"/>
      <c r="BT897" s="3"/>
      <c r="BU897"/>
      <c r="BV897" s="3"/>
      <c r="BW897"/>
      <c r="BX897" s="3"/>
      <c r="BY897"/>
      <c r="BZ897" s="3"/>
      <c r="CA897"/>
      <c r="CB897" s="3"/>
      <c r="CD897" s="3"/>
      <c r="CF897" s="3"/>
    </row>
    <row r="898" spans="2:84">
      <c r="B898" s="29">
        <f t="shared" ref="B898:B961" si="15">ROW()-2</f>
        <v>896</v>
      </c>
      <c r="C898" s="14" t="s">
        <v>1703</v>
      </c>
      <c r="D898" s="14" t="s">
        <v>1703</v>
      </c>
      <c r="E898" s="9" t="s">
        <v>1704</v>
      </c>
      <c r="F898" s="1">
        <v>8</v>
      </c>
      <c r="G898" s="23" t="s">
        <v>811</v>
      </c>
      <c r="H898" s="23">
        <f>INDEX(部首検索表[序数],MATCH(字音画数表[[#This Row],[部首]],部首検索表[部首],0))</f>
        <v>140</v>
      </c>
      <c r="I898" s="23" t="s">
        <v>646</v>
      </c>
      <c r="J898" s="23"/>
      <c r="K898" s="23"/>
      <c r="L898" s="23"/>
      <c r="M898" s="45"/>
      <c r="N898" s="20"/>
      <c r="AU898"/>
      <c r="AW898"/>
      <c r="AY898"/>
      <c r="AZ898" s="3"/>
      <c r="BA898"/>
      <c r="BB898" s="3"/>
      <c r="BC898"/>
      <c r="BD898" s="3"/>
      <c r="BE898"/>
      <c r="BF898" s="3"/>
      <c r="BG898"/>
      <c r="BH898" s="3"/>
      <c r="BI898"/>
      <c r="BJ898" s="3"/>
      <c r="BK898"/>
      <c r="BL898" s="3"/>
      <c r="BM898"/>
      <c r="BN898" s="3"/>
      <c r="BO898"/>
      <c r="BP898" s="3"/>
      <c r="BQ898"/>
      <c r="BR898" s="3"/>
      <c r="BS898"/>
      <c r="BT898" s="3"/>
      <c r="BU898"/>
      <c r="BV898" s="3"/>
      <c r="BW898"/>
      <c r="BX898" s="3"/>
      <c r="BY898"/>
      <c r="BZ898" s="3"/>
      <c r="CA898"/>
      <c r="CB898" s="3"/>
      <c r="CD898" s="3"/>
      <c r="CF898" s="3"/>
    </row>
    <row r="899" spans="2:84">
      <c r="B899" s="29">
        <f t="shared" si="15"/>
        <v>897</v>
      </c>
      <c r="C899" s="28" t="s">
        <v>776</v>
      </c>
      <c r="D899" s="28" t="s">
        <v>776</v>
      </c>
      <c r="E899" s="9" t="s">
        <v>1704</v>
      </c>
      <c r="F899" s="1">
        <v>15</v>
      </c>
      <c r="G899" s="23" t="s">
        <v>117</v>
      </c>
      <c r="H899" s="23">
        <f>INDEX(部首検索表[序数],MATCH(字音画数表[[#This Row],[部首]],部首検索表[部首],0))</f>
        <v>53</v>
      </c>
      <c r="I899" s="23" t="s">
        <v>646</v>
      </c>
      <c r="J899" s="23"/>
      <c r="K899" s="23"/>
      <c r="L899" s="23"/>
      <c r="M899" s="45"/>
      <c r="N899" s="20"/>
      <c r="AU899"/>
      <c r="AW899"/>
      <c r="AY899"/>
      <c r="AZ899" s="3"/>
      <c r="BA899"/>
      <c r="BB899" s="3"/>
      <c r="BC899"/>
      <c r="BD899" s="3"/>
      <c r="BE899"/>
      <c r="BF899" s="3"/>
      <c r="BG899"/>
      <c r="BH899" s="3"/>
      <c r="BI899"/>
      <c r="BJ899" s="3"/>
      <c r="BK899"/>
      <c r="BL899" s="3"/>
      <c r="BM899"/>
      <c r="BN899" s="3"/>
      <c r="BO899"/>
      <c r="BP899" s="3"/>
      <c r="BQ899"/>
      <c r="BR899" s="3"/>
      <c r="BS899"/>
      <c r="BT899" s="3"/>
      <c r="BU899"/>
      <c r="BV899" s="3"/>
      <c r="BW899"/>
      <c r="BX899" s="3"/>
      <c r="BY899"/>
      <c r="BZ899" s="3"/>
      <c r="CA899"/>
      <c r="CB899" s="3"/>
      <c r="CD899" s="3"/>
      <c r="CF899" s="3"/>
    </row>
    <row r="900" spans="2:84">
      <c r="B900" s="29">
        <f t="shared" si="15"/>
        <v>898</v>
      </c>
      <c r="C900" s="14" t="s">
        <v>1705</v>
      </c>
      <c r="D900" s="14" t="s">
        <v>1705</v>
      </c>
      <c r="E900" s="9" t="s">
        <v>1706</v>
      </c>
      <c r="F900" s="1">
        <v>13</v>
      </c>
      <c r="G900" s="23" t="s">
        <v>1237</v>
      </c>
      <c r="H900" s="23">
        <f>INDEX(部首検索表[序数],MATCH(字音画数表[[#This Row],[部首]],部首検索表[部首],0))</f>
        <v>115</v>
      </c>
      <c r="I900" s="23" t="s">
        <v>646</v>
      </c>
      <c r="J900" s="23"/>
      <c r="K900" s="23"/>
      <c r="L900" s="23"/>
      <c r="M900" s="45"/>
      <c r="N900" s="20"/>
      <c r="AU900"/>
      <c r="AW900"/>
      <c r="AY900"/>
      <c r="AZ900" s="3"/>
      <c r="BA900"/>
      <c r="BB900" s="3"/>
      <c r="BC900"/>
      <c r="BD900" s="3"/>
      <c r="BE900"/>
      <c r="BF900" s="3"/>
      <c r="BG900"/>
      <c r="BH900" s="3"/>
      <c r="BI900"/>
      <c r="BJ900" s="3"/>
      <c r="BK900"/>
      <c r="BL900" s="3"/>
      <c r="BM900"/>
      <c r="BN900" s="3"/>
      <c r="BO900"/>
      <c r="BP900" s="3"/>
      <c r="BQ900"/>
      <c r="BR900" s="3"/>
      <c r="BS900"/>
      <c r="BT900" s="3"/>
      <c r="BU900"/>
      <c r="BV900" s="3"/>
      <c r="BW900"/>
      <c r="BX900" s="3"/>
      <c r="BY900"/>
      <c r="BZ900" s="3"/>
      <c r="CA900"/>
      <c r="CB900" s="3"/>
      <c r="CD900" s="3"/>
      <c r="CF900" s="3"/>
    </row>
    <row r="901" spans="2:84">
      <c r="B901" s="29">
        <f t="shared" si="15"/>
        <v>899</v>
      </c>
      <c r="C901" s="28" t="s">
        <v>2203</v>
      </c>
      <c r="D901" s="28" t="s">
        <v>653</v>
      </c>
      <c r="E901" s="9" t="s">
        <v>1706</v>
      </c>
      <c r="F901" s="1">
        <v>14</v>
      </c>
      <c r="G901" s="23" t="s">
        <v>100</v>
      </c>
      <c r="H901" s="27">
        <f>INDEX(部首検索表[序数],MATCH(字音画数表[[#This Row],[部首]],部首検索表[部首],0))</f>
        <v>154</v>
      </c>
      <c r="I901" s="23" t="s">
        <v>646</v>
      </c>
      <c r="J901" s="23"/>
      <c r="K901" s="23"/>
      <c r="L901" s="23"/>
      <c r="M901" s="45" t="s">
        <v>654</v>
      </c>
      <c r="N901" s="20"/>
      <c r="AU901"/>
      <c r="AW901"/>
      <c r="AY901"/>
      <c r="AZ901" s="3"/>
      <c r="BA901"/>
      <c r="BB901" s="3"/>
      <c r="BC901"/>
      <c r="BD901" s="3"/>
      <c r="BE901"/>
      <c r="BF901" s="3"/>
      <c r="BG901"/>
      <c r="BH901" s="3"/>
      <c r="BI901"/>
      <c r="BJ901" s="3"/>
      <c r="BK901"/>
      <c r="BL901" s="3"/>
      <c r="BM901"/>
      <c r="BN901" s="3"/>
      <c r="BO901"/>
      <c r="BP901" s="3"/>
      <c r="BQ901"/>
      <c r="BR901" s="3"/>
      <c r="BS901"/>
      <c r="BT901" s="3"/>
      <c r="BU901"/>
      <c r="BV901" s="3"/>
      <c r="BW901"/>
      <c r="BX901" s="3"/>
      <c r="BY901"/>
      <c r="BZ901" s="3"/>
      <c r="CA901"/>
      <c r="CB901" s="3"/>
      <c r="CD901" s="3"/>
      <c r="CF901" s="3"/>
    </row>
    <row r="902" spans="2:84">
      <c r="B902" s="29">
        <f t="shared" si="15"/>
        <v>900</v>
      </c>
      <c r="C902" s="28" t="s">
        <v>1707</v>
      </c>
      <c r="D902" s="28" t="s">
        <v>1707</v>
      </c>
      <c r="E902" s="9" t="s">
        <v>656</v>
      </c>
      <c r="F902" s="1">
        <v>4</v>
      </c>
      <c r="G902" s="23" t="s">
        <v>814</v>
      </c>
      <c r="H902" s="23">
        <f>INDEX(部首検索表[序数],MATCH(字音画数表[[#This Row],[部首]],部首検索表[部首],0))</f>
        <v>1</v>
      </c>
      <c r="I902" s="23" t="s">
        <v>656</v>
      </c>
      <c r="J902" s="23"/>
      <c r="K902" s="23"/>
      <c r="L902" s="23"/>
      <c r="M902" s="45"/>
      <c r="N902" s="20"/>
      <c r="AU902"/>
      <c r="AW902"/>
      <c r="AY902"/>
      <c r="AZ902" s="3"/>
      <c r="BA902"/>
      <c r="BB902" s="3"/>
      <c r="BC902"/>
      <c r="BD902" s="3"/>
      <c r="BE902"/>
      <c r="BF902" s="3"/>
      <c r="BG902"/>
      <c r="BH902" s="3"/>
      <c r="BI902"/>
      <c r="BJ902" s="3"/>
      <c r="BK902"/>
      <c r="BL902" s="3"/>
      <c r="BM902"/>
      <c r="BN902" s="3"/>
      <c r="BO902"/>
      <c r="BP902" s="3"/>
      <c r="BQ902"/>
      <c r="BR902" s="3"/>
      <c r="BS902"/>
      <c r="BT902" s="3"/>
      <c r="BU902"/>
      <c r="BV902" s="3"/>
      <c r="BW902"/>
      <c r="BX902" s="3"/>
      <c r="BY902"/>
      <c r="BZ902" s="3"/>
      <c r="CA902"/>
      <c r="CB902" s="3"/>
      <c r="CD902" s="3"/>
      <c r="CF902" s="3"/>
    </row>
    <row r="903" spans="2:84">
      <c r="B903" s="29">
        <f t="shared" si="15"/>
        <v>901</v>
      </c>
      <c r="C903" s="109" t="s">
        <v>655</v>
      </c>
      <c r="D903" s="109" t="s">
        <v>655</v>
      </c>
      <c r="E903" s="16" t="s">
        <v>656</v>
      </c>
      <c r="F903" s="1">
        <v>4</v>
      </c>
      <c r="G903" s="23" t="s">
        <v>26</v>
      </c>
      <c r="H903" s="26">
        <f>INDEX(部首検索表[序数],MATCH(字音画数表[[#This Row],[部首]],部首検索表[部首],0))</f>
        <v>37</v>
      </c>
      <c r="I903" s="23" t="s">
        <v>656</v>
      </c>
      <c r="J903" s="23"/>
      <c r="K903" s="23"/>
      <c r="L903" s="23"/>
      <c r="M903" s="45" t="s">
        <v>20</v>
      </c>
      <c r="N903" s="20"/>
      <c r="AU903"/>
      <c r="AW903"/>
      <c r="AY903"/>
      <c r="AZ903" s="3"/>
      <c r="BA903"/>
      <c r="BB903" s="3"/>
      <c r="BC903"/>
      <c r="BD903" s="3"/>
      <c r="BE903"/>
      <c r="BF903" s="3"/>
      <c r="BG903"/>
      <c r="BH903" s="3"/>
      <c r="BI903"/>
      <c r="BJ903" s="3"/>
      <c r="BK903"/>
      <c r="BL903" s="3"/>
      <c r="BM903"/>
      <c r="BN903" s="3"/>
      <c r="BO903"/>
      <c r="BP903" s="3"/>
      <c r="BQ903"/>
      <c r="BR903" s="3"/>
      <c r="BS903"/>
      <c r="BT903" s="3"/>
      <c r="BU903"/>
      <c r="BV903" s="3"/>
      <c r="BW903"/>
      <c r="BX903" s="3"/>
      <c r="BY903"/>
      <c r="BZ903" s="3"/>
      <c r="CA903"/>
      <c r="CB903" s="3"/>
      <c r="CD903" s="3"/>
      <c r="CF903" s="3"/>
    </row>
    <row r="904" spans="2:84">
      <c r="B904" s="29">
        <f t="shared" si="15"/>
        <v>902</v>
      </c>
      <c r="C904" s="43" t="s">
        <v>686</v>
      </c>
      <c r="D904" s="43" t="s">
        <v>686</v>
      </c>
      <c r="E904" s="16" t="s">
        <v>1940</v>
      </c>
      <c r="F904" s="1">
        <v>4</v>
      </c>
      <c r="G904" s="23" t="s">
        <v>687</v>
      </c>
      <c r="H904" s="23">
        <f>INDEX(部首検索表[序数],MATCH(字音画数表[[#This Row],[部首]],部首検索表[部首],0))</f>
        <v>88</v>
      </c>
      <c r="I904" s="23" t="s">
        <v>656</v>
      </c>
      <c r="J904" s="23" t="s">
        <v>2108</v>
      </c>
      <c r="K904" s="23" t="s">
        <v>1972</v>
      </c>
      <c r="L904" s="23"/>
      <c r="M904" s="44" t="s">
        <v>1345</v>
      </c>
      <c r="N904" s="20"/>
      <c r="AU904"/>
      <c r="AW904"/>
      <c r="AY904"/>
      <c r="AZ904" s="3"/>
      <c r="BA904"/>
      <c r="BB904" s="3"/>
      <c r="BC904"/>
      <c r="BD904" s="3"/>
      <c r="BE904"/>
      <c r="BF904" s="3"/>
      <c r="BG904"/>
      <c r="BH904" s="3"/>
      <c r="BI904"/>
      <c r="BJ904" s="3"/>
      <c r="BK904"/>
      <c r="BL904" s="3"/>
      <c r="BM904"/>
      <c r="BN904" s="3"/>
      <c r="BO904"/>
      <c r="BP904" s="3"/>
      <c r="BQ904"/>
      <c r="BR904" s="3"/>
      <c r="BS904"/>
      <c r="BT904" s="3"/>
      <c r="BU904"/>
      <c r="BV904" s="3"/>
      <c r="BW904"/>
      <c r="BX904" s="3"/>
      <c r="BY904"/>
      <c r="BZ904" s="3"/>
      <c r="CA904"/>
      <c r="CB904" s="3"/>
      <c r="CD904" s="3"/>
      <c r="CF904" s="3"/>
    </row>
    <row r="905" spans="2:84">
      <c r="B905" s="29">
        <f t="shared" si="15"/>
        <v>903</v>
      </c>
      <c r="C905" s="28" t="s">
        <v>657</v>
      </c>
      <c r="D905" s="28" t="s">
        <v>2714</v>
      </c>
      <c r="E905" s="9" t="s">
        <v>656</v>
      </c>
      <c r="F905" s="1">
        <v>5</v>
      </c>
      <c r="G905" s="23" t="s">
        <v>23</v>
      </c>
      <c r="H905" s="27">
        <f>INDEX(部首検索表[序数],MATCH(字音画数表[[#This Row],[部首]],部首検索表[部首],0))</f>
        <v>9</v>
      </c>
      <c r="I905" s="23" t="s">
        <v>656</v>
      </c>
      <c r="J905" s="23"/>
      <c r="K905" s="23"/>
      <c r="L905" s="23"/>
      <c r="M905" s="45"/>
      <c r="N905" s="20"/>
      <c r="AU905"/>
      <c r="AW905"/>
      <c r="AY905"/>
      <c r="AZ905" s="3"/>
      <c r="BA905"/>
      <c r="BB905" s="3"/>
      <c r="BC905"/>
      <c r="BD905" s="3"/>
      <c r="BE905"/>
      <c r="BF905" s="3"/>
      <c r="BG905"/>
      <c r="BH905" s="3"/>
      <c r="BI905"/>
      <c r="BJ905" s="3"/>
      <c r="BK905"/>
      <c r="BL905" s="3"/>
      <c r="BM905"/>
      <c r="BN905" s="3"/>
      <c r="BO905"/>
      <c r="BP905" s="3"/>
      <c r="BQ905"/>
      <c r="BR905" s="3"/>
      <c r="BS905"/>
      <c r="BT905" s="3"/>
      <c r="BU905"/>
      <c r="BV905" s="3"/>
      <c r="BW905"/>
      <c r="BX905" s="3"/>
      <c r="BY905"/>
      <c r="BZ905" s="3"/>
      <c r="CA905"/>
      <c r="CB905" s="3"/>
      <c r="CD905" s="3"/>
      <c r="CF905" s="3"/>
    </row>
    <row r="906" spans="2:84">
      <c r="B906" s="29">
        <f t="shared" si="15"/>
        <v>904</v>
      </c>
      <c r="C906" s="28" t="s">
        <v>1075</v>
      </c>
      <c r="D906" s="28" t="s">
        <v>1075</v>
      </c>
      <c r="E906" s="9" t="s">
        <v>1940</v>
      </c>
      <c r="F906" s="1">
        <v>6</v>
      </c>
      <c r="G906" s="23" t="s">
        <v>899</v>
      </c>
      <c r="H906" s="23">
        <f>INDEX(部首検索表[序数],MATCH(字音画数表[[#This Row],[部首]],部首検索表[部首],0))</f>
        <v>121</v>
      </c>
      <c r="I906" s="23" t="s">
        <v>1940</v>
      </c>
      <c r="J906" s="23"/>
      <c r="K906" s="23"/>
      <c r="L906" s="23"/>
      <c r="M906" s="44" t="s">
        <v>1345</v>
      </c>
      <c r="N906" s="20"/>
      <c r="AU906"/>
      <c r="AW906"/>
      <c r="AY906"/>
      <c r="AZ906" s="3"/>
      <c r="BA906"/>
      <c r="BB906" s="3"/>
      <c r="BC906"/>
      <c r="BD906" s="3"/>
      <c r="BE906"/>
      <c r="BF906" s="3"/>
      <c r="BG906"/>
      <c r="BH906" s="3"/>
      <c r="BI906"/>
      <c r="BJ906" s="3"/>
      <c r="BK906"/>
      <c r="BL906" s="3"/>
      <c r="BM906"/>
      <c r="BN906" s="3"/>
      <c r="BO906"/>
      <c r="BP906" s="3"/>
      <c r="BQ906"/>
      <c r="BR906" s="3"/>
      <c r="BS906"/>
      <c r="BT906" s="3"/>
      <c r="BU906"/>
      <c r="BV906" s="3"/>
      <c r="BW906"/>
      <c r="BX906" s="3"/>
      <c r="BY906"/>
      <c r="BZ906" s="3"/>
      <c r="CA906"/>
      <c r="CB906" s="3"/>
      <c r="CD906" s="3"/>
      <c r="CF906" s="3"/>
    </row>
    <row r="907" spans="2:84">
      <c r="B907" s="29">
        <f t="shared" si="15"/>
        <v>905</v>
      </c>
      <c r="C907" s="14" t="s">
        <v>658</v>
      </c>
      <c r="D907" s="14" t="s">
        <v>658</v>
      </c>
      <c r="E907" s="9" t="s">
        <v>656</v>
      </c>
      <c r="F907" s="1">
        <v>7</v>
      </c>
      <c r="G907" s="23" t="s">
        <v>72</v>
      </c>
      <c r="H907" s="23">
        <f>INDEX(部首検索表[序数],MATCH(字音画数表[[#This Row],[部首]],部首検索表[部首],0))</f>
        <v>64</v>
      </c>
      <c r="I907" s="23" t="s">
        <v>656</v>
      </c>
      <c r="J907" s="23"/>
      <c r="K907" s="23"/>
      <c r="L907" s="23"/>
      <c r="M907" s="45" t="s">
        <v>659</v>
      </c>
      <c r="N907" s="20"/>
      <c r="AU907"/>
      <c r="AW907"/>
      <c r="AY907"/>
      <c r="AZ907" s="3"/>
      <c r="BA907"/>
      <c r="BB907" s="3"/>
      <c r="BC907"/>
      <c r="BD907" s="3"/>
      <c r="BE907"/>
      <c r="BF907" s="3"/>
      <c r="BG907"/>
      <c r="BH907" s="3"/>
      <c r="BI907"/>
      <c r="BJ907" s="3"/>
      <c r="BK907"/>
      <c r="BL907" s="3"/>
      <c r="BM907"/>
      <c r="BN907" s="3"/>
      <c r="BO907"/>
      <c r="BP907" s="3"/>
      <c r="BQ907"/>
      <c r="BR907" s="3"/>
      <c r="BS907"/>
      <c r="BT907" s="3"/>
      <c r="BU907"/>
      <c r="BV907" s="3"/>
      <c r="BW907"/>
      <c r="BX907" s="3"/>
      <c r="BY907"/>
      <c r="BZ907" s="3"/>
      <c r="CA907"/>
      <c r="CB907" s="3"/>
      <c r="CD907" s="3"/>
      <c r="CF907" s="3"/>
    </row>
    <row r="908" spans="2:84">
      <c r="B908" s="29">
        <f t="shared" si="15"/>
        <v>906</v>
      </c>
      <c r="C908" s="14" t="s">
        <v>660</v>
      </c>
      <c r="D908" s="14" t="s">
        <v>660</v>
      </c>
      <c r="E908" s="9" t="s">
        <v>656</v>
      </c>
      <c r="F908" s="1">
        <v>8</v>
      </c>
      <c r="G908" s="25" t="s">
        <v>117</v>
      </c>
      <c r="H908" s="23">
        <f>INDEX(部首検索表[序数],MATCH(字音画数表[[#This Row],[部首]],部首検索表[部首],0))</f>
        <v>53</v>
      </c>
      <c r="I908" s="23" t="s">
        <v>656</v>
      </c>
      <c r="J908" s="23"/>
      <c r="K908" s="23"/>
      <c r="L908" s="23"/>
      <c r="M908" s="45" t="s">
        <v>20</v>
      </c>
      <c r="N908" s="20"/>
      <c r="AU908"/>
      <c r="AW908"/>
      <c r="AY908"/>
      <c r="AZ908" s="3"/>
      <c r="BA908"/>
      <c r="BB908" s="3"/>
      <c r="BC908"/>
      <c r="BD908" s="3"/>
      <c r="BE908"/>
      <c r="BF908" s="3"/>
      <c r="BG908"/>
      <c r="BH908" s="3"/>
      <c r="BI908"/>
      <c r="BJ908" s="3"/>
      <c r="BK908"/>
      <c r="BL908" s="3"/>
      <c r="BM908"/>
      <c r="BN908" s="3"/>
      <c r="BO908"/>
      <c r="BP908" s="3"/>
      <c r="BQ908"/>
      <c r="BR908" s="3"/>
      <c r="BS908"/>
      <c r="BT908" s="3"/>
      <c r="BU908"/>
      <c r="BV908" s="3"/>
      <c r="BW908"/>
      <c r="BX908" s="3"/>
      <c r="BY908"/>
      <c r="BZ908" s="3"/>
      <c r="CA908"/>
      <c r="CB908" s="3"/>
      <c r="CD908" s="3"/>
      <c r="CF908" s="3"/>
    </row>
    <row r="909" spans="2:84">
      <c r="B909" s="29">
        <f t="shared" si="15"/>
        <v>907</v>
      </c>
      <c r="C909" s="14" t="s">
        <v>1708</v>
      </c>
      <c r="D909" s="14" t="s">
        <v>1708</v>
      </c>
      <c r="E909" s="9" t="s">
        <v>656</v>
      </c>
      <c r="F909" s="1">
        <v>9</v>
      </c>
      <c r="G909" s="23" t="s">
        <v>1212</v>
      </c>
      <c r="H909" s="27">
        <f>INDEX(部首検索表[序数],MATCH(字音画数表[[#This Row],[部首]],部首検索表[部首],0))</f>
        <v>154</v>
      </c>
      <c r="I909" s="23" t="s">
        <v>656</v>
      </c>
      <c r="J909" s="23"/>
      <c r="K909" s="23"/>
      <c r="L909" s="23"/>
      <c r="M909" s="45"/>
      <c r="N909" s="20"/>
      <c r="AU909"/>
      <c r="AW909"/>
      <c r="AY909"/>
      <c r="AZ909" s="3"/>
      <c r="BA909"/>
      <c r="BB909" s="3"/>
      <c r="BC909"/>
      <c r="BD909" s="3"/>
      <c r="BE909"/>
      <c r="BF909" s="3"/>
      <c r="BG909"/>
      <c r="BH909" s="3"/>
      <c r="BI909"/>
      <c r="BJ909" s="3"/>
      <c r="BK909"/>
      <c r="BL909" s="3"/>
      <c r="BM909"/>
      <c r="BN909" s="3"/>
      <c r="BO909"/>
      <c r="BP909" s="3"/>
      <c r="BQ909"/>
      <c r="BR909" s="3"/>
      <c r="BS909"/>
      <c r="BT909" s="3"/>
      <c r="BU909"/>
      <c r="BV909" s="3"/>
      <c r="BW909"/>
      <c r="BX909" s="3"/>
      <c r="BY909"/>
      <c r="BZ909" s="3"/>
      <c r="CA909"/>
      <c r="CB909" s="3"/>
      <c r="CD909" s="3"/>
      <c r="CF909" s="3"/>
    </row>
    <row r="910" spans="2:84">
      <c r="B910" s="29">
        <f t="shared" si="15"/>
        <v>908</v>
      </c>
      <c r="C910" s="14" t="s">
        <v>1941</v>
      </c>
      <c r="D910" s="14" t="s">
        <v>1941</v>
      </c>
      <c r="E910" s="9" t="s">
        <v>656</v>
      </c>
      <c r="F910" s="1">
        <v>10</v>
      </c>
      <c r="G910" s="23" t="s">
        <v>472</v>
      </c>
      <c r="H910" s="23">
        <f>INDEX(部首検索表[序数],MATCH(字音画数表[[#This Row],[部首]],部首検索表[部首],0))</f>
        <v>85</v>
      </c>
      <c r="I910" s="23" t="s">
        <v>1940</v>
      </c>
      <c r="J910" s="23"/>
      <c r="K910" s="23"/>
      <c r="L910" s="23"/>
      <c r="M910" s="146" t="s">
        <v>2109</v>
      </c>
      <c r="N910" s="20"/>
      <c r="AU910"/>
      <c r="AW910"/>
      <c r="AY910"/>
      <c r="AZ910" s="3"/>
      <c r="BA910"/>
      <c r="BB910" s="3"/>
      <c r="BC910"/>
      <c r="BD910" s="3"/>
      <c r="BE910"/>
      <c r="BF910" s="3"/>
      <c r="BG910"/>
      <c r="BH910" s="3"/>
      <c r="BI910"/>
      <c r="BJ910" s="3"/>
      <c r="BK910"/>
      <c r="BL910" s="3"/>
      <c r="BM910"/>
      <c r="BN910" s="3"/>
      <c r="BO910"/>
      <c r="BP910" s="3"/>
      <c r="BQ910"/>
      <c r="BR910" s="3"/>
      <c r="BS910"/>
      <c r="BT910" s="3"/>
      <c r="BU910"/>
      <c r="BV910" s="3"/>
      <c r="BW910"/>
      <c r="BX910" s="3"/>
      <c r="BY910"/>
      <c r="BZ910" s="3"/>
      <c r="CA910"/>
      <c r="CB910" s="3"/>
      <c r="CD910" s="3"/>
      <c r="CF910" s="3"/>
    </row>
    <row r="911" spans="2:84">
      <c r="B911" s="29">
        <f t="shared" si="15"/>
        <v>909</v>
      </c>
      <c r="C911" s="14" t="s">
        <v>662</v>
      </c>
      <c r="D911" s="14" t="s">
        <v>662</v>
      </c>
      <c r="E911" s="9" t="s">
        <v>656</v>
      </c>
      <c r="F911" s="1">
        <v>11</v>
      </c>
      <c r="G911" s="23" t="s">
        <v>292</v>
      </c>
      <c r="H911" s="23">
        <f>INDEX(部首検索表[序数],MATCH(字音画数表[[#This Row],[部首]],部首検索表[部首],0))</f>
        <v>118</v>
      </c>
      <c r="I911" s="23" t="s">
        <v>656</v>
      </c>
      <c r="J911" s="23"/>
      <c r="K911" s="23"/>
      <c r="L911" s="23"/>
      <c r="M911" s="45" t="s">
        <v>20</v>
      </c>
      <c r="N911" s="20"/>
      <c r="AU911"/>
      <c r="AW911"/>
      <c r="AY911"/>
      <c r="AZ911" s="3"/>
      <c r="BA911"/>
      <c r="BB911" s="3"/>
      <c r="BC911"/>
      <c r="BD911" s="3"/>
      <c r="BE911"/>
      <c r="BF911" s="3"/>
      <c r="BG911"/>
      <c r="BH911" s="3"/>
      <c r="BI911"/>
      <c r="BJ911" s="3"/>
      <c r="BK911"/>
      <c r="BL911" s="3"/>
      <c r="BM911"/>
      <c r="BN911" s="3"/>
      <c r="BO911"/>
      <c r="BP911" s="3"/>
      <c r="BQ911"/>
      <c r="BR911" s="3"/>
      <c r="BS911"/>
      <c r="BT911" s="3"/>
      <c r="BU911"/>
      <c r="BV911" s="3"/>
      <c r="BW911"/>
      <c r="BX911" s="3"/>
      <c r="BY911"/>
      <c r="BZ911" s="3"/>
      <c r="CA911"/>
      <c r="CB911" s="3"/>
      <c r="CD911" s="3"/>
      <c r="CF911" s="3"/>
    </row>
    <row r="912" spans="2:84">
      <c r="B912" s="29">
        <f t="shared" si="15"/>
        <v>910</v>
      </c>
      <c r="C912" s="14" t="s">
        <v>663</v>
      </c>
      <c r="D912" s="14" t="s">
        <v>663</v>
      </c>
      <c r="E912" s="9" t="s">
        <v>656</v>
      </c>
      <c r="F912" s="1">
        <v>12</v>
      </c>
      <c r="G912" s="25" t="s">
        <v>15</v>
      </c>
      <c r="H912" s="23">
        <f>INDEX(部首検索表[序数],MATCH(字音画数表[[#This Row],[部首]],部首検索表[部首],0))</f>
        <v>40</v>
      </c>
      <c r="I912" s="23" t="s">
        <v>656</v>
      </c>
      <c r="J912" s="23"/>
      <c r="K912" s="23"/>
      <c r="L912" s="23"/>
      <c r="M912" s="45" t="s">
        <v>20</v>
      </c>
      <c r="N912" s="20"/>
      <c r="AU912"/>
      <c r="AW912"/>
      <c r="AY912"/>
      <c r="AZ912" s="3"/>
      <c r="BA912"/>
      <c r="BB912" s="3"/>
      <c r="BC912"/>
      <c r="BD912" s="3"/>
      <c r="BE912"/>
      <c r="BF912" s="3"/>
      <c r="BG912"/>
      <c r="BH912" s="3"/>
      <c r="BI912"/>
      <c r="BJ912" s="3"/>
      <c r="BK912"/>
      <c r="BL912" s="3"/>
      <c r="BM912"/>
      <c r="BN912" s="3"/>
      <c r="BO912"/>
      <c r="BP912" s="3"/>
      <c r="BQ912"/>
      <c r="BR912" s="3"/>
      <c r="BS912"/>
      <c r="BT912" s="3"/>
      <c r="BU912"/>
      <c r="BV912" s="3"/>
      <c r="BW912"/>
      <c r="BX912" s="3"/>
      <c r="BY912"/>
      <c r="BZ912" s="3"/>
      <c r="CA912"/>
      <c r="CB912" s="3"/>
      <c r="CD912" s="3"/>
      <c r="CF912" s="3"/>
    </row>
    <row r="913" spans="2:84">
      <c r="B913" s="29">
        <f t="shared" si="15"/>
        <v>911</v>
      </c>
      <c r="C913" s="8" t="s">
        <v>850</v>
      </c>
      <c r="D913" s="21" t="s">
        <v>850</v>
      </c>
      <c r="E913" s="9" t="s">
        <v>656</v>
      </c>
      <c r="F913" s="1">
        <v>15</v>
      </c>
      <c r="G913" s="23" t="s">
        <v>812</v>
      </c>
      <c r="H913" s="23">
        <f>INDEX(部首検索表[序数],MATCH(字音画数表[[#This Row],[部首]],部首検索表[部首],0))</f>
        <v>154</v>
      </c>
      <c r="I913" s="23" t="s">
        <v>656</v>
      </c>
      <c r="J913" s="23"/>
      <c r="K913" s="23"/>
      <c r="L913" s="23"/>
      <c r="M913" s="45"/>
      <c r="N913" s="20"/>
      <c r="AU913"/>
      <c r="AW913"/>
      <c r="AY913"/>
      <c r="AZ913" s="3"/>
      <c r="BA913"/>
      <c r="BB913" s="3"/>
      <c r="BC913"/>
      <c r="BD913" s="3"/>
      <c r="BE913"/>
      <c r="BF913" s="3"/>
      <c r="BG913"/>
      <c r="BH913" s="3"/>
      <c r="BI913"/>
      <c r="BJ913" s="3"/>
      <c r="BK913"/>
      <c r="BL913" s="3"/>
      <c r="BM913"/>
      <c r="BN913" s="3"/>
      <c r="BO913"/>
      <c r="BP913" s="3"/>
      <c r="BQ913"/>
      <c r="BR913" s="3"/>
      <c r="BS913"/>
      <c r="BT913" s="3"/>
      <c r="BU913"/>
      <c r="BV913" s="3"/>
      <c r="BW913"/>
      <c r="BX913" s="3"/>
      <c r="BY913"/>
      <c r="BZ913" s="3"/>
      <c r="CA913"/>
      <c r="CB913" s="3"/>
      <c r="CD913" s="3"/>
      <c r="CF913" s="3"/>
    </row>
    <row r="914" spans="2:84">
      <c r="B914" s="29">
        <f t="shared" si="15"/>
        <v>912</v>
      </c>
      <c r="C914" s="28" t="s">
        <v>656</v>
      </c>
      <c r="D914" s="28" t="s">
        <v>656</v>
      </c>
      <c r="E914" s="9" t="s">
        <v>656</v>
      </c>
      <c r="F914" s="1">
        <v>17</v>
      </c>
      <c r="G914" s="23" t="s">
        <v>1354</v>
      </c>
      <c r="H914" s="23">
        <f>INDEX(部首検索表[序数],MATCH(字音画数表[[#This Row],[部首]],部首検索表[部首],0))</f>
        <v>184</v>
      </c>
      <c r="I914" s="23" t="s">
        <v>656</v>
      </c>
      <c r="J914" s="23"/>
      <c r="K914" s="23"/>
      <c r="L914" s="23"/>
      <c r="M914" s="149" t="s">
        <v>1815</v>
      </c>
      <c r="N914" s="20"/>
      <c r="AU914"/>
      <c r="AW914"/>
      <c r="AY914"/>
      <c r="AZ914" s="3"/>
      <c r="BA914"/>
      <c r="BB914" s="3"/>
      <c r="BC914"/>
      <c r="BD914" s="3"/>
      <c r="BE914"/>
      <c r="BF914" s="3"/>
      <c r="BG914"/>
      <c r="BH914" s="3"/>
      <c r="BI914"/>
      <c r="BJ914" s="3"/>
      <c r="BK914"/>
      <c r="BL914" s="3"/>
      <c r="BM914"/>
      <c r="BN914" s="3"/>
      <c r="BO914"/>
      <c r="BP914" s="3"/>
      <c r="BQ914"/>
      <c r="BR914" s="3"/>
      <c r="BS914"/>
      <c r="BT914" s="3"/>
      <c r="BU914"/>
      <c r="BV914" s="3"/>
      <c r="BW914"/>
      <c r="BX914" s="3"/>
      <c r="BY914"/>
      <c r="BZ914" s="3"/>
      <c r="CA914"/>
      <c r="CB914" s="3"/>
      <c r="CD914" s="3"/>
      <c r="CF914" s="3"/>
    </row>
    <row r="915" spans="2:84">
      <c r="B915" s="29">
        <f t="shared" si="15"/>
        <v>913</v>
      </c>
      <c r="C915" s="28" t="s">
        <v>1942</v>
      </c>
      <c r="D915" s="28" t="s">
        <v>1942</v>
      </c>
      <c r="E915" s="9" t="s">
        <v>656</v>
      </c>
      <c r="F915" s="1">
        <v>18</v>
      </c>
      <c r="G915" s="23" t="s">
        <v>446</v>
      </c>
      <c r="H915" s="23">
        <f>INDEX(部首検索表[序数],MATCH(字音画数表[[#This Row],[部首]],部首検索表[部首],0))</f>
        <v>184</v>
      </c>
      <c r="I915" s="23" t="s">
        <v>656</v>
      </c>
      <c r="J915" s="23"/>
      <c r="K915" s="23"/>
      <c r="L915" s="23" t="s">
        <v>1974</v>
      </c>
      <c r="M915" s="45" t="s">
        <v>2196</v>
      </c>
      <c r="N915" s="20"/>
      <c r="AU915"/>
      <c r="AW915"/>
      <c r="AY915"/>
      <c r="AZ915" s="3"/>
      <c r="BA915"/>
      <c r="BB915" s="3"/>
      <c r="BC915"/>
      <c r="BD915" s="3"/>
      <c r="BE915"/>
      <c r="BF915" s="3"/>
      <c r="BG915"/>
      <c r="BH915" s="3"/>
      <c r="BI915"/>
      <c r="BJ915" s="3"/>
      <c r="BK915"/>
      <c r="BL915" s="3"/>
      <c r="BM915"/>
      <c r="BN915" s="3"/>
      <c r="BO915"/>
      <c r="BP915" s="3"/>
      <c r="BQ915"/>
      <c r="BR915" s="3"/>
      <c r="BS915"/>
      <c r="BT915" s="3"/>
      <c r="BU915"/>
      <c r="BV915" s="3"/>
      <c r="BW915"/>
      <c r="BX915" s="3"/>
      <c r="BY915"/>
      <c r="BZ915" s="3"/>
      <c r="CA915"/>
      <c r="CB915" s="3"/>
      <c r="CD915" s="3"/>
      <c r="CF915" s="3"/>
    </row>
    <row r="916" spans="2:84">
      <c r="B916" s="29">
        <f t="shared" si="15"/>
        <v>914</v>
      </c>
      <c r="C916" s="14" t="s">
        <v>664</v>
      </c>
      <c r="D916" s="14" t="s">
        <v>664</v>
      </c>
      <c r="E916" s="9" t="s">
        <v>957</v>
      </c>
      <c r="F916" s="1">
        <v>4</v>
      </c>
      <c r="G916" s="23" t="s">
        <v>664</v>
      </c>
      <c r="H916" s="23">
        <f>INDEX(部首検索表[序数],MATCH(字音画数表[[#This Row],[部首]],部首検索表[部首],0))</f>
        <v>80</v>
      </c>
      <c r="I916" s="23" t="s">
        <v>656</v>
      </c>
      <c r="J916" s="23"/>
      <c r="K916" s="23"/>
      <c r="L916" s="23"/>
      <c r="M916" s="45"/>
      <c r="N916" s="20"/>
      <c r="AU916"/>
      <c r="AW916"/>
      <c r="AY916"/>
      <c r="AZ916" s="3"/>
      <c r="BA916"/>
      <c r="BB916" s="3"/>
      <c r="BC916"/>
      <c r="BD916" s="3"/>
      <c r="BE916"/>
      <c r="BF916" s="3"/>
      <c r="BG916"/>
      <c r="BH916" s="3"/>
      <c r="BI916"/>
      <c r="BJ916" s="3"/>
      <c r="BK916"/>
      <c r="BL916" s="3"/>
      <c r="BM916"/>
      <c r="BN916" s="3"/>
      <c r="BO916"/>
      <c r="BP916" s="3"/>
      <c r="BQ916"/>
      <c r="BR916" s="3"/>
      <c r="BS916"/>
      <c r="BT916" s="3"/>
      <c r="BU916"/>
      <c r="BV916" s="3"/>
      <c r="BW916"/>
      <c r="BX916" s="3"/>
      <c r="BY916"/>
      <c r="BZ916" s="3"/>
      <c r="CA916"/>
      <c r="CB916" s="3"/>
      <c r="CD916" s="3"/>
      <c r="CF916" s="3"/>
    </row>
    <row r="917" spans="2:84">
      <c r="B917" s="29">
        <f t="shared" si="15"/>
        <v>915</v>
      </c>
      <c r="C917" s="14" t="s">
        <v>665</v>
      </c>
      <c r="D917" s="14" t="s">
        <v>665</v>
      </c>
      <c r="E917" s="9" t="s">
        <v>957</v>
      </c>
      <c r="F917" s="1">
        <v>7</v>
      </c>
      <c r="G917" s="28" t="s">
        <v>308</v>
      </c>
      <c r="H917" s="8">
        <f>INDEX(部首検索表[序数],MATCH(字音画数表[[#This Row],[部首]],部首検索表[部首],0))</f>
        <v>48</v>
      </c>
      <c r="I917" s="23" t="s">
        <v>656</v>
      </c>
      <c r="J917" s="23" t="s">
        <v>2110</v>
      </c>
      <c r="K917" s="23" t="s">
        <v>1972</v>
      </c>
      <c r="L917" s="23"/>
      <c r="M917" s="45" t="s">
        <v>2111</v>
      </c>
      <c r="N917" s="20"/>
      <c r="AU917"/>
      <c r="AW917"/>
      <c r="AY917"/>
      <c r="AZ917" s="3"/>
      <c r="BA917"/>
      <c r="BB917" s="3"/>
      <c r="BC917"/>
      <c r="BD917" s="3"/>
      <c r="BE917"/>
      <c r="BF917" s="3"/>
      <c r="BG917"/>
      <c r="BH917" s="3"/>
      <c r="BI917"/>
      <c r="BJ917" s="3"/>
      <c r="BK917"/>
      <c r="BL917" s="3"/>
      <c r="BM917"/>
      <c r="BN917" s="3"/>
      <c r="BO917"/>
      <c r="BP917" s="3"/>
      <c r="BQ917"/>
      <c r="BR917" s="3"/>
      <c r="BS917"/>
      <c r="BT917" s="3"/>
      <c r="BU917"/>
      <c r="BV917" s="3"/>
      <c r="BW917"/>
      <c r="BX917" s="3"/>
      <c r="BY917"/>
      <c r="BZ917" s="3"/>
      <c r="CA917"/>
      <c r="CB917" s="3"/>
      <c r="CD917" s="3"/>
      <c r="CF917" s="3"/>
    </row>
    <row r="918" spans="2:84">
      <c r="B918" s="29">
        <f t="shared" si="15"/>
        <v>916</v>
      </c>
      <c r="C918" s="14" t="s">
        <v>666</v>
      </c>
      <c r="D918" s="14" t="s">
        <v>666</v>
      </c>
      <c r="E918" s="9" t="s">
        <v>957</v>
      </c>
      <c r="F918" s="1">
        <v>8</v>
      </c>
      <c r="G918" s="23" t="s">
        <v>163</v>
      </c>
      <c r="H918" s="27">
        <f>INDEX(部首検索表[序数],MATCH(字音画数表[[#This Row],[部首]],部首検索表[部首],0))</f>
        <v>77</v>
      </c>
      <c r="I918" s="23" t="s">
        <v>656</v>
      </c>
      <c r="J918" s="23"/>
      <c r="K918" s="23"/>
      <c r="L918" s="23"/>
      <c r="M918" s="45" t="s">
        <v>20</v>
      </c>
      <c r="N918" s="20"/>
      <c r="AU918"/>
      <c r="AW918"/>
      <c r="AY918"/>
      <c r="AZ918" s="3"/>
      <c r="BA918"/>
      <c r="BB918" s="3"/>
      <c r="BC918"/>
      <c r="BD918" s="3"/>
      <c r="BE918"/>
      <c r="BF918" s="3"/>
      <c r="BG918"/>
      <c r="BH918" s="3"/>
      <c r="BI918"/>
      <c r="BJ918" s="3"/>
      <c r="BK918"/>
      <c r="BL918" s="3"/>
      <c r="BM918"/>
      <c r="BN918" s="3"/>
      <c r="BO918"/>
      <c r="BP918" s="3"/>
      <c r="BQ918"/>
      <c r="BR918" s="3"/>
      <c r="BS918"/>
      <c r="BT918" s="3"/>
      <c r="BU918"/>
      <c r="BV918" s="3"/>
      <c r="BW918"/>
      <c r="BX918" s="3"/>
      <c r="BY918"/>
      <c r="BZ918" s="3"/>
      <c r="CA918"/>
      <c r="CB918" s="3"/>
      <c r="CD918" s="3"/>
      <c r="CF918" s="3"/>
    </row>
    <row r="919" spans="2:84">
      <c r="B919" s="29">
        <f t="shared" si="15"/>
        <v>917</v>
      </c>
      <c r="C919" s="14" t="s">
        <v>1709</v>
      </c>
      <c r="D919" s="14" t="s">
        <v>1709</v>
      </c>
      <c r="E919" s="9" t="s">
        <v>957</v>
      </c>
      <c r="F919" s="1">
        <v>11</v>
      </c>
      <c r="G919" s="23" t="s">
        <v>807</v>
      </c>
      <c r="H919" s="23">
        <f>INDEX(部首検索表[序数],MATCH(字音画数表[[#This Row],[部首]],部首検索表[部首],0))</f>
        <v>19</v>
      </c>
      <c r="I919" s="23" t="s">
        <v>656</v>
      </c>
      <c r="J919" s="23" t="s">
        <v>2112</v>
      </c>
      <c r="K919" s="23" t="s">
        <v>1980</v>
      </c>
      <c r="L919" s="23"/>
      <c r="M919" s="45" t="s">
        <v>20</v>
      </c>
      <c r="N919" s="20"/>
      <c r="AU919"/>
      <c r="AW919"/>
      <c r="AY919"/>
      <c r="AZ919" s="3"/>
      <c r="BA919"/>
      <c r="BB919" s="3"/>
      <c r="BC919"/>
      <c r="BD919" s="3"/>
      <c r="BE919"/>
      <c r="BF919" s="3"/>
      <c r="BG919"/>
      <c r="BH919" s="3"/>
      <c r="BI919"/>
      <c r="BJ919" s="3"/>
      <c r="BK919"/>
      <c r="BL919" s="3"/>
      <c r="BM919"/>
      <c r="BN919" s="3"/>
      <c r="BO919"/>
      <c r="BP919" s="3"/>
      <c r="BQ919"/>
      <c r="BR919" s="3"/>
      <c r="BS919"/>
      <c r="BT919" s="3"/>
      <c r="BU919"/>
      <c r="BV919" s="3"/>
      <c r="BW919"/>
      <c r="BX919" s="3"/>
      <c r="BY919"/>
      <c r="BZ919" s="3"/>
      <c r="CA919"/>
      <c r="CB919" s="3"/>
      <c r="CD919" s="3"/>
      <c r="CF919" s="3"/>
    </row>
    <row r="920" spans="2:84">
      <c r="B920" s="29">
        <f t="shared" si="15"/>
        <v>918</v>
      </c>
      <c r="C920" s="1" t="s">
        <v>667</v>
      </c>
      <c r="D920" s="9" t="s">
        <v>667</v>
      </c>
      <c r="E920" s="9" t="s">
        <v>957</v>
      </c>
      <c r="F920" s="1">
        <v>12</v>
      </c>
      <c r="G920" s="1" t="s">
        <v>80</v>
      </c>
      <c r="H920" s="23">
        <f>INDEX(部首検索表[序数],MATCH(字音画数表[[#This Row],[部首]],部首検索表[部首],0))</f>
        <v>86</v>
      </c>
      <c r="I920" s="23" t="s">
        <v>656</v>
      </c>
      <c r="J920" s="23"/>
      <c r="K920" s="23"/>
      <c r="L920" s="23"/>
      <c r="M920" s="45" t="s">
        <v>20</v>
      </c>
      <c r="N920" s="20"/>
      <c r="AU920"/>
      <c r="AW920"/>
      <c r="AY920"/>
      <c r="AZ920" s="3"/>
      <c r="BA920"/>
      <c r="BB920" s="3"/>
      <c r="BC920"/>
      <c r="BD920" s="3"/>
      <c r="BE920"/>
      <c r="BF920" s="3"/>
      <c r="BG920"/>
      <c r="BH920" s="3"/>
      <c r="BI920"/>
      <c r="BJ920" s="3"/>
      <c r="BK920"/>
      <c r="BL920" s="3"/>
      <c r="BM920"/>
      <c r="BN920" s="3"/>
      <c r="BO920"/>
      <c r="BP920" s="3"/>
      <c r="BQ920"/>
      <c r="BR920" s="3"/>
      <c r="BS920"/>
      <c r="BT920" s="3"/>
      <c r="BU920"/>
      <c r="BV920" s="3"/>
      <c r="BW920"/>
      <c r="BX920" s="3"/>
      <c r="BY920"/>
      <c r="BZ920" s="3"/>
      <c r="CA920"/>
      <c r="CB920" s="3"/>
      <c r="CD920" s="3"/>
      <c r="CF920" s="3"/>
    </row>
    <row r="921" spans="2:84">
      <c r="B921" s="29">
        <f t="shared" si="15"/>
        <v>919</v>
      </c>
      <c r="C921" s="14" t="s">
        <v>1710</v>
      </c>
      <c r="D921" s="14" t="s">
        <v>1710</v>
      </c>
      <c r="E921" s="9" t="s">
        <v>957</v>
      </c>
      <c r="F921" s="1">
        <v>15</v>
      </c>
      <c r="G921" s="23" t="s">
        <v>117</v>
      </c>
      <c r="H921" s="23">
        <f>INDEX(部首検索表[序数],MATCH(字音画数表[[#This Row],[部首]],部首検索表[部首],0))</f>
        <v>53</v>
      </c>
      <c r="I921" s="23" t="s">
        <v>656</v>
      </c>
      <c r="J921" s="23"/>
      <c r="K921" s="23"/>
      <c r="L921" s="23"/>
      <c r="M921" s="45"/>
      <c r="N921" s="20"/>
      <c r="AU921"/>
      <c r="AW921"/>
      <c r="AY921"/>
      <c r="AZ921" s="3"/>
      <c r="BA921"/>
      <c r="BB921" s="3"/>
      <c r="BC921"/>
      <c r="BD921" s="3"/>
      <c r="BE921"/>
      <c r="BF921" s="3"/>
      <c r="BG921"/>
      <c r="BH921" s="3"/>
      <c r="BI921"/>
      <c r="BJ921" s="3"/>
      <c r="BK921"/>
      <c r="BL921" s="3"/>
      <c r="BM921"/>
      <c r="BN921" s="3"/>
      <c r="BO921"/>
      <c r="BP921" s="3"/>
      <c r="BQ921"/>
      <c r="BR921" s="3"/>
      <c r="BS921"/>
      <c r="BT921" s="3"/>
      <c r="BU921"/>
      <c r="BV921" s="3"/>
      <c r="BW921"/>
      <c r="BX921" s="3"/>
      <c r="BY921"/>
      <c r="BZ921" s="3"/>
      <c r="CA921"/>
      <c r="CB921" s="3"/>
      <c r="CD921" s="3"/>
      <c r="CF921" s="3"/>
    </row>
    <row r="922" spans="2:84">
      <c r="B922" s="29">
        <f t="shared" si="15"/>
        <v>920</v>
      </c>
      <c r="C922" s="43" t="s">
        <v>668</v>
      </c>
      <c r="D922" s="43" t="s">
        <v>668</v>
      </c>
      <c r="E922" s="16" t="s">
        <v>1711</v>
      </c>
      <c r="F922" s="1">
        <v>5</v>
      </c>
      <c r="G922" s="23" t="s">
        <v>333</v>
      </c>
      <c r="H922" s="23">
        <f>INDEX(部首検索表[序数],MATCH(字音画数表[[#This Row],[部首]],部首検索表[部首],0))</f>
        <v>50</v>
      </c>
      <c r="I922" s="23" t="s">
        <v>656</v>
      </c>
      <c r="J922" s="23"/>
      <c r="K922" s="23"/>
      <c r="L922" s="23"/>
      <c r="M922" s="45"/>
      <c r="N922" s="20"/>
      <c r="AU922"/>
      <c r="AW922"/>
      <c r="AY922"/>
      <c r="AZ922" s="3"/>
      <c r="BA922"/>
      <c r="BB922" s="3"/>
      <c r="BC922"/>
      <c r="BD922" s="3"/>
      <c r="BE922"/>
      <c r="BF922" s="3"/>
      <c r="BG922"/>
      <c r="BH922" s="3"/>
      <c r="BI922"/>
      <c r="BJ922" s="3"/>
      <c r="BK922"/>
      <c r="BL922" s="3"/>
      <c r="BM922"/>
      <c r="BN922" s="3"/>
      <c r="BO922"/>
      <c r="BP922" s="3"/>
      <c r="BQ922"/>
      <c r="BR922" s="3"/>
      <c r="BS922"/>
      <c r="BT922" s="3"/>
      <c r="BU922"/>
      <c r="BV922" s="3"/>
      <c r="BW922"/>
      <c r="BX922" s="3"/>
      <c r="BY922"/>
      <c r="BZ922" s="3"/>
      <c r="CA922"/>
      <c r="CB922" s="3"/>
      <c r="CD922" s="3"/>
      <c r="CF922" s="3"/>
    </row>
    <row r="923" spans="2:84">
      <c r="B923" s="29">
        <f t="shared" si="15"/>
        <v>921</v>
      </c>
      <c r="C923" s="14" t="s">
        <v>661</v>
      </c>
      <c r="D923" s="14" t="s">
        <v>661</v>
      </c>
      <c r="E923" s="9" t="s">
        <v>1854</v>
      </c>
      <c r="F923" s="1">
        <v>11</v>
      </c>
      <c r="G923" s="23" t="s">
        <v>90</v>
      </c>
      <c r="H923" s="23">
        <f>INDEX(部首検索表[序数],MATCH(字音画数表[[#This Row],[部首]],部首検索表[部首],0))</f>
        <v>85</v>
      </c>
      <c r="I923" s="23" t="s">
        <v>656</v>
      </c>
      <c r="J923" s="23"/>
      <c r="K923" s="23"/>
      <c r="L923" s="23"/>
      <c r="M923" s="45" t="s">
        <v>1855</v>
      </c>
      <c r="N923" s="20"/>
      <c r="AU923"/>
      <c r="AW923"/>
      <c r="AY923"/>
      <c r="AZ923" s="3"/>
      <c r="BA923"/>
      <c r="BB923" s="3"/>
      <c r="BC923"/>
      <c r="BD923" s="3"/>
      <c r="BE923"/>
      <c r="BF923" s="3"/>
      <c r="BG923"/>
      <c r="BH923" s="3"/>
      <c r="BI923"/>
      <c r="BJ923" s="3"/>
      <c r="BK923"/>
      <c r="BL923" s="3"/>
      <c r="BM923"/>
      <c r="BN923" s="3"/>
      <c r="BO923"/>
      <c r="BP923" s="3"/>
      <c r="BQ923"/>
      <c r="BR923" s="3"/>
      <c r="BS923"/>
      <c r="BT923" s="3"/>
      <c r="BU923"/>
      <c r="BV923" s="3"/>
      <c r="BW923"/>
      <c r="BX923" s="3"/>
      <c r="BY923"/>
      <c r="BZ923" s="3"/>
      <c r="CA923"/>
      <c r="CB923" s="3"/>
      <c r="CD923" s="3"/>
      <c r="CF923" s="3"/>
    </row>
    <row r="924" spans="2:84">
      <c r="B924" s="29">
        <f t="shared" si="15"/>
        <v>922</v>
      </c>
      <c r="C924" s="14" t="s">
        <v>1712</v>
      </c>
      <c r="D924" s="14" t="s">
        <v>1712</v>
      </c>
      <c r="E924" s="9" t="s">
        <v>670</v>
      </c>
      <c r="F924" s="1">
        <v>12</v>
      </c>
      <c r="G924" s="23" t="s">
        <v>191</v>
      </c>
      <c r="H924" s="23">
        <f>INDEX(部首検索表[序数],MATCH(字音画数表[[#This Row],[部首]],部首検索表[部首],0))</f>
        <v>60</v>
      </c>
      <c r="I924" s="23" t="s">
        <v>656</v>
      </c>
      <c r="J924" s="23"/>
      <c r="K924" s="23"/>
      <c r="L924" s="23"/>
      <c r="M924" s="45"/>
      <c r="N924" s="20"/>
      <c r="AU924"/>
      <c r="AW924"/>
      <c r="AY924"/>
      <c r="AZ924" s="3"/>
      <c r="BA924"/>
      <c r="BB924" s="3"/>
      <c r="BC924"/>
      <c r="BD924" s="3"/>
      <c r="BE924"/>
      <c r="BF924" s="3"/>
      <c r="BG924"/>
      <c r="BH924" s="3"/>
      <c r="BI924"/>
      <c r="BJ924" s="3"/>
      <c r="BK924"/>
      <c r="BL924" s="3"/>
      <c r="BM924"/>
      <c r="BN924" s="3"/>
      <c r="BO924"/>
      <c r="BP924" s="3"/>
      <c r="BQ924"/>
      <c r="BR924" s="3"/>
      <c r="BS924"/>
      <c r="BT924" s="3"/>
      <c r="BU924"/>
      <c r="BV924" s="3"/>
      <c r="BW924"/>
      <c r="BX924" s="3"/>
      <c r="BY924"/>
      <c r="BZ924" s="3"/>
      <c r="CA924"/>
      <c r="CB924" s="3"/>
      <c r="CD924" s="3"/>
      <c r="CF924" s="3"/>
    </row>
    <row r="925" spans="2:84">
      <c r="B925" s="29">
        <f t="shared" si="15"/>
        <v>923</v>
      </c>
      <c r="C925" s="14" t="s">
        <v>669</v>
      </c>
      <c r="D925" s="14" t="s">
        <v>2715</v>
      </c>
      <c r="E925" s="9" t="s">
        <v>670</v>
      </c>
      <c r="F925" s="1">
        <v>14</v>
      </c>
      <c r="G925" s="23" t="s">
        <v>671</v>
      </c>
      <c r="H925" s="23">
        <f>INDEX(部首検索表[序数],MATCH(字音画数表[[#This Row],[部首]],部首検索表[部首],0))</f>
        <v>113</v>
      </c>
      <c r="I925" s="23" t="s">
        <v>656</v>
      </c>
      <c r="J925" s="23"/>
      <c r="K925" s="23"/>
      <c r="L925" s="23"/>
      <c r="M925" s="45" t="s">
        <v>20</v>
      </c>
      <c r="N925" s="20"/>
      <c r="AU925"/>
      <c r="AW925"/>
      <c r="AY925"/>
      <c r="AZ925" s="3"/>
      <c r="BA925"/>
      <c r="BB925" s="3"/>
      <c r="BC925"/>
      <c r="BD925" s="3"/>
      <c r="BE925"/>
      <c r="BF925" s="3"/>
      <c r="BG925"/>
      <c r="BH925" s="3"/>
      <c r="BI925"/>
      <c r="BJ925" s="3"/>
      <c r="BK925"/>
      <c r="BL925" s="3"/>
      <c r="BM925"/>
      <c r="BN925" s="3"/>
      <c r="BO925"/>
      <c r="BP925" s="3"/>
      <c r="BQ925"/>
      <c r="BR925" s="3"/>
      <c r="BS925"/>
      <c r="BT925" s="3"/>
      <c r="BU925"/>
      <c r="BV925" s="3"/>
      <c r="BW925"/>
      <c r="BX925" s="3"/>
      <c r="BY925"/>
      <c r="BZ925" s="3"/>
      <c r="CA925"/>
      <c r="CB925" s="3"/>
      <c r="CD925" s="3"/>
      <c r="CF925" s="3"/>
    </row>
    <row r="926" spans="2:84">
      <c r="B926" s="29">
        <f t="shared" si="15"/>
        <v>924</v>
      </c>
      <c r="C926" s="14" t="s">
        <v>672</v>
      </c>
      <c r="D926" s="14" t="s">
        <v>672</v>
      </c>
      <c r="E926" s="9" t="s">
        <v>670</v>
      </c>
      <c r="F926" s="1">
        <v>18</v>
      </c>
      <c r="G926" s="25" t="s">
        <v>673</v>
      </c>
      <c r="H926" s="27">
        <f>INDEX(部首検索表[序数],MATCH(字音画数表[[#This Row],[部首]],部首検索表[部首],0))</f>
        <v>146</v>
      </c>
      <c r="I926" s="23" t="s">
        <v>656</v>
      </c>
      <c r="J926" s="23"/>
      <c r="K926" s="23"/>
      <c r="L926" s="23"/>
      <c r="M926" s="45" t="s">
        <v>674</v>
      </c>
      <c r="N926" s="20"/>
      <c r="AU926"/>
      <c r="AW926"/>
      <c r="AY926"/>
      <c r="AZ926" s="3"/>
      <c r="BA926"/>
      <c r="BB926" s="3"/>
      <c r="BC926"/>
      <c r="BD926" s="3"/>
      <c r="BE926"/>
      <c r="BF926" s="3"/>
      <c r="BG926"/>
      <c r="BH926" s="3"/>
      <c r="BI926"/>
      <c r="BJ926" s="3"/>
      <c r="BK926"/>
      <c r="BL926" s="3"/>
      <c r="BM926"/>
      <c r="BN926" s="3"/>
      <c r="BO926"/>
      <c r="BP926" s="3"/>
      <c r="BQ926"/>
      <c r="BR926" s="3"/>
      <c r="BS926"/>
      <c r="BT926" s="3"/>
      <c r="BU926"/>
      <c r="BV926" s="3"/>
      <c r="BW926"/>
      <c r="BX926" s="3"/>
      <c r="BY926"/>
      <c r="BZ926" s="3"/>
      <c r="CA926"/>
      <c r="CB926" s="3"/>
      <c r="CD926" s="3"/>
      <c r="CF926" s="3"/>
    </row>
    <row r="927" spans="2:84">
      <c r="B927" s="29">
        <f t="shared" si="15"/>
        <v>925</v>
      </c>
      <c r="C927" s="14" t="s">
        <v>1713</v>
      </c>
      <c r="D927" s="14" t="s">
        <v>1713</v>
      </c>
      <c r="E927" s="9" t="s">
        <v>1714</v>
      </c>
      <c r="F927" s="1">
        <v>8</v>
      </c>
      <c r="G927" s="23" t="s">
        <v>920</v>
      </c>
      <c r="H927" s="23"/>
      <c r="I927" s="23" t="s">
        <v>656</v>
      </c>
      <c r="J927" s="23"/>
      <c r="K927" s="23"/>
      <c r="L927" s="23"/>
      <c r="M927" s="45"/>
      <c r="N927" s="20"/>
      <c r="AU927"/>
      <c r="AW927"/>
      <c r="AY927"/>
      <c r="AZ927" s="3"/>
      <c r="BA927"/>
      <c r="BB927" s="3"/>
      <c r="BC927"/>
      <c r="BD927" s="3"/>
      <c r="BE927"/>
      <c r="BF927" s="3"/>
      <c r="BG927"/>
      <c r="BH927" s="3"/>
      <c r="BI927"/>
      <c r="BJ927" s="3"/>
      <c r="BK927"/>
      <c r="BL927" s="3"/>
      <c r="BM927"/>
      <c r="BN927" s="3"/>
      <c r="BO927"/>
      <c r="BP927" s="3"/>
      <c r="BQ927"/>
      <c r="BR927" s="3"/>
      <c r="BS927"/>
      <c r="BT927" s="3"/>
      <c r="BU927"/>
      <c r="BV927" s="3"/>
      <c r="BW927"/>
      <c r="BX927" s="3"/>
      <c r="BY927"/>
      <c r="BZ927" s="3"/>
      <c r="CA927"/>
      <c r="CB927" s="3"/>
      <c r="CD927" s="3"/>
      <c r="CF927" s="3"/>
    </row>
    <row r="928" spans="2:84">
      <c r="B928" s="29">
        <f t="shared" si="15"/>
        <v>926</v>
      </c>
      <c r="C928" s="1" t="s">
        <v>1716</v>
      </c>
      <c r="D928" s="9" t="s">
        <v>1716</v>
      </c>
      <c r="E928" s="9" t="s">
        <v>1715</v>
      </c>
      <c r="F928" s="1">
        <v>4</v>
      </c>
      <c r="G928" s="1" t="s">
        <v>804</v>
      </c>
      <c r="H928" s="27">
        <f>INDEX(部首検索表[序数],MATCH(字音画数表[[#This Row],[部首]],部首検索表[部首],0))</f>
        <v>18</v>
      </c>
      <c r="I928" s="23" t="s">
        <v>656</v>
      </c>
      <c r="J928" s="23"/>
      <c r="K928" s="23"/>
      <c r="L928" s="23"/>
      <c r="M928" s="45" t="s">
        <v>20</v>
      </c>
      <c r="N928" s="20"/>
      <c r="AU928"/>
      <c r="AW928"/>
      <c r="AY928"/>
      <c r="AZ928" s="3"/>
      <c r="BA928"/>
      <c r="BB928" s="3"/>
      <c r="BC928"/>
      <c r="BD928" s="3"/>
      <c r="BE928"/>
      <c r="BF928" s="3"/>
      <c r="BG928"/>
      <c r="BH928" s="3"/>
      <c r="BI928"/>
      <c r="BJ928" s="3"/>
      <c r="BK928"/>
      <c r="BL928" s="3"/>
      <c r="BM928"/>
      <c r="BN928" s="3"/>
      <c r="BO928"/>
      <c r="BP928" s="3"/>
      <c r="BQ928"/>
      <c r="BR928" s="3"/>
      <c r="BS928"/>
      <c r="BT928" s="3"/>
      <c r="BU928"/>
      <c r="BV928" s="3"/>
      <c r="BW928"/>
      <c r="BX928" s="3"/>
      <c r="BY928"/>
      <c r="BZ928" s="3"/>
      <c r="CA928"/>
      <c r="CB928" s="3"/>
      <c r="CD928" s="3"/>
      <c r="CF928" s="3"/>
    </row>
    <row r="929" spans="2:84">
      <c r="B929" s="29">
        <f t="shared" si="15"/>
        <v>927</v>
      </c>
      <c r="C929" s="1" t="s">
        <v>1355</v>
      </c>
      <c r="D929" s="9" t="s">
        <v>1355</v>
      </c>
      <c r="E929" s="9" t="s">
        <v>1715</v>
      </c>
      <c r="F929" s="1">
        <v>8</v>
      </c>
      <c r="G929" s="1" t="s">
        <v>43</v>
      </c>
      <c r="H929" s="23">
        <f>INDEX(部首検索表[序数],MATCH(字音画数表[[#This Row],[部首]],部首検索表[部首],0))</f>
        <v>61</v>
      </c>
      <c r="I929" s="23" t="s">
        <v>656</v>
      </c>
      <c r="J929" s="28"/>
      <c r="K929" s="28"/>
      <c r="L929" s="28"/>
      <c r="M929" s="138" t="s">
        <v>20</v>
      </c>
      <c r="N929" s="20"/>
      <c r="AU929"/>
      <c r="AW929"/>
      <c r="AY929"/>
      <c r="AZ929" s="3"/>
      <c r="BA929"/>
      <c r="BB929" s="3"/>
      <c r="BC929"/>
      <c r="BD929" s="3"/>
      <c r="BE929"/>
      <c r="BF929" s="3"/>
      <c r="BG929"/>
      <c r="BH929" s="3"/>
      <c r="BI929"/>
      <c r="BJ929" s="3"/>
      <c r="BK929"/>
      <c r="BL929" s="3"/>
      <c r="BM929"/>
      <c r="BN929" s="3"/>
      <c r="BO929"/>
      <c r="BP929" s="3"/>
      <c r="BQ929"/>
      <c r="BR929" s="3"/>
      <c r="BS929"/>
      <c r="BT929" s="3"/>
      <c r="BU929"/>
      <c r="BV929" s="3"/>
      <c r="BW929"/>
      <c r="BX929" s="3"/>
      <c r="BY929"/>
      <c r="BZ929" s="3"/>
      <c r="CA929"/>
      <c r="CB929" s="3"/>
      <c r="CD929" s="3"/>
      <c r="CF929" s="3"/>
    </row>
    <row r="930" spans="2:84">
      <c r="B930" s="29">
        <f t="shared" si="15"/>
        <v>928</v>
      </c>
      <c r="C930" s="1" t="s">
        <v>675</v>
      </c>
      <c r="D930" s="9" t="s">
        <v>675</v>
      </c>
      <c r="E930" s="9" t="s">
        <v>676</v>
      </c>
      <c r="F930" s="1">
        <v>4</v>
      </c>
      <c r="G930" s="1" t="s">
        <v>675</v>
      </c>
      <c r="H930" s="26">
        <f>INDEX(部首検索表[序数],MATCH(字音画数表[[#This Row],[部首]],部首検索表[部首],0))</f>
        <v>67</v>
      </c>
      <c r="I930" s="23" t="s">
        <v>656</v>
      </c>
      <c r="J930" s="1"/>
      <c r="K930" s="1"/>
      <c r="L930" s="1"/>
      <c r="M930" s="45" t="s">
        <v>20</v>
      </c>
      <c r="N930" s="20"/>
      <c r="AU930"/>
      <c r="AW930"/>
      <c r="AY930"/>
      <c r="AZ930" s="3"/>
      <c r="BA930"/>
      <c r="BB930" s="3"/>
      <c r="BC930"/>
      <c r="BD930" s="3"/>
      <c r="BE930"/>
      <c r="BF930" s="3"/>
      <c r="BG930"/>
      <c r="BH930" s="3"/>
      <c r="BI930"/>
      <c r="BJ930" s="3"/>
      <c r="BK930"/>
      <c r="BL930" s="3"/>
      <c r="BM930"/>
      <c r="BN930" s="3"/>
      <c r="BO930"/>
      <c r="BP930" s="3"/>
      <c r="BQ930"/>
      <c r="BR930" s="3"/>
      <c r="BS930"/>
      <c r="BT930" s="3"/>
      <c r="BU930"/>
      <c r="BV930" s="3"/>
      <c r="BW930"/>
      <c r="BX930" s="3"/>
      <c r="BY930"/>
      <c r="BZ930" s="3"/>
      <c r="CA930"/>
      <c r="CB930" s="3"/>
      <c r="CD930" s="3"/>
      <c r="CF930" s="3"/>
    </row>
    <row r="931" spans="2:84">
      <c r="B931" s="29">
        <f t="shared" si="15"/>
        <v>929</v>
      </c>
      <c r="C931" s="14" t="s">
        <v>1717</v>
      </c>
      <c r="D931" s="14" t="s">
        <v>1717</v>
      </c>
      <c r="E931" s="9" t="s">
        <v>676</v>
      </c>
      <c r="F931" s="1">
        <v>11</v>
      </c>
      <c r="G931" s="23" t="s">
        <v>793</v>
      </c>
      <c r="H931" s="23">
        <f>INDEX(部首検索表[序数],MATCH(字音画数表[[#This Row],[部首]],部首検索表[部首],0))</f>
        <v>30</v>
      </c>
      <c r="I931" s="23" t="s">
        <v>656</v>
      </c>
      <c r="J931" s="23" t="s">
        <v>2113</v>
      </c>
      <c r="K931" s="23" t="s">
        <v>1980</v>
      </c>
      <c r="L931" s="23"/>
      <c r="M931" s="45" t="s">
        <v>20</v>
      </c>
      <c r="N931" s="20"/>
      <c r="AU931"/>
      <c r="AW931"/>
      <c r="AY931"/>
      <c r="AZ931" s="3"/>
      <c r="BA931"/>
      <c r="BB931" s="3"/>
      <c r="BC931"/>
      <c r="BD931" s="3"/>
      <c r="BE931"/>
      <c r="BF931" s="3"/>
      <c r="BG931"/>
      <c r="BH931" s="3"/>
      <c r="BI931"/>
      <c r="BJ931" s="3"/>
      <c r="BK931"/>
      <c r="BL931" s="3"/>
      <c r="BM931"/>
      <c r="BN931" s="3"/>
      <c r="BO931"/>
      <c r="BP931" s="3"/>
      <c r="BQ931"/>
      <c r="BR931" s="3"/>
      <c r="BS931"/>
      <c r="BT931" s="3"/>
      <c r="BU931"/>
      <c r="BV931" s="3"/>
      <c r="BW931"/>
      <c r="BX931" s="3"/>
      <c r="BY931"/>
      <c r="BZ931" s="3"/>
      <c r="CA931"/>
      <c r="CB931" s="3"/>
      <c r="CD931" s="3"/>
      <c r="CF931" s="3"/>
    </row>
    <row r="932" spans="2:84">
      <c r="B932" s="29">
        <f t="shared" si="15"/>
        <v>930</v>
      </c>
      <c r="C932" s="14" t="s">
        <v>677</v>
      </c>
      <c r="D932" s="14" t="s">
        <v>677</v>
      </c>
      <c r="E932" s="9" t="s">
        <v>1718</v>
      </c>
      <c r="F932" s="1">
        <v>5</v>
      </c>
      <c r="G932" s="23" t="s">
        <v>93</v>
      </c>
      <c r="H932" s="27">
        <f>INDEX(部首検索表[序数],MATCH(字音画数表[[#This Row],[部首]],部首検索表[部首],0))</f>
        <v>1</v>
      </c>
      <c r="I932" s="23" t="s">
        <v>1816</v>
      </c>
      <c r="J932" s="23"/>
      <c r="K932" s="23"/>
      <c r="L932" s="23"/>
      <c r="M932" s="45" t="s">
        <v>20</v>
      </c>
      <c r="N932" s="20"/>
      <c r="AU932"/>
      <c r="AW932"/>
      <c r="AY932"/>
      <c r="AZ932" s="3"/>
      <c r="BA932"/>
      <c r="BB932" s="3"/>
      <c r="BC932"/>
      <c r="BD932" s="3"/>
      <c r="BE932"/>
      <c r="BF932" s="3"/>
      <c r="BG932"/>
      <c r="BH932" s="3"/>
      <c r="BI932"/>
      <c r="BJ932" s="3"/>
      <c r="BK932"/>
      <c r="BL932" s="3"/>
      <c r="BM932"/>
      <c r="BN932" s="3"/>
      <c r="BO932"/>
      <c r="BP932" s="3"/>
      <c r="BQ932"/>
      <c r="BR932" s="3"/>
      <c r="BS932"/>
      <c r="BT932" s="3"/>
      <c r="BU932"/>
      <c r="BV932" s="3"/>
      <c r="BW932"/>
      <c r="BX932" s="3"/>
      <c r="BY932"/>
      <c r="BZ932" s="3"/>
      <c r="CA932"/>
      <c r="CB932" s="3"/>
      <c r="CD932" s="3"/>
      <c r="CF932" s="3"/>
    </row>
    <row r="933" spans="2:84">
      <c r="B933" s="29">
        <f t="shared" si="15"/>
        <v>931</v>
      </c>
      <c r="C933" s="14" t="s">
        <v>678</v>
      </c>
      <c r="D933" s="14" t="s">
        <v>678</v>
      </c>
      <c r="E933" s="9" t="s">
        <v>1718</v>
      </c>
      <c r="F933" s="1">
        <v>5</v>
      </c>
      <c r="G933" s="23" t="s">
        <v>679</v>
      </c>
      <c r="H933" s="27">
        <f>INDEX(部首検索表[序数],MATCH(字音画数表[[#This Row],[部首]],部首検索表[部首],0))</f>
        <v>51</v>
      </c>
      <c r="I933" s="23" t="s">
        <v>1816</v>
      </c>
      <c r="J933" s="23"/>
      <c r="K933" s="23"/>
      <c r="L933" s="23"/>
      <c r="M933" s="45" t="s">
        <v>20</v>
      </c>
      <c r="N933" s="20"/>
      <c r="AU933"/>
      <c r="AW933"/>
      <c r="AY933"/>
      <c r="AZ933" s="3"/>
      <c r="BA933"/>
      <c r="BB933" s="3"/>
      <c r="BC933"/>
      <c r="BD933" s="3"/>
      <c r="BE933"/>
      <c r="BF933" s="3"/>
      <c r="BG933"/>
      <c r="BH933" s="3"/>
      <c r="BI933"/>
      <c r="BJ933" s="3"/>
      <c r="BK933"/>
      <c r="BL933" s="3"/>
      <c r="BM933"/>
      <c r="BN933" s="3"/>
      <c r="BO933"/>
      <c r="BP933" s="3"/>
      <c r="BQ933"/>
      <c r="BR933" s="3"/>
      <c r="BS933"/>
      <c r="BT933" s="3"/>
      <c r="BU933"/>
      <c r="BV933" s="3"/>
      <c r="BW933"/>
      <c r="BX933" s="3"/>
      <c r="BY933"/>
      <c r="BZ933" s="3"/>
      <c r="CA933"/>
      <c r="CB933" s="3"/>
      <c r="CD933" s="3"/>
      <c r="CF933" s="3"/>
    </row>
    <row r="934" spans="2:84">
      <c r="B934" s="29">
        <f t="shared" si="15"/>
        <v>932</v>
      </c>
      <c r="C934" s="1" t="s">
        <v>1719</v>
      </c>
      <c r="D934" s="9" t="s">
        <v>1719</v>
      </c>
      <c r="E934" s="9" t="s">
        <v>1718</v>
      </c>
      <c r="F934" s="1">
        <v>7</v>
      </c>
      <c r="G934" s="1" t="s">
        <v>848</v>
      </c>
      <c r="H934" s="23">
        <f>INDEX(部首検索表[序数],MATCH(字音画数表[[#This Row],[部首]],部首検索表[部首],0))</f>
        <v>12</v>
      </c>
      <c r="I934" s="23" t="s">
        <v>1816</v>
      </c>
      <c r="J934" s="23"/>
      <c r="K934" s="23"/>
      <c r="L934" s="23"/>
      <c r="M934" s="45"/>
      <c r="N934" s="20"/>
      <c r="AU934"/>
      <c r="AW934"/>
      <c r="AY934"/>
      <c r="AZ934" s="3"/>
      <c r="BA934"/>
      <c r="BB934" s="3"/>
      <c r="BC934"/>
      <c r="BD934" s="3"/>
      <c r="BE934"/>
      <c r="BF934" s="3"/>
      <c r="BG934"/>
      <c r="BH934" s="3"/>
      <c r="BI934"/>
      <c r="BJ934" s="3"/>
      <c r="BK934"/>
      <c r="BL934" s="3"/>
      <c r="BM934"/>
      <c r="BN934" s="3"/>
      <c r="BO934"/>
      <c r="BP934" s="3"/>
      <c r="BQ934"/>
      <c r="BR934" s="3"/>
      <c r="BS934"/>
      <c r="BT934" s="3"/>
      <c r="BU934"/>
      <c r="BV934" s="3"/>
      <c r="BW934"/>
      <c r="BX934" s="3"/>
      <c r="BY934"/>
      <c r="BZ934" s="3"/>
      <c r="CA934"/>
      <c r="CB934" s="3"/>
      <c r="CD934" s="3"/>
      <c r="CF934" s="3"/>
    </row>
    <row r="935" spans="2:84">
      <c r="B935" s="29">
        <f t="shared" si="15"/>
        <v>933</v>
      </c>
      <c r="C935" s="28" t="s">
        <v>1720</v>
      </c>
      <c r="D935" s="28" t="s">
        <v>2434</v>
      </c>
      <c r="E935" s="9" t="s">
        <v>1718</v>
      </c>
      <c r="F935" s="1">
        <v>8</v>
      </c>
      <c r="G935" s="23" t="s">
        <v>935</v>
      </c>
      <c r="H935" s="27">
        <f>INDEX(部首検索表[序数],MATCH(字音画数表[[#This Row],[部首]],部首検索表[部首],0))</f>
        <v>51</v>
      </c>
      <c r="I935" s="23" t="s">
        <v>1816</v>
      </c>
      <c r="J935" s="23"/>
      <c r="K935" s="23"/>
      <c r="L935" s="23"/>
      <c r="M935" s="45"/>
      <c r="N935" s="20"/>
      <c r="AU935"/>
      <c r="AW935"/>
      <c r="AY935"/>
      <c r="AZ935" s="3"/>
      <c r="BA935"/>
      <c r="BB935" s="3"/>
      <c r="BC935"/>
      <c r="BD935" s="3"/>
      <c r="BE935"/>
      <c r="BF935" s="3"/>
      <c r="BG935"/>
      <c r="BH935" s="3"/>
      <c r="BI935"/>
      <c r="BJ935" s="3"/>
      <c r="BK935"/>
      <c r="BL935" s="3"/>
      <c r="BM935"/>
      <c r="BN935" s="3"/>
      <c r="BO935"/>
      <c r="BP935" s="3"/>
      <c r="BQ935"/>
      <c r="BR935" s="3"/>
      <c r="BS935"/>
      <c r="BT935" s="3"/>
      <c r="BU935"/>
      <c r="BV935" s="3"/>
      <c r="BW935"/>
      <c r="BX935" s="3"/>
      <c r="BY935"/>
      <c r="BZ935" s="3"/>
      <c r="CA935"/>
      <c r="CB935" s="3"/>
      <c r="CD935" s="3"/>
      <c r="CF935" s="3"/>
    </row>
    <row r="936" spans="2:84">
      <c r="B936" s="29">
        <f t="shared" si="15"/>
        <v>934</v>
      </c>
      <c r="C936" s="14" t="s">
        <v>1721</v>
      </c>
      <c r="D936" s="14" t="s">
        <v>1721</v>
      </c>
      <c r="E936" s="9" t="s">
        <v>1718</v>
      </c>
      <c r="F936" s="1">
        <v>10</v>
      </c>
      <c r="G936" s="23" t="s">
        <v>312</v>
      </c>
      <c r="H936" s="23">
        <f>INDEX(部首検索表[序数],MATCH(字音画数表[[#This Row],[部首]],部首検索表[部首],0))</f>
        <v>104</v>
      </c>
      <c r="I936" s="23" t="s">
        <v>1816</v>
      </c>
      <c r="J936" s="23"/>
      <c r="K936" s="23"/>
      <c r="L936" s="23"/>
      <c r="M936" s="45"/>
      <c r="N936" s="20"/>
      <c r="AU936"/>
      <c r="AW936"/>
      <c r="AY936"/>
      <c r="AZ936" s="3"/>
      <c r="BA936"/>
      <c r="BB936" s="3"/>
      <c r="BC936"/>
      <c r="BD936" s="3"/>
      <c r="BE936"/>
      <c r="BF936" s="3"/>
      <c r="BG936"/>
      <c r="BH936" s="3"/>
      <c r="BI936"/>
      <c r="BJ936" s="3"/>
      <c r="BK936"/>
      <c r="BL936" s="3"/>
      <c r="BM936"/>
      <c r="BN936" s="3"/>
      <c r="BO936"/>
      <c r="BP936" s="3"/>
      <c r="BQ936"/>
      <c r="BR936" s="3"/>
      <c r="BS936"/>
      <c r="BT936" s="3"/>
      <c r="BU936"/>
      <c r="BV936" s="3"/>
      <c r="BW936"/>
      <c r="BX936" s="3"/>
      <c r="BY936"/>
      <c r="BZ936" s="3"/>
      <c r="CA936"/>
      <c r="CB936" s="3"/>
      <c r="CD936" s="3"/>
      <c r="CF936" s="3"/>
    </row>
    <row r="937" spans="2:84">
      <c r="B937" s="29">
        <f t="shared" si="15"/>
        <v>935</v>
      </c>
      <c r="C937" s="28" t="s">
        <v>1722</v>
      </c>
      <c r="D937" s="28" t="s">
        <v>2146</v>
      </c>
      <c r="E937" s="9" t="s">
        <v>1718</v>
      </c>
      <c r="F937" s="1">
        <v>10</v>
      </c>
      <c r="G937" s="23" t="s">
        <v>918</v>
      </c>
      <c r="H937" s="23">
        <f>INDEX(部首検索表[序数],MATCH(字音画数表[[#This Row],[部首]],部首検索表[部首],0))</f>
        <v>117</v>
      </c>
      <c r="I937" s="23" t="s">
        <v>1816</v>
      </c>
      <c r="J937" s="23"/>
      <c r="K937" s="23"/>
      <c r="L937" s="23"/>
      <c r="M937" s="45"/>
      <c r="N937" s="20"/>
      <c r="AU937"/>
      <c r="AW937"/>
      <c r="AY937"/>
      <c r="AZ937" s="3"/>
      <c r="BA937"/>
      <c r="BB937" s="3"/>
      <c r="BC937"/>
      <c r="BD937" s="3"/>
      <c r="BE937"/>
      <c r="BF937" s="3"/>
      <c r="BG937"/>
      <c r="BH937" s="3"/>
      <c r="BI937"/>
      <c r="BJ937" s="3"/>
      <c r="BK937"/>
      <c r="BL937" s="3"/>
      <c r="BM937"/>
      <c r="BN937" s="3"/>
      <c r="BO937"/>
      <c r="BP937" s="3"/>
      <c r="BQ937"/>
      <c r="BR937" s="3"/>
      <c r="BS937"/>
      <c r="BT937" s="3"/>
      <c r="BU937"/>
      <c r="BV937" s="3"/>
      <c r="BW937"/>
      <c r="BX937" s="3"/>
      <c r="BY937"/>
      <c r="BZ937" s="3"/>
      <c r="CA937"/>
      <c r="CB937" s="3"/>
      <c r="CD937" s="3"/>
      <c r="CF937" s="3"/>
    </row>
    <row r="938" spans="2:84">
      <c r="B938" s="29">
        <f t="shared" si="15"/>
        <v>936</v>
      </c>
      <c r="C938" s="28" t="s">
        <v>1723</v>
      </c>
      <c r="D938" s="28" t="s">
        <v>1723</v>
      </c>
      <c r="E938" s="9" t="s">
        <v>1718</v>
      </c>
      <c r="F938" s="1">
        <v>12</v>
      </c>
      <c r="G938" s="23" t="s">
        <v>788</v>
      </c>
      <c r="H938" s="27">
        <f>INDEX(部首検索表[序数],MATCH(字音画数表[[#This Row],[部首]],部首検索表[部首],0))</f>
        <v>75</v>
      </c>
      <c r="I938" s="23" t="s">
        <v>1816</v>
      </c>
      <c r="J938" s="23"/>
      <c r="K938" s="23"/>
      <c r="L938" s="23"/>
      <c r="M938" s="45"/>
      <c r="N938" s="20"/>
      <c r="AU938"/>
      <c r="AW938"/>
      <c r="AY938"/>
      <c r="AZ938" s="3"/>
      <c r="BA938"/>
      <c r="BB938" s="3"/>
      <c r="BC938"/>
      <c r="BD938" s="3"/>
      <c r="BE938"/>
      <c r="BF938" s="3"/>
      <c r="BG938"/>
      <c r="BH938" s="3"/>
      <c r="BI938"/>
      <c r="BJ938" s="3"/>
      <c r="BK938"/>
      <c r="BL938" s="3"/>
      <c r="BM938"/>
      <c r="BN938" s="3"/>
      <c r="BO938"/>
      <c r="BP938" s="3"/>
      <c r="BQ938"/>
      <c r="BR938" s="3"/>
      <c r="BS938"/>
      <c r="BT938" s="3"/>
      <c r="BU938"/>
      <c r="BV938" s="3"/>
      <c r="BW938"/>
      <c r="BX938" s="3"/>
      <c r="BY938"/>
      <c r="BZ938" s="3"/>
      <c r="CA938"/>
      <c r="CB938" s="3"/>
      <c r="CD938" s="3"/>
      <c r="CF938" s="3"/>
    </row>
    <row r="939" spans="2:84">
      <c r="B939" s="29">
        <f t="shared" si="15"/>
        <v>937</v>
      </c>
      <c r="C939" s="14" t="s">
        <v>1724</v>
      </c>
      <c r="D939" s="14" t="s">
        <v>1724</v>
      </c>
      <c r="E939" s="9" t="s">
        <v>1725</v>
      </c>
      <c r="F939" s="1">
        <v>13</v>
      </c>
      <c r="G939" s="23" t="s">
        <v>868</v>
      </c>
      <c r="H939" s="23">
        <f>INDEX(部首検索表[序数],MATCH(字音画数表[[#This Row],[部首]],部首検索表[部首],0))</f>
        <v>160</v>
      </c>
      <c r="I939" s="23" t="s">
        <v>1816</v>
      </c>
      <c r="J939" s="23"/>
      <c r="K939" s="23"/>
      <c r="L939" s="23"/>
      <c r="M939" s="45"/>
      <c r="N939" s="20"/>
      <c r="AU939"/>
      <c r="AW939"/>
      <c r="AY939"/>
      <c r="AZ939" s="3"/>
      <c r="BA939"/>
      <c r="BB939" s="3"/>
      <c r="BC939"/>
      <c r="BD939" s="3"/>
      <c r="BE939"/>
      <c r="BF939" s="3"/>
      <c r="BG939"/>
      <c r="BH939" s="3"/>
      <c r="BI939"/>
      <c r="BJ939" s="3"/>
      <c r="BK939"/>
      <c r="BL939" s="3"/>
      <c r="BM939"/>
      <c r="BN939" s="3"/>
      <c r="BO939"/>
      <c r="BP939" s="3"/>
      <c r="BQ939"/>
      <c r="BR939" s="3"/>
      <c r="BS939"/>
      <c r="BT939" s="3"/>
      <c r="BU939"/>
      <c r="BV939" s="3"/>
      <c r="BW939"/>
      <c r="BX939" s="3"/>
      <c r="BY939"/>
      <c r="BZ939" s="3"/>
      <c r="CA939"/>
      <c r="CB939" s="3"/>
      <c r="CD939" s="3"/>
      <c r="CF939" s="3"/>
    </row>
    <row r="940" spans="2:84">
      <c r="B940" s="29">
        <f t="shared" si="15"/>
        <v>938</v>
      </c>
      <c r="C940" s="1" t="s">
        <v>680</v>
      </c>
      <c r="D940" s="9" t="s">
        <v>680</v>
      </c>
      <c r="E940" s="9" t="s">
        <v>681</v>
      </c>
      <c r="F940" s="1">
        <v>9</v>
      </c>
      <c r="G940" s="18" t="s">
        <v>250</v>
      </c>
      <c r="H940" s="8">
        <f>INDEX(部首検索表[序数],MATCH(字音画数表[[#This Row],[部首]],部首検索表[部首],0))</f>
        <v>63</v>
      </c>
      <c r="I940" s="23" t="s">
        <v>1816</v>
      </c>
      <c r="J940" s="23"/>
      <c r="K940" s="23"/>
      <c r="L940" s="23"/>
      <c r="M940" s="45" t="s">
        <v>20</v>
      </c>
      <c r="N940" s="20"/>
      <c r="AU940"/>
      <c r="AW940"/>
      <c r="AY940"/>
      <c r="AZ940" s="3"/>
      <c r="BA940"/>
      <c r="BB940" s="3"/>
      <c r="BC940"/>
      <c r="BD940" s="3"/>
      <c r="BE940"/>
      <c r="BF940" s="3"/>
      <c r="BG940"/>
      <c r="BH940" s="3"/>
      <c r="BI940"/>
      <c r="BJ940" s="3"/>
      <c r="BK940"/>
      <c r="BL940" s="3"/>
      <c r="BM940"/>
      <c r="BN940" s="3"/>
      <c r="BO940"/>
      <c r="BP940" s="3"/>
      <c r="BQ940"/>
      <c r="BR940" s="3"/>
      <c r="BS940"/>
      <c r="BT940" s="3"/>
      <c r="BU940"/>
      <c r="BV940" s="3"/>
      <c r="BW940"/>
      <c r="BX940" s="3"/>
      <c r="BY940"/>
      <c r="BZ940" s="3"/>
      <c r="CA940"/>
      <c r="CB940" s="3"/>
      <c r="CD940" s="3"/>
      <c r="CF940" s="3"/>
    </row>
    <row r="941" spans="2:84">
      <c r="B941" s="29">
        <f t="shared" si="15"/>
        <v>939</v>
      </c>
      <c r="C941" s="14" t="s">
        <v>682</v>
      </c>
      <c r="D941" s="14" t="s">
        <v>682</v>
      </c>
      <c r="E941" s="9" t="s">
        <v>681</v>
      </c>
      <c r="F941" s="1">
        <v>11</v>
      </c>
      <c r="G941" s="23" t="s">
        <v>23</v>
      </c>
      <c r="H941" s="27">
        <f>INDEX(部首検索表[序数],MATCH(字音画数表[[#This Row],[部首]],部首検索表[部首],0))</f>
        <v>9</v>
      </c>
      <c r="I941" s="23" t="s">
        <v>1816</v>
      </c>
      <c r="J941" s="23"/>
      <c r="K941" s="23"/>
      <c r="L941" s="23"/>
      <c r="M941" s="45" t="s">
        <v>20</v>
      </c>
      <c r="N941" s="20"/>
      <c r="AU941"/>
      <c r="AW941"/>
      <c r="AY941"/>
      <c r="AZ941" s="3"/>
      <c r="BA941"/>
      <c r="BB941" s="3"/>
      <c r="BC941"/>
      <c r="BD941" s="3"/>
      <c r="BE941"/>
      <c r="BF941" s="3"/>
      <c r="BG941"/>
      <c r="BH941" s="3"/>
      <c r="BI941"/>
      <c r="BJ941" s="3"/>
      <c r="BK941"/>
      <c r="BL941" s="3"/>
      <c r="BM941"/>
      <c r="BN941" s="3"/>
      <c r="BO941"/>
      <c r="BP941" s="3"/>
      <c r="BQ941"/>
      <c r="BR941" s="3"/>
      <c r="BS941"/>
      <c r="BT941" s="3"/>
      <c r="BU941"/>
      <c r="BV941" s="3"/>
      <c r="BW941"/>
      <c r="BX941" s="3"/>
      <c r="BY941"/>
      <c r="BZ941" s="3"/>
      <c r="CA941"/>
      <c r="CB941" s="3"/>
      <c r="CD941" s="3"/>
      <c r="CF941" s="3"/>
    </row>
    <row r="942" spans="2:84">
      <c r="B942" s="29">
        <f t="shared" si="15"/>
        <v>940</v>
      </c>
      <c r="C942" s="14" t="s">
        <v>2157</v>
      </c>
      <c r="D942" s="14" t="s">
        <v>2605</v>
      </c>
      <c r="E942" s="9" t="s">
        <v>2156</v>
      </c>
      <c r="F942" s="1">
        <v>16</v>
      </c>
      <c r="G942" s="23" t="s">
        <v>640</v>
      </c>
      <c r="H942" s="23">
        <f>INDEX(部首検索表[序数],MATCH(字音画数表[[#This Row],[部首]],部首検索表[部首],0))</f>
        <v>160</v>
      </c>
      <c r="I942" s="23" t="s">
        <v>816</v>
      </c>
      <c r="J942" s="23" t="s">
        <v>2103</v>
      </c>
      <c r="K942" s="23" t="s">
        <v>1980</v>
      </c>
      <c r="L942" s="23"/>
      <c r="M942" s="45" t="s">
        <v>2263</v>
      </c>
      <c r="N942" s="20"/>
      <c r="AU942"/>
      <c r="AW942"/>
      <c r="AY942"/>
      <c r="AZ942" s="3"/>
      <c r="BA942"/>
      <c r="BB942" s="3"/>
      <c r="BC942"/>
      <c r="BD942" s="3"/>
      <c r="BE942"/>
      <c r="BF942" s="3"/>
      <c r="BG942"/>
      <c r="BH942" s="3"/>
      <c r="BI942"/>
      <c r="BJ942" s="3"/>
      <c r="BK942"/>
      <c r="BL942" s="3"/>
      <c r="BM942"/>
      <c r="BN942" s="3"/>
      <c r="BO942"/>
      <c r="BP942" s="3"/>
      <c r="BQ942"/>
      <c r="BR942" s="3"/>
      <c r="BS942"/>
      <c r="BT942" s="3"/>
      <c r="BU942"/>
      <c r="BV942" s="3"/>
      <c r="BW942"/>
      <c r="BX942" s="3"/>
      <c r="BY942"/>
      <c r="BZ942" s="3"/>
      <c r="CA942"/>
      <c r="CB942" s="3"/>
      <c r="CD942" s="3"/>
      <c r="CF942" s="3"/>
    </row>
    <row r="943" spans="2:84">
      <c r="B943" s="29">
        <f t="shared" si="15"/>
        <v>941</v>
      </c>
      <c r="C943" s="1" t="s">
        <v>683</v>
      </c>
      <c r="D943" s="9" t="s">
        <v>2403</v>
      </c>
      <c r="E943" s="9" t="s">
        <v>681</v>
      </c>
      <c r="F943" s="1">
        <v>19</v>
      </c>
      <c r="G943" s="11" t="s">
        <v>109</v>
      </c>
      <c r="H943" s="8">
        <f>INDEX(部首検索表[序数],MATCH(字音画数表[[#This Row],[部首]],部首検索表[部首],0))</f>
        <v>162</v>
      </c>
      <c r="I943" s="1" t="s">
        <v>1816</v>
      </c>
      <c r="J943" s="1"/>
      <c r="K943" s="1"/>
      <c r="L943" s="1"/>
      <c r="M943" s="47"/>
      <c r="N943" s="20"/>
      <c r="AU943"/>
      <c r="AW943"/>
      <c r="AY943"/>
      <c r="AZ943" s="3"/>
      <c r="BA943"/>
      <c r="BB943" s="3"/>
      <c r="BC943"/>
      <c r="BD943" s="3"/>
      <c r="BE943"/>
      <c r="BF943" s="3"/>
      <c r="BG943"/>
      <c r="BH943" s="3"/>
      <c r="BI943"/>
      <c r="BJ943" s="3"/>
      <c r="BK943"/>
      <c r="BL943" s="3"/>
      <c r="BM943"/>
      <c r="BN943" s="3"/>
      <c r="BO943"/>
      <c r="BP943" s="3"/>
      <c r="BQ943"/>
      <c r="BR943" s="3"/>
      <c r="BS943"/>
      <c r="BT943" s="3"/>
      <c r="BU943"/>
      <c r="BV943" s="3"/>
      <c r="BW943"/>
      <c r="BX943" s="3"/>
      <c r="BY943"/>
      <c r="BZ943" s="3"/>
      <c r="CA943"/>
      <c r="CB943" s="3"/>
      <c r="CD943" s="3"/>
      <c r="CF943" s="3"/>
    </row>
    <row r="944" spans="2:84">
      <c r="B944" s="29">
        <f t="shared" si="15"/>
        <v>942</v>
      </c>
      <c r="C944" s="1" t="s">
        <v>1726</v>
      </c>
      <c r="D944" s="9" t="s">
        <v>2219</v>
      </c>
      <c r="E944" s="9" t="s">
        <v>681</v>
      </c>
      <c r="F944" s="1">
        <v>23</v>
      </c>
      <c r="G944" s="11" t="s">
        <v>135</v>
      </c>
      <c r="H944" s="8">
        <f>INDEX(部首検索表[序数],MATCH(字音画数表[[#This Row],[部首]],部首検索表[部首],0))</f>
        <v>66</v>
      </c>
      <c r="I944" s="23" t="s">
        <v>1816</v>
      </c>
      <c r="J944" s="1"/>
      <c r="K944" s="1"/>
      <c r="L944" s="1"/>
      <c r="M944" s="45" t="s">
        <v>20</v>
      </c>
      <c r="N944" s="20"/>
      <c r="AU944"/>
      <c r="AW944"/>
      <c r="AY944"/>
      <c r="AZ944" s="3"/>
      <c r="BA944"/>
      <c r="BB944" s="3"/>
      <c r="BC944"/>
      <c r="BD944" s="3"/>
      <c r="BE944"/>
      <c r="BF944" s="3"/>
      <c r="BG944"/>
      <c r="BH944" s="3"/>
      <c r="BI944"/>
      <c r="BJ944" s="3"/>
      <c r="BK944"/>
      <c r="BL944" s="3"/>
      <c r="BM944"/>
      <c r="BN944" s="3"/>
      <c r="BO944"/>
      <c r="BP944" s="3"/>
      <c r="BQ944"/>
      <c r="BR944" s="3"/>
      <c r="BS944"/>
      <c r="BT944" s="3"/>
      <c r="BU944"/>
      <c r="BV944" s="3"/>
      <c r="BW944"/>
      <c r="BX944" s="3"/>
      <c r="BY944"/>
      <c r="BZ944" s="3"/>
      <c r="CA944"/>
      <c r="CB944" s="3"/>
      <c r="CD944" s="3"/>
      <c r="CF944" s="3"/>
    </row>
    <row r="945" spans="2:84">
      <c r="B945" s="29">
        <f t="shared" si="15"/>
        <v>943</v>
      </c>
      <c r="C945" s="28" t="s">
        <v>684</v>
      </c>
      <c r="D945" s="28" t="s">
        <v>684</v>
      </c>
      <c r="E945" s="9" t="s">
        <v>685</v>
      </c>
      <c r="F945" s="1">
        <v>6</v>
      </c>
      <c r="G945" s="23" t="s">
        <v>41</v>
      </c>
      <c r="H945" s="27">
        <f>INDEX(部首検索表[序数],MATCH(字音画数表[[#This Row],[部首]],部首検索表[部首],0))</f>
        <v>140</v>
      </c>
      <c r="I945" s="23" t="s">
        <v>1816</v>
      </c>
      <c r="J945" s="23"/>
      <c r="K945" s="23"/>
      <c r="L945" s="23"/>
      <c r="M945" s="45" t="s">
        <v>20</v>
      </c>
      <c r="N945" s="20"/>
      <c r="AU945"/>
      <c r="AW945"/>
      <c r="AY945"/>
      <c r="AZ945" s="3"/>
      <c r="BA945"/>
      <c r="BB945" s="3"/>
      <c r="BC945"/>
      <c r="BD945" s="3"/>
      <c r="BE945"/>
      <c r="BF945" s="3"/>
      <c r="BG945"/>
      <c r="BH945" s="3"/>
      <c r="BI945"/>
      <c r="BJ945" s="3"/>
      <c r="BK945"/>
      <c r="BL945" s="3"/>
      <c r="BM945"/>
      <c r="BN945" s="3"/>
      <c r="BO945"/>
      <c r="BP945" s="3"/>
      <c r="BQ945"/>
      <c r="BR945" s="3"/>
      <c r="BS945"/>
      <c r="BT945" s="3"/>
      <c r="BU945"/>
      <c r="BV945" s="3"/>
      <c r="BW945"/>
      <c r="BX945" s="3"/>
      <c r="BY945"/>
      <c r="BZ945" s="3"/>
      <c r="CA945"/>
      <c r="CB945" s="3"/>
      <c r="CD945" s="3"/>
      <c r="CF945" s="3"/>
    </row>
    <row r="946" spans="2:84">
      <c r="B946" s="29">
        <f t="shared" si="15"/>
        <v>944</v>
      </c>
      <c r="C946" s="28" t="s">
        <v>1727</v>
      </c>
      <c r="D946" s="28" t="s">
        <v>2147</v>
      </c>
      <c r="E946" s="9" t="s">
        <v>685</v>
      </c>
      <c r="F946" s="1">
        <v>7</v>
      </c>
      <c r="G946" s="23" t="s">
        <v>245</v>
      </c>
      <c r="H946" s="23">
        <f>INDEX(部首検索表[序数],MATCH(字音画数表[[#This Row],[部首]],部首検索表[部首],0))</f>
        <v>10</v>
      </c>
      <c r="I946" s="23" t="s">
        <v>1816</v>
      </c>
      <c r="J946" s="23" t="s">
        <v>2114</v>
      </c>
      <c r="K946" s="23" t="s">
        <v>1980</v>
      </c>
      <c r="L946" s="23"/>
      <c r="M946" s="45" t="s">
        <v>2115</v>
      </c>
      <c r="N946" s="20"/>
      <c r="AU946"/>
      <c r="AW946"/>
      <c r="AY946"/>
      <c r="AZ946" s="3"/>
      <c r="BA946"/>
      <c r="BB946" s="3"/>
      <c r="BC946"/>
      <c r="BD946" s="3"/>
      <c r="BE946"/>
      <c r="BF946" s="3"/>
      <c r="BG946"/>
      <c r="BH946" s="3"/>
      <c r="BI946"/>
      <c r="BJ946" s="3"/>
      <c r="BK946"/>
      <c r="BL946" s="3"/>
      <c r="BM946"/>
      <c r="BN946" s="3"/>
      <c r="BO946"/>
      <c r="BP946" s="3"/>
      <c r="BQ946"/>
      <c r="BR946" s="3"/>
      <c r="BS946"/>
      <c r="BT946" s="3"/>
      <c r="BU946"/>
      <c r="BV946" s="3"/>
      <c r="BW946"/>
      <c r="BX946" s="3"/>
      <c r="BY946"/>
      <c r="BZ946" s="3"/>
      <c r="CA946"/>
      <c r="CB946" s="3"/>
      <c r="CD946" s="3"/>
      <c r="CF946" s="3"/>
    </row>
    <row r="947" spans="2:84">
      <c r="B947" s="29">
        <f t="shared" si="15"/>
        <v>945</v>
      </c>
      <c r="C947" s="14" t="s">
        <v>689</v>
      </c>
      <c r="D947" s="14" t="s">
        <v>689</v>
      </c>
      <c r="E947" s="9" t="s">
        <v>688</v>
      </c>
      <c r="F947" s="1">
        <v>10</v>
      </c>
      <c r="G947" s="23" t="s">
        <v>72</v>
      </c>
      <c r="H947" s="23">
        <f>INDEX(部首検索表[序数],MATCH(字音画数表[[#This Row],[部首]],部首検索表[部首],0))</f>
        <v>64</v>
      </c>
      <c r="I947" s="23" t="s">
        <v>688</v>
      </c>
      <c r="J947" s="23"/>
      <c r="K947" s="23"/>
      <c r="L947" s="23"/>
      <c r="M947" s="45"/>
      <c r="N947" s="20"/>
      <c r="AU947"/>
      <c r="AW947"/>
      <c r="AY947"/>
      <c r="AZ947" s="3"/>
      <c r="BA947"/>
      <c r="BB947" s="3"/>
      <c r="BC947"/>
      <c r="BD947" s="3"/>
      <c r="BE947"/>
      <c r="BF947" s="3"/>
      <c r="BG947"/>
      <c r="BH947" s="3"/>
      <c r="BI947"/>
      <c r="BJ947" s="3"/>
      <c r="BK947"/>
      <c r="BL947" s="3"/>
      <c r="BM947"/>
      <c r="BN947" s="3"/>
      <c r="BO947"/>
      <c r="BP947" s="3"/>
      <c r="BQ947"/>
      <c r="BR947" s="3"/>
      <c r="BS947"/>
      <c r="BT947" s="3"/>
      <c r="BU947"/>
      <c r="BV947" s="3"/>
      <c r="BW947"/>
      <c r="BX947" s="3"/>
      <c r="BY947"/>
      <c r="BZ947" s="3"/>
      <c r="CA947"/>
      <c r="CB947" s="3"/>
      <c r="CD947" s="3"/>
      <c r="CF947" s="3"/>
    </row>
    <row r="948" spans="2:84">
      <c r="B948" s="29">
        <f t="shared" si="15"/>
        <v>946</v>
      </c>
      <c r="C948" s="8" t="s">
        <v>1943</v>
      </c>
      <c r="D948" s="21" t="s">
        <v>1943</v>
      </c>
      <c r="E948" s="9" t="s">
        <v>688</v>
      </c>
      <c r="F948" s="1">
        <v>10</v>
      </c>
      <c r="G948" s="23" t="s">
        <v>472</v>
      </c>
      <c r="H948" s="23">
        <f>INDEX(部首検索表[序数],MATCH(字音画数表[[#This Row],[部首]],部首検索表[部首],0))</f>
        <v>85</v>
      </c>
      <c r="I948" s="23" t="s">
        <v>688</v>
      </c>
      <c r="J948" s="23"/>
      <c r="K948" s="23"/>
      <c r="L948" s="23"/>
      <c r="M948" s="45" t="s">
        <v>20</v>
      </c>
      <c r="N948" s="20"/>
      <c r="AU948"/>
      <c r="AW948"/>
      <c r="AY948"/>
      <c r="AZ948" s="3"/>
      <c r="BA948"/>
      <c r="BB948" s="3"/>
      <c r="BC948"/>
      <c r="BD948" s="3"/>
      <c r="BE948"/>
      <c r="BF948" s="3"/>
      <c r="BG948"/>
      <c r="BH948" s="3"/>
      <c r="BI948"/>
      <c r="BJ948" s="3"/>
      <c r="BK948"/>
      <c r="BL948" s="3"/>
      <c r="BM948"/>
      <c r="BN948" s="3"/>
      <c r="BO948"/>
      <c r="BP948" s="3"/>
      <c r="BQ948"/>
      <c r="BR948" s="3"/>
      <c r="BS948"/>
      <c r="BT948" s="3"/>
      <c r="BU948"/>
      <c r="BV948" s="3"/>
      <c r="BW948"/>
      <c r="BX948" s="3"/>
      <c r="BY948"/>
      <c r="BZ948" s="3"/>
      <c r="CA948"/>
      <c r="CB948" s="3"/>
      <c r="CD948" s="3"/>
      <c r="CF948" s="3"/>
    </row>
    <row r="949" spans="2:84">
      <c r="B949" s="29">
        <f t="shared" si="15"/>
        <v>947</v>
      </c>
      <c r="C949" s="14" t="s">
        <v>690</v>
      </c>
      <c r="D949" s="14" t="s">
        <v>690</v>
      </c>
      <c r="E949" s="9" t="s">
        <v>688</v>
      </c>
      <c r="F949" s="1">
        <v>11</v>
      </c>
      <c r="G949" s="23" t="s">
        <v>45</v>
      </c>
      <c r="H949" s="23">
        <f>INDEX(部首検索表[序数],MATCH(字音画数表[[#This Row],[部首]],部首検索表[部首],0))</f>
        <v>163</v>
      </c>
      <c r="I949" s="23" t="s">
        <v>688</v>
      </c>
      <c r="J949" s="23" t="s">
        <v>2116</v>
      </c>
      <c r="K949" s="23" t="s">
        <v>1980</v>
      </c>
      <c r="L949" s="23" t="s">
        <v>1975</v>
      </c>
      <c r="M949" s="45" t="s">
        <v>2117</v>
      </c>
      <c r="N949" s="20"/>
      <c r="AU949"/>
      <c r="AW949"/>
      <c r="AY949"/>
      <c r="AZ949" s="3"/>
      <c r="BA949"/>
      <c r="BB949" s="3"/>
      <c r="BC949"/>
      <c r="BD949" s="3"/>
      <c r="BE949"/>
      <c r="BF949" s="3"/>
      <c r="BG949"/>
      <c r="BH949" s="3"/>
      <c r="BI949"/>
      <c r="BJ949" s="3"/>
      <c r="BK949"/>
      <c r="BL949" s="3"/>
      <c r="BM949"/>
      <c r="BN949" s="3"/>
      <c r="BO949"/>
      <c r="BP949" s="3"/>
      <c r="BQ949"/>
      <c r="BR949" s="3"/>
      <c r="BS949"/>
      <c r="BT949" s="3"/>
      <c r="BU949"/>
      <c r="BV949" s="3"/>
      <c r="BW949"/>
      <c r="BX949" s="3"/>
      <c r="BY949"/>
      <c r="BZ949" s="3"/>
      <c r="CA949"/>
      <c r="CB949" s="3"/>
      <c r="CD949" s="3"/>
      <c r="CF949" s="3"/>
    </row>
    <row r="950" spans="2:84">
      <c r="B950" s="29">
        <f t="shared" si="15"/>
        <v>948</v>
      </c>
      <c r="C950" s="28" t="s">
        <v>691</v>
      </c>
      <c r="D950" s="28" t="s">
        <v>691</v>
      </c>
      <c r="E950" s="9" t="s">
        <v>688</v>
      </c>
      <c r="F950" s="1">
        <v>13</v>
      </c>
      <c r="G950" s="23" t="s">
        <v>41</v>
      </c>
      <c r="H950" s="27">
        <f>INDEX(部首検索表[序数],MATCH(字音画数表[[#This Row],[部首]],部首検索表[部首],0))</f>
        <v>140</v>
      </c>
      <c r="I950" s="23" t="s">
        <v>688</v>
      </c>
      <c r="J950" s="23"/>
      <c r="K950" s="23"/>
      <c r="L950" s="23"/>
      <c r="M950" s="45" t="s">
        <v>20</v>
      </c>
      <c r="N950" s="20"/>
      <c r="AU950"/>
      <c r="AW950"/>
      <c r="AY950"/>
      <c r="AZ950" s="3"/>
      <c r="BA950"/>
      <c r="BB950" s="3"/>
      <c r="BC950"/>
      <c r="BD950" s="3"/>
      <c r="BE950"/>
      <c r="BF950" s="3"/>
      <c r="BG950"/>
      <c r="BH950" s="3"/>
      <c r="BI950"/>
      <c r="BJ950" s="3"/>
      <c r="BK950"/>
      <c r="BL950" s="3"/>
      <c r="BM950"/>
      <c r="BN950" s="3"/>
      <c r="BO950"/>
      <c r="BP950" s="3"/>
      <c r="BQ950"/>
      <c r="BR950" s="3"/>
      <c r="BS950"/>
      <c r="BT950" s="3"/>
      <c r="BU950"/>
      <c r="BV950" s="3"/>
      <c r="BW950"/>
      <c r="BX950" s="3"/>
      <c r="BY950"/>
      <c r="BZ950" s="3"/>
      <c r="CA950"/>
      <c r="CB950" s="3"/>
      <c r="CD950" s="3"/>
      <c r="CF950" s="3"/>
    </row>
    <row r="951" spans="2:84">
      <c r="B951" s="29">
        <f t="shared" si="15"/>
        <v>949</v>
      </c>
      <c r="C951" s="14" t="s">
        <v>692</v>
      </c>
      <c r="D951" s="14" t="s">
        <v>692</v>
      </c>
      <c r="E951" s="9" t="s">
        <v>688</v>
      </c>
      <c r="F951" s="1">
        <v>19</v>
      </c>
      <c r="G951" s="23" t="s">
        <v>292</v>
      </c>
      <c r="H951" s="27">
        <f>INDEX(部首検索表[序数],MATCH(字音画数表[[#This Row],[部首]],部首検索表[部首],0))</f>
        <v>118</v>
      </c>
      <c r="I951" s="23" t="s">
        <v>688</v>
      </c>
      <c r="J951" s="23" t="s">
        <v>2118</v>
      </c>
      <c r="K951" s="23" t="s">
        <v>1980</v>
      </c>
      <c r="L951" s="23"/>
      <c r="M951" s="45" t="s">
        <v>2119</v>
      </c>
      <c r="N951" s="20"/>
      <c r="AU951"/>
      <c r="AW951"/>
      <c r="AY951"/>
      <c r="AZ951" s="3"/>
      <c r="BA951"/>
      <c r="BB951" s="3"/>
      <c r="BC951"/>
      <c r="BD951" s="3"/>
      <c r="BE951"/>
      <c r="BF951" s="3"/>
      <c r="BG951"/>
      <c r="BH951" s="3"/>
      <c r="BI951"/>
      <c r="BJ951" s="3"/>
      <c r="BK951"/>
      <c r="BL951" s="3"/>
      <c r="BM951"/>
      <c r="BN951" s="3"/>
      <c r="BO951"/>
      <c r="BP951" s="3"/>
      <c r="BQ951"/>
      <c r="BR951" s="3"/>
      <c r="BS951"/>
      <c r="BT951" s="3"/>
      <c r="BU951"/>
      <c r="BV951" s="3"/>
      <c r="BW951"/>
      <c r="BX951" s="3"/>
      <c r="BY951"/>
      <c r="BZ951" s="3"/>
      <c r="CA951"/>
      <c r="CB951" s="3"/>
      <c r="CD951" s="3"/>
      <c r="CF951" s="3"/>
    </row>
    <row r="952" spans="2:84">
      <c r="B952" s="29">
        <f t="shared" si="15"/>
        <v>950</v>
      </c>
      <c r="C952" s="14" t="s">
        <v>1344</v>
      </c>
      <c r="D952" s="14" t="s">
        <v>1344</v>
      </c>
      <c r="E952" s="9" t="s">
        <v>890</v>
      </c>
      <c r="F952" s="1">
        <v>12</v>
      </c>
      <c r="G952" s="23" t="s">
        <v>807</v>
      </c>
      <c r="H952" s="23">
        <f>INDEX(部首検索表[序数],MATCH(字音画数表[[#This Row],[部首]],部首検索表[部首],0))</f>
        <v>19</v>
      </c>
      <c r="I952" s="23" t="s">
        <v>688</v>
      </c>
      <c r="J952" s="23"/>
      <c r="K952" s="23"/>
      <c r="L952" s="23"/>
      <c r="M952" s="44" t="s">
        <v>20</v>
      </c>
      <c r="N952" s="20"/>
      <c r="AU952"/>
      <c r="AW952"/>
      <c r="AY952"/>
      <c r="AZ952" s="3"/>
      <c r="BA952"/>
      <c r="BB952" s="3"/>
      <c r="BC952"/>
      <c r="BD952" s="3"/>
      <c r="BE952"/>
      <c r="BF952" s="3"/>
      <c r="BG952"/>
      <c r="BH952" s="3"/>
      <c r="BI952"/>
      <c r="BJ952" s="3"/>
      <c r="BK952"/>
      <c r="BL952" s="3"/>
      <c r="BM952"/>
      <c r="BN952" s="3"/>
      <c r="BO952"/>
      <c r="BP952" s="3"/>
      <c r="BQ952"/>
      <c r="BR952" s="3"/>
      <c r="BS952"/>
      <c r="BT952" s="3"/>
      <c r="BU952"/>
      <c r="BV952" s="3"/>
      <c r="BW952"/>
      <c r="BX952" s="3"/>
      <c r="BY952"/>
      <c r="BZ952" s="3"/>
      <c r="CA952"/>
      <c r="CB952" s="3"/>
      <c r="CD952" s="3"/>
      <c r="CF952" s="3"/>
    </row>
    <row r="953" spans="2:84">
      <c r="B953" s="29">
        <f t="shared" si="15"/>
        <v>951</v>
      </c>
      <c r="C953" s="28" t="s">
        <v>824</v>
      </c>
      <c r="D953" s="28" t="s">
        <v>824</v>
      </c>
      <c r="E953" s="9" t="s">
        <v>696</v>
      </c>
      <c r="F953" s="1">
        <v>4</v>
      </c>
      <c r="G953" s="25" t="s">
        <v>426</v>
      </c>
      <c r="H953" s="27">
        <f>INDEX(部首検索表[序数],MATCH(字音画数表[[#This Row],[部首]],部首検索表[部首],0))</f>
        <v>4</v>
      </c>
      <c r="I953" s="23" t="s">
        <v>688</v>
      </c>
      <c r="J953" s="23" t="s">
        <v>2120</v>
      </c>
      <c r="K953" s="23" t="s">
        <v>1980</v>
      </c>
      <c r="L953" s="23"/>
      <c r="M953" s="44" t="s">
        <v>20</v>
      </c>
      <c r="N953" s="20"/>
      <c r="AU953"/>
      <c r="AW953"/>
      <c r="AY953"/>
      <c r="AZ953" s="3"/>
      <c r="BA953"/>
      <c r="BB953" s="3"/>
      <c r="BC953"/>
      <c r="BD953" s="3"/>
      <c r="BE953"/>
      <c r="BF953" s="3"/>
      <c r="BG953"/>
      <c r="BH953" s="3"/>
      <c r="BI953"/>
      <c r="BJ953" s="3"/>
      <c r="BK953"/>
      <c r="BL953" s="3"/>
      <c r="BM953"/>
      <c r="BN953" s="3"/>
      <c r="BO953"/>
      <c r="BP953" s="3"/>
      <c r="BQ953"/>
      <c r="BR953" s="3"/>
      <c r="BS953"/>
      <c r="BT953" s="3"/>
      <c r="BU953"/>
      <c r="BV953" s="3"/>
      <c r="BW953"/>
      <c r="BX953" s="3"/>
      <c r="BY953"/>
      <c r="BZ953" s="3"/>
      <c r="CA953"/>
      <c r="CB953" s="3"/>
      <c r="CD953" s="3"/>
      <c r="CF953" s="3"/>
    </row>
    <row r="954" spans="2:84">
      <c r="B954" s="29">
        <f t="shared" si="15"/>
        <v>952</v>
      </c>
      <c r="C954" s="1" t="s">
        <v>693</v>
      </c>
      <c r="D954" s="9" t="s">
        <v>693</v>
      </c>
      <c r="E954" s="9" t="s">
        <v>696</v>
      </c>
      <c r="F954" s="1">
        <v>7</v>
      </c>
      <c r="G954" s="1" t="s">
        <v>45</v>
      </c>
      <c r="H954" s="23">
        <f>INDEX(部首検索表[序数],MATCH(字音画数表[[#This Row],[部首]],部首検索表[部首],0))</f>
        <v>163</v>
      </c>
      <c r="I954" s="23" t="s">
        <v>688</v>
      </c>
      <c r="J954" s="23"/>
      <c r="K954" s="23"/>
      <c r="L954" s="23"/>
      <c r="M954" s="45"/>
      <c r="N954" s="20"/>
      <c r="AU954"/>
      <c r="AW954"/>
      <c r="AY954"/>
      <c r="AZ954" s="3"/>
      <c r="BA954"/>
      <c r="BB954" s="3"/>
      <c r="BC954"/>
      <c r="BD954" s="3"/>
      <c r="BE954"/>
      <c r="BF954" s="3"/>
      <c r="BG954"/>
      <c r="BH954" s="3"/>
      <c r="BI954"/>
      <c r="BJ954" s="3"/>
      <c r="BK954"/>
      <c r="BL954" s="3"/>
      <c r="BM954"/>
      <c r="BN954" s="3"/>
      <c r="BO954"/>
      <c r="BP954" s="3"/>
      <c r="BQ954"/>
      <c r="BR954" s="3"/>
      <c r="BS954"/>
      <c r="BT954" s="3"/>
      <c r="BU954"/>
      <c r="BV954" s="3"/>
      <c r="BW954"/>
      <c r="BX954" s="3"/>
      <c r="BY954"/>
      <c r="BZ954" s="3"/>
      <c r="CA954"/>
      <c r="CB954" s="3"/>
      <c r="CD954" s="3"/>
      <c r="CF954" s="3"/>
    </row>
    <row r="955" spans="2:84">
      <c r="B955" s="29">
        <f t="shared" si="15"/>
        <v>953</v>
      </c>
      <c r="C955" s="29" t="s">
        <v>2208</v>
      </c>
      <c r="D955" s="100" t="s">
        <v>2716</v>
      </c>
      <c r="E955" s="9" t="s">
        <v>696</v>
      </c>
      <c r="F955" s="58">
        <v>8</v>
      </c>
      <c r="G955" s="58" t="s">
        <v>2176</v>
      </c>
      <c r="H955" s="27">
        <f>INDEX(部首検索表[序数],MATCH(字音画数表[[#This Row],[部首]],部首検索表[部首],0))</f>
        <v>85</v>
      </c>
      <c r="I955" s="23" t="s">
        <v>688</v>
      </c>
      <c r="J955" s="69"/>
      <c r="K955" s="69"/>
      <c r="L955" s="69"/>
      <c r="M955" s="44" t="s">
        <v>20</v>
      </c>
      <c r="N955" s="20"/>
      <c r="AU955"/>
      <c r="AW955"/>
      <c r="AY955"/>
      <c r="AZ955" s="3"/>
      <c r="BA955"/>
      <c r="BB955" s="3"/>
      <c r="BC955"/>
      <c r="BD955" s="3"/>
      <c r="BE955"/>
      <c r="BF955" s="3"/>
      <c r="BG955"/>
      <c r="BH955" s="3"/>
      <c r="BI955"/>
      <c r="BJ955" s="3"/>
      <c r="BK955"/>
      <c r="BL955" s="3"/>
      <c r="BM955"/>
      <c r="BN955" s="3"/>
      <c r="BO955"/>
      <c r="BP955" s="3"/>
      <c r="BQ955"/>
      <c r="BR955" s="3"/>
      <c r="BS955"/>
      <c r="BT955" s="3"/>
      <c r="BU955"/>
      <c r="BV955" s="3"/>
      <c r="BW955"/>
      <c r="BX955" s="3"/>
      <c r="BY955"/>
      <c r="BZ955" s="3"/>
      <c r="CA955"/>
      <c r="CB955" s="3"/>
      <c r="CD955" s="3"/>
      <c r="CF955" s="3"/>
    </row>
    <row r="956" spans="2:84">
      <c r="B956" s="29">
        <f t="shared" si="15"/>
        <v>954</v>
      </c>
      <c r="C956" s="64" t="s">
        <v>1944</v>
      </c>
      <c r="D956" s="64" t="s">
        <v>1944</v>
      </c>
      <c r="E956" s="9" t="s">
        <v>696</v>
      </c>
      <c r="F956" s="1">
        <v>9</v>
      </c>
      <c r="G956" s="23" t="s">
        <v>410</v>
      </c>
      <c r="H956" s="27">
        <f>INDEX(部首検索表[序数],MATCH(字音画数表[[#This Row],[部首]],部首検索表[部首],0))</f>
        <v>38</v>
      </c>
      <c r="I956" s="23" t="s">
        <v>688</v>
      </c>
      <c r="J956" s="23"/>
      <c r="K956" s="23"/>
      <c r="L956" s="23" t="s">
        <v>1975</v>
      </c>
      <c r="M956" s="45" t="s">
        <v>3802</v>
      </c>
      <c r="N956" s="20"/>
      <c r="AU956"/>
      <c r="AW956"/>
      <c r="AY956"/>
      <c r="AZ956" s="3"/>
      <c r="BA956"/>
      <c r="BB956" s="3"/>
      <c r="BC956"/>
      <c r="BD956" s="3"/>
      <c r="BE956"/>
      <c r="BF956" s="3"/>
      <c r="BG956"/>
      <c r="BH956" s="3"/>
      <c r="BI956"/>
      <c r="BJ956" s="3"/>
      <c r="BK956"/>
      <c r="BL956" s="3"/>
      <c r="BM956"/>
      <c r="BN956" s="3"/>
      <c r="BO956"/>
      <c r="BP956" s="3"/>
      <c r="BQ956"/>
      <c r="BR956" s="3"/>
      <c r="BS956"/>
      <c r="BT956" s="3"/>
      <c r="BU956"/>
      <c r="BV956" s="3"/>
      <c r="BW956"/>
      <c r="BX956" s="3"/>
      <c r="BY956"/>
      <c r="BZ956" s="3"/>
      <c r="CA956"/>
      <c r="CB956" s="3"/>
      <c r="CD956" s="3"/>
      <c r="CF956" s="3"/>
    </row>
    <row r="957" spans="2:84">
      <c r="B957" s="29">
        <f t="shared" si="15"/>
        <v>955</v>
      </c>
      <c r="C957" s="1" t="s">
        <v>1728</v>
      </c>
      <c r="D957" s="9" t="s">
        <v>1728</v>
      </c>
      <c r="E957" s="9" t="s">
        <v>696</v>
      </c>
      <c r="F957" s="1">
        <v>9</v>
      </c>
      <c r="G957" s="1" t="s">
        <v>862</v>
      </c>
      <c r="H957" s="23">
        <f>INDEX(部首検索表[序数],MATCH(字音画数表[[#This Row],[部首]],部首検索表[部首],0))</f>
        <v>41</v>
      </c>
      <c r="I957" s="23" t="s">
        <v>688</v>
      </c>
      <c r="J957" s="23"/>
      <c r="K957" s="23"/>
      <c r="L957" s="23"/>
      <c r="M957" s="45"/>
      <c r="N957" s="20"/>
      <c r="AU957"/>
      <c r="AW957"/>
      <c r="AY957"/>
      <c r="AZ957" s="3"/>
      <c r="BA957"/>
      <c r="BB957" s="3"/>
      <c r="BC957"/>
      <c r="BD957" s="3"/>
      <c r="BE957"/>
      <c r="BF957" s="3"/>
      <c r="BG957"/>
      <c r="BH957" s="3"/>
      <c r="BI957"/>
      <c r="BJ957" s="3"/>
      <c r="BK957"/>
      <c r="BL957" s="3"/>
      <c r="BM957"/>
      <c r="BN957" s="3"/>
      <c r="BO957"/>
      <c r="BP957" s="3"/>
      <c r="BQ957"/>
      <c r="BR957" s="3"/>
      <c r="BS957"/>
      <c r="BT957" s="3"/>
      <c r="BU957"/>
      <c r="BV957" s="3"/>
      <c r="BW957"/>
      <c r="BX957" s="3"/>
      <c r="BY957"/>
      <c r="BZ957" s="3"/>
      <c r="CA957"/>
      <c r="CB957" s="3"/>
      <c r="CD957" s="3"/>
      <c r="CF957" s="3"/>
    </row>
    <row r="958" spans="2:84">
      <c r="B958" s="29">
        <f t="shared" si="15"/>
        <v>956</v>
      </c>
      <c r="C958" s="28" t="s">
        <v>695</v>
      </c>
      <c r="D958" s="28" t="s">
        <v>695</v>
      </c>
      <c r="E958" s="9" t="s">
        <v>696</v>
      </c>
      <c r="F958" s="1">
        <v>11</v>
      </c>
      <c r="G958" s="25" t="s">
        <v>109</v>
      </c>
      <c r="H958" s="23">
        <f>INDEX(部首検索表[序数],MATCH(字音画数表[[#This Row],[部首]],部首検索表[部首],0))</f>
        <v>162</v>
      </c>
      <c r="I958" s="23" t="s">
        <v>688</v>
      </c>
      <c r="J958" s="23"/>
      <c r="K958" s="23"/>
      <c r="L958" s="23"/>
      <c r="M958" s="45" t="s">
        <v>20</v>
      </c>
      <c r="N958" s="20"/>
      <c r="AU958"/>
      <c r="AW958"/>
      <c r="AY958"/>
      <c r="AZ958" s="3"/>
      <c r="BA958"/>
      <c r="BB958" s="3"/>
      <c r="BC958"/>
      <c r="BD958" s="3"/>
      <c r="BE958"/>
      <c r="BF958" s="3"/>
      <c r="BG958"/>
      <c r="BH958" s="3"/>
      <c r="BI958"/>
      <c r="BJ958" s="3"/>
      <c r="BK958"/>
      <c r="BL958" s="3"/>
      <c r="BM958"/>
      <c r="BN958" s="3"/>
      <c r="BO958"/>
      <c r="BP958" s="3"/>
      <c r="BQ958"/>
      <c r="BR958" s="3"/>
      <c r="BS958"/>
      <c r="BT958" s="3"/>
      <c r="BU958"/>
      <c r="BV958" s="3"/>
      <c r="BW958"/>
      <c r="BX958" s="3"/>
      <c r="BY958"/>
      <c r="BZ958" s="3"/>
      <c r="CA958"/>
      <c r="CB958" s="3"/>
      <c r="CD958" s="3"/>
      <c r="CF958" s="3"/>
    </row>
    <row r="959" spans="2:84">
      <c r="B959" s="29">
        <f t="shared" si="15"/>
        <v>957</v>
      </c>
      <c r="C959" s="28" t="s">
        <v>1729</v>
      </c>
      <c r="D959" s="28" t="s">
        <v>2717</v>
      </c>
      <c r="E959" s="9" t="s">
        <v>694</v>
      </c>
      <c r="F959" s="1">
        <v>12</v>
      </c>
      <c r="G959" s="23" t="s">
        <v>803</v>
      </c>
      <c r="H959" s="27">
        <f>INDEX(部首検索表[序数],MATCH(字音画数表[[#This Row],[部首]],部首検索表[部首],0))</f>
        <v>32</v>
      </c>
      <c r="I959" s="23" t="s">
        <v>688</v>
      </c>
      <c r="J959" s="23"/>
      <c r="K959" s="23"/>
      <c r="L959" s="23"/>
      <c r="M959" s="45" t="s">
        <v>20</v>
      </c>
      <c r="N959" s="20"/>
      <c r="AU959"/>
      <c r="AW959"/>
      <c r="AY959"/>
      <c r="AZ959" s="3"/>
      <c r="BA959"/>
      <c r="BB959" s="3"/>
      <c r="BC959"/>
      <c r="BD959" s="3"/>
      <c r="BE959"/>
      <c r="BF959" s="3"/>
      <c r="BG959"/>
      <c r="BH959" s="3"/>
      <c r="BI959"/>
      <c r="BJ959" s="3"/>
      <c r="BK959"/>
      <c r="BL959" s="3"/>
      <c r="BM959"/>
      <c r="BN959" s="3"/>
      <c r="BO959"/>
      <c r="BP959" s="3"/>
      <c r="BQ959"/>
      <c r="BR959" s="3"/>
      <c r="BS959"/>
      <c r="BT959" s="3"/>
      <c r="BU959"/>
      <c r="BV959" s="3"/>
      <c r="BW959"/>
      <c r="BX959" s="3"/>
      <c r="BY959"/>
      <c r="BZ959" s="3"/>
      <c r="CA959"/>
      <c r="CB959" s="3"/>
      <c r="CD959" s="3"/>
      <c r="CF959" s="3"/>
    </row>
    <row r="960" spans="2:84">
      <c r="B960" s="29">
        <f t="shared" si="15"/>
        <v>958</v>
      </c>
      <c r="C960" s="14" t="s">
        <v>697</v>
      </c>
      <c r="D960" s="14" t="s">
        <v>697</v>
      </c>
      <c r="E960" s="9" t="s">
        <v>696</v>
      </c>
      <c r="F960" s="1">
        <v>12</v>
      </c>
      <c r="G960" s="25" t="s">
        <v>698</v>
      </c>
      <c r="H960" s="23">
        <f>INDEX(部首検索表[序数],MATCH(字音画数表[[#This Row],[部首]],部首検索表[部首],0))</f>
        <v>59</v>
      </c>
      <c r="I960" s="23" t="s">
        <v>688</v>
      </c>
      <c r="J960" s="23"/>
      <c r="K960" s="23"/>
      <c r="L960" s="23"/>
      <c r="M960" s="45" t="s">
        <v>20</v>
      </c>
      <c r="N960" s="20"/>
      <c r="AU960"/>
      <c r="AW960"/>
      <c r="AY960"/>
      <c r="AZ960" s="3"/>
      <c r="BA960"/>
      <c r="BB960" s="3"/>
      <c r="BC960"/>
      <c r="BD960" s="3"/>
      <c r="BE960"/>
      <c r="BF960" s="3"/>
      <c r="BG960"/>
      <c r="BH960" s="3"/>
      <c r="BI960"/>
      <c r="BJ960" s="3"/>
      <c r="BK960"/>
      <c r="BL960" s="3"/>
      <c r="BM960"/>
      <c r="BN960" s="3"/>
      <c r="BO960"/>
      <c r="BP960" s="3"/>
      <c r="BQ960"/>
      <c r="BR960" s="3"/>
      <c r="BS960"/>
      <c r="BT960" s="3"/>
      <c r="BU960"/>
      <c r="BV960" s="3"/>
      <c r="BW960"/>
      <c r="BX960" s="3"/>
      <c r="BY960"/>
      <c r="BZ960" s="3"/>
      <c r="CA960"/>
      <c r="CB960" s="3"/>
      <c r="CD960" s="3"/>
      <c r="CF960" s="3"/>
    </row>
    <row r="961" spans="2:84">
      <c r="B961" s="29">
        <f t="shared" si="15"/>
        <v>959</v>
      </c>
      <c r="C961" s="28" t="s">
        <v>1945</v>
      </c>
      <c r="D961" s="28" t="s">
        <v>1945</v>
      </c>
      <c r="E961" s="9" t="s">
        <v>696</v>
      </c>
      <c r="F961" s="1">
        <v>12</v>
      </c>
      <c r="G961" s="23" t="s">
        <v>711</v>
      </c>
      <c r="H961" s="23">
        <f>INDEX(部首検索表[序数],MATCH(字音画数表[[#This Row],[部首]],部首検索表[部首],0))</f>
        <v>75</v>
      </c>
      <c r="I961" s="23" t="s">
        <v>688</v>
      </c>
      <c r="J961" s="23"/>
      <c r="K961" s="23"/>
      <c r="L961" s="23"/>
      <c r="M961" s="45" t="s">
        <v>20</v>
      </c>
      <c r="N961" s="20"/>
      <c r="AU961"/>
      <c r="AW961"/>
      <c r="AY961"/>
      <c r="AZ961" s="3"/>
      <c r="BA961"/>
      <c r="BB961" s="3"/>
      <c r="BC961"/>
      <c r="BD961" s="3"/>
      <c r="BE961"/>
      <c r="BF961" s="3"/>
      <c r="BG961"/>
      <c r="BH961" s="3"/>
      <c r="BI961"/>
      <c r="BJ961" s="3"/>
      <c r="BK961"/>
      <c r="BL961" s="3"/>
      <c r="BM961"/>
      <c r="BN961" s="3"/>
      <c r="BO961"/>
      <c r="BP961" s="3"/>
      <c r="BQ961"/>
      <c r="BR961" s="3"/>
      <c r="BS961"/>
      <c r="BT961" s="3"/>
      <c r="BU961"/>
      <c r="BV961" s="3"/>
      <c r="BW961"/>
      <c r="BX961" s="3"/>
      <c r="BY961"/>
      <c r="BZ961" s="3"/>
      <c r="CA961"/>
      <c r="CB961" s="3"/>
      <c r="CD961" s="3"/>
      <c r="CF961" s="3"/>
    </row>
    <row r="962" spans="2:84">
      <c r="B962" s="29">
        <f t="shared" ref="B962:B1025" si="16">ROW()-2</f>
        <v>960</v>
      </c>
      <c r="C962" s="14" t="s">
        <v>1730</v>
      </c>
      <c r="D962" s="14" t="s">
        <v>1730</v>
      </c>
      <c r="E962" s="9" t="s">
        <v>696</v>
      </c>
      <c r="F962" s="1">
        <v>12</v>
      </c>
      <c r="G962" s="23" t="s">
        <v>805</v>
      </c>
      <c r="H962" s="27">
        <f>INDEX(部首検索表[序数],MATCH(字音画数表[[#This Row],[部首]],部首検索表[部首],0))</f>
        <v>140</v>
      </c>
      <c r="I962" s="23" t="s">
        <v>688</v>
      </c>
      <c r="J962" s="23"/>
      <c r="K962" s="23"/>
      <c r="L962" s="23"/>
      <c r="M962" s="45"/>
      <c r="N962" s="20"/>
      <c r="AU962"/>
      <c r="AW962"/>
      <c r="AY962"/>
      <c r="AZ962" s="3"/>
      <c r="BA962"/>
      <c r="BB962" s="3"/>
      <c r="BC962"/>
      <c r="BD962" s="3"/>
      <c r="BE962"/>
      <c r="BF962" s="3"/>
      <c r="BG962"/>
      <c r="BH962" s="3"/>
      <c r="BI962"/>
      <c r="BJ962" s="3"/>
      <c r="BK962"/>
      <c r="BL962" s="3"/>
      <c r="BM962"/>
      <c r="BN962" s="3"/>
      <c r="BO962"/>
      <c r="BP962" s="3"/>
      <c r="BQ962"/>
      <c r="BR962" s="3"/>
      <c r="BS962"/>
      <c r="BT962" s="3"/>
      <c r="BU962"/>
      <c r="BV962" s="3"/>
      <c r="BW962"/>
      <c r="BX962" s="3"/>
      <c r="BY962"/>
      <c r="BZ962" s="3"/>
      <c r="CA962"/>
      <c r="CB962" s="3"/>
      <c r="CD962" s="3"/>
      <c r="CF962" s="3"/>
    </row>
    <row r="963" spans="2:84">
      <c r="B963" s="29">
        <f t="shared" si="16"/>
        <v>961</v>
      </c>
      <c r="C963" s="28" t="s">
        <v>699</v>
      </c>
      <c r="D963" s="28" t="s">
        <v>699</v>
      </c>
      <c r="E963" s="9" t="s">
        <v>696</v>
      </c>
      <c r="F963" s="1">
        <v>13</v>
      </c>
      <c r="G963" s="23" t="s">
        <v>23</v>
      </c>
      <c r="H963" s="27">
        <f>INDEX(部首検索表[序数],MATCH(字音画数表[[#This Row],[部首]],部首検索表[部首],0))</f>
        <v>9</v>
      </c>
      <c r="I963" s="23" t="s">
        <v>688</v>
      </c>
      <c r="J963" s="23"/>
      <c r="K963" s="23"/>
      <c r="L963" s="23"/>
      <c r="M963" s="45" t="s">
        <v>20</v>
      </c>
      <c r="N963" s="20"/>
      <c r="AU963"/>
      <c r="AW963"/>
      <c r="AY963"/>
      <c r="AZ963" s="3"/>
      <c r="BA963"/>
      <c r="BB963" s="3"/>
      <c r="BC963"/>
      <c r="BD963" s="3"/>
      <c r="BE963"/>
      <c r="BF963" s="3"/>
      <c r="BG963"/>
      <c r="BH963" s="3"/>
      <c r="BI963"/>
      <c r="BJ963" s="3"/>
      <c r="BK963"/>
      <c r="BL963" s="3"/>
      <c r="BM963"/>
      <c r="BN963" s="3"/>
      <c r="BO963"/>
      <c r="BP963" s="3"/>
      <c r="BQ963"/>
      <c r="BR963" s="3"/>
      <c r="BS963"/>
      <c r="BT963" s="3"/>
      <c r="BU963"/>
      <c r="BV963" s="3"/>
      <c r="BW963"/>
      <c r="BX963" s="3"/>
      <c r="BY963"/>
      <c r="BZ963" s="3"/>
      <c r="CA963"/>
      <c r="CB963" s="3"/>
      <c r="CD963" s="3"/>
      <c r="CF963" s="3"/>
    </row>
    <row r="964" spans="2:84">
      <c r="B964" s="29">
        <f t="shared" si="16"/>
        <v>962</v>
      </c>
      <c r="C964" s="14" t="s">
        <v>700</v>
      </c>
      <c r="D964" s="14" t="s">
        <v>700</v>
      </c>
      <c r="E964" s="9" t="s">
        <v>696</v>
      </c>
      <c r="F964" s="1">
        <v>13</v>
      </c>
      <c r="G964" s="23" t="s">
        <v>90</v>
      </c>
      <c r="H964" s="23">
        <f>INDEX(部首検索表[序数],MATCH(字音画数表[[#This Row],[部首]],部首検索表[部首],0))</f>
        <v>85</v>
      </c>
      <c r="I964" s="23" t="s">
        <v>688</v>
      </c>
      <c r="J964" s="23" t="s">
        <v>2120</v>
      </c>
      <c r="K964" s="23" t="s">
        <v>1972</v>
      </c>
      <c r="L964" s="23"/>
      <c r="M964" s="45" t="s">
        <v>20</v>
      </c>
      <c r="N964" s="20"/>
      <c r="AU964"/>
      <c r="AW964"/>
      <c r="AY964"/>
      <c r="AZ964" s="3"/>
      <c r="BA964"/>
      <c r="BB964" s="3"/>
      <c r="BC964"/>
      <c r="BD964" s="3"/>
      <c r="BE964"/>
      <c r="BF964" s="3"/>
      <c r="BG964"/>
      <c r="BH964" s="3"/>
      <c r="BI964"/>
      <c r="BJ964" s="3"/>
      <c r="BK964"/>
      <c r="BL964" s="3"/>
      <c r="BM964"/>
      <c r="BN964" s="3"/>
      <c r="BO964"/>
      <c r="BP964" s="3"/>
      <c r="BQ964"/>
      <c r="BR964" s="3"/>
      <c r="BS964"/>
      <c r="BT964" s="3"/>
      <c r="BU964"/>
      <c r="BV964" s="3"/>
      <c r="BW964"/>
      <c r="BX964" s="3"/>
      <c r="BY964"/>
      <c r="BZ964" s="3"/>
      <c r="CA964"/>
      <c r="CB964" s="3"/>
      <c r="CD964" s="3"/>
      <c r="CF964" s="3"/>
    </row>
    <row r="965" spans="2:84">
      <c r="B965" s="29">
        <f t="shared" si="16"/>
        <v>963</v>
      </c>
      <c r="C965" s="28" t="s">
        <v>1946</v>
      </c>
      <c r="D965" s="28" t="s">
        <v>2718</v>
      </c>
      <c r="E965" s="9" t="s">
        <v>696</v>
      </c>
      <c r="F965" s="1">
        <v>13</v>
      </c>
      <c r="G965" s="23" t="s">
        <v>41</v>
      </c>
      <c r="H965" s="27">
        <f>INDEX(部首検索表[序数],MATCH(字音画数表[[#This Row],[部首]],部首検索表[部首],0))</f>
        <v>140</v>
      </c>
      <c r="I965" s="23" t="s">
        <v>688</v>
      </c>
      <c r="J965" s="23"/>
      <c r="K965" s="23"/>
      <c r="L965" s="23"/>
      <c r="M965" s="45" t="s">
        <v>20</v>
      </c>
      <c r="N965" s="20"/>
      <c r="AU965"/>
      <c r="AW965"/>
      <c r="AY965"/>
      <c r="AZ965" s="3"/>
      <c r="BA965"/>
      <c r="BB965" s="3"/>
      <c r="BC965"/>
      <c r="BD965" s="3"/>
      <c r="BE965"/>
      <c r="BF965" s="3"/>
      <c r="BG965"/>
      <c r="BH965" s="3"/>
      <c r="BI965"/>
      <c r="BJ965" s="3"/>
      <c r="BK965"/>
      <c r="BL965" s="3"/>
      <c r="BM965"/>
      <c r="BN965" s="3"/>
      <c r="BO965"/>
      <c r="BP965" s="3"/>
      <c r="BQ965"/>
      <c r="BR965" s="3"/>
      <c r="BS965"/>
      <c r="BT965" s="3"/>
      <c r="BU965"/>
      <c r="BV965" s="3"/>
      <c r="BW965"/>
      <c r="BX965" s="3"/>
      <c r="BY965"/>
      <c r="BZ965" s="3"/>
      <c r="CA965"/>
      <c r="CB965" s="3"/>
      <c r="CD965" s="3"/>
      <c r="CF965" s="3"/>
    </row>
    <row r="966" spans="2:84">
      <c r="B966" s="29">
        <f t="shared" si="16"/>
        <v>964</v>
      </c>
      <c r="C966" s="14" t="s">
        <v>1731</v>
      </c>
      <c r="D966" s="14" t="s">
        <v>1731</v>
      </c>
      <c r="E966" s="9" t="s">
        <v>696</v>
      </c>
      <c r="F966" s="1">
        <v>15</v>
      </c>
      <c r="G966" s="23" t="s">
        <v>361</v>
      </c>
      <c r="H966" s="27">
        <f>INDEX(部首検索表[序数],MATCH(字音画数表[[#This Row],[部首]],部首検索表[部首],0))</f>
        <v>72</v>
      </c>
      <c r="I966" s="23" t="s">
        <v>688</v>
      </c>
      <c r="J966" s="23" t="s">
        <v>2120</v>
      </c>
      <c r="K966" s="23" t="s">
        <v>1980</v>
      </c>
      <c r="L966" s="23"/>
      <c r="M966" s="45" t="s">
        <v>3803</v>
      </c>
      <c r="N966" s="20"/>
      <c r="AU966"/>
      <c r="AW966"/>
      <c r="AY966"/>
      <c r="AZ966" s="3"/>
      <c r="BA966"/>
      <c r="BB966" s="3"/>
      <c r="BC966"/>
      <c r="BD966" s="3"/>
      <c r="BE966"/>
      <c r="BF966" s="3"/>
      <c r="BG966"/>
      <c r="BH966" s="3"/>
      <c r="BI966"/>
      <c r="BJ966" s="3"/>
      <c r="BK966"/>
      <c r="BL966" s="3"/>
      <c r="BM966"/>
      <c r="BN966" s="3"/>
      <c r="BO966"/>
      <c r="BP966" s="3"/>
      <c r="BQ966"/>
      <c r="BR966" s="3"/>
      <c r="BS966"/>
      <c r="BT966" s="3"/>
      <c r="BU966"/>
      <c r="BV966" s="3"/>
      <c r="BW966"/>
      <c r="BX966" s="3"/>
      <c r="BY966"/>
      <c r="BZ966" s="3"/>
      <c r="CA966"/>
      <c r="CB966" s="3"/>
      <c r="CD966" s="3"/>
      <c r="CF966" s="3"/>
    </row>
    <row r="967" spans="2:84">
      <c r="B967" s="29">
        <f t="shared" si="16"/>
        <v>965</v>
      </c>
      <c r="C967" s="106" t="s">
        <v>1947</v>
      </c>
      <c r="D967" s="106" t="s">
        <v>1947</v>
      </c>
      <c r="E967" s="9" t="s">
        <v>696</v>
      </c>
      <c r="F967" s="1">
        <v>20</v>
      </c>
      <c r="G967" s="23" t="s">
        <v>173</v>
      </c>
      <c r="H967" s="27">
        <f>INDEX(部首検索表[序数],MATCH(字音画数表[[#This Row],[部首]],部首検索表[部首],0))</f>
        <v>211</v>
      </c>
      <c r="I967" s="23" t="s">
        <v>688</v>
      </c>
      <c r="J967" s="23"/>
      <c r="K967" s="23"/>
      <c r="L967" s="23"/>
      <c r="M967" s="45" t="s">
        <v>2121</v>
      </c>
      <c r="N967" s="20"/>
      <c r="AU967"/>
      <c r="AW967"/>
      <c r="AY967"/>
      <c r="AZ967" s="3"/>
      <c r="BA967"/>
      <c r="BB967" s="3"/>
      <c r="BC967"/>
      <c r="BD967" s="3"/>
      <c r="BE967"/>
      <c r="BF967" s="3"/>
      <c r="BG967"/>
      <c r="BH967" s="3"/>
      <c r="BI967"/>
      <c r="BJ967" s="3"/>
      <c r="BK967"/>
      <c r="BL967" s="3"/>
      <c r="BM967"/>
      <c r="BN967" s="3"/>
      <c r="BO967"/>
      <c r="BP967" s="3"/>
      <c r="BQ967"/>
      <c r="BR967" s="3"/>
      <c r="BS967"/>
      <c r="BT967" s="3"/>
      <c r="BU967"/>
      <c r="BV967" s="3"/>
      <c r="BW967"/>
      <c r="BX967" s="3"/>
      <c r="BY967"/>
      <c r="BZ967" s="3"/>
      <c r="CA967"/>
      <c r="CB967" s="3"/>
      <c r="CD967" s="3"/>
      <c r="CF967" s="3"/>
    </row>
    <row r="968" spans="2:84">
      <c r="B968" s="29">
        <f t="shared" si="16"/>
        <v>966</v>
      </c>
      <c r="C968" s="29" t="s">
        <v>2207</v>
      </c>
      <c r="D968" s="100" t="s">
        <v>2719</v>
      </c>
      <c r="E968" s="9" t="s">
        <v>696</v>
      </c>
      <c r="F968" s="58">
        <v>21</v>
      </c>
      <c r="G968" s="58" t="s">
        <v>2176</v>
      </c>
      <c r="H968" s="27">
        <f>INDEX(部首検索表[序数],MATCH(字音画数表[[#This Row],[部首]],部首検索表[部首],0))</f>
        <v>85</v>
      </c>
      <c r="I968" s="1" t="s">
        <v>688</v>
      </c>
      <c r="J968" s="82"/>
      <c r="K968" s="82"/>
      <c r="L968" s="82"/>
      <c r="M968" s="45" t="s">
        <v>20</v>
      </c>
      <c r="N968" s="20"/>
      <c r="AU968"/>
      <c r="AW968"/>
      <c r="AY968"/>
      <c r="AZ968" s="3"/>
      <c r="BA968"/>
      <c r="BB968" s="3"/>
      <c r="BC968"/>
      <c r="BD968" s="3"/>
      <c r="BE968"/>
      <c r="BF968" s="3"/>
      <c r="BG968"/>
      <c r="BH968" s="3"/>
      <c r="BI968"/>
      <c r="BJ968" s="3"/>
      <c r="BK968"/>
      <c r="BL968" s="3"/>
      <c r="BM968"/>
      <c r="BN968" s="3"/>
      <c r="BO968"/>
      <c r="BP968" s="3"/>
      <c r="BQ968"/>
      <c r="BR968" s="3"/>
      <c r="BS968"/>
      <c r="BT968" s="3"/>
      <c r="BU968"/>
      <c r="BV968" s="3"/>
      <c r="BW968"/>
      <c r="BX968" s="3"/>
      <c r="BY968"/>
      <c r="BZ968" s="3"/>
      <c r="CA968"/>
      <c r="CB968" s="3"/>
      <c r="CD968" s="3"/>
      <c r="CF968" s="3"/>
    </row>
    <row r="969" spans="2:84">
      <c r="B969" s="29">
        <f t="shared" si="16"/>
        <v>967</v>
      </c>
      <c r="C969" s="28" t="s">
        <v>1732</v>
      </c>
      <c r="D969" s="28" t="s">
        <v>1732</v>
      </c>
      <c r="E969" s="9" t="s">
        <v>702</v>
      </c>
      <c r="F969" s="1">
        <v>3</v>
      </c>
      <c r="G969" s="23" t="s">
        <v>524</v>
      </c>
      <c r="H969" s="27">
        <f>INDEX(部首検索表[序数],MATCH(字音画数表[[#This Row],[部首]],部首検索表[部首],0))</f>
        <v>8</v>
      </c>
      <c r="I969" s="23" t="s">
        <v>688</v>
      </c>
      <c r="J969" s="23"/>
      <c r="K969" s="23"/>
      <c r="L969" s="23"/>
      <c r="M969" s="45"/>
      <c r="N969" s="20"/>
      <c r="AU969"/>
      <c r="AW969"/>
      <c r="AY969"/>
      <c r="AZ969" s="3"/>
      <c r="BA969"/>
      <c r="BB969" s="3"/>
      <c r="BC969"/>
      <c r="BD969" s="3"/>
      <c r="BE969"/>
      <c r="BF969" s="3"/>
      <c r="BG969"/>
      <c r="BH969" s="3"/>
      <c r="BI969"/>
      <c r="BJ969" s="3"/>
      <c r="BK969"/>
      <c r="BL969" s="3"/>
      <c r="BM969"/>
      <c r="BN969" s="3"/>
      <c r="BO969"/>
      <c r="BP969" s="3"/>
      <c r="BQ969"/>
      <c r="BR969" s="3"/>
      <c r="BS969"/>
      <c r="BT969" s="3"/>
      <c r="BU969"/>
      <c r="BV969" s="3"/>
      <c r="BW969"/>
      <c r="BX969" s="3"/>
      <c r="BY969"/>
      <c r="BZ969" s="3"/>
      <c r="CA969"/>
      <c r="CB969" s="3"/>
      <c r="CD969" s="3"/>
      <c r="CF969" s="3"/>
    </row>
    <row r="970" spans="2:84">
      <c r="B970" s="29">
        <f t="shared" si="16"/>
        <v>968</v>
      </c>
      <c r="C970" s="14" t="s">
        <v>701</v>
      </c>
      <c r="D970" s="14" t="s">
        <v>701</v>
      </c>
      <c r="E970" s="9" t="s">
        <v>702</v>
      </c>
      <c r="F970" s="1">
        <v>4</v>
      </c>
      <c r="G970" s="23" t="s">
        <v>703</v>
      </c>
      <c r="H970" s="27">
        <f>INDEX(部首検索表[序数],MATCH(字音画数表[[#This Row],[部首]],部首検索表[部首],0))</f>
        <v>82</v>
      </c>
      <c r="I970" s="23" t="s">
        <v>688</v>
      </c>
      <c r="J970" s="23"/>
      <c r="K970" s="23"/>
      <c r="L970" s="23"/>
      <c r="M970" s="45" t="s">
        <v>20</v>
      </c>
      <c r="N970" s="20"/>
      <c r="AU970"/>
      <c r="AW970"/>
      <c r="AY970"/>
      <c r="AZ970" s="3"/>
      <c r="BA970"/>
      <c r="BB970" s="3"/>
      <c r="BC970"/>
      <c r="BD970" s="3"/>
      <c r="BE970"/>
      <c r="BF970" s="3"/>
      <c r="BG970"/>
      <c r="BH970" s="3"/>
      <c r="BI970"/>
      <c r="BJ970" s="3"/>
      <c r="BK970"/>
      <c r="BL970" s="3"/>
      <c r="BM970"/>
      <c r="BN970" s="3"/>
      <c r="BO970"/>
      <c r="BP970" s="3"/>
      <c r="BQ970"/>
      <c r="BR970" s="3"/>
      <c r="BS970"/>
      <c r="BT970" s="3"/>
      <c r="BU970"/>
      <c r="BV970" s="3"/>
      <c r="BW970"/>
      <c r="BX970" s="3"/>
      <c r="BY970"/>
      <c r="BZ970" s="3"/>
      <c r="CA970"/>
      <c r="CB970" s="3"/>
      <c r="CD970" s="3"/>
      <c r="CF970" s="3"/>
    </row>
    <row r="971" spans="2:84">
      <c r="B971" s="29">
        <f t="shared" si="16"/>
        <v>969</v>
      </c>
      <c r="C971" s="28" t="s">
        <v>1733</v>
      </c>
      <c r="D971" s="28" t="s">
        <v>1733</v>
      </c>
      <c r="E971" s="9" t="s">
        <v>702</v>
      </c>
      <c r="F971" s="1">
        <v>5</v>
      </c>
      <c r="G971" s="23" t="s">
        <v>176</v>
      </c>
      <c r="H971" s="23">
        <f>INDEX(部首検索表[序数],MATCH(字音画数表[[#This Row],[部首]],部首検索表[部首],0))</f>
        <v>26</v>
      </c>
      <c r="I971" s="23" t="s">
        <v>688</v>
      </c>
      <c r="J971" s="23"/>
      <c r="K971" s="23"/>
      <c r="L971" s="23"/>
      <c r="M971" s="45"/>
      <c r="N971" s="20"/>
      <c r="AU971"/>
      <c r="AW971"/>
      <c r="AY971"/>
      <c r="AZ971" s="3"/>
      <c r="BA971"/>
      <c r="BB971" s="3"/>
      <c r="BC971"/>
      <c r="BD971" s="3"/>
      <c r="BE971"/>
      <c r="BF971" s="3"/>
      <c r="BG971"/>
      <c r="BH971" s="3"/>
      <c r="BI971"/>
      <c r="BJ971" s="3"/>
      <c r="BK971"/>
      <c r="BL971" s="3"/>
      <c r="BM971"/>
      <c r="BN971" s="3"/>
      <c r="BO971"/>
      <c r="BP971" s="3"/>
      <c r="BQ971"/>
      <c r="BR971" s="3"/>
      <c r="BS971"/>
      <c r="BT971" s="3"/>
      <c r="BU971"/>
      <c r="BV971" s="3"/>
      <c r="BW971"/>
      <c r="BX971" s="3"/>
      <c r="BY971"/>
      <c r="BZ971" s="3"/>
      <c r="CA971"/>
      <c r="CB971" s="3"/>
      <c r="CD971" s="3"/>
      <c r="CF971" s="3"/>
    </row>
    <row r="972" spans="2:84">
      <c r="B972" s="29">
        <f t="shared" si="16"/>
        <v>970</v>
      </c>
      <c r="C972" s="28" t="s">
        <v>1734</v>
      </c>
      <c r="D972" s="28" t="s">
        <v>1734</v>
      </c>
      <c r="E972" s="9" t="s">
        <v>702</v>
      </c>
      <c r="F972" s="1">
        <v>5</v>
      </c>
      <c r="G972" s="23" t="s">
        <v>664</v>
      </c>
      <c r="H972" s="23">
        <f>INDEX(部首検索表[序数],MATCH(字音画数表[[#This Row],[部首]],部首検索表[部首],0))</f>
        <v>80</v>
      </c>
      <c r="I972" s="23" t="s">
        <v>688</v>
      </c>
      <c r="J972" s="23" t="s">
        <v>2118</v>
      </c>
      <c r="K972" s="23" t="s">
        <v>1972</v>
      </c>
      <c r="L972" s="23"/>
      <c r="M972" s="45" t="s">
        <v>2122</v>
      </c>
      <c r="N972" s="20"/>
      <c r="AU972"/>
      <c r="AW972"/>
      <c r="AY972"/>
      <c r="AZ972" s="3"/>
      <c r="BA972"/>
      <c r="BB972" s="3"/>
      <c r="BC972"/>
      <c r="BD972" s="3"/>
      <c r="BE972"/>
      <c r="BF972" s="3"/>
      <c r="BG972"/>
      <c r="BH972" s="3"/>
      <c r="BI972"/>
      <c r="BJ972" s="3"/>
      <c r="BK972"/>
      <c r="BL972" s="3"/>
      <c r="BM972"/>
      <c r="BN972" s="3"/>
      <c r="BO972"/>
      <c r="BP972" s="3"/>
      <c r="BQ972"/>
      <c r="BR972" s="3"/>
      <c r="BS972"/>
      <c r="BT972" s="3"/>
      <c r="BU972"/>
      <c r="BV972" s="3"/>
      <c r="BW972"/>
      <c r="BX972" s="3"/>
      <c r="BY972"/>
      <c r="BZ972" s="3"/>
      <c r="CA972"/>
      <c r="CB972" s="3"/>
      <c r="CD972" s="3"/>
      <c r="CF972" s="3"/>
    </row>
    <row r="973" spans="2:84">
      <c r="B973" s="29">
        <f t="shared" si="16"/>
        <v>971</v>
      </c>
      <c r="C973" s="14" t="s">
        <v>704</v>
      </c>
      <c r="D973" s="14" t="s">
        <v>704</v>
      </c>
      <c r="E973" s="9" t="s">
        <v>702</v>
      </c>
      <c r="F973" s="1">
        <v>6</v>
      </c>
      <c r="G973" s="23" t="s">
        <v>41</v>
      </c>
      <c r="H973" s="23">
        <f>INDEX(部首検索表[序数],MATCH(字音画数表[[#This Row],[部首]],部首検索表[部首],0))</f>
        <v>140</v>
      </c>
      <c r="I973" s="23" t="s">
        <v>688</v>
      </c>
      <c r="J973" s="23"/>
      <c r="K973" s="23"/>
      <c r="L973" s="23"/>
      <c r="M973" s="45"/>
      <c r="N973" s="20"/>
      <c r="AU973"/>
      <c r="AW973"/>
      <c r="AY973"/>
      <c r="AZ973" s="3"/>
      <c r="BA973"/>
      <c r="BB973" s="3"/>
      <c r="BC973"/>
      <c r="BD973" s="3"/>
      <c r="BE973"/>
      <c r="BF973" s="3"/>
      <c r="BG973"/>
      <c r="BH973" s="3"/>
      <c r="BI973"/>
      <c r="BJ973" s="3"/>
      <c r="BK973"/>
      <c r="BL973" s="3"/>
      <c r="BM973"/>
      <c r="BN973" s="3"/>
      <c r="BO973"/>
      <c r="BP973" s="3"/>
      <c r="BQ973"/>
      <c r="BR973" s="3"/>
      <c r="BS973"/>
      <c r="BT973" s="3"/>
      <c r="BU973"/>
      <c r="BV973" s="3"/>
      <c r="BW973"/>
      <c r="BX973" s="3"/>
      <c r="BY973"/>
      <c r="BZ973" s="3"/>
      <c r="CA973"/>
      <c r="CB973" s="3"/>
      <c r="CD973" s="3"/>
      <c r="CF973" s="3"/>
    </row>
    <row r="974" spans="2:84">
      <c r="B974" s="29">
        <f t="shared" si="16"/>
        <v>972</v>
      </c>
      <c r="C974" s="14" t="s">
        <v>705</v>
      </c>
      <c r="D974" s="14" t="s">
        <v>705</v>
      </c>
      <c r="E974" s="9" t="s">
        <v>702</v>
      </c>
      <c r="F974" s="1">
        <v>7</v>
      </c>
      <c r="G974" s="23" t="s">
        <v>43</v>
      </c>
      <c r="H974" s="26">
        <f>INDEX(部首検索表[序数],MATCH(字音画数表[[#This Row],[部首]],部首検索表[部首],0))</f>
        <v>61</v>
      </c>
      <c r="I974" s="23" t="s">
        <v>688</v>
      </c>
      <c r="J974" s="23"/>
      <c r="K974" s="23"/>
      <c r="L974" s="23"/>
      <c r="M974" s="45" t="s">
        <v>20</v>
      </c>
      <c r="N974" s="20"/>
      <c r="AU974"/>
      <c r="AW974"/>
      <c r="AY974"/>
      <c r="AZ974" s="3"/>
      <c r="BA974"/>
      <c r="BB974" s="3"/>
      <c r="BC974"/>
      <c r="BD974" s="3"/>
      <c r="BE974"/>
      <c r="BF974" s="3"/>
      <c r="BG974"/>
      <c r="BH974" s="3"/>
      <c r="BI974"/>
      <c r="BJ974" s="3"/>
      <c r="BK974"/>
      <c r="BL974" s="3"/>
      <c r="BM974"/>
      <c r="BN974" s="3"/>
      <c r="BO974"/>
      <c r="BP974" s="3"/>
      <c r="BQ974"/>
      <c r="BR974" s="3"/>
      <c r="BS974"/>
      <c r="BT974" s="3"/>
      <c r="BU974"/>
      <c r="BV974" s="3"/>
      <c r="BW974"/>
      <c r="BX974" s="3"/>
      <c r="BY974"/>
      <c r="BZ974" s="3"/>
      <c r="CA974"/>
      <c r="CB974" s="3"/>
      <c r="CD974" s="3"/>
      <c r="CF974" s="3"/>
    </row>
    <row r="975" spans="2:84">
      <c r="B975" s="29">
        <f t="shared" si="16"/>
        <v>973</v>
      </c>
      <c r="C975" s="14" t="s">
        <v>1735</v>
      </c>
      <c r="D975" s="14" t="s">
        <v>1735</v>
      </c>
      <c r="E975" s="9" t="s">
        <v>702</v>
      </c>
      <c r="F975" s="1">
        <v>8</v>
      </c>
      <c r="G975" s="23" t="s">
        <v>811</v>
      </c>
      <c r="H975" s="23">
        <f>INDEX(部首検索表[序数],MATCH(字音画数表[[#This Row],[部首]],部首検索表[部首],0))</f>
        <v>140</v>
      </c>
      <c r="I975" s="23" t="s">
        <v>688</v>
      </c>
      <c r="J975" s="23"/>
      <c r="K975" s="23"/>
      <c r="L975" s="23"/>
      <c r="M975" s="45"/>
      <c r="N975" s="20"/>
      <c r="AU975"/>
      <c r="AW975"/>
      <c r="AY975"/>
      <c r="AZ975" s="3"/>
      <c r="BA975"/>
      <c r="BB975" s="3"/>
      <c r="BC975"/>
      <c r="BD975" s="3"/>
      <c r="BE975"/>
      <c r="BF975" s="3"/>
      <c r="BG975"/>
      <c r="BH975" s="3"/>
      <c r="BI975"/>
      <c r="BJ975" s="3"/>
      <c r="BK975"/>
      <c r="BL975" s="3"/>
      <c r="BM975"/>
      <c r="BN975" s="3"/>
      <c r="BO975"/>
      <c r="BP975" s="3"/>
      <c r="BQ975"/>
      <c r="BR975" s="3"/>
      <c r="BS975"/>
      <c r="BT975" s="3"/>
      <c r="BU975"/>
      <c r="BV975" s="3"/>
      <c r="BW975"/>
      <c r="BX975" s="3"/>
      <c r="BY975"/>
      <c r="BZ975" s="3"/>
      <c r="CA975"/>
      <c r="CB975" s="3"/>
      <c r="CD975" s="3"/>
      <c r="CF975" s="3"/>
    </row>
    <row r="976" spans="2:84">
      <c r="B976" s="29">
        <f t="shared" si="16"/>
        <v>974</v>
      </c>
      <c r="C976" s="14" t="s">
        <v>706</v>
      </c>
      <c r="D976" s="14" t="s">
        <v>706</v>
      </c>
      <c r="E976" s="9" t="s">
        <v>702</v>
      </c>
      <c r="F976" s="1">
        <v>9</v>
      </c>
      <c r="G976" s="23" t="s">
        <v>103</v>
      </c>
      <c r="H976" s="27">
        <f>INDEX(部首検索表[序数],MATCH(字音画数表[[#This Row],[部首]],部首検索表[部首],0))</f>
        <v>75</v>
      </c>
      <c r="I976" s="23" t="s">
        <v>688</v>
      </c>
      <c r="J976" s="23"/>
      <c r="K976" s="23"/>
      <c r="L976" s="23"/>
      <c r="M976" s="45" t="s">
        <v>707</v>
      </c>
      <c r="N976" s="20"/>
      <c r="AU976"/>
      <c r="AW976"/>
      <c r="AY976"/>
      <c r="AZ976" s="3"/>
      <c r="BA976"/>
      <c r="BB976" s="3"/>
      <c r="BC976"/>
      <c r="BD976" s="3"/>
      <c r="BE976"/>
      <c r="BF976" s="3"/>
      <c r="BG976"/>
      <c r="BH976" s="3"/>
      <c r="BI976"/>
      <c r="BJ976" s="3"/>
      <c r="BK976"/>
      <c r="BL976" s="3"/>
      <c r="BM976"/>
      <c r="BN976" s="3"/>
      <c r="BO976"/>
      <c r="BP976" s="3"/>
      <c r="BQ976"/>
      <c r="BR976" s="3"/>
      <c r="BS976"/>
      <c r="BT976" s="3"/>
      <c r="BU976"/>
      <c r="BV976" s="3"/>
      <c r="BW976"/>
      <c r="BX976" s="3"/>
      <c r="BY976"/>
      <c r="BZ976" s="3"/>
      <c r="CA976"/>
      <c r="CB976" s="3"/>
      <c r="CD976" s="3"/>
      <c r="CF976" s="3"/>
    </row>
    <row r="977" spans="2:84">
      <c r="B977" s="29">
        <f t="shared" si="16"/>
        <v>975</v>
      </c>
      <c r="C977" s="14" t="s">
        <v>1736</v>
      </c>
      <c r="D977" s="14" t="s">
        <v>1736</v>
      </c>
      <c r="E977" s="9" t="s">
        <v>702</v>
      </c>
      <c r="F977" s="1">
        <v>10</v>
      </c>
      <c r="G977" s="23" t="s">
        <v>211</v>
      </c>
      <c r="H977" s="27">
        <f>INDEX(部首検索表[序数],MATCH(字音画数表[[#This Row],[部首]],部首検索表[部首],0))</f>
        <v>14</v>
      </c>
      <c r="I977" s="23" t="s">
        <v>688</v>
      </c>
      <c r="J977" s="23"/>
      <c r="K977" s="23"/>
      <c r="L977" s="23"/>
      <c r="M977" s="45"/>
      <c r="N977" s="20"/>
      <c r="AU977"/>
      <c r="AW977"/>
      <c r="AY977"/>
      <c r="AZ977" s="3"/>
      <c r="BA977"/>
      <c r="BB977" s="3"/>
      <c r="BC977"/>
      <c r="BD977" s="3"/>
      <c r="BE977"/>
      <c r="BF977" s="3"/>
      <c r="BG977"/>
      <c r="BH977" s="3"/>
      <c r="BI977"/>
      <c r="BJ977" s="3"/>
      <c r="BK977"/>
      <c r="BL977" s="3"/>
      <c r="BM977"/>
      <c r="BN977" s="3"/>
      <c r="BO977"/>
      <c r="BP977" s="3"/>
      <c r="BQ977"/>
      <c r="BR977" s="3"/>
      <c r="BS977"/>
      <c r="BT977" s="3"/>
      <c r="BU977"/>
      <c r="BV977" s="3"/>
      <c r="BW977"/>
      <c r="BX977" s="3"/>
      <c r="BY977"/>
      <c r="BZ977" s="3"/>
      <c r="CA977"/>
      <c r="CB977" s="3"/>
      <c r="CD977" s="3"/>
      <c r="CF977" s="3"/>
    </row>
    <row r="978" spans="2:84">
      <c r="B978" s="29">
        <f t="shared" si="16"/>
        <v>976</v>
      </c>
      <c r="C978" s="8" t="s">
        <v>708</v>
      </c>
      <c r="D978" s="21" t="s">
        <v>708</v>
      </c>
      <c r="E978" s="9" t="s">
        <v>702</v>
      </c>
      <c r="F978" s="1">
        <v>10</v>
      </c>
      <c r="G978" s="28" t="s">
        <v>484</v>
      </c>
      <c r="H978" s="27">
        <f>INDEX(部首検索表[序数],MATCH(字音画数表[[#This Row],[部首]],部首検索表[部首],0))</f>
        <v>70</v>
      </c>
      <c r="I978" s="23" t="s">
        <v>688</v>
      </c>
      <c r="J978" s="23"/>
      <c r="K978" s="23"/>
      <c r="L978" s="23"/>
      <c r="M978" s="45" t="s">
        <v>20</v>
      </c>
      <c r="N978" s="20"/>
      <c r="AU978"/>
      <c r="AW978"/>
      <c r="AY978"/>
      <c r="AZ978" s="3"/>
      <c r="BA978"/>
      <c r="BB978" s="3"/>
      <c r="BC978"/>
      <c r="BD978" s="3"/>
      <c r="BE978"/>
      <c r="BF978" s="3"/>
      <c r="BG978"/>
      <c r="BH978" s="3"/>
      <c r="BI978"/>
      <c r="BJ978" s="3"/>
      <c r="BK978"/>
      <c r="BL978" s="3"/>
      <c r="BM978"/>
      <c r="BN978" s="3"/>
      <c r="BO978"/>
      <c r="BP978" s="3"/>
      <c r="BQ978"/>
      <c r="BR978" s="3"/>
      <c r="BS978"/>
      <c r="BT978" s="3"/>
      <c r="BU978"/>
      <c r="BV978" s="3"/>
      <c r="BW978"/>
      <c r="BX978" s="3"/>
      <c r="BY978"/>
      <c r="BZ978" s="3"/>
      <c r="CA978"/>
      <c r="CB978" s="3"/>
      <c r="CD978" s="3"/>
      <c r="CF978" s="3"/>
    </row>
    <row r="979" spans="2:84">
      <c r="B979" s="29">
        <f t="shared" si="16"/>
        <v>977</v>
      </c>
      <c r="C979" s="8" t="s">
        <v>1737</v>
      </c>
      <c r="D979" s="21" t="s">
        <v>1737</v>
      </c>
      <c r="E979" s="9" t="s">
        <v>702</v>
      </c>
      <c r="F979" s="1">
        <v>13</v>
      </c>
      <c r="G979" s="8" t="s">
        <v>811</v>
      </c>
      <c r="H979" s="23">
        <f>INDEX(部首検索表[序数],MATCH(字音画数表[[#This Row],[部首]],部首検索表[部首],0))</f>
        <v>140</v>
      </c>
      <c r="I979" s="8" t="s">
        <v>688</v>
      </c>
      <c r="J979" s="8" t="s">
        <v>2021</v>
      </c>
      <c r="K979" s="8" t="s">
        <v>1980</v>
      </c>
      <c r="L979" s="8"/>
      <c r="M979" s="45" t="s">
        <v>20</v>
      </c>
      <c r="N979" s="20"/>
      <c r="AU979"/>
      <c r="AW979"/>
      <c r="AY979"/>
      <c r="AZ979" s="3"/>
      <c r="BA979"/>
      <c r="BB979" s="3"/>
      <c r="BC979"/>
      <c r="BD979" s="3"/>
      <c r="BE979"/>
      <c r="BF979" s="3"/>
      <c r="BG979"/>
      <c r="BH979" s="3"/>
      <c r="BI979"/>
      <c r="BJ979" s="3"/>
      <c r="BK979"/>
      <c r="BL979" s="3"/>
      <c r="BM979"/>
      <c r="BN979" s="3"/>
      <c r="BO979"/>
      <c r="BP979" s="3"/>
      <c r="BQ979"/>
      <c r="BR979" s="3"/>
      <c r="BS979"/>
      <c r="BT979" s="3"/>
      <c r="BU979"/>
      <c r="BV979" s="3"/>
      <c r="BW979"/>
      <c r="BX979" s="3"/>
      <c r="BY979"/>
      <c r="BZ979" s="3"/>
      <c r="CA979"/>
      <c r="CB979" s="3"/>
      <c r="CD979" s="3"/>
      <c r="CF979" s="3"/>
    </row>
    <row r="980" spans="2:84">
      <c r="B980" s="29">
        <f t="shared" si="16"/>
        <v>978</v>
      </c>
      <c r="C980" s="28" t="s">
        <v>1948</v>
      </c>
      <c r="D980" s="28" t="s">
        <v>1948</v>
      </c>
      <c r="E980" s="9" t="s">
        <v>702</v>
      </c>
      <c r="F980" s="1">
        <v>14</v>
      </c>
      <c r="G980" s="23" t="s">
        <v>1205</v>
      </c>
      <c r="H980" s="23">
        <f>INDEX(部首検索表[序数],MATCH(字音画数表[[#This Row],[部首]],部首検索表[部首],0))</f>
        <v>109</v>
      </c>
      <c r="I980" s="23" t="s">
        <v>688</v>
      </c>
      <c r="J980" s="23"/>
      <c r="K980" s="23"/>
      <c r="L980" s="23"/>
      <c r="M980" s="45" t="s">
        <v>20</v>
      </c>
      <c r="N980" s="20"/>
      <c r="AU980"/>
      <c r="AW980"/>
      <c r="AY980"/>
      <c r="AZ980" s="3"/>
      <c r="BA980"/>
      <c r="BB980" s="3"/>
      <c r="BC980"/>
      <c r="BD980" s="3"/>
      <c r="BE980"/>
      <c r="BF980" s="3"/>
      <c r="BG980"/>
      <c r="BH980" s="3"/>
      <c r="BI980"/>
      <c r="BJ980" s="3"/>
      <c r="BK980"/>
      <c r="BL980" s="3"/>
      <c r="BM980"/>
      <c r="BN980" s="3"/>
      <c r="BO980"/>
      <c r="BP980" s="3"/>
      <c r="BQ980"/>
      <c r="BR980" s="3"/>
      <c r="BS980"/>
      <c r="BT980" s="3"/>
      <c r="BU980"/>
      <c r="BV980" s="3"/>
      <c r="BW980"/>
      <c r="BX980" s="3"/>
      <c r="BY980"/>
      <c r="BZ980" s="3"/>
      <c r="CA980"/>
      <c r="CB980" s="3"/>
      <c r="CD980" s="3"/>
      <c r="CF980" s="3"/>
    </row>
    <row r="981" spans="2:84">
      <c r="B981" s="29">
        <f t="shared" si="16"/>
        <v>979</v>
      </c>
      <c r="C981" s="28" t="s">
        <v>1949</v>
      </c>
      <c r="D981" s="28" t="s">
        <v>1949</v>
      </c>
      <c r="E981" s="9" t="s">
        <v>702</v>
      </c>
      <c r="F981" s="1">
        <v>15</v>
      </c>
      <c r="G981" s="23" t="s">
        <v>1140</v>
      </c>
      <c r="H981" s="23">
        <f>INDEX(部首検索表[序数],MATCH(字音画数表[[#This Row],[部首]],部首検索表[部首],0))</f>
        <v>74</v>
      </c>
      <c r="I981" s="23" t="s">
        <v>890</v>
      </c>
      <c r="J981" s="23"/>
      <c r="K981" s="23"/>
      <c r="L981" s="23"/>
      <c r="M981" s="45" t="s">
        <v>20</v>
      </c>
      <c r="N981" s="20"/>
      <c r="AU981"/>
      <c r="AW981"/>
      <c r="AY981"/>
      <c r="AZ981" s="3"/>
      <c r="BA981"/>
      <c r="BB981" s="3"/>
      <c r="BC981"/>
      <c r="BD981" s="3"/>
      <c r="BE981"/>
      <c r="BF981" s="3"/>
      <c r="BG981"/>
      <c r="BH981" s="3"/>
      <c r="BI981"/>
      <c r="BJ981" s="3"/>
      <c r="BK981"/>
      <c r="BL981" s="3"/>
      <c r="BM981"/>
      <c r="BN981" s="3"/>
      <c r="BO981"/>
      <c r="BP981" s="3"/>
      <c r="BQ981"/>
      <c r="BR981" s="3"/>
      <c r="BS981"/>
      <c r="BT981" s="3"/>
      <c r="BU981"/>
      <c r="BV981" s="3"/>
      <c r="BW981"/>
      <c r="BX981" s="3"/>
      <c r="BY981"/>
      <c r="BZ981" s="3"/>
      <c r="CA981"/>
      <c r="CB981" s="3"/>
      <c r="CD981" s="3"/>
      <c r="CF981" s="3"/>
    </row>
    <row r="982" spans="2:84">
      <c r="B982" s="29">
        <f t="shared" si="16"/>
        <v>980</v>
      </c>
      <c r="C982" s="28" t="s">
        <v>709</v>
      </c>
      <c r="D982" s="28" t="s">
        <v>709</v>
      </c>
      <c r="E982" s="9" t="s">
        <v>702</v>
      </c>
      <c r="F982" s="1">
        <v>15</v>
      </c>
      <c r="G982" s="25" t="s">
        <v>710</v>
      </c>
      <c r="H982" s="23">
        <f>INDEX(部首検索表[序数],MATCH(字音画数表[[#This Row],[部首]],部首検索表[部首],0))</f>
        <v>190</v>
      </c>
      <c r="I982" s="23" t="s">
        <v>688</v>
      </c>
      <c r="J982" s="23"/>
      <c r="K982" s="23"/>
      <c r="L982" s="23"/>
      <c r="M982" s="45" t="s">
        <v>20</v>
      </c>
      <c r="N982" s="20"/>
      <c r="AU982"/>
      <c r="AW982"/>
      <c r="AY982"/>
      <c r="AZ982" s="3"/>
      <c r="BA982"/>
      <c r="BB982" s="3"/>
      <c r="BC982"/>
      <c r="BD982" s="3"/>
      <c r="BE982"/>
      <c r="BF982" s="3"/>
      <c r="BG982"/>
      <c r="BH982" s="3"/>
      <c r="BI982"/>
      <c r="BJ982" s="3"/>
      <c r="BK982"/>
      <c r="BL982" s="3"/>
      <c r="BM982"/>
      <c r="BN982" s="3"/>
      <c r="BO982"/>
      <c r="BP982" s="3"/>
      <c r="BQ982"/>
      <c r="BR982" s="3"/>
      <c r="BS982"/>
      <c r="BT982" s="3"/>
      <c r="BU982"/>
      <c r="BV982" s="3"/>
      <c r="BW982"/>
      <c r="BX982" s="3"/>
      <c r="BY982"/>
      <c r="BZ982" s="3"/>
      <c r="CA982"/>
      <c r="CB982" s="3"/>
      <c r="CD982" s="3"/>
      <c r="CF982" s="3"/>
    </row>
    <row r="983" spans="2:84">
      <c r="B983" s="29">
        <f t="shared" si="16"/>
        <v>981</v>
      </c>
      <c r="C983" s="14" t="s">
        <v>1950</v>
      </c>
      <c r="D983" s="14" t="s">
        <v>1950</v>
      </c>
      <c r="E983" s="9" t="s">
        <v>702</v>
      </c>
      <c r="F983" s="1">
        <v>17</v>
      </c>
      <c r="G983" s="23" t="s">
        <v>1053</v>
      </c>
      <c r="H983" s="23">
        <f>INDEX(部首検索表[序数],MATCH(字音画数表[[#This Row],[部首]],部首検索表[部首],0))</f>
        <v>120</v>
      </c>
      <c r="I983" s="23" t="s">
        <v>688</v>
      </c>
      <c r="J983" s="23"/>
      <c r="K983" s="23"/>
      <c r="L983" s="23" t="s">
        <v>1975</v>
      </c>
      <c r="M983" s="45" t="s">
        <v>2123</v>
      </c>
      <c r="N983" s="20"/>
      <c r="AU983"/>
      <c r="AW983"/>
      <c r="AY983"/>
      <c r="AZ983" s="3"/>
      <c r="BA983"/>
      <c r="BB983" s="3"/>
      <c r="BC983"/>
      <c r="BD983" s="3"/>
      <c r="BE983"/>
      <c r="BF983" s="3"/>
      <c r="BG983"/>
      <c r="BH983" s="3"/>
      <c r="BI983"/>
      <c r="BJ983" s="3"/>
      <c r="BK983"/>
      <c r="BL983" s="3"/>
      <c r="BM983"/>
      <c r="BN983" s="3"/>
      <c r="BO983"/>
      <c r="BP983" s="3"/>
      <c r="BQ983"/>
      <c r="BR983" s="3"/>
      <c r="BS983"/>
      <c r="BT983" s="3"/>
      <c r="BU983"/>
      <c r="BV983" s="3"/>
      <c r="BW983"/>
      <c r="BX983" s="3"/>
      <c r="BY983"/>
      <c r="BZ983" s="3"/>
      <c r="CA983"/>
      <c r="CB983" s="3"/>
      <c r="CD983" s="3"/>
      <c r="CF983" s="3"/>
    </row>
    <row r="984" spans="2:84">
      <c r="B984" s="29">
        <f t="shared" si="16"/>
        <v>982</v>
      </c>
      <c r="C984" s="14" t="s">
        <v>1738</v>
      </c>
      <c r="D984" s="14" t="s">
        <v>1738</v>
      </c>
      <c r="E984" s="9" t="s">
        <v>1739</v>
      </c>
      <c r="F984" s="1">
        <v>14</v>
      </c>
      <c r="G984" s="23" t="s">
        <v>23</v>
      </c>
      <c r="H984" s="23">
        <f>INDEX(部首検索表[序数],MATCH(字音画数表[[#This Row],[部首]],部首検索表[部首],0))</f>
        <v>9</v>
      </c>
      <c r="I984" s="23" t="s">
        <v>688</v>
      </c>
      <c r="J984" s="23" t="s">
        <v>2124</v>
      </c>
      <c r="K984" s="23" t="s">
        <v>1980</v>
      </c>
      <c r="L984" s="23"/>
      <c r="M984" s="44" t="s">
        <v>1345</v>
      </c>
      <c r="N984" s="20"/>
      <c r="AU984"/>
      <c r="AW984"/>
      <c r="AY984"/>
      <c r="AZ984" s="3"/>
      <c r="BA984"/>
      <c r="BB984" s="3"/>
      <c r="BC984"/>
      <c r="BD984" s="3"/>
      <c r="BE984"/>
      <c r="BF984" s="3"/>
      <c r="BG984"/>
      <c r="BH984" s="3"/>
      <c r="BI984"/>
      <c r="BJ984" s="3"/>
      <c r="BK984"/>
      <c r="BL984" s="3"/>
      <c r="BM984"/>
      <c r="BN984" s="3"/>
      <c r="BO984"/>
      <c r="BP984" s="3"/>
      <c r="BQ984"/>
      <c r="BR984" s="3"/>
      <c r="BS984"/>
      <c r="BT984" s="3"/>
      <c r="BU984"/>
      <c r="BV984" s="3"/>
      <c r="BW984"/>
      <c r="BX984" s="3"/>
      <c r="BY984"/>
      <c r="BZ984" s="3"/>
      <c r="CA984"/>
      <c r="CB984" s="3"/>
      <c r="CD984" s="3"/>
      <c r="CF984" s="3"/>
    </row>
    <row r="985" spans="2:84">
      <c r="B985" s="29">
        <f t="shared" si="16"/>
        <v>983</v>
      </c>
      <c r="C985" s="14" t="s">
        <v>711</v>
      </c>
      <c r="D985" s="14" t="s">
        <v>711</v>
      </c>
      <c r="E985" s="9" t="s">
        <v>1740</v>
      </c>
      <c r="F985" s="1">
        <v>4</v>
      </c>
      <c r="G985" s="23" t="s">
        <v>103</v>
      </c>
      <c r="H985" s="23">
        <f>INDEX(部首検索表[序数],MATCH(字音画数表[[#This Row],[部首]],部首検索表[部首],0))</f>
        <v>75</v>
      </c>
      <c r="I985" s="23" t="s">
        <v>688</v>
      </c>
      <c r="J985" s="23"/>
      <c r="K985" s="23"/>
      <c r="L985" s="8"/>
      <c r="M985" s="45"/>
      <c r="N985" s="20"/>
      <c r="AU985"/>
      <c r="AW985"/>
      <c r="AY985"/>
      <c r="AZ985" s="3"/>
      <c r="BA985"/>
      <c r="BB985" s="3"/>
      <c r="BC985"/>
      <c r="BD985" s="3"/>
      <c r="BE985"/>
      <c r="BF985" s="3"/>
      <c r="BG985"/>
      <c r="BH985" s="3"/>
      <c r="BI985"/>
      <c r="BJ985" s="3"/>
      <c r="BK985"/>
      <c r="BL985" s="3"/>
      <c r="BM985"/>
      <c r="BN985" s="3"/>
      <c r="BO985"/>
      <c r="BP985" s="3"/>
      <c r="BQ985"/>
      <c r="BR985" s="3"/>
      <c r="BS985"/>
      <c r="BT985" s="3"/>
      <c r="BU985"/>
      <c r="BV985" s="3"/>
      <c r="BW985"/>
      <c r="BX985" s="3"/>
      <c r="BY985"/>
      <c r="BZ985" s="3"/>
      <c r="CA985"/>
      <c r="CB985" s="3"/>
      <c r="CD985" s="3"/>
      <c r="CF985" s="3"/>
    </row>
    <row r="986" spans="2:84">
      <c r="B986" s="29">
        <f t="shared" si="16"/>
        <v>984</v>
      </c>
      <c r="C986" s="14" t="s">
        <v>1205</v>
      </c>
      <c r="D986" s="14" t="s">
        <v>1205</v>
      </c>
      <c r="E986" s="9" t="s">
        <v>1740</v>
      </c>
      <c r="F986" s="1">
        <v>5</v>
      </c>
      <c r="G986" s="23" t="s">
        <v>910</v>
      </c>
      <c r="H986" s="27">
        <f>INDEX(部首検索表[序数],MATCH(字音画数表[[#This Row],[部首]],部首検索表[部首],0))</f>
        <v>109</v>
      </c>
      <c r="I986" s="23" t="s">
        <v>688</v>
      </c>
      <c r="J986" s="23" t="s">
        <v>2125</v>
      </c>
      <c r="K986" s="23" t="s">
        <v>1980</v>
      </c>
      <c r="L986" s="23"/>
      <c r="M986" s="44" t="s">
        <v>1345</v>
      </c>
      <c r="N986" s="20"/>
      <c r="AU986"/>
      <c r="AW986"/>
      <c r="AY986"/>
      <c r="AZ986" s="3"/>
      <c r="BA986"/>
      <c r="BB986" s="3"/>
      <c r="BC986"/>
      <c r="BD986" s="3"/>
      <c r="BE986"/>
      <c r="BF986" s="3"/>
      <c r="BG986"/>
      <c r="BH986" s="3"/>
      <c r="BI986"/>
      <c r="BJ986" s="3"/>
      <c r="BK986"/>
      <c r="BL986" s="3"/>
      <c r="BM986"/>
      <c r="BN986" s="3"/>
      <c r="BO986"/>
      <c r="BP986" s="3"/>
      <c r="BQ986"/>
      <c r="BR986" s="3"/>
      <c r="BS986"/>
      <c r="BT986" s="3"/>
      <c r="BU986"/>
      <c r="BV986" s="3"/>
      <c r="BW986"/>
      <c r="BX986" s="3"/>
      <c r="BY986"/>
      <c r="BZ986" s="3"/>
      <c r="CA986"/>
      <c r="CB986" s="3"/>
      <c r="CD986" s="3"/>
      <c r="CF986" s="3"/>
    </row>
    <row r="987" spans="2:84">
      <c r="B987" s="29">
        <f t="shared" si="16"/>
        <v>985</v>
      </c>
      <c r="C987" s="1" t="s">
        <v>1741</v>
      </c>
      <c r="D987" s="9" t="s">
        <v>1741</v>
      </c>
      <c r="E987" s="9" t="s">
        <v>1740</v>
      </c>
      <c r="F987" s="1">
        <v>8</v>
      </c>
      <c r="G987" s="1" t="s">
        <v>920</v>
      </c>
      <c r="H987" s="23">
        <f>INDEX(部首検索表[序数],MATCH(字音画数表[[#This Row],[部首]],部首検索表[部首],0))</f>
        <v>93</v>
      </c>
      <c r="I987" s="23" t="s">
        <v>688</v>
      </c>
      <c r="J987" s="23"/>
      <c r="K987" s="23"/>
      <c r="L987" s="23"/>
      <c r="M987" s="45"/>
      <c r="N987" s="20"/>
      <c r="AU987"/>
      <c r="AW987"/>
      <c r="AY987"/>
      <c r="AZ987" s="3"/>
      <c r="BA987"/>
      <c r="BB987" s="3"/>
      <c r="BC987"/>
      <c r="BD987" s="3"/>
      <c r="BE987"/>
      <c r="BF987" s="3"/>
      <c r="BG987"/>
      <c r="BH987" s="3"/>
      <c r="BI987"/>
      <c r="BJ987" s="3"/>
      <c r="BK987"/>
      <c r="BL987" s="3"/>
      <c r="BM987"/>
      <c r="BN987" s="3"/>
      <c r="BO987"/>
      <c r="BP987" s="3"/>
      <c r="BQ987"/>
      <c r="BR987" s="3"/>
      <c r="BS987"/>
      <c r="BT987" s="3"/>
      <c r="BU987"/>
      <c r="BV987" s="3"/>
      <c r="BW987"/>
      <c r="BX987" s="3"/>
      <c r="BY987"/>
      <c r="BZ987" s="3"/>
      <c r="CA987"/>
      <c r="CB987" s="3"/>
      <c r="CD987" s="3"/>
      <c r="CF987" s="3"/>
    </row>
    <row r="988" spans="2:84">
      <c r="B988" s="29">
        <f t="shared" si="16"/>
        <v>986</v>
      </c>
      <c r="C988" s="1" t="s">
        <v>712</v>
      </c>
      <c r="D988" s="102" t="s">
        <v>712</v>
      </c>
      <c r="E988" s="9" t="s">
        <v>1740</v>
      </c>
      <c r="F988" s="1">
        <v>14</v>
      </c>
      <c r="G988" s="1" t="s">
        <v>80</v>
      </c>
      <c r="H988" s="23">
        <f>INDEX(部首検索表[序数],MATCH(字音画数表[[#This Row],[部首]],部首検索表[部首],0))</f>
        <v>86</v>
      </c>
      <c r="I988" s="1" t="s">
        <v>688</v>
      </c>
      <c r="J988" s="8"/>
      <c r="K988" s="8"/>
      <c r="L988" s="8"/>
      <c r="M988" s="45"/>
      <c r="N988" s="20"/>
      <c r="AU988"/>
      <c r="AW988"/>
      <c r="AY988"/>
      <c r="AZ988" s="3"/>
      <c r="BA988"/>
      <c r="BB988" s="3"/>
      <c r="BC988"/>
      <c r="BD988" s="3"/>
      <c r="BE988"/>
      <c r="BF988" s="3"/>
      <c r="BG988"/>
      <c r="BH988" s="3"/>
      <c r="BI988"/>
      <c r="BJ988" s="3"/>
      <c r="BK988"/>
      <c r="BL988" s="3"/>
      <c r="BM988"/>
      <c r="BN988" s="3"/>
      <c r="BO988"/>
      <c r="BP988" s="3"/>
      <c r="BQ988"/>
      <c r="BR988" s="3"/>
      <c r="BS988"/>
      <c r="BT988" s="3"/>
      <c r="BU988"/>
      <c r="BV988" s="3"/>
      <c r="BW988"/>
      <c r="BX988" s="3"/>
      <c r="BY988"/>
      <c r="BZ988" s="3"/>
      <c r="CA988"/>
      <c r="CB988" s="3"/>
      <c r="CD988" s="3"/>
      <c r="CF988" s="3"/>
    </row>
    <row r="989" spans="2:84">
      <c r="B989" s="29">
        <f t="shared" si="16"/>
        <v>987</v>
      </c>
      <c r="C989" s="43" t="s">
        <v>713</v>
      </c>
      <c r="D989" s="43" t="s">
        <v>1847</v>
      </c>
      <c r="E989" s="16" t="s">
        <v>1740</v>
      </c>
      <c r="F989" s="1">
        <v>15</v>
      </c>
      <c r="G989" s="23" t="s">
        <v>133</v>
      </c>
      <c r="H989" s="27">
        <f>INDEX(部首検索表[序数],MATCH(字音画数表[[#This Row],[部首]],部首検索表[部首],0))</f>
        <v>32</v>
      </c>
      <c r="I989" s="23" t="s">
        <v>688</v>
      </c>
      <c r="J989" s="23"/>
      <c r="K989" s="23"/>
      <c r="L989" s="23"/>
      <c r="M989" s="45" t="s">
        <v>20</v>
      </c>
      <c r="N989" s="20"/>
      <c r="AU989"/>
      <c r="AW989"/>
      <c r="AY989"/>
      <c r="AZ989" s="3"/>
      <c r="BA989"/>
      <c r="BB989" s="3"/>
      <c r="BC989"/>
      <c r="BD989" s="3"/>
      <c r="BE989"/>
      <c r="BF989" s="3"/>
      <c r="BG989"/>
      <c r="BH989" s="3"/>
      <c r="BI989"/>
      <c r="BJ989" s="3"/>
      <c r="BK989"/>
      <c r="BL989" s="3"/>
      <c r="BM989"/>
      <c r="BN989" s="3"/>
      <c r="BO989"/>
      <c r="BP989" s="3"/>
      <c r="BQ989"/>
      <c r="BR989" s="3"/>
      <c r="BS989"/>
      <c r="BT989" s="3"/>
      <c r="BU989"/>
      <c r="BV989" s="3"/>
      <c r="BW989"/>
      <c r="BX989" s="3"/>
      <c r="BY989"/>
      <c r="BZ989" s="3"/>
      <c r="CA989"/>
      <c r="CB989" s="3"/>
      <c r="CD989" s="3"/>
      <c r="CF989" s="3"/>
    </row>
    <row r="990" spans="2:84">
      <c r="B990" s="29">
        <f t="shared" si="16"/>
        <v>988</v>
      </c>
      <c r="C990" s="1" t="s">
        <v>714</v>
      </c>
      <c r="D990" s="9" t="s">
        <v>714</v>
      </c>
      <c r="E990" s="9" t="s">
        <v>1742</v>
      </c>
      <c r="F990" s="1">
        <v>9</v>
      </c>
      <c r="G990" s="1" t="s">
        <v>26</v>
      </c>
      <c r="H990" s="27">
        <f>INDEX(部首検索表[序数],MATCH(字音画数表[[#This Row],[部首]],部首検索表[部首],0))</f>
        <v>37</v>
      </c>
      <c r="I990" s="23" t="s">
        <v>688</v>
      </c>
      <c r="J990" s="23"/>
      <c r="K990" s="23"/>
      <c r="L990" s="23"/>
      <c r="M990" s="45" t="s">
        <v>20</v>
      </c>
      <c r="N990" s="20"/>
      <c r="AU990"/>
      <c r="AW990"/>
      <c r="AY990"/>
      <c r="AZ990" s="3"/>
      <c r="BA990"/>
      <c r="BB990" s="3"/>
      <c r="BC990"/>
      <c r="BD990" s="3"/>
      <c r="BE990"/>
      <c r="BF990" s="3"/>
      <c r="BG990"/>
      <c r="BH990" s="3"/>
      <c r="BI990"/>
      <c r="BJ990" s="3"/>
      <c r="BK990"/>
      <c r="BL990" s="3"/>
      <c r="BM990"/>
      <c r="BN990" s="3"/>
      <c r="BO990"/>
      <c r="BP990" s="3"/>
      <c r="BQ990"/>
      <c r="BR990" s="3"/>
      <c r="BS990"/>
      <c r="BT990" s="3"/>
      <c r="BU990"/>
      <c r="BV990" s="3"/>
      <c r="BW990"/>
      <c r="BX990" s="3"/>
      <c r="BY990"/>
      <c r="BZ990" s="3"/>
      <c r="CA990"/>
      <c r="CB990" s="3"/>
      <c r="CD990" s="3"/>
      <c r="CF990" s="3"/>
    </row>
    <row r="991" spans="2:84">
      <c r="B991" s="29">
        <f t="shared" si="16"/>
        <v>989</v>
      </c>
      <c r="C991" s="43" t="s">
        <v>715</v>
      </c>
      <c r="D991" s="43" t="s">
        <v>715</v>
      </c>
      <c r="E991" s="16" t="s">
        <v>1742</v>
      </c>
      <c r="F991" s="1">
        <v>12</v>
      </c>
      <c r="G991" s="23" t="s">
        <v>100</v>
      </c>
      <c r="H991" s="56">
        <f>INDEX(部首検索表[序数],MATCH(字音画数表[[#This Row],[部首]],部首検索表[部首],0))</f>
        <v>154</v>
      </c>
      <c r="I991" s="23" t="s">
        <v>688</v>
      </c>
      <c r="J991" s="23"/>
      <c r="K991" s="23"/>
      <c r="L991" s="23"/>
      <c r="M991" s="45"/>
      <c r="N991" s="20"/>
      <c r="AU991"/>
      <c r="AW991"/>
      <c r="AY991"/>
      <c r="AZ991" s="3"/>
      <c r="BA991"/>
      <c r="BB991" s="3"/>
      <c r="BC991"/>
      <c r="BD991" s="3"/>
      <c r="BE991"/>
      <c r="BF991" s="3"/>
      <c r="BG991"/>
      <c r="BH991" s="3"/>
      <c r="BI991"/>
      <c r="BJ991" s="3"/>
      <c r="BK991"/>
      <c r="BL991" s="3"/>
      <c r="BM991"/>
      <c r="BN991" s="3"/>
      <c r="BO991"/>
      <c r="BP991" s="3"/>
      <c r="BQ991"/>
      <c r="BR991" s="3"/>
      <c r="BS991"/>
      <c r="BT991" s="3"/>
      <c r="BU991"/>
      <c r="BV991" s="3"/>
      <c r="BW991"/>
      <c r="BX991" s="3"/>
      <c r="BY991"/>
      <c r="BZ991" s="3"/>
      <c r="CA991"/>
      <c r="CB991" s="3"/>
      <c r="CD991" s="3"/>
      <c r="CF991" s="3"/>
    </row>
    <row r="992" spans="2:84">
      <c r="B992" s="29">
        <f t="shared" si="16"/>
        <v>990</v>
      </c>
      <c r="C992" s="28" t="s">
        <v>1743</v>
      </c>
      <c r="D992" s="28" t="s">
        <v>2720</v>
      </c>
      <c r="E992" s="16" t="s">
        <v>1744</v>
      </c>
      <c r="F992" s="1">
        <v>6</v>
      </c>
      <c r="G992" s="23" t="s">
        <v>793</v>
      </c>
      <c r="H992" s="8">
        <f>INDEX(部首検索表[序数],MATCH(字音画数表[[#This Row],[部首]],部首検索表[部首],0))</f>
        <v>30</v>
      </c>
      <c r="I992" s="23" t="s">
        <v>1817</v>
      </c>
      <c r="J992" s="23"/>
      <c r="K992" s="23"/>
      <c r="L992" s="23"/>
      <c r="M992" s="45" t="s">
        <v>20</v>
      </c>
      <c r="N992" s="20"/>
      <c r="AU992"/>
      <c r="AW992"/>
      <c r="AY992"/>
      <c r="AZ992" s="3"/>
      <c r="BA992"/>
      <c r="BB992" s="3"/>
      <c r="BC992"/>
      <c r="BD992" s="3"/>
      <c r="BE992"/>
      <c r="BF992" s="3"/>
      <c r="BG992"/>
      <c r="BH992" s="3"/>
      <c r="BI992"/>
      <c r="BJ992" s="3"/>
      <c r="BK992"/>
      <c r="BL992" s="3"/>
      <c r="BM992"/>
      <c r="BN992" s="3"/>
      <c r="BO992"/>
      <c r="BP992" s="3"/>
      <c r="BQ992"/>
      <c r="BR992" s="3"/>
      <c r="BS992"/>
      <c r="BT992" s="3"/>
      <c r="BU992"/>
      <c r="BV992" s="3"/>
      <c r="BW992"/>
      <c r="BX992" s="3"/>
      <c r="BY992"/>
      <c r="BZ992" s="3"/>
      <c r="CA992"/>
      <c r="CB992" s="3"/>
      <c r="CD992" s="3"/>
      <c r="CF992" s="3"/>
    </row>
    <row r="993" spans="2:84">
      <c r="B993" s="29">
        <f t="shared" si="16"/>
        <v>991</v>
      </c>
      <c r="C993" s="15" t="s">
        <v>716</v>
      </c>
      <c r="D993" s="92" t="s">
        <v>716</v>
      </c>
      <c r="E993" s="16" t="s">
        <v>1744</v>
      </c>
      <c r="F993" s="1">
        <v>8</v>
      </c>
      <c r="G993" s="1" t="s">
        <v>23</v>
      </c>
      <c r="H993" s="56">
        <f>INDEX(部首検索表[序数],MATCH(字音画数表[[#This Row],[部首]],部首検索表[部首],0))</f>
        <v>9</v>
      </c>
      <c r="I993" s="23" t="s">
        <v>1817</v>
      </c>
      <c r="J993" s="23"/>
      <c r="K993" s="23"/>
      <c r="L993" s="23"/>
      <c r="M993" s="45" t="s">
        <v>20</v>
      </c>
      <c r="N993" s="20"/>
      <c r="AU993"/>
      <c r="AW993"/>
      <c r="AY993"/>
      <c r="AZ993" s="3"/>
      <c r="BA993"/>
      <c r="BB993" s="3"/>
      <c r="BC993"/>
      <c r="BD993" s="3"/>
      <c r="BE993"/>
      <c r="BF993" s="3"/>
      <c r="BG993"/>
      <c r="BH993" s="3"/>
      <c r="BI993"/>
      <c r="BJ993" s="3"/>
      <c r="BK993"/>
      <c r="BL993" s="3"/>
      <c r="BM993"/>
      <c r="BN993" s="3"/>
      <c r="BO993"/>
      <c r="BP993" s="3"/>
      <c r="BQ993"/>
      <c r="BR993" s="3"/>
      <c r="BS993"/>
      <c r="BT993" s="3"/>
      <c r="BU993"/>
      <c r="BV993" s="3"/>
      <c r="BW993"/>
      <c r="BX993" s="3"/>
      <c r="BY993"/>
      <c r="BZ993" s="3"/>
      <c r="CA993"/>
      <c r="CB993" s="3"/>
      <c r="CD993" s="3"/>
      <c r="CF993" s="3"/>
    </row>
    <row r="994" spans="2:84">
      <c r="B994" s="29">
        <f t="shared" si="16"/>
        <v>992</v>
      </c>
      <c r="C994" s="28" t="s">
        <v>1951</v>
      </c>
      <c r="D994" s="28" t="s">
        <v>2148</v>
      </c>
      <c r="E994" s="9" t="s">
        <v>1952</v>
      </c>
      <c r="F994" s="1">
        <v>15</v>
      </c>
      <c r="G994" s="23" t="s">
        <v>1280</v>
      </c>
      <c r="H994" s="28">
        <f>INDEX(部首検索表[序数],MATCH(字音画数表[[#This Row],[部首]],部首検索表[部首],0))</f>
        <v>142</v>
      </c>
      <c r="I994" s="23" t="s">
        <v>2126</v>
      </c>
      <c r="J994" s="23" t="s">
        <v>2120</v>
      </c>
      <c r="K994" s="23" t="s">
        <v>1972</v>
      </c>
      <c r="L994" s="23"/>
      <c r="M994" s="45" t="s">
        <v>2127</v>
      </c>
      <c r="N994" s="20"/>
      <c r="AU994"/>
      <c r="AW994"/>
      <c r="AY994"/>
      <c r="AZ994" s="3"/>
      <c r="BA994"/>
      <c r="BB994" s="3"/>
      <c r="BC994"/>
      <c r="BD994" s="3"/>
      <c r="BE994"/>
      <c r="BF994" s="3"/>
      <c r="BG994"/>
      <c r="BH994" s="3"/>
      <c r="BI994"/>
      <c r="BJ994" s="3"/>
      <c r="BK994"/>
      <c r="BL994" s="3"/>
      <c r="BM994"/>
      <c r="BN994" s="3"/>
      <c r="BO994"/>
      <c r="BP994" s="3"/>
      <c r="BQ994"/>
      <c r="BR994" s="3"/>
      <c r="BS994"/>
      <c r="BT994" s="3"/>
      <c r="BU994"/>
      <c r="BV994" s="3"/>
      <c r="BW994"/>
      <c r="BX994" s="3"/>
      <c r="BY994"/>
      <c r="BZ994" s="3"/>
      <c r="CA994"/>
      <c r="CB994" s="3"/>
      <c r="CD994" s="3"/>
      <c r="CF994" s="3"/>
    </row>
    <row r="995" spans="2:84">
      <c r="B995" s="29">
        <f t="shared" si="16"/>
        <v>993</v>
      </c>
      <c r="C995" s="14" t="s">
        <v>717</v>
      </c>
      <c r="D995" s="14" t="s">
        <v>717</v>
      </c>
      <c r="E995" s="9" t="s">
        <v>1745</v>
      </c>
      <c r="F995" s="1">
        <v>8</v>
      </c>
      <c r="G995" s="23" t="s">
        <v>144</v>
      </c>
      <c r="H995" s="28">
        <f>INDEX(部首検索表[序数],MATCH(字音画数表[[#This Row],[部首]],部首検索表[部首],0))</f>
        <v>169</v>
      </c>
      <c r="I995" s="23" t="s">
        <v>1818</v>
      </c>
      <c r="J995" s="23"/>
      <c r="K995" s="23"/>
      <c r="L995" s="23"/>
      <c r="M995" s="45"/>
      <c r="N995" s="20"/>
      <c r="AU995"/>
      <c r="AW995"/>
      <c r="AY995"/>
      <c r="AZ995" s="3"/>
      <c r="BA995"/>
      <c r="BB995" s="3"/>
      <c r="BC995"/>
      <c r="BD995" s="3"/>
      <c r="BE995"/>
      <c r="BF995" s="3"/>
      <c r="BG995"/>
      <c r="BH995" s="3"/>
      <c r="BI995"/>
      <c r="BJ995" s="3"/>
      <c r="BK995"/>
      <c r="BL995" s="3"/>
      <c r="BM995"/>
      <c r="BN995" s="3"/>
      <c r="BO995"/>
      <c r="BP995" s="3"/>
      <c r="BQ995"/>
      <c r="BR995" s="3"/>
      <c r="BS995"/>
      <c r="BT995" s="3"/>
      <c r="BU995"/>
      <c r="BV995" s="3"/>
      <c r="BW995"/>
      <c r="BX995" s="3"/>
      <c r="BY995"/>
      <c r="BZ995" s="3"/>
      <c r="CA995"/>
      <c r="CB995" s="3"/>
      <c r="CD995" s="3"/>
      <c r="CF995" s="3"/>
    </row>
    <row r="996" spans="2:84">
      <c r="B996" s="29">
        <f t="shared" si="16"/>
        <v>994</v>
      </c>
      <c r="C996" s="109" t="s">
        <v>718</v>
      </c>
      <c r="D996" s="109" t="s">
        <v>718</v>
      </c>
      <c r="E996" s="16" t="s">
        <v>719</v>
      </c>
      <c r="F996" s="1">
        <v>7</v>
      </c>
      <c r="G996" s="23" t="s">
        <v>45</v>
      </c>
      <c r="H996" s="56">
        <f>INDEX(部首検索表[序数],MATCH(字音画数表[[#This Row],[部首]],部首検索表[部首],0))</f>
        <v>163</v>
      </c>
      <c r="I996" s="23" t="s">
        <v>719</v>
      </c>
      <c r="J996" s="23"/>
      <c r="K996" s="23"/>
      <c r="L996" s="23"/>
      <c r="M996" s="45"/>
      <c r="N996" s="20"/>
      <c r="AU996"/>
      <c r="AW996"/>
      <c r="AY996"/>
      <c r="AZ996" s="3"/>
      <c r="BA996"/>
      <c r="BB996" s="3"/>
      <c r="BC996"/>
      <c r="BD996" s="3"/>
      <c r="BE996"/>
      <c r="BF996" s="3"/>
      <c r="BG996"/>
      <c r="BH996" s="3"/>
      <c r="BI996"/>
      <c r="BJ996" s="3"/>
      <c r="BK996"/>
      <c r="BL996" s="3"/>
      <c r="BM996"/>
      <c r="BN996" s="3"/>
      <c r="BO996"/>
      <c r="BP996" s="3"/>
      <c r="BQ996"/>
      <c r="BR996" s="3"/>
      <c r="BS996"/>
      <c r="BT996" s="3"/>
      <c r="BU996"/>
      <c r="BV996" s="3"/>
      <c r="BW996"/>
      <c r="BX996" s="3"/>
      <c r="BY996"/>
      <c r="BZ996" s="3"/>
      <c r="CA996"/>
      <c r="CB996" s="3"/>
      <c r="CD996" s="3"/>
      <c r="CF996" s="3"/>
    </row>
    <row r="997" spans="2:84">
      <c r="B997" s="29">
        <f t="shared" si="16"/>
        <v>995</v>
      </c>
      <c r="C997" s="14" t="s">
        <v>1746</v>
      </c>
      <c r="D997" s="14" t="s">
        <v>1746</v>
      </c>
      <c r="E997" s="9" t="s">
        <v>719</v>
      </c>
      <c r="F997" s="1">
        <v>8</v>
      </c>
      <c r="G997" s="8" t="s">
        <v>895</v>
      </c>
      <c r="H997" s="28">
        <f>INDEX(部首検索表[序数],MATCH(字音画数表[[#This Row],[部首]],部首検索表[部首],0))</f>
        <v>36</v>
      </c>
      <c r="I997" s="8" t="s">
        <v>719</v>
      </c>
      <c r="J997" s="8"/>
      <c r="K997" s="8"/>
      <c r="L997" s="8"/>
      <c r="M997" s="45"/>
      <c r="N997" s="20"/>
      <c r="AU997"/>
      <c r="AW997"/>
      <c r="AY997"/>
      <c r="AZ997" s="3"/>
      <c r="BA997"/>
      <c r="BB997" s="3"/>
      <c r="BC997"/>
      <c r="BD997" s="3"/>
      <c r="BE997"/>
      <c r="BF997" s="3"/>
      <c r="BG997"/>
      <c r="BH997" s="3"/>
      <c r="BI997"/>
      <c r="BJ997" s="3"/>
      <c r="BK997"/>
      <c r="BL997" s="3"/>
      <c r="BM997"/>
      <c r="BN997" s="3"/>
      <c r="BO997"/>
      <c r="BP997" s="3"/>
      <c r="BQ997"/>
      <c r="BR997" s="3"/>
      <c r="BS997"/>
      <c r="BT997" s="3"/>
      <c r="BU997"/>
      <c r="BV997" s="3"/>
      <c r="BW997"/>
      <c r="BX997" s="3"/>
      <c r="BY997"/>
      <c r="BZ997" s="3"/>
      <c r="CA997"/>
      <c r="CB997" s="3"/>
      <c r="CD997" s="3"/>
      <c r="CF997" s="3"/>
    </row>
    <row r="998" spans="2:84">
      <c r="B998" s="29">
        <f t="shared" si="16"/>
        <v>996</v>
      </c>
      <c r="C998" s="14" t="s">
        <v>1747</v>
      </c>
      <c r="D998" s="14" t="s">
        <v>1747</v>
      </c>
      <c r="E998" s="9" t="s">
        <v>1748</v>
      </c>
      <c r="F998" s="1">
        <v>9</v>
      </c>
      <c r="G998" s="23" t="s">
        <v>792</v>
      </c>
      <c r="H998" s="28">
        <f>INDEX(部首検索表[序数],MATCH(字音画数表[[#This Row],[部首]],部首検索表[部首],0))</f>
        <v>120</v>
      </c>
      <c r="I998" s="23" t="s">
        <v>719</v>
      </c>
      <c r="J998" s="23"/>
      <c r="K998" s="23"/>
      <c r="L998" s="23"/>
      <c r="M998" s="45"/>
      <c r="N998" s="20"/>
      <c r="AU998"/>
      <c r="AW998"/>
      <c r="AY998"/>
      <c r="AZ998" s="3"/>
      <c r="BA998"/>
      <c r="BB998" s="3"/>
      <c r="BC998"/>
      <c r="BD998" s="3"/>
      <c r="BE998"/>
      <c r="BF998" s="3"/>
      <c r="BG998"/>
      <c r="BH998" s="3"/>
      <c r="BI998"/>
      <c r="BJ998" s="3"/>
      <c r="BK998"/>
      <c r="BL998" s="3"/>
      <c r="BM998"/>
      <c r="BN998" s="3"/>
      <c r="BO998"/>
      <c r="BP998" s="3"/>
      <c r="BQ998"/>
      <c r="BR998" s="3"/>
      <c r="BS998"/>
      <c r="BT998" s="3"/>
      <c r="BU998"/>
      <c r="BV998" s="3"/>
      <c r="BW998"/>
      <c r="BX998" s="3"/>
      <c r="BY998"/>
      <c r="BZ998" s="3"/>
      <c r="CA998"/>
      <c r="CB998" s="3"/>
      <c r="CD998" s="3"/>
      <c r="CF998" s="3"/>
    </row>
    <row r="999" spans="2:84">
      <c r="B999" s="29">
        <f t="shared" si="16"/>
        <v>997</v>
      </c>
      <c r="C999" s="14" t="s">
        <v>1749</v>
      </c>
      <c r="D999" s="14" t="s">
        <v>1749</v>
      </c>
      <c r="E999" s="9" t="s">
        <v>1953</v>
      </c>
      <c r="F999" s="1">
        <v>12</v>
      </c>
      <c r="G999" s="23" t="s">
        <v>872</v>
      </c>
      <c r="H999" s="28">
        <f>INDEX(部首検索表[序数],MATCH(字音画数表[[#This Row],[部首]],部首検索表[部首],0))</f>
        <v>64</v>
      </c>
      <c r="I999" s="23" t="s">
        <v>888</v>
      </c>
      <c r="J999" s="23"/>
      <c r="K999" s="23"/>
      <c r="L999" s="23" t="s">
        <v>1975</v>
      </c>
      <c r="M999" s="45" t="s">
        <v>2128</v>
      </c>
      <c r="N999" s="20"/>
      <c r="AU999"/>
      <c r="AW999"/>
      <c r="AY999"/>
      <c r="AZ999" s="3"/>
      <c r="BA999"/>
      <c r="BB999" s="3"/>
      <c r="BC999"/>
      <c r="BD999" s="3"/>
      <c r="BE999"/>
      <c r="BF999" s="3"/>
      <c r="BG999"/>
      <c r="BH999" s="3"/>
      <c r="BI999"/>
      <c r="BJ999" s="3"/>
      <c r="BK999"/>
      <c r="BL999" s="3"/>
      <c r="BM999"/>
      <c r="BN999" s="3"/>
      <c r="BO999"/>
      <c r="BP999" s="3"/>
      <c r="BQ999"/>
      <c r="BR999" s="3"/>
      <c r="BS999"/>
      <c r="BT999" s="3"/>
      <c r="BU999"/>
      <c r="BV999" s="3"/>
      <c r="BW999"/>
      <c r="BX999" s="3"/>
      <c r="BY999"/>
      <c r="BZ999" s="3"/>
      <c r="CA999"/>
      <c r="CB999" s="3"/>
      <c r="CD999" s="3"/>
      <c r="CF999" s="3"/>
    </row>
    <row r="1000" spans="2:84">
      <c r="B1000" s="29">
        <f t="shared" si="16"/>
        <v>998</v>
      </c>
      <c r="C1000" s="14" t="s">
        <v>720</v>
      </c>
      <c r="D1000" s="14" t="s">
        <v>720</v>
      </c>
      <c r="E1000" s="9" t="s">
        <v>721</v>
      </c>
      <c r="F1000" s="1">
        <v>2</v>
      </c>
      <c r="G1000" s="23" t="s">
        <v>722</v>
      </c>
      <c r="H1000" s="28">
        <f>INDEX(部首検索表[序数],MATCH(字音画数表[[#This Row],[部首]],部首検索表[部首],0))</f>
        <v>29</v>
      </c>
      <c r="I1000" s="23" t="s">
        <v>888</v>
      </c>
      <c r="J1000" s="23"/>
      <c r="K1000" s="23"/>
      <c r="L1000" s="23"/>
      <c r="M1000" s="45" t="s">
        <v>20</v>
      </c>
      <c r="N1000" s="20"/>
      <c r="AU1000"/>
      <c r="AW1000"/>
      <c r="AY1000"/>
      <c r="AZ1000" s="3"/>
      <c r="BA1000"/>
      <c r="BB1000" s="3"/>
      <c r="BC1000"/>
      <c r="BD1000" s="3"/>
      <c r="BE1000"/>
      <c r="BF1000" s="3"/>
      <c r="BG1000"/>
      <c r="BH1000" s="3"/>
      <c r="BI1000"/>
      <c r="BJ1000" s="3"/>
      <c r="BK1000"/>
      <c r="BL1000" s="3"/>
      <c r="BM1000"/>
      <c r="BN1000" s="3"/>
      <c r="BO1000"/>
      <c r="BP1000" s="3"/>
      <c r="BQ1000"/>
      <c r="BR1000" s="3"/>
      <c r="BS1000"/>
      <c r="BT1000" s="3"/>
      <c r="BU1000"/>
      <c r="BV1000" s="3"/>
      <c r="BW1000"/>
      <c r="BX1000" s="3"/>
      <c r="BY1000"/>
      <c r="BZ1000" s="3"/>
      <c r="CA1000"/>
      <c r="CB1000" s="3"/>
      <c r="CD1000" s="3"/>
      <c r="CF1000" s="3"/>
    </row>
    <row r="1001" spans="2:84">
      <c r="B1001" s="29">
        <f t="shared" si="16"/>
        <v>999</v>
      </c>
      <c r="C1001" s="1" t="s">
        <v>723</v>
      </c>
      <c r="D1001" s="9" t="s">
        <v>723</v>
      </c>
      <c r="E1001" s="9" t="s">
        <v>721</v>
      </c>
      <c r="F1001" s="1">
        <v>4</v>
      </c>
      <c r="G1001" s="1" t="s">
        <v>722</v>
      </c>
      <c r="H1001" s="8">
        <f>INDEX(部首検索表[序数],MATCH(字音画数表[[#This Row],[部首]],部首検索表[部首],0))</f>
        <v>29</v>
      </c>
      <c r="I1001" s="1" t="s">
        <v>888</v>
      </c>
      <c r="J1001" s="1"/>
      <c r="K1001" s="1"/>
      <c r="L1001" s="1"/>
      <c r="M1001" s="45" t="s">
        <v>20</v>
      </c>
      <c r="N1001" s="20"/>
      <c r="AU1001"/>
      <c r="AW1001"/>
      <c r="AY1001"/>
      <c r="AZ1001" s="3"/>
      <c r="BA1001"/>
      <c r="BB1001" s="3"/>
      <c r="BC1001"/>
      <c r="BD1001" s="3"/>
      <c r="BE1001"/>
      <c r="BF1001" s="3"/>
      <c r="BG1001"/>
      <c r="BH1001" s="3"/>
      <c r="BI1001"/>
      <c r="BJ1001" s="3"/>
      <c r="BK1001"/>
      <c r="BL1001" s="3"/>
      <c r="BM1001"/>
      <c r="BN1001" s="3"/>
      <c r="BO1001"/>
      <c r="BP1001" s="3"/>
      <c r="BQ1001"/>
      <c r="BR1001" s="3"/>
      <c r="BS1001"/>
      <c r="BT1001" s="3"/>
      <c r="BU1001"/>
      <c r="BV1001" s="3"/>
      <c r="BW1001"/>
      <c r="BX1001" s="3"/>
      <c r="BY1001"/>
      <c r="BZ1001" s="3"/>
      <c r="CA1001"/>
      <c r="CB1001" s="3"/>
      <c r="CD1001" s="3"/>
      <c r="CF1001" s="3"/>
    </row>
    <row r="1002" spans="2:84">
      <c r="B1002" s="29">
        <f t="shared" si="16"/>
        <v>1000</v>
      </c>
      <c r="C1002" s="8" t="s">
        <v>724</v>
      </c>
      <c r="D1002" s="21" t="s">
        <v>724</v>
      </c>
      <c r="E1002" s="9" t="s">
        <v>721</v>
      </c>
      <c r="F1002" s="1">
        <v>5</v>
      </c>
      <c r="G1002" s="23" t="s">
        <v>96</v>
      </c>
      <c r="H1002" s="108">
        <f>INDEX(部首検索表[序数],MATCH(字音画数表[[#This Row],[部首]],部首検索表[部首],0))</f>
        <v>30</v>
      </c>
      <c r="I1002" s="23" t="s">
        <v>888</v>
      </c>
      <c r="J1002" s="23" t="s">
        <v>2129</v>
      </c>
      <c r="K1002" s="23" t="s">
        <v>1980</v>
      </c>
      <c r="L1002" s="23"/>
      <c r="M1002" s="45"/>
      <c r="N1002" s="20"/>
      <c r="AU1002"/>
      <c r="AW1002"/>
      <c r="AY1002"/>
      <c r="AZ1002" s="3"/>
      <c r="BA1002"/>
      <c r="BB1002" s="3"/>
      <c r="BC1002"/>
      <c r="BD1002" s="3"/>
      <c r="BE1002"/>
      <c r="BF1002" s="3"/>
      <c r="BG1002"/>
      <c r="BH1002" s="3"/>
      <c r="BI1002"/>
      <c r="BJ1002" s="3"/>
      <c r="BK1002"/>
      <c r="BL1002" s="3"/>
      <c r="BM1002"/>
      <c r="BN1002" s="3"/>
      <c r="BO1002"/>
      <c r="BP1002" s="3"/>
      <c r="BQ1002"/>
      <c r="BR1002" s="3"/>
      <c r="BS1002"/>
      <c r="BT1002" s="3"/>
      <c r="BU1002"/>
      <c r="BV1002" s="3"/>
      <c r="BW1002"/>
      <c r="BX1002" s="3"/>
      <c r="BY1002"/>
      <c r="BZ1002" s="3"/>
      <c r="CA1002"/>
      <c r="CB1002" s="3"/>
      <c r="CD1002" s="3"/>
      <c r="CF1002" s="3"/>
    </row>
    <row r="1003" spans="2:84">
      <c r="B1003" s="29">
        <f t="shared" si="16"/>
        <v>1001</v>
      </c>
      <c r="C1003" s="28" t="s">
        <v>725</v>
      </c>
      <c r="D1003" s="28" t="s">
        <v>725</v>
      </c>
      <c r="E1003" s="9" t="s">
        <v>721</v>
      </c>
      <c r="F1003" s="1">
        <v>5</v>
      </c>
      <c r="G1003" s="23" t="s">
        <v>568</v>
      </c>
      <c r="H1003" s="28">
        <f>INDEX(部首検索表[序数],MATCH(字音画数表[[#This Row],[部首]],部首検索表[部首],0))</f>
        <v>74</v>
      </c>
      <c r="I1003" s="23" t="s">
        <v>888</v>
      </c>
      <c r="J1003" s="23"/>
      <c r="K1003" s="23"/>
      <c r="L1003" s="23"/>
      <c r="M1003" s="45"/>
      <c r="N1003" s="20"/>
      <c r="AU1003"/>
      <c r="AW1003"/>
      <c r="AY1003"/>
      <c r="AZ1003" s="3"/>
      <c r="BA1003"/>
      <c r="BB1003" s="3"/>
      <c r="BC1003"/>
      <c r="BD1003" s="3"/>
      <c r="BE1003"/>
      <c r="BF1003" s="3"/>
      <c r="BG1003"/>
      <c r="BH1003" s="3"/>
      <c r="BI1003"/>
      <c r="BJ1003" s="3"/>
      <c r="BK1003"/>
      <c r="BL1003" s="3"/>
      <c r="BM1003"/>
      <c r="BN1003" s="3"/>
      <c r="BO1003"/>
      <c r="BP1003" s="3"/>
      <c r="BQ1003"/>
      <c r="BR1003" s="3"/>
      <c r="BS1003"/>
      <c r="BT1003" s="3"/>
      <c r="BU1003"/>
      <c r="BV1003" s="3"/>
      <c r="BW1003"/>
      <c r="BX1003" s="3"/>
      <c r="BY1003"/>
      <c r="BZ1003" s="3"/>
      <c r="CA1003"/>
      <c r="CB1003" s="3"/>
      <c r="CD1003" s="3"/>
      <c r="CF1003" s="3"/>
    </row>
    <row r="1004" spans="2:84">
      <c r="B1004" s="29">
        <f t="shared" si="16"/>
        <v>1002</v>
      </c>
      <c r="C1004" s="14" t="s">
        <v>726</v>
      </c>
      <c r="D1004" s="14" t="s">
        <v>726</v>
      </c>
      <c r="E1004" s="9" t="s">
        <v>721</v>
      </c>
      <c r="F1004" s="1">
        <v>7</v>
      </c>
      <c r="G1004" s="23" t="s">
        <v>45</v>
      </c>
      <c r="H1004" s="28">
        <f>INDEX(部首検索表[序数],MATCH(字音画数表[[#This Row],[部首]],部首検索表[部首],0))</f>
        <v>163</v>
      </c>
      <c r="I1004" s="23" t="s">
        <v>888</v>
      </c>
      <c r="J1004" s="23"/>
      <c r="K1004" s="23"/>
      <c r="L1004" s="23"/>
      <c r="M1004" s="45"/>
      <c r="N1004" s="20"/>
      <c r="AU1004"/>
      <c r="AW1004"/>
      <c r="AY1004"/>
      <c r="AZ1004" s="3"/>
      <c r="BA1004"/>
      <c r="BB1004" s="3"/>
      <c r="BC1004"/>
      <c r="BD1004" s="3"/>
      <c r="BE1004"/>
      <c r="BF1004" s="3"/>
      <c r="BG1004"/>
      <c r="BH1004" s="3"/>
      <c r="BI1004"/>
      <c r="BJ1004" s="3"/>
      <c r="BK1004"/>
      <c r="BL1004" s="3"/>
      <c r="BM1004"/>
      <c r="BN1004" s="3"/>
      <c r="BO1004"/>
      <c r="BP1004" s="3"/>
      <c r="BQ1004"/>
      <c r="BR1004" s="3"/>
      <c r="BS1004"/>
      <c r="BT1004" s="3"/>
      <c r="BU1004"/>
      <c r="BV1004" s="3"/>
      <c r="BW1004"/>
      <c r="BX1004" s="3"/>
      <c r="BY1004"/>
      <c r="BZ1004" s="3"/>
      <c r="CA1004"/>
      <c r="CB1004" s="3"/>
      <c r="CD1004" s="3"/>
      <c r="CF1004" s="3"/>
    </row>
    <row r="1005" spans="2:84">
      <c r="B1005" s="29">
        <f t="shared" si="16"/>
        <v>1003</v>
      </c>
      <c r="C1005" s="28" t="s">
        <v>727</v>
      </c>
      <c r="D1005" s="28" t="s">
        <v>727</v>
      </c>
      <c r="E1005" s="9" t="s">
        <v>721</v>
      </c>
      <c r="F1005" s="1">
        <v>7</v>
      </c>
      <c r="G1005" s="23" t="s">
        <v>728</v>
      </c>
      <c r="H1005" s="56">
        <f>INDEX(部首検索表[序数],MATCH(字音画数表[[#This Row],[部首]],部首検索表[部首],0))</f>
        <v>164</v>
      </c>
      <c r="I1005" s="23" t="s">
        <v>888</v>
      </c>
      <c r="J1005" s="23"/>
      <c r="K1005" s="23"/>
      <c r="L1005" s="23"/>
      <c r="M1005" s="45"/>
      <c r="N1005" s="20"/>
      <c r="AU1005"/>
      <c r="AW1005"/>
      <c r="AY1005"/>
      <c r="AZ1005" s="3"/>
      <c r="BA1005"/>
      <c r="BB1005" s="3"/>
      <c r="BC1005"/>
      <c r="BD1005" s="3"/>
      <c r="BE1005"/>
      <c r="BF1005" s="3"/>
      <c r="BG1005"/>
      <c r="BH1005" s="3"/>
      <c r="BI1005"/>
      <c r="BJ1005" s="3"/>
      <c r="BK1005"/>
      <c r="BL1005" s="3"/>
      <c r="BM1005"/>
      <c r="BN1005" s="3"/>
      <c r="BO1005"/>
      <c r="BP1005" s="3"/>
      <c r="BQ1005"/>
      <c r="BR1005" s="3"/>
      <c r="BS1005"/>
      <c r="BT1005" s="3"/>
      <c r="BU1005"/>
      <c r="BV1005" s="3"/>
      <c r="BW1005"/>
      <c r="BX1005" s="3"/>
      <c r="BY1005"/>
      <c r="BZ1005" s="3"/>
      <c r="CA1005"/>
      <c r="CB1005" s="3"/>
      <c r="CD1005" s="3"/>
      <c r="CF1005" s="3"/>
    </row>
    <row r="1006" spans="2:84">
      <c r="B1006" s="29">
        <f t="shared" si="16"/>
        <v>1004</v>
      </c>
      <c r="C1006" s="1" t="s">
        <v>888</v>
      </c>
      <c r="D1006" s="9" t="s">
        <v>888</v>
      </c>
      <c r="E1006" s="9" t="s">
        <v>721</v>
      </c>
      <c r="F1006" s="1">
        <v>10</v>
      </c>
      <c r="G1006" s="1" t="s">
        <v>47</v>
      </c>
      <c r="H1006" s="56">
        <f>INDEX(部首検索表[序数],MATCH(字音画数表[[#This Row],[部首]],部首検索表[部首],0))</f>
        <v>170</v>
      </c>
      <c r="I1006" s="23" t="s">
        <v>888</v>
      </c>
      <c r="J1006" s="23"/>
      <c r="K1006" s="23"/>
      <c r="L1006" s="23"/>
      <c r="M1006" s="150" t="s">
        <v>3804</v>
      </c>
      <c r="N1006" s="20"/>
      <c r="AU1006"/>
      <c r="AW1006"/>
      <c r="AY1006"/>
      <c r="AZ1006" s="3"/>
      <c r="BA1006"/>
      <c r="BB1006" s="3"/>
      <c r="BC1006"/>
      <c r="BD1006" s="3"/>
      <c r="BE1006"/>
      <c r="BF1006" s="3"/>
      <c r="BG1006"/>
      <c r="BH1006" s="3"/>
      <c r="BI1006"/>
      <c r="BJ1006" s="3"/>
      <c r="BK1006"/>
      <c r="BL1006" s="3"/>
      <c r="BM1006"/>
      <c r="BN1006" s="3"/>
      <c r="BO1006"/>
      <c r="BP1006" s="3"/>
      <c r="BQ1006"/>
      <c r="BR1006" s="3"/>
      <c r="BS1006"/>
      <c r="BT1006" s="3"/>
      <c r="BU1006"/>
      <c r="BV1006" s="3"/>
      <c r="BW1006"/>
      <c r="BX1006" s="3"/>
      <c r="BY1006"/>
      <c r="BZ1006" s="3"/>
      <c r="CA1006"/>
      <c r="CB1006" s="3"/>
      <c r="CD1006" s="3"/>
      <c r="CF1006" s="3"/>
    </row>
    <row r="1007" spans="2:84">
      <c r="B1007" s="29">
        <f t="shared" si="16"/>
        <v>1005</v>
      </c>
      <c r="C1007" s="29" t="s">
        <v>2041</v>
      </c>
      <c r="D1007" s="29" t="s">
        <v>2041</v>
      </c>
      <c r="E1007" s="9" t="s">
        <v>721</v>
      </c>
      <c r="F1007" s="58">
        <v>10</v>
      </c>
      <c r="G1007" s="6" t="s">
        <v>2738</v>
      </c>
      <c r="H1007" s="27">
        <f>INDEX(部首検索表[序数],MATCH(字音画数表[[#This Row],[部首]],部首検索表[部首],0))</f>
        <v>40</v>
      </c>
      <c r="I1007" s="23" t="s">
        <v>888</v>
      </c>
      <c r="J1007" s="59"/>
      <c r="K1007" s="59"/>
      <c r="L1007" s="59"/>
      <c r="M1007" s="150" t="s">
        <v>2763</v>
      </c>
      <c r="AU1007"/>
      <c r="AW1007"/>
      <c r="CC1007" s="3"/>
      <c r="CE1007" s="3"/>
    </row>
    <row r="1008" spans="2:84">
      <c r="B1008" s="26">
        <f t="shared" si="16"/>
        <v>1006</v>
      </c>
      <c r="C1008" s="1" t="s">
        <v>729</v>
      </c>
      <c r="D1008" s="9" t="s">
        <v>729</v>
      </c>
      <c r="E1008" s="9" t="s">
        <v>721</v>
      </c>
      <c r="F1008" s="1">
        <v>11</v>
      </c>
      <c r="G1008" s="1" t="s">
        <v>45</v>
      </c>
      <c r="H1008" s="56">
        <f>INDEX(部首検索表[序数],MATCH(字音画数表[[#This Row],[部首]],部首検索表[部首],0))</f>
        <v>163</v>
      </c>
      <c r="I1008" s="1" t="s">
        <v>888</v>
      </c>
      <c r="J1008" s="8"/>
      <c r="K1008" s="8"/>
      <c r="L1008" s="8"/>
      <c r="M1008" s="45"/>
      <c r="AU1008"/>
      <c r="AW1008"/>
      <c r="CC1008" s="3"/>
      <c r="CE1008" s="3"/>
    </row>
    <row r="1009" spans="2:83">
      <c r="B1009" s="29">
        <f t="shared" si="16"/>
        <v>1007</v>
      </c>
      <c r="C1009" s="14" t="s">
        <v>730</v>
      </c>
      <c r="D1009" s="14" t="s">
        <v>730</v>
      </c>
      <c r="E1009" s="9" t="s">
        <v>731</v>
      </c>
      <c r="F1009" s="1">
        <v>4</v>
      </c>
      <c r="G1009" s="25" t="s">
        <v>341</v>
      </c>
      <c r="H1009" s="26">
        <f>INDEX(部首検索表[序数],MATCH(字音画数表[[#This Row],[部首]],部首検索表[部首],0))</f>
        <v>6</v>
      </c>
      <c r="I1009" s="23" t="s">
        <v>731</v>
      </c>
      <c r="J1009" s="23"/>
      <c r="K1009" s="23"/>
      <c r="L1009" s="23"/>
      <c r="M1009" s="45" t="s">
        <v>20</v>
      </c>
      <c r="AU1009"/>
      <c r="AW1009"/>
      <c r="CC1009" s="3"/>
      <c r="CE1009" s="3"/>
    </row>
    <row r="1010" spans="2:83">
      <c r="B1010" s="29">
        <f t="shared" si="16"/>
        <v>1008</v>
      </c>
      <c r="C1010" s="14" t="s">
        <v>1750</v>
      </c>
      <c r="D1010" s="14" t="s">
        <v>2218</v>
      </c>
      <c r="E1010" s="9" t="s">
        <v>731</v>
      </c>
      <c r="F1010" s="1">
        <v>13</v>
      </c>
      <c r="G1010" s="23" t="s">
        <v>791</v>
      </c>
      <c r="H1010" s="27">
        <f>INDEX(部首検索表[序数],MATCH(字音画数表[[#This Row],[部首]],部首検索表[部首],0))</f>
        <v>134</v>
      </c>
      <c r="I1010" s="23" t="s">
        <v>731</v>
      </c>
      <c r="J1010" s="23"/>
      <c r="K1010" s="23"/>
      <c r="L1010" s="23"/>
      <c r="M1010" s="45"/>
      <c r="AU1010"/>
      <c r="AW1010"/>
      <c r="CC1010" s="3"/>
      <c r="CE1010" s="3"/>
    </row>
    <row r="1011" spans="2:83">
      <c r="B1011" s="29">
        <f t="shared" si="16"/>
        <v>1009</v>
      </c>
      <c r="C1011" s="14" t="s">
        <v>1751</v>
      </c>
      <c r="D1011" s="14" t="s">
        <v>1751</v>
      </c>
      <c r="E1011" s="9" t="s">
        <v>731</v>
      </c>
      <c r="F1011" s="1">
        <v>16</v>
      </c>
      <c r="G1011" s="23" t="s">
        <v>433</v>
      </c>
      <c r="H1011" s="27">
        <f>INDEX(部首検索表[序数],MATCH(字音画数表[[#This Row],[部首]],部首検索表[部首],0))</f>
        <v>152</v>
      </c>
      <c r="I1011" s="23" t="s">
        <v>731</v>
      </c>
      <c r="J1011" s="23"/>
      <c r="K1011" s="23"/>
      <c r="L1011" s="23"/>
      <c r="M1011" s="45"/>
      <c r="AU1011"/>
      <c r="AW1011"/>
      <c r="CC1011" s="3"/>
      <c r="CE1011" s="3"/>
    </row>
    <row r="1012" spans="2:83">
      <c r="B1012" s="29">
        <f t="shared" si="16"/>
        <v>1010</v>
      </c>
      <c r="C1012" s="28" t="s">
        <v>731</v>
      </c>
      <c r="D1012" s="28" t="s">
        <v>731</v>
      </c>
      <c r="E1012" s="9" t="s">
        <v>731</v>
      </c>
      <c r="F1012" s="1">
        <v>17</v>
      </c>
      <c r="G1012" s="23" t="s">
        <v>194</v>
      </c>
      <c r="H1012" s="27">
        <f>INDEX(部首検索表[序数],MATCH(字音画数表[[#This Row],[部首]],部首検索表[部首],0))</f>
        <v>130</v>
      </c>
      <c r="I1012" s="23" t="s">
        <v>731</v>
      </c>
      <c r="J1012" s="23"/>
      <c r="K1012" s="23"/>
      <c r="L1012" s="23"/>
      <c r="M1012" s="45" t="s">
        <v>732</v>
      </c>
      <c r="AU1012"/>
      <c r="AW1012"/>
      <c r="CC1012" s="3"/>
      <c r="CE1012" s="3"/>
    </row>
    <row r="1013" spans="2:83">
      <c r="B1013" s="29">
        <f t="shared" si="16"/>
        <v>1011</v>
      </c>
      <c r="C1013" s="28" t="s">
        <v>835</v>
      </c>
      <c r="D1013" s="28" t="s">
        <v>835</v>
      </c>
      <c r="E1013" s="9" t="s">
        <v>731</v>
      </c>
      <c r="F1013" s="1">
        <v>17</v>
      </c>
      <c r="G1013" s="23" t="s">
        <v>798</v>
      </c>
      <c r="H1013" s="27">
        <f>INDEX(部首検索表[序数],MATCH(字音画数表[[#This Row],[部首]],部首検索表[部首],0))</f>
        <v>159</v>
      </c>
      <c r="I1013" s="23" t="s">
        <v>731</v>
      </c>
      <c r="J1013" s="23"/>
      <c r="K1013" s="23"/>
      <c r="L1013" s="23"/>
      <c r="M1013" s="45"/>
      <c r="AU1013"/>
      <c r="AW1013"/>
      <c r="CC1013" s="3"/>
      <c r="CE1013" s="3"/>
    </row>
    <row r="1014" spans="2:83">
      <c r="B1014" s="29">
        <f t="shared" si="16"/>
        <v>1012</v>
      </c>
      <c r="C1014" s="28" t="s">
        <v>1375</v>
      </c>
      <c r="D1014" s="28" t="s">
        <v>1375</v>
      </c>
      <c r="E1014" s="9" t="s">
        <v>1954</v>
      </c>
      <c r="F1014" s="1">
        <v>5</v>
      </c>
      <c r="G1014" s="23" t="s">
        <v>879</v>
      </c>
      <c r="H1014" s="27">
        <f>INDEX(部首検索表[序数],MATCH(字音画数表[[#This Row],[部首]],部首検索表[部首],0))</f>
        <v>37</v>
      </c>
      <c r="I1014" s="23" t="s">
        <v>882</v>
      </c>
      <c r="J1014" s="23" t="s">
        <v>2130</v>
      </c>
      <c r="K1014" s="23" t="s">
        <v>1980</v>
      </c>
      <c r="L1014" s="23" t="s">
        <v>1975</v>
      </c>
      <c r="M1014" s="45" t="s">
        <v>2131</v>
      </c>
      <c r="AU1014"/>
      <c r="AW1014"/>
      <c r="CC1014" s="3"/>
      <c r="CE1014" s="3"/>
    </row>
    <row r="1015" spans="2:83">
      <c r="B1015" s="29">
        <f t="shared" si="16"/>
        <v>1013</v>
      </c>
      <c r="C1015" s="28" t="s">
        <v>733</v>
      </c>
      <c r="D1015" s="28" t="s">
        <v>733</v>
      </c>
      <c r="E1015" s="9" t="s">
        <v>734</v>
      </c>
      <c r="F1015" s="1">
        <v>5</v>
      </c>
      <c r="G1015" s="23" t="s">
        <v>735</v>
      </c>
      <c r="H1015" s="27">
        <f>INDEX(部首検索表[序数],MATCH(字音画数表[[#This Row],[部首]],部首検索表[部首],0))</f>
        <v>101</v>
      </c>
      <c r="I1015" s="23" t="s">
        <v>731</v>
      </c>
      <c r="J1015" s="23"/>
      <c r="K1015" s="23"/>
      <c r="L1015" s="23"/>
      <c r="M1015" s="45" t="s">
        <v>20</v>
      </c>
      <c r="AU1015"/>
      <c r="AW1015"/>
      <c r="CC1015" s="3"/>
      <c r="CE1015" s="3"/>
    </row>
    <row r="1016" spans="2:83">
      <c r="B1016" s="29">
        <f t="shared" si="16"/>
        <v>1014</v>
      </c>
      <c r="C1016" s="14" t="s">
        <v>736</v>
      </c>
      <c r="D1016" s="14" t="s">
        <v>736</v>
      </c>
      <c r="E1016" s="9" t="s">
        <v>734</v>
      </c>
      <c r="F1016" s="1">
        <v>6</v>
      </c>
      <c r="G1016" s="23" t="s">
        <v>737</v>
      </c>
      <c r="H1016" s="27">
        <f>INDEX(部首検索表[序数],MATCH(字音画数表[[#This Row],[部首]],部首検索表[部首],0))</f>
        <v>123</v>
      </c>
      <c r="I1016" s="23" t="s">
        <v>731</v>
      </c>
      <c r="J1016" s="23"/>
      <c r="K1016" s="23"/>
      <c r="L1016" s="23"/>
      <c r="M1016" s="45" t="s">
        <v>20</v>
      </c>
      <c r="AU1016"/>
      <c r="AW1016"/>
      <c r="CC1016" s="3"/>
      <c r="CE1016" s="3"/>
    </row>
    <row r="1017" spans="2:83">
      <c r="B1017" s="29">
        <f t="shared" si="16"/>
        <v>1015</v>
      </c>
      <c r="C1017" s="28" t="s">
        <v>1752</v>
      </c>
      <c r="D1017" s="28" t="s">
        <v>1752</v>
      </c>
      <c r="E1017" s="9" t="s">
        <v>734</v>
      </c>
      <c r="F1017" s="1">
        <v>9</v>
      </c>
      <c r="G1017" s="23" t="s">
        <v>788</v>
      </c>
      <c r="H1017" s="27">
        <f>INDEX(部首検索表[序数],MATCH(字音画数表[[#This Row],[部首]],部首検索表[部首],0))</f>
        <v>75</v>
      </c>
      <c r="I1017" s="23" t="s">
        <v>731</v>
      </c>
      <c r="J1017" s="23"/>
      <c r="K1017" s="23"/>
      <c r="L1017" s="23"/>
      <c r="M1017" s="45"/>
      <c r="AU1017"/>
      <c r="AW1017"/>
      <c r="CC1017" s="3"/>
      <c r="CE1017" s="3"/>
    </row>
    <row r="1018" spans="2:83">
      <c r="B1018" s="29">
        <f t="shared" si="16"/>
        <v>1016</v>
      </c>
      <c r="C1018" s="28" t="s">
        <v>1955</v>
      </c>
      <c r="D1018" s="28" t="s">
        <v>1955</v>
      </c>
      <c r="E1018" s="9" t="s">
        <v>734</v>
      </c>
      <c r="F1018" s="1">
        <v>9</v>
      </c>
      <c r="G1018" s="23" t="s">
        <v>673</v>
      </c>
      <c r="H1018" s="27">
        <f>INDEX(部首検索表[序数],MATCH(字音画数表[[#This Row],[部首]],部首検索表[部首],0))</f>
        <v>146</v>
      </c>
      <c r="I1018" s="23" t="s">
        <v>731</v>
      </c>
      <c r="J1018" s="23"/>
      <c r="K1018" s="23"/>
      <c r="L1018" s="23"/>
      <c r="M1018" s="45" t="s">
        <v>20</v>
      </c>
      <c r="AU1018"/>
      <c r="AW1018"/>
      <c r="CC1018" s="3"/>
      <c r="CE1018" s="3"/>
    </row>
    <row r="1019" spans="2:83">
      <c r="B1019" s="29">
        <f t="shared" si="16"/>
        <v>1017</v>
      </c>
      <c r="C1019" s="28" t="s">
        <v>1956</v>
      </c>
      <c r="D1019" s="28" t="s">
        <v>1956</v>
      </c>
      <c r="E1019" s="9" t="s">
        <v>734</v>
      </c>
      <c r="F1019" s="1">
        <v>10</v>
      </c>
      <c r="G1019" s="23" t="s">
        <v>773</v>
      </c>
      <c r="H1019" s="27">
        <f>INDEX(部首検索表[序数],MATCH(字音画数表[[#This Row],[部首]],部首検索表[部首],0))</f>
        <v>30</v>
      </c>
      <c r="I1019" s="23" t="s">
        <v>731</v>
      </c>
      <c r="J1019" s="23"/>
      <c r="K1019" s="23"/>
      <c r="L1019" s="23" t="s">
        <v>2045</v>
      </c>
      <c r="M1019" s="45" t="s">
        <v>2197</v>
      </c>
      <c r="AU1019"/>
      <c r="AW1019"/>
      <c r="CC1019" s="3"/>
      <c r="CE1019" s="3"/>
    </row>
    <row r="1020" spans="2:83">
      <c r="B1020" s="29">
        <f t="shared" si="16"/>
        <v>1018</v>
      </c>
      <c r="C1020" s="28" t="s">
        <v>738</v>
      </c>
      <c r="D1020" s="28" t="s">
        <v>738</v>
      </c>
      <c r="E1020" s="9" t="s">
        <v>734</v>
      </c>
      <c r="F1020" s="1">
        <v>10</v>
      </c>
      <c r="G1020" s="25" t="s">
        <v>15</v>
      </c>
      <c r="H1020" s="27">
        <f>INDEX(部首検索表[序数],MATCH(字音画数表[[#This Row],[部首]],部首検索表[部首],0))</f>
        <v>40</v>
      </c>
      <c r="I1020" s="23" t="s">
        <v>731</v>
      </c>
      <c r="J1020" s="23"/>
      <c r="K1020" s="23"/>
      <c r="L1020" s="23"/>
      <c r="M1020" s="45" t="s">
        <v>20</v>
      </c>
      <c r="AU1020"/>
      <c r="AW1020"/>
      <c r="CC1020" s="3"/>
      <c r="CE1020" s="3"/>
    </row>
    <row r="1021" spans="2:83">
      <c r="B1021" s="29">
        <f t="shared" si="16"/>
        <v>1019</v>
      </c>
      <c r="C1021" s="28" t="s">
        <v>1957</v>
      </c>
      <c r="D1021" s="28" t="s">
        <v>1957</v>
      </c>
      <c r="E1021" s="9" t="s">
        <v>734</v>
      </c>
      <c r="F1021" s="1">
        <v>10</v>
      </c>
      <c r="G1021" s="23" t="s">
        <v>1238</v>
      </c>
      <c r="H1021" s="27">
        <f>INDEX(部首検索表[序数],MATCH(字音画数表[[#This Row],[部首]],部首検索表[部首],0))</f>
        <v>116</v>
      </c>
      <c r="I1021" s="23" t="s">
        <v>2132</v>
      </c>
      <c r="J1021" s="23"/>
      <c r="K1021" s="23"/>
      <c r="L1021" s="23"/>
      <c r="M1021" s="136" t="s">
        <v>20</v>
      </c>
      <c r="AU1021"/>
      <c r="AW1021"/>
      <c r="CC1021" s="3"/>
      <c r="CE1021" s="3"/>
    </row>
    <row r="1022" spans="2:83">
      <c r="B1022" s="29">
        <f t="shared" si="16"/>
        <v>1020</v>
      </c>
      <c r="C1022" s="14" t="s">
        <v>1753</v>
      </c>
      <c r="D1022" s="14" t="s">
        <v>1753</v>
      </c>
      <c r="E1022" s="9" t="s">
        <v>734</v>
      </c>
      <c r="F1022" s="1">
        <v>11</v>
      </c>
      <c r="G1022" s="23" t="s">
        <v>117</v>
      </c>
      <c r="H1022" s="27">
        <f>INDEX(部首検索表[序数],MATCH(字音画数表[[#This Row],[部首]],部首検索表[部首],0))</f>
        <v>53</v>
      </c>
      <c r="I1022" s="23" t="s">
        <v>731</v>
      </c>
      <c r="J1022" s="23"/>
      <c r="K1022" s="23"/>
      <c r="L1022" s="23"/>
      <c r="M1022" s="45"/>
      <c r="AU1022"/>
      <c r="AW1022"/>
      <c r="CC1022" s="3"/>
      <c r="CE1022" s="3"/>
    </row>
    <row r="1023" spans="2:83">
      <c r="B1023" s="29">
        <f t="shared" si="16"/>
        <v>1021</v>
      </c>
      <c r="C1023" s="14" t="s">
        <v>1754</v>
      </c>
      <c r="D1023" s="14" t="s">
        <v>2321</v>
      </c>
      <c r="E1023" s="9" t="s">
        <v>734</v>
      </c>
      <c r="F1023" s="1">
        <v>12</v>
      </c>
      <c r="G1023" s="23" t="s">
        <v>872</v>
      </c>
      <c r="H1023" s="27">
        <f>INDEX(部首検索表[序数],MATCH(字音画数表[[#This Row],[部首]],部首検索表[部首],0))</f>
        <v>64</v>
      </c>
      <c r="I1023" s="23" t="s">
        <v>731</v>
      </c>
      <c r="J1023" s="23"/>
      <c r="K1023" s="23"/>
      <c r="L1023" s="23"/>
      <c r="M1023" s="45"/>
      <c r="AU1023"/>
      <c r="AW1023"/>
      <c r="CC1023" s="3"/>
      <c r="CE1023" s="3"/>
    </row>
    <row r="1024" spans="2:83">
      <c r="B1024" s="29">
        <f t="shared" si="16"/>
        <v>1022</v>
      </c>
      <c r="C1024" s="40" t="s">
        <v>740</v>
      </c>
      <c r="D1024" s="94" t="s">
        <v>740</v>
      </c>
      <c r="E1024" s="16" t="s">
        <v>734</v>
      </c>
      <c r="F1024" s="1">
        <v>12</v>
      </c>
      <c r="G1024" s="8" t="s">
        <v>41</v>
      </c>
      <c r="H1024" s="27">
        <f>INDEX(部首検索表[序数],MATCH(字音画数表[[#This Row],[部首]],部首検索表[部首],0))</f>
        <v>140</v>
      </c>
      <c r="I1024" s="8" t="s">
        <v>731</v>
      </c>
      <c r="J1024" s="8"/>
      <c r="K1024" s="8"/>
      <c r="L1024" s="8"/>
      <c r="M1024" s="45"/>
      <c r="AU1024"/>
      <c r="AW1024"/>
      <c r="CC1024" s="3"/>
      <c r="CE1024" s="3"/>
    </row>
    <row r="1025" spans="2:83">
      <c r="B1025" s="29">
        <f t="shared" si="16"/>
        <v>1023</v>
      </c>
      <c r="C1025" s="1" t="s">
        <v>739</v>
      </c>
      <c r="D1025" s="9" t="s">
        <v>739</v>
      </c>
      <c r="E1025" s="9" t="s">
        <v>734</v>
      </c>
      <c r="F1025" s="1">
        <v>12</v>
      </c>
      <c r="G1025" s="11" t="s">
        <v>47</v>
      </c>
      <c r="H1025" s="27">
        <f>INDEX(部首検索表[序数],MATCH(字音画数表[[#This Row],[部首]],部首検索表[部首],0))</f>
        <v>170</v>
      </c>
      <c r="I1025" s="1" t="s">
        <v>731</v>
      </c>
      <c r="J1025" s="4"/>
      <c r="K1025" s="4"/>
      <c r="L1025" s="4"/>
      <c r="M1025" s="128"/>
      <c r="AU1025"/>
      <c r="AW1025"/>
      <c r="CC1025" s="3"/>
      <c r="CE1025" s="3"/>
    </row>
    <row r="1026" spans="2:83">
      <c r="B1026" s="29">
        <f t="shared" ref="B1026:B1089" si="17">ROW()-2</f>
        <v>1024</v>
      </c>
      <c r="C1026" s="29" t="s">
        <v>2204</v>
      </c>
      <c r="D1026" s="100" t="s">
        <v>2204</v>
      </c>
      <c r="E1026" s="66" t="s">
        <v>1954</v>
      </c>
      <c r="F1026" s="58">
        <v>13</v>
      </c>
      <c r="G1026" s="114" t="s">
        <v>2159</v>
      </c>
      <c r="H1026" s="27">
        <f>INDEX(部首検索表[序数],MATCH(字音画数表[[#This Row],[部首]],部首検索表[部首],0))</f>
        <v>9</v>
      </c>
      <c r="I1026" s="59" t="s">
        <v>2132</v>
      </c>
      <c r="J1026" s="59"/>
      <c r="K1026" s="59"/>
      <c r="L1026" s="59"/>
      <c r="M1026" s="47" t="s">
        <v>20</v>
      </c>
      <c r="AU1026"/>
      <c r="AW1026"/>
      <c r="CC1026" s="3"/>
      <c r="CE1026" s="3"/>
    </row>
    <row r="1027" spans="2:83">
      <c r="B1027" s="29">
        <f t="shared" si="17"/>
        <v>1025</v>
      </c>
      <c r="C1027" s="1" t="s">
        <v>1755</v>
      </c>
      <c r="D1027" s="9" t="s">
        <v>1755</v>
      </c>
      <c r="E1027" s="9" t="s">
        <v>734</v>
      </c>
      <c r="F1027" s="1">
        <v>13</v>
      </c>
      <c r="G1027" s="108" t="s">
        <v>191</v>
      </c>
      <c r="H1027" s="27">
        <f>INDEX(部首検索表[序数],MATCH(字音画数表[[#This Row],[部首]],部首検索表[部首],0))</f>
        <v>60</v>
      </c>
      <c r="I1027" s="1" t="s">
        <v>731</v>
      </c>
      <c r="J1027" s="1"/>
      <c r="K1027" s="1"/>
      <c r="L1027" s="1"/>
      <c r="M1027" s="47" t="s">
        <v>20</v>
      </c>
      <c r="AU1027"/>
      <c r="AW1027"/>
      <c r="CC1027" s="3"/>
      <c r="CE1027" s="3"/>
    </row>
    <row r="1028" spans="2:83">
      <c r="B1028" s="29">
        <f t="shared" si="17"/>
        <v>1026</v>
      </c>
      <c r="C1028" s="1" t="s">
        <v>1958</v>
      </c>
      <c r="D1028" s="9" t="s">
        <v>1958</v>
      </c>
      <c r="E1028" s="9" t="s">
        <v>734</v>
      </c>
      <c r="F1028" s="1">
        <v>13</v>
      </c>
      <c r="G1028" s="1" t="s">
        <v>711</v>
      </c>
      <c r="H1028" s="27">
        <f>INDEX(部首検索表[序数],MATCH(字音画数表[[#This Row],[部首]],部首検索表[部首],0))</f>
        <v>75</v>
      </c>
      <c r="I1028" s="1" t="s">
        <v>731</v>
      </c>
      <c r="J1028" s="1"/>
      <c r="K1028" s="1"/>
      <c r="L1028" s="1"/>
      <c r="M1028" s="47" t="s">
        <v>20</v>
      </c>
      <c r="AU1028"/>
      <c r="AW1028"/>
      <c r="CC1028" s="3"/>
      <c r="CE1028" s="3"/>
    </row>
    <row r="1029" spans="2:83">
      <c r="B1029" s="29">
        <f t="shared" si="17"/>
        <v>1027</v>
      </c>
      <c r="C1029" s="1" t="s">
        <v>1959</v>
      </c>
      <c r="D1029" s="9" t="s">
        <v>2721</v>
      </c>
      <c r="E1029" s="9" t="s">
        <v>1954</v>
      </c>
      <c r="F1029" s="1">
        <v>14</v>
      </c>
      <c r="G1029" s="11" t="s">
        <v>77</v>
      </c>
      <c r="H1029" s="27">
        <f>INDEX(部首検索表[序数],MATCH(字音画数表[[#This Row],[部首]],部首検索表[部首],0))</f>
        <v>27</v>
      </c>
      <c r="I1029" s="1" t="s">
        <v>731</v>
      </c>
      <c r="J1029" s="1"/>
      <c r="K1029" s="1"/>
      <c r="L1029" s="1" t="s">
        <v>1975</v>
      </c>
      <c r="M1029" s="47" t="s">
        <v>2133</v>
      </c>
      <c r="AU1029"/>
      <c r="AW1029"/>
      <c r="CC1029" s="3"/>
      <c r="CE1029" s="3"/>
    </row>
    <row r="1030" spans="2:83">
      <c r="B1030" s="29">
        <f t="shared" si="17"/>
        <v>1028</v>
      </c>
      <c r="C1030" s="1" t="s">
        <v>1756</v>
      </c>
      <c r="D1030" s="9" t="s">
        <v>1756</v>
      </c>
      <c r="E1030" s="9" t="s">
        <v>734</v>
      </c>
      <c r="F1030" s="1">
        <v>15</v>
      </c>
      <c r="G1030" s="1" t="s">
        <v>921</v>
      </c>
      <c r="H1030" s="27">
        <f>INDEX(部首検索表[序数],MATCH(字音画数表[[#This Row],[部首]],部首検索表[部首],0))</f>
        <v>116</v>
      </c>
      <c r="I1030" s="1" t="s">
        <v>731</v>
      </c>
      <c r="J1030" s="1"/>
      <c r="K1030" s="1"/>
      <c r="L1030" s="1"/>
      <c r="M1030" s="47"/>
      <c r="AU1030"/>
      <c r="AW1030"/>
      <c r="CC1030" s="3"/>
      <c r="CE1030" s="3"/>
    </row>
    <row r="1031" spans="2:83">
      <c r="B1031" s="29">
        <f t="shared" si="17"/>
        <v>1029</v>
      </c>
      <c r="C1031" s="1" t="s">
        <v>1757</v>
      </c>
      <c r="D1031" s="9" t="s">
        <v>1757</v>
      </c>
      <c r="E1031" s="9" t="s">
        <v>734</v>
      </c>
      <c r="F1031" s="1">
        <v>15</v>
      </c>
      <c r="G1031" s="28" t="s">
        <v>446</v>
      </c>
      <c r="H1031" s="27">
        <f>INDEX(部首検索表[序数],MATCH(字音画数表[[#This Row],[部首]],部首検索表[部首],0))</f>
        <v>184</v>
      </c>
      <c r="I1031" s="1" t="s">
        <v>731</v>
      </c>
      <c r="J1031" s="1"/>
      <c r="K1031" s="1"/>
      <c r="L1031" s="1"/>
      <c r="M1031" s="47"/>
      <c r="AU1031"/>
      <c r="AW1031"/>
      <c r="CC1031" s="3"/>
      <c r="CE1031" s="3"/>
    </row>
    <row r="1032" spans="2:83">
      <c r="B1032" s="29">
        <f t="shared" si="17"/>
        <v>1030</v>
      </c>
      <c r="C1032" s="29" t="s">
        <v>2620</v>
      </c>
      <c r="D1032" s="100" t="s">
        <v>2620</v>
      </c>
      <c r="E1032" s="66" t="s">
        <v>1954</v>
      </c>
      <c r="F1032" s="58">
        <v>16</v>
      </c>
      <c r="G1032" s="58" t="s">
        <v>2621</v>
      </c>
      <c r="H1032" s="27">
        <f>INDEX(部首検索表[序数],MATCH(字音画数表[[#This Row],[部首]],部首検索表[部首],0))</f>
        <v>72</v>
      </c>
      <c r="I1032" s="59" t="s">
        <v>2132</v>
      </c>
      <c r="J1032" s="59"/>
      <c r="K1032" s="59"/>
      <c r="L1032" s="59"/>
      <c r="M1032" s="47" t="s">
        <v>20</v>
      </c>
      <c r="AU1032"/>
      <c r="AW1032"/>
      <c r="CC1032" s="3"/>
      <c r="CE1032" s="3"/>
    </row>
    <row r="1033" spans="2:83">
      <c r="B1033" s="29">
        <f t="shared" si="17"/>
        <v>1031</v>
      </c>
      <c r="C1033" s="8" t="s">
        <v>741</v>
      </c>
      <c r="D1033" s="21" t="s">
        <v>2313</v>
      </c>
      <c r="E1033" s="9" t="s">
        <v>734</v>
      </c>
      <c r="F1033" s="1">
        <v>17</v>
      </c>
      <c r="G1033" s="8" t="s">
        <v>43</v>
      </c>
      <c r="H1033" s="27">
        <f>INDEX(部首検索表[序数],MATCH(字音画数表[[#This Row],[部首]],部首検索表[部首],0))</f>
        <v>61</v>
      </c>
      <c r="I1033" s="1" t="s">
        <v>731</v>
      </c>
      <c r="J1033" s="1" t="s">
        <v>2023</v>
      </c>
      <c r="K1033" s="1" t="s">
        <v>1980</v>
      </c>
      <c r="L1033" s="1"/>
      <c r="M1033" s="57" t="s">
        <v>1345</v>
      </c>
      <c r="AU1033"/>
      <c r="AW1033"/>
      <c r="CC1033" s="3"/>
      <c r="CE1033" s="3"/>
    </row>
    <row r="1034" spans="2:83">
      <c r="B1034" s="29">
        <f t="shared" si="17"/>
        <v>1032</v>
      </c>
      <c r="C1034" s="29" t="s">
        <v>2267</v>
      </c>
      <c r="D1034" s="100" t="s">
        <v>2267</v>
      </c>
      <c r="E1034" s="66" t="s">
        <v>1954</v>
      </c>
      <c r="F1034" s="58">
        <v>17</v>
      </c>
      <c r="G1034" s="11" t="s">
        <v>109</v>
      </c>
      <c r="H1034" s="27">
        <f>INDEX(部首検索表[序数],MATCH(字音画数表[[#This Row],[部首]],部首検索表[部首],0))</f>
        <v>162</v>
      </c>
      <c r="I1034" s="59" t="s">
        <v>2132</v>
      </c>
      <c r="J1034" s="59"/>
      <c r="K1034" s="59"/>
      <c r="L1034" s="59"/>
      <c r="M1034" s="47" t="s">
        <v>20</v>
      </c>
      <c r="AU1034"/>
      <c r="AW1034"/>
      <c r="CC1034" s="3"/>
      <c r="CE1034" s="3"/>
    </row>
    <row r="1035" spans="2:83">
      <c r="B1035" s="29">
        <f t="shared" si="17"/>
        <v>1033</v>
      </c>
      <c r="C1035" s="1" t="s">
        <v>1758</v>
      </c>
      <c r="D1035" s="9" t="s">
        <v>1758</v>
      </c>
      <c r="E1035" s="9" t="s">
        <v>734</v>
      </c>
      <c r="F1035" s="1">
        <v>18</v>
      </c>
      <c r="G1035" s="1" t="s">
        <v>792</v>
      </c>
      <c r="H1035" s="27">
        <f>INDEX(部首検索表[序数],MATCH(字音画数表[[#This Row],[部首]],部首検索表[部首],0))</f>
        <v>120</v>
      </c>
      <c r="I1035" s="1" t="s">
        <v>731</v>
      </c>
      <c r="J1035" s="1"/>
      <c r="K1035" s="1"/>
      <c r="L1035" s="1"/>
      <c r="M1035" s="47"/>
      <c r="AU1035"/>
      <c r="AW1035"/>
      <c r="CC1035" s="3"/>
      <c r="CE1035" s="3"/>
    </row>
    <row r="1036" spans="2:83">
      <c r="B1036" s="29">
        <f t="shared" si="17"/>
        <v>1034</v>
      </c>
      <c r="C1036" s="1" t="s">
        <v>742</v>
      </c>
      <c r="D1036" s="9" t="s">
        <v>742</v>
      </c>
      <c r="E1036" s="9" t="s">
        <v>1759</v>
      </c>
      <c r="F1036" s="1">
        <v>3</v>
      </c>
      <c r="G1036" s="1" t="s">
        <v>742</v>
      </c>
      <c r="H1036" s="27">
        <f>INDEX(部首検索表[序数],MATCH(字音画数表[[#This Row],[部首]],部首検索表[部首],0))</f>
        <v>56</v>
      </c>
      <c r="I1036" s="1" t="s">
        <v>731</v>
      </c>
      <c r="J1036" s="1"/>
      <c r="K1036" s="1"/>
      <c r="L1036" s="1"/>
      <c r="M1036" s="47"/>
      <c r="AU1036"/>
      <c r="AW1036"/>
      <c r="CC1036" s="3"/>
      <c r="CE1036" s="3"/>
    </row>
    <row r="1037" spans="2:83">
      <c r="B1037" s="29">
        <f t="shared" si="17"/>
        <v>1035</v>
      </c>
      <c r="C1037" s="1" t="s">
        <v>1960</v>
      </c>
      <c r="D1037" s="9" t="s">
        <v>2163</v>
      </c>
      <c r="E1037" s="9" t="s">
        <v>1759</v>
      </c>
      <c r="F1037" s="1">
        <v>11</v>
      </c>
      <c r="G1037" s="1" t="s">
        <v>805</v>
      </c>
      <c r="H1037" s="27">
        <f>INDEX(部首検索表[序数],MATCH(字音画数表[[#This Row],[部首]],部首検索表[部首],0))</f>
        <v>140</v>
      </c>
      <c r="I1037" s="1" t="s">
        <v>731</v>
      </c>
      <c r="J1037" s="1"/>
      <c r="K1037" s="1"/>
      <c r="L1037" s="1"/>
      <c r="M1037" s="151" t="s">
        <v>3805</v>
      </c>
      <c r="AU1037"/>
      <c r="AW1037"/>
      <c r="CC1037" s="3"/>
      <c r="CE1037" s="3"/>
    </row>
    <row r="1038" spans="2:83">
      <c r="B1038" s="29">
        <f t="shared" si="17"/>
        <v>1036</v>
      </c>
      <c r="C1038" s="1" t="s">
        <v>1760</v>
      </c>
      <c r="D1038" s="9" t="s">
        <v>1760</v>
      </c>
      <c r="E1038" s="9" t="s">
        <v>885</v>
      </c>
      <c r="F1038" s="1">
        <v>19</v>
      </c>
      <c r="G1038" s="1" t="s">
        <v>409</v>
      </c>
      <c r="H1038" s="26">
        <f>INDEX(部首検索表[序数],MATCH(字音画数表[[#This Row],[部首]],部首検索表[部首],0))</f>
        <v>122</v>
      </c>
      <c r="I1038" s="1" t="s">
        <v>885</v>
      </c>
      <c r="J1038" s="1"/>
      <c r="K1038" s="1"/>
      <c r="L1038" s="1"/>
      <c r="M1038" s="47"/>
      <c r="AU1038"/>
      <c r="AW1038"/>
      <c r="CC1038" s="3"/>
      <c r="CE1038" s="3"/>
    </row>
    <row r="1039" spans="2:83">
      <c r="B1039" s="29">
        <f t="shared" si="17"/>
        <v>1037</v>
      </c>
      <c r="C1039" s="29" t="s">
        <v>1247</v>
      </c>
      <c r="D1039" s="100" t="s">
        <v>1247</v>
      </c>
      <c r="E1039" s="66" t="s">
        <v>2655</v>
      </c>
      <c r="F1039" s="58">
        <v>6</v>
      </c>
      <c r="G1039" s="56" t="s">
        <v>1247</v>
      </c>
      <c r="H1039" s="27">
        <f>INDEX(部首検索表[序数],MATCH(字音画数表[[#This Row],[部首]],部首検索表[部首],0))</f>
        <v>127</v>
      </c>
      <c r="I1039" s="59" t="s">
        <v>2656</v>
      </c>
      <c r="J1039" s="59"/>
      <c r="K1039" s="59"/>
      <c r="L1039" s="59" t="s">
        <v>1975</v>
      </c>
      <c r="M1039" s="127"/>
      <c r="AU1039"/>
      <c r="AW1039"/>
      <c r="CC1039" s="3"/>
      <c r="CE1039" s="3"/>
    </row>
    <row r="1040" spans="2:83">
      <c r="B1040" s="29">
        <f t="shared" si="17"/>
        <v>1038</v>
      </c>
      <c r="C1040" s="1" t="s">
        <v>1761</v>
      </c>
      <c r="D1040" s="9" t="s">
        <v>2281</v>
      </c>
      <c r="E1040" s="9" t="s">
        <v>956</v>
      </c>
      <c r="F1040" s="1">
        <v>8</v>
      </c>
      <c r="G1040" s="1" t="s">
        <v>23</v>
      </c>
      <c r="H1040" s="27">
        <f>INDEX(部首検索表[序数],MATCH(字音画数表[[#This Row],[部首]],部首検索表[部首],0))</f>
        <v>9</v>
      </c>
      <c r="I1040" s="1" t="s">
        <v>885</v>
      </c>
      <c r="J1040" s="1"/>
      <c r="K1040" s="1"/>
      <c r="L1040" s="1"/>
      <c r="M1040" s="47" t="s">
        <v>20</v>
      </c>
      <c r="AU1040"/>
      <c r="AW1040"/>
      <c r="CC1040" s="3"/>
      <c r="CE1040" s="3"/>
    </row>
    <row r="1041" spans="2:83">
      <c r="B1041" s="29">
        <f t="shared" si="17"/>
        <v>1039</v>
      </c>
      <c r="C1041" s="1" t="s">
        <v>743</v>
      </c>
      <c r="D1041" s="9" t="s">
        <v>743</v>
      </c>
      <c r="E1041" s="9" t="s">
        <v>960</v>
      </c>
      <c r="F1041" s="1">
        <v>14</v>
      </c>
      <c r="G1041" s="1" t="s">
        <v>147</v>
      </c>
      <c r="H1041" s="27">
        <f>INDEX(部首検索表[序数],MATCH(字音画数表[[#This Row],[部首]],部首検索表[部首],0))</f>
        <v>172</v>
      </c>
      <c r="I1041" s="1" t="s">
        <v>885</v>
      </c>
      <c r="J1041" s="1"/>
      <c r="K1041" s="1"/>
      <c r="L1041" s="1"/>
      <c r="M1041" s="47" t="s">
        <v>20</v>
      </c>
      <c r="AU1041"/>
      <c r="AW1041"/>
      <c r="CC1041" s="3"/>
      <c r="CE1041" s="3"/>
    </row>
    <row r="1042" spans="2:83">
      <c r="B1042" s="29">
        <f t="shared" si="17"/>
        <v>1040</v>
      </c>
      <c r="C1042" s="1" t="s">
        <v>1762</v>
      </c>
      <c r="D1042" s="9" t="s">
        <v>2333</v>
      </c>
      <c r="E1042" s="9" t="s">
        <v>1961</v>
      </c>
      <c r="F1042" s="1">
        <v>15</v>
      </c>
      <c r="G1042" s="28" t="s">
        <v>788</v>
      </c>
      <c r="H1042" s="27">
        <f>INDEX(部首検索表[序数],MATCH(字音画数表[[#This Row],[部首]],部首検索表[部首],0))</f>
        <v>75</v>
      </c>
      <c r="I1042" s="1" t="s">
        <v>885</v>
      </c>
      <c r="J1042" s="1"/>
      <c r="K1042" s="1"/>
      <c r="L1042" s="1" t="s">
        <v>1975</v>
      </c>
      <c r="M1042" s="47" t="s">
        <v>3806</v>
      </c>
      <c r="AU1042"/>
      <c r="AW1042"/>
      <c r="CC1042" s="3"/>
      <c r="CE1042" s="3"/>
    </row>
    <row r="1043" spans="2:83">
      <c r="B1043" s="29">
        <f t="shared" si="17"/>
        <v>1041</v>
      </c>
      <c r="C1043" s="1" t="s">
        <v>1356</v>
      </c>
      <c r="D1043" s="9" t="s">
        <v>1356</v>
      </c>
      <c r="E1043" s="9" t="s">
        <v>1763</v>
      </c>
      <c r="F1043" s="1">
        <v>17</v>
      </c>
      <c r="G1043" s="28" t="s">
        <v>811</v>
      </c>
      <c r="H1043" s="27">
        <f>INDEX(部首検索表[序数],MATCH(字音画数表[[#This Row],[部首]],部首検索表[部首],0))</f>
        <v>140</v>
      </c>
      <c r="I1043" s="1" t="s">
        <v>885</v>
      </c>
      <c r="J1043" s="1"/>
      <c r="K1043" s="1"/>
      <c r="L1043" s="1"/>
      <c r="M1043" s="47"/>
      <c r="AU1043"/>
      <c r="AW1043"/>
      <c r="CC1043" s="3"/>
      <c r="CE1043" s="3"/>
    </row>
    <row r="1044" spans="2:83">
      <c r="B1044" s="29">
        <f t="shared" si="17"/>
        <v>1042</v>
      </c>
      <c r="C1044" s="1" t="s">
        <v>744</v>
      </c>
      <c r="D1044" s="9" t="s">
        <v>744</v>
      </c>
      <c r="E1044" s="9" t="s">
        <v>1763</v>
      </c>
      <c r="F1044" s="1">
        <v>17</v>
      </c>
      <c r="G1044" s="1" t="s">
        <v>144</v>
      </c>
      <c r="H1044" s="27">
        <f>INDEX(部首検索表[序数],MATCH(字音画数表[[#This Row],[部首]],部首検索表[部首],0))</f>
        <v>169</v>
      </c>
      <c r="I1044" s="1" t="s">
        <v>885</v>
      </c>
      <c r="J1044" s="1"/>
      <c r="K1044" s="1"/>
      <c r="L1044" s="1"/>
      <c r="M1044" s="47" t="s">
        <v>20</v>
      </c>
      <c r="AU1044"/>
      <c r="AW1044"/>
      <c r="CC1044" s="3"/>
      <c r="CE1044" s="3"/>
    </row>
    <row r="1045" spans="2:83">
      <c r="B1045" s="29">
        <f t="shared" si="17"/>
        <v>1043</v>
      </c>
      <c r="C1045" s="8" t="s">
        <v>745</v>
      </c>
      <c r="D1045" s="21" t="s">
        <v>745</v>
      </c>
      <c r="E1045" s="9" t="s">
        <v>746</v>
      </c>
      <c r="F1045" s="1">
        <v>6</v>
      </c>
      <c r="G1045" s="23" t="s">
        <v>96</v>
      </c>
      <c r="H1045" s="27">
        <f>INDEX(部首検索表[序数],MATCH(字音画数表[[#This Row],[部首]],部首検索表[部首],0))</f>
        <v>30</v>
      </c>
      <c r="I1045" s="1" t="s">
        <v>746</v>
      </c>
      <c r="J1045" s="1"/>
      <c r="K1045" s="1"/>
      <c r="L1045" s="1"/>
      <c r="M1045" s="47" t="s">
        <v>20</v>
      </c>
      <c r="AU1045"/>
      <c r="AW1045"/>
      <c r="CC1045" s="3"/>
      <c r="CE1045" s="3"/>
    </row>
    <row r="1046" spans="2:83">
      <c r="B1046" s="29">
        <f t="shared" si="17"/>
        <v>1044</v>
      </c>
      <c r="C1046" s="1" t="s">
        <v>747</v>
      </c>
      <c r="D1046" s="9" t="s">
        <v>747</v>
      </c>
      <c r="E1046" s="9" t="s">
        <v>746</v>
      </c>
      <c r="F1046" s="1">
        <v>7</v>
      </c>
      <c r="G1046" s="28" t="s">
        <v>496</v>
      </c>
      <c r="H1046" s="27">
        <f>INDEX(部首検索表[序数],MATCH(字音画数表[[#This Row],[部首]],部首検索表[部首],0))</f>
        <v>18</v>
      </c>
      <c r="I1046" s="1" t="s">
        <v>746</v>
      </c>
      <c r="J1046" s="1"/>
      <c r="K1046" s="1"/>
      <c r="L1046" s="1"/>
      <c r="M1046" s="47" t="s">
        <v>20</v>
      </c>
      <c r="AU1046"/>
      <c r="AW1046"/>
      <c r="CC1046" s="3"/>
      <c r="CE1046" s="3"/>
    </row>
    <row r="1047" spans="2:83">
      <c r="B1047" s="29">
        <f t="shared" si="17"/>
        <v>1045</v>
      </c>
      <c r="C1047" s="1" t="s">
        <v>821</v>
      </c>
      <c r="D1047" s="9" t="s">
        <v>821</v>
      </c>
      <c r="E1047" s="9" t="s">
        <v>746</v>
      </c>
      <c r="F1047" s="1">
        <v>7</v>
      </c>
      <c r="G1047" s="1" t="s">
        <v>788</v>
      </c>
      <c r="H1047" s="27">
        <f>INDEX(部首検索表[序数],MATCH(字音画数表[[#This Row],[部首]],部首検索表[部首],0))</f>
        <v>75</v>
      </c>
      <c r="I1047" s="1" t="s">
        <v>746</v>
      </c>
      <c r="J1047" s="1"/>
      <c r="K1047" s="1"/>
      <c r="L1047" s="1"/>
      <c r="M1047" s="47"/>
      <c r="AU1047"/>
      <c r="AW1047"/>
      <c r="CC1047" s="3"/>
      <c r="CE1047" s="3"/>
    </row>
    <row r="1048" spans="2:83">
      <c r="B1048" s="29">
        <f t="shared" si="17"/>
        <v>1046</v>
      </c>
      <c r="C1048" s="1" t="s">
        <v>748</v>
      </c>
      <c r="D1048" s="9" t="s">
        <v>1296</v>
      </c>
      <c r="E1048" s="9" t="s">
        <v>746</v>
      </c>
      <c r="F1048" s="1">
        <v>7</v>
      </c>
      <c r="G1048" s="1" t="s">
        <v>748</v>
      </c>
      <c r="H1048" s="27">
        <f>INDEX(部首検索表[序数],MATCH(字音画数表[[#This Row],[部首]],部首検索表[部首],0))</f>
        <v>166</v>
      </c>
      <c r="I1048" s="1" t="s">
        <v>746</v>
      </c>
      <c r="J1048" s="1"/>
      <c r="K1048" s="1"/>
      <c r="L1048" s="1"/>
      <c r="M1048" s="47" t="s">
        <v>20</v>
      </c>
      <c r="AU1048"/>
      <c r="AW1048"/>
      <c r="CC1048" s="3"/>
      <c r="CE1048" s="3"/>
    </row>
    <row r="1049" spans="2:83">
      <c r="B1049" s="29">
        <f t="shared" si="17"/>
        <v>1047</v>
      </c>
      <c r="C1049" s="29" t="s">
        <v>2653</v>
      </c>
      <c r="D1049" s="100" t="s">
        <v>2653</v>
      </c>
      <c r="E1049" s="66" t="s">
        <v>2640</v>
      </c>
      <c r="F1049" s="58">
        <v>12</v>
      </c>
      <c r="G1049" s="58" t="s">
        <v>2654</v>
      </c>
      <c r="H1049" s="27">
        <f>INDEX(部首検索表[序数],MATCH(字音画数表[[#This Row],[部首]],部首検索表[部首],0))</f>
        <v>93</v>
      </c>
      <c r="I1049" s="59" t="s">
        <v>2640</v>
      </c>
      <c r="J1049" s="59"/>
      <c r="K1049" s="59"/>
      <c r="L1049" s="59" t="s">
        <v>1975</v>
      </c>
      <c r="M1049" s="127"/>
      <c r="AU1049"/>
      <c r="AW1049"/>
      <c r="CC1049" s="3"/>
      <c r="CE1049" s="3"/>
    </row>
    <row r="1050" spans="2:83">
      <c r="B1050" s="29">
        <f t="shared" si="17"/>
        <v>1048</v>
      </c>
      <c r="C1050" s="1" t="s">
        <v>749</v>
      </c>
      <c r="D1050" s="9" t="s">
        <v>749</v>
      </c>
      <c r="E1050" s="9" t="s">
        <v>746</v>
      </c>
      <c r="F1050" s="1">
        <v>15</v>
      </c>
      <c r="G1050" s="11" t="s">
        <v>112</v>
      </c>
      <c r="H1050" s="27">
        <f>INDEX(部首検索表[序数],MATCH(字音画数表[[#This Row],[部首]],部首検索表[部首],0))</f>
        <v>44</v>
      </c>
      <c r="I1050" s="1" t="s">
        <v>746</v>
      </c>
      <c r="J1050" s="1"/>
      <c r="K1050" s="1"/>
      <c r="L1050" s="1"/>
      <c r="M1050" s="47" t="s">
        <v>20</v>
      </c>
      <c r="AU1050"/>
      <c r="AW1050"/>
      <c r="CC1050" s="3"/>
      <c r="CE1050" s="3"/>
    </row>
    <row r="1051" spans="2:83">
      <c r="B1051" s="29">
        <f t="shared" si="17"/>
        <v>1049</v>
      </c>
      <c r="C1051" s="8" t="s">
        <v>1764</v>
      </c>
      <c r="D1051" s="21" t="s">
        <v>1764</v>
      </c>
      <c r="E1051" s="9" t="s">
        <v>746</v>
      </c>
      <c r="F1051" s="1">
        <v>18</v>
      </c>
      <c r="G1051" s="8" t="s">
        <v>905</v>
      </c>
      <c r="H1051" s="27">
        <f>INDEX(部首検索表[序数],MATCH(字音画数表[[#This Row],[部首]],部首検索表[部首],0))</f>
        <v>195</v>
      </c>
      <c r="I1051" s="1" t="s">
        <v>746</v>
      </c>
      <c r="J1051" s="1"/>
      <c r="K1051" s="1"/>
      <c r="L1051" s="1"/>
      <c r="M1051" s="47"/>
      <c r="AU1051"/>
      <c r="AW1051"/>
      <c r="CC1051" s="3"/>
      <c r="CE1051" s="3"/>
    </row>
    <row r="1052" spans="2:83">
      <c r="B1052" s="29">
        <f t="shared" si="17"/>
        <v>1050</v>
      </c>
      <c r="C1052" s="1" t="s">
        <v>1765</v>
      </c>
      <c r="D1052" s="9" t="s">
        <v>2722</v>
      </c>
      <c r="E1052" s="9" t="s">
        <v>922</v>
      </c>
      <c r="F1052" s="1">
        <v>4</v>
      </c>
      <c r="G1052" s="1" t="s">
        <v>875</v>
      </c>
      <c r="H1052" s="27">
        <f>INDEX(部首検索表[序数],MATCH(字音画数表[[#This Row],[部首]],部首検索表[部首],0))</f>
        <v>12</v>
      </c>
      <c r="I1052" s="1" t="s">
        <v>746</v>
      </c>
      <c r="J1052" s="1" t="s">
        <v>2134</v>
      </c>
      <c r="K1052" s="1" t="s">
        <v>1980</v>
      </c>
      <c r="L1052" s="1"/>
      <c r="M1052" s="57" t="s">
        <v>1345</v>
      </c>
      <c r="AU1052"/>
      <c r="AW1052"/>
      <c r="CC1052" s="3"/>
      <c r="CE1052" s="3"/>
    </row>
    <row r="1053" spans="2:83">
      <c r="B1053" s="29">
        <f t="shared" si="17"/>
        <v>1051</v>
      </c>
      <c r="C1053" s="1" t="s">
        <v>1766</v>
      </c>
      <c r="D1053" s="9" t="s">
        <v>1766</v>
      </c>
      <c r="E1053" s="9" t="s">
        <v>1767</v>
      </c>
      <c r="F1053" s="1">
        <v>11</v>
      </c>
      <c r="G1053" s="1" t="s">
        <v>923</v>
      </c>
      <c r="H1053" s="27">
        <f>INDEX(部首検索表[序数],MATCH(字音画数表[[#This Row],[部首]],部首検索表[部首],0))</f>
        <v>170</v>
      </c>
      <c r="I1053" s="1" t="s">
        <v>746</v>
      </c>
      <c r="J1053" s="1"/>
      <c r="K1053" s="1"/>
      <c r="L1053" s="1"/>
      <c r="M1053" s="47"/>
      <c r="AU1053"/>
      <c r="AW1053"/>
      <c r="CC1053" s="3"/>
      <c r="CE1053" s="3"/>
    </row>
    <row r="1054" spans="2:83">
      <c r="B1054" s="29">
        <f t="shared" si="17"/>
        <v>1052</v>
      </c>
      <c r="C1054" s="1" t="s">
        <v>750</v>
      </c>
      <c r="D1054" s="9" t="s">
        <v>750</v>
      </c>
      <c r="E1054" s="9" t="s">
        <v>751</v>
      </c>
      <c r="F1054" s="1">
        <v>9</v>
      </c>
      <c r="G1054" s="108" t="s">
        <v>191</v>
      </c>
      <c r="H1054" s="27">
        <f>INDEX(部首検索表[序数],MATCH(字音画数表[[#This Row],[部首]],部首検索表[部首],0))</f>
        <v>60</v>
      </c>
      <c r="I1054" s="1" t="s">
        <v>746</v>
      </c>
      <c r="J1054" s="1"/>
      <c r="K1054" s="1"/>
      <c r="L1054" s="1"/>
      <c r="M1054" s="47" t="s">
        <v>20</v>
      </c>
      <c r="AU1054"/>
      <c r="AW1054"/>
      <c r="CC1054" s="3"/>
      <c r="CE1054" s="3"/>
    </row>
    <row r="1055" spans="2:83">
      <c r="B1055" s="29">
        <f t="shared" si="17"/>
        <v>1053</v>
      </c>
      <c r="C1055" s="1" t="s">
        <v>1768</v>
      </c>
      <c r="D1055" s="9" t="s">
        <v>1768</v>
      </c>
      <c r="E1055" s="9" t="s">
        <v>751</v>
      </c>
      <c r="F1055" s="1">
        <v>10</v>
      </c>
      <c r="G1055" s="1" t="s">
        <v>711</v>
      </c>
      <c r="H1055" s="27">
        <f>INDEX(部首検索表[序数],MATCH(字音画数表[[#This Row],[部首]],部首検索表[部首],0))</f>
        <v>75</v>
      </c>
      <c r="I1055" s="1" t="s">
        <v>746</v>
      </c>
      <c r="J1055" s="1"/>
      <c r="K1055" s="1"/>
      <c r="L1055" s="1"/>
      <c r="M1055" s="47"/>
      <c r="AU1055"/>
      <c r="AW1055"/>
      <c r="CC1055" s="3"/>
      <c r="CE1055" s="3"/>
    </row>
    <row r="1056" spans="2:83">
      <c r="B1056" s="29">
        <f t="shared" si="17"/>
        <v>1054</v>
      </c>
      <c r="C1056" s="1" t="s">
        <v>1769</v>
      </c>
      <c r="D1056" s="9" t="s">
        <v>1769</v>
      </c>
      <c r="E1056" s="9" t="s">
        <v>751</v>
      </c>
      <c r="F1056" s="1">
        <v>11</v>
      </c>
      <c r="G1056" s="1" t="s">
        <v>876</v>
      </c>
      <c r="H1056" s="27">
        <f>INDEX(部首検索表[序数],MATCH(字音画数表[[#This Row],[部首]],部首検索表[部首],0))</f>
        <v>95</v>
      </c>
      <c r="I1056" s="1" t="s">
        <v>746</v>
      </c>
      <c r="J1056" s="1"/>
      <c r="K1056" s="1"/>
      <c r="L1056" s="1" t="s">
        <v>1975</v>
      </c>
      <c r="M1056" s="47" t="s">
        <v>877</v>
      </c>
      <c r="AU1056"/>
      <c r="AW1056"/>
      <c r="CC1056" s="3"/>
      <c r="CE1056" s="3"/>
    </row>
    <row r="1057" spans="2:83">
      <c r="B1057" s="29">
        <f t="shared" si="17"/>
        <v>1055</v>
      </c>
      <c r="C1057" s="1" t="s">
        <v>1770</v>
      </c>
      <c r="D1057" s="9" t="s">
        <v>1770</v>
      </c>
      <c r="E1057" s="9" t="s">
        <v>1771</v>
      </c>
      <c r="F1057" s="1">
        <v>10</v>
      </c>
      <c r="G1057" s="1" t="s">
        <v>597</v>
      </c>
      <c r="H1057" s="27">
        <f>INDEX(部首検索表[序数],MATCH(字音画数表[[#This Row],[部首]],部首検索表[部首],0))</f>
        <v>102</v>
      </c>
      <c r="I1057" s="1" t="s">
        <v>746</v>
      </c>
      <c r="J1057" s="1"/>
      <c r="K1057" s="1"/>
      <c r="L1057" s="1"/>
      <c r="M1057" s="47"/>
      <c r="AU1057"/>
      <c r="AW1057"/>
      <c r="CC1057" s="3"/>
      <c r="CE1057" s="3"/>
    </row>
    <row r="1058" spans="2:83">
      <c r="B1058" s="29">
        <f t="shared" si="17"/>
        <v>1056</v>
      </c>
      <c r="C1058" s="41" t="s">
        <v>1772</v>
      </c>
      <c r="D1058" s="93" t="s">
        <v>1772</v>
      </c>
      <c r="E1058" s="9" t="s">
        <v>1771</v>
      </c>
      <c r="F1058" s="1">
        <v>15</v>
      </c>
      <c r="G1058" s="28" t="s">
        <v>626</v>
      </c>
      <c r="H1058" s="27">
        <f>INDEX(部首検索表[序数],MATCH(字音画数表[[#This Row],[部首]],部首検索表[部首],0))</f>
        <v>187</v>
      </c>
      <c r="I1058" s="1" t="s">
        <v>746</v>
      </c>
      <c r="J1058" s="1"/>
      <c r="K1058" s="1"/>
      <c r="L1058" s="1"/>
      <c r="M1058" s="47" t="s">
        <v>941</v>
      </c>
      <c r="AU1058"/>
      <c r="AW1058"/>
      <c r="CC1058" s="3"/>
      <c r="CE1058" s="3"/>
    </row>
    <row r="1059" spans="2:83">
      <c r="B1059" s="29">
        <f t="shared" si="17"/>
        <v>1057</v>
      </c>
      <c r="C1059" s="41" t="s">
        <v>863</v>
      </c>
      <c r="D1059" s="93" t="s">
        <v>2723</v>
      </c>
      <c r="E1059" s="9" t="s">
        <v>1773</v>
      </c>
      <c r="F1059" s="1">
        <v>6</v>
      </c>
      <c r="G1059" s="1" t="s">
        <v>793</v>
      </c>
      <c r="H1059" s="27">
        <f>INDEX(部首検索表[序数],MATCH(字音画数表[[#This Row],[部首]],部首検索表[部首],0))</f>
        <v>30</v>
      </c>
      <c r="I1059" s="1" t="s">
        <v>746</v>
      </c>
      <c r="J1059" s="1" t="s">
        <v>2135</v>
      </c>
      <c r="K1059" s="1" t="s">
        <v>1980</v>
      </c>
      <c r="L1059" s="1"/>
      <c r="M1059" s="47" t="s">
        <v>20</v>
      </c>
      <c r="AU1059"/>
      <c r="AW1059"/>
      <c r="CC1059" s="3"/>
      <c r="CE1059" s="3"/>
    </row>
    <row r="1060" spans="2:83">
      <c r="B1060" s="29">
        <f t="shared" si="17"/>
        <v>1058</v>
      </c>
      <c r="C1060" s="1" t="s">
        <v>752</v>
      </c>
      <c r="D1060" s="9" t="s">
        <v>752</v>
      </c>
      <c r="E1060" s="9" t="s">
        <v>753</v>
      </c>
      <c r="F1060" s="1">
        <v>7</v>
      </c>
      <c r="G1060" s="108" t="s">
        <v>754</v>
      </c>
      <c r="H1060" s="27">
        <f>INDEX(部首検索表[序数],MATCH(字音画数表[[#This Row],[部首]],部首検索表[部首],0))</f>
        <v>138</v>
      </c>
      <c r="I1060" s="1" t="s">
        <v>746</v>
      </c>
      <c r="J1060" s="1"/>
      <c r="K1060" s="1"/>
      <c r="L1060" s="1"/>
      <c r="M1060" s="47" t="s">
        <v>20</v>
      </c>
      <c r="AU1060"/>
      <c r="AW1060"/>
      <c r="CC1060" s="3"/>
      <c r="CE1060" s="3"/>
    </row>
    <row r="1061" spans="2:83">
      <c r="B1061" s="29">
        <f t="shared" si="17"/>
        <v>1059</v>
      </c>
      <c r="C1061" s="109" t="s">
        <v>755</v>
      </c>
      <c r="D1061" s="109" t="s">
        <v>755</v>
      </c>
      <c r="E1061" s="113" t="s">
        <v>753</v>
      </c>
      <c r="F1061" s="28">
        <v>11</v>
      </c>
      <c r="G1061" s="108" t="s">
        <v>47</v>
      </c>
      <c r="H1061" s="27">
        <f>INDEX(部首検索表[序数],MATCH(字音画数表[[#This Row],[部首]],部首検索表[部首],0))</f>
        <v>170</v>
      </c>
      <c r="I1061" s="28" t="s">
        <v>746</v>
      </c>
      <c r="J1061" s="28"/>
      <c r="K1061" s="28"/>
      <c r="L1061" s="28"/>
      <c r="M1061" s="138"/>
      <c r="AU1061"/>
      <c r="AW1061"/>
      <c r="CC1061" s="3"/>
      <c r="CE1061" s="3"/>
    </row>
    <row r="1062" spans="2:83">
      <c r="B1062" s="29">
        <f t="shared" si="17"/>
        <v>1060</v>
      </c>
      <c r="C1062" s="15" t="s">
        <v>756</v>
      </c>
      <c r="D1062" s="92" t="s">
        <v>2279</v>
      </c>
      <c r="E1062" s="16" t="s">
        <v>753</v>
      </c>
      <c r="F1062" s="1">
        <v>16</v>
      </c>
      <c r="G1062" s="15" t="s">
        <v>756</v>
      </c>
      <c r="H1062" s="27">
        <f>INDEX(部首検索表[序数],MATCH(字音画数表[[#This Row],[部首]],部首検索表[部首],0))</f>
        <v>212</v>
      </c>
      <c r="I1062" s="1" t="s">
        <v>746</v>
      </c>
      <c r="J1062" s="28"/>
      <c r="K1062" s="28"/>
      <c r="L1062" s="28"/>
      <c r="M1062" s="138"/>
      <c r="AU1062"/>
      <c r="AW1062"/>
      <c r="CC1062" s="3"/>
      <c r="CE1062" s="3"/>
    </row>
    <row r="1063" spans="2:83">
      <c r="B1063" s="29">
        <f t="shared" si="17"/>
        <v>1061</v>
      </c>
      <c r="C1063" s="1" t="s">
        <v>1774</v>
      </c>
      <c r="D1063" s="9" t="s">
        <v>1774</v>
      </c>
      <c r="E1063" s="9" t="s">
        <v>753</v>
      </c>
      <c r="F1063" s="1">
        <v>18</v>
      </c>
      <c r="G1063" s="1" t="s">
        <v>792</v>
      </c>
      <c r="H1063" s="27">
        <f>INDEX(部首検索表[序数],MATCH(字音画数表[[#This Row],[部首]],部首検索表[部首],0))</f>
        <v>120</v>
      </c>
      <c r="I1063" s="1" t="s">
        <v>746</v>
      </c>
      <c r="J1063" s="28"/>
      <c r="K1063" s="28"/>
      <c r="L1063" s="28"/>
      <c r="M1063" s="138"/>
      <c r="AU1063"/>
      <c r="AW1063"/>
      <c r="CC1063" s="3"/>
      <c r="CE1063" s="3"/>
    </row>
    <row r="1064" spans="2:83">
      <c r="B1064" s="29">
        <f t="shared" si="17"/>
        <v>1062</v>
      </c>
      <c r="C1064" s="29" t="s">
        <v>807</v>
      </c>
      <c r="D1064" s="100" t="s">
        <v>999</v>
      </c>
      <c r="E1064" s="66" t="s">
        <v>2639</v>
      </c>
      <c r="F1064" s="58">
        <v>2</v>
      </c>
      <c r="G1064" s="58" t="s">
        <v>807</v>
      </c>
      <c r="H1064" s="27">
        <f>INDEX(部首検索表[序数],MATCH(字音画数表[[#This Row],[部首]],部首検索表[部首],0))</f>
        <v>19</v>
      </c>
      <c r="I1064" s="59" t="s">
        <v>2640</v>
      </c>
      <c r="J1064" s="52" t="s">
        <v>2641</v>
      </c>
      <c r="K1064" s="52" t="s">
        <v>1980</v>
      </c>
      <c r="L1064" s="52"/>
      <c r="M1064" s="138" t="s">
        <v>20</v>
      </c>
      <c r="AU1064"/>
      <c r="AW1064"/>
      <c r="CC1064" s="3"/>
      <c r="CE1064" s="3"/>
    </row>
    <row r="1065" spans="2:83">
      <c r="B1065" s="29">
        <f t="shared" si="17"/>
        <v>1063</v>
      </c>
      <c r="C1065" s="1" t="s">
        <v>757</v>
      </c>
      <c r="D1065" s="9" t="s">
        <v>757</v>
      </c>
      <c r="E1065" s="9" t="s">
        <v>758</v>
      </c>
      <c r="F1065" s="1">
        <v>7</v>
      </c>
      <c r="G1065" s="1" t="s">
        <v>96</v>
      </c>
      <c r="H1065" s="27">
        <f>INDEX(部首検索表[序数],MATCH(字音画数表[[#This Row],[部首]],部首検索表[部首],0))</f>
        <v>30</v>
      </c>
      <c r="I1065" s="1" t="s">
        <v>746</v>
      </c>
      <c r="J1065" s="28"/>
      <c r="K1065" s="28"/>
      <c r="L1065" s="28"/>
      <c r="M1065" s="138" t="s">
        <v>20</v>
      </c>
      <c r="AU1065"/>
      <c r="AW1065"/>
      <c r="CC1065" s="3"/>
      <c r="CE1065" s="3"/>
    </row>
    <row r="1066" spans="2:83">
      <c r="B1066" s="29">
        <f t="shared" si="17"/>
        <v>1064</v>
      </c>
      <c r="C1066" s="28" t="s">
        <v>1775</v>
      </c>
      <c r="D1066" s="28" t="s">
        <v>1775</v>
      </c>
      <c r="E1066" s="28" t="s">
        <v>758</v>
      </c>
      <c r="F1066" s="28">
        <v>8</v>
      </c>
      <c r="G1066" s="28" t="s">
        <v>788</v>
      </c>
      <c r="H1066" s="27">
        <f>INDEX(部首検索表[序数],MATCH(字音画数表[[#This Row],[部首]],部首検索表[部首],0))</f>
        <v>75</v>
      </c>
      <c r="I1066" s="28" t="s">
        <v>746</v>
      </c>
      <c r="J1066" s="28"/>
      <c r="K1066" s="28"/>
      <c r="L1066" s="28"/>
      <c r="M1066" s="138"/>
      <c r="AU1066"/>
      <c r="AW1066"/>
      <c r="CC1066" s="3"/>
      <c r="CE1066" s="3"/>
    </row>
    <row r="1067" spans="2:83">
      <c r="B1067" s="29">
        <f t="shared" si="17"/>
        <v>1065</v>
      </c>
      <c r="C1067" s="56" t="s">
        <v>2160</v>
      </c>
      <c r="D1067" s="56" t="s">
        <v>2724</v>
      </c>
      <c r="E1067" s="28" t="s">
        <v>758</v>
      </c>
      <c r="F1067" s="114">
        <v>10</v>
      </c>
      <c r="G1067" s="114" t="s">
        <v>2159</v>
      </c>
      <c r="H1067" s="27">
        <f>INDEX(部首検索表[序数],MATCH(字音画数表[[#This Row],[部首]],部首検索表[部首],0))</f>
        <v>9</v>
      </c>
      <c r="I1067" s="28" t="s">
        <v>746</v>
      </c>
      <c r="J1067" s="52"/>
      <c r="K1067" s="52"/>
      <c r="L1067" s="52"/>
      <c r="M1067" s="138" t="s">
        <v>20</v>
      </c>
      <c r="AU1067"/>
      <c r="AW1067"/>
      <c r="CC1067" s="3"/>
      <c r="CE1067" s="3"/>
    </row>
    <row r="1068" spans="2:83">
      <c r="B1068" s="29">
        <f t="shared" si="17"/>
        <v>1066</v>
      </c>
      <c r="C1068" s="28" t="s">
        <v>1776</v>
      </c>
      <c r="D1068" s="28" t="s">
        <v>1776</v>
      </c>
      <c r="E1068" s="28" t="s">
        <v>758</v>
      </c>
      <c r="F1068" s="28">
        <v>14</v>
      </c>
      <c r="G1068" s="28" t="s">
        <v>809</v>
      </c>
      <c r="H1068" s="27">
        <f>INDEX(部首検索表[序数],MATCH(字音画数表[[#This Row],[部首]],部首検索表[部首],0))</f>
        <v>119</v>
      </c>
      <c r="I1068" s="28" t="s">
        <v>746</v>
      </c>
      <c r="J1068" s="28"/>
      <c r="K1068" s="28"/>
      <c r="L1068" s="28"/>
      <c r="M1068" s="138"/>
      <c r="AU1068"/>
      <c r="AW1068"/>
      <c r="CC1068" s="3"/>
      <c r="CE1068" s="3"/>
    </row>
    <row r="1069" spans="2:83">
      <c r="B1069" s="29">
        <f t="shared" si="17"/>
        <v>1067</v>
      </c>
      <c r="C1069" s="28" t="s">
        <v>1777</v>
      </c>
      <c r="D1069" s="28" t="s">
        <v>1777</v>
      </c>
      <c r="E1069" s="28" t="s">
        <v>758</v>
      </c>
      <c r="F1069" s="28">
        <v>15</v>
      </c>
      <c r="G1069" s="28" t="s">
        <v>23</v>
      </c>
      <c r="H1069" s="27">
        <f>INDEX(部首検索表[序数],MATCH(字音画数表[[#This Row],[部首]],部首検索表[部首],0))</f>
        <v>9</v>
      </c>
      <c r="I1069" s="28" t="s">
        <v>746</v>
      </c>
      <c r="J1069" s="28"/>
      <c r="K1069" s="28"/>
      <c r="L1069" s="28"/>
      <c r="M1069" s="138"/>
      <c r="AU1069"/>
      <c r="AW1069"/>
      <c r="CC1069" s="3"/>
      <c r="CE1069" s="3"/>
    </row>
    <row r="1070" spans="2:83">
      <c r="B1070" s="29">
        <f t="shared" si="17"/>
        <v>1068</v>
      </c>
      <c r="C1070" s="28" t="s">
        <v>1778</v>
      </c>
      <c r="D1070" s="28" t="s">
        <v>1778</v>
      </c>
      <c r="E1070" s="28" t="s">
        <v>758</v>
      </c>
      <c r="F1070" s="28">
        <v>15</v>
      </c>
      <c r="G1070" s="28" t="s">
        <v>363</v>
      </c>
      <c r="H1070" s="27">
        <f>INDEX(部首検索表[序数],MATCH(字音画数表[[#This Row],[部首]],部首検索表[部首],0))</f>
        <v>159</v>
      </c>
      <c r="I1070" s="28" t="s">
        <v>746</v>
      </c>
      <c r="J1070" s="28"/>
      <c r="K1070" s="28"/>
      <c r="L1070" s="28"/>
      <c r="M1070" s="138"/>
      <c r="AU1070"/>
      <c r="AW1070"/>
      <c r="CC1070" s="3"/>
      <c r="CE1070" s="3"/>
    </row>
    <row r="1071" spans="2:83">
      <c r="B1071" s="29">
        <f t="shared" si="17"/>
        <v>1069</v>
      </c>
      <c r="C1071" s="28" t="s">
        <v>759</v>
      </c>
      <c r="D1071" s="28" t="s">
        <v>759</v>
      </c>
      <c r="E1071" s="28" t="s">
        <v>758</v>
      </c>
      <c r="F1071" s="28">
        <v>18</v>
      </c>
      <c r="G1071" s="28" t="s">
        <v>130</v>
      </c>
      <c r="H1071" s="27">
        <f>INDEX(部首検索表[序数],MATCH(字音画数表[[#This Row],[部首]],部首検索表[部首],0))</f>
        <v>131</v>
      </c>
      <c r="I1071" s="28" t="s">
        <v>746</v>
      </c>
      <c r="J1071" s="28"/>
      <c r="K1071" s="28"/>
      <c r="L1071" s="28"/>
      <c r="M1071" s="138" t="s">
        <v>20</v>
      </c>
      <c r="AU1071"/>
      <c r="AW1071"/>
      <c r="CC1071" s="3"/>
      <c r="CE1071" s="3"/>
    </row>
    <row r="1072" spans="2:83">
      <c r="B1072" s="29">
        <f t="shared" si="17"/>
        <v>1070</v>
      </c>
      <c r="C1072" s="28" t="s">
        <v>1962</v>
      </c>
      <c r="D1072" s="28" t="s">
        <v>2149</v>
      </c>
      <c r="E1072" s="28" t="s">
        <v>1963</v>
      </c>
      <c r="F1072" s="28">
        <v>19</v>
      </c>
      <c r="G1072" s="28" t="s">
        <v>1150</v>
      </c>
      <c r="H1072" s="27">
        <f>INDEX(部首検索表[序数],MATCH(字音画数表[[#This Row],[部首]],部首検索表[部首],0))</f>
        <v>181</v>
      </c>
      <c r="I1072" s="28" t="s">
        <v>2136</v>
      </c>
      <c r="J1072" s="28"/>
      <c r="K1072" s="28"/>
      <c r="L1072" s="28"/>
      <c r="M1072" s="138" t="s">
        <v>20</v>
      </c>
      <c r="AU1072"/>
      <c r="AW1072"/>
      <c r="CC1072" s="3"/>
      <c r="CE1072" s="3"/>
    </row>
    <row r="1073" spans="2:83">
      <c r="B1073" s="29">
        <f t="shared" si="17"/>
        <v>1071</v>
      </c>
      <c r="C1073" s="28" t="s">
        <v>760</v>
      </c>
      <c r="D1073" s="28" t="s">
        <v>760</v>
      </c>
      <c r="E1073" s="28" t="s">
        <v>764</v>
      </c>
      <c r="F1073" s="28">
        <v>5</v>
      </c>
      <c r="G1073" s="28" t="s">
        <v>23</v>
      </c>
      <c r="H1073" s="27">
        <f>INDEX(部首検索表[序数],MATCH(字音画数表[[#This Row],[部首]],部首検索表[部首],0))</f>
        <v>9</v>
      </c>
      <c r="I1073" s="28" t="s">
        <v>884</v>
      </c>
      <c r="J1073" s="28"/>
      <c r="K1073" s="28"/>
      <c r="L1073" s="28"/>
      <c r="M1073" s="138" t="s">
        <v>20</v>
      </c>
      <c r="AU1073"/>
      <c r="AW1073"/>
      <c r="CC1073" s="3"/>
      <c r="CE1073" s="3"/>
    </row>
    <row r="1074" spans="2:83">
      <c r="B1074" s="29">
        <f t="shared" si="17"/>
        <v>1072</v>
      </c>
      <c r="C1074" s="28" t="s">
        <v>761</v>
      </c>
      <c r="D1074" s="28" t="s">
        <v>761</v>
      </c>
      <c r="E1074" s="28" t="s">
        <v>764</v>
      </c>
      <c r="F1074" s="28">
        <v>12</v>
      </c>
      <c r="G1074" s="28" t="s">
        <v>762</v>
      </c>
      <c r="H1074" s="27">
        <f>INDEX(部首検索表[序数],MATCH(字音画数表[[#This Row],[部首]],部首検索表[部首],0))</f>
        <v>173</v>
      </c>
      <c r="I1074" s="28" t="s">
        <v>884</v>
      </c>
      <c r="J1074" s="28"/>
      <c r="K1074" s="28"/>
      <c r="L1074" s="28"/>
      <c r="M1074" s="138"/>
      <c r="AU1074"/>
      <c r="AW1074"/>
      <c r="CC1074" s="3"/>
      <c r="CE1074" s="3"/>
    </row>
    <row r="1075" spans="2:83">
      <c r="B1075" s="29">
        <f t="shared" si="17"/>
        <v>1073</v>
      </c>
      <c r="C1075" s="28" t="s">
        <v>1964</v>
      </c>
      <c r="D1075" s="28" t="s">
        <v>1964</v>
      </c>
      <c r="E1075" s="28" t="s">
        <v>764</v>
      </c>
      <c r="F1075" s="28">
        <v>15</v>
      </c>
      <c r="G1075" s="28" t="s">
        <v>1019</v>
      </c>
      <c r="H1075" s="27">
        <f>INDEX(部首検索表[序数],MATCH(字音画数表[[#This Row],[部首]],部首検索表[部首],0))</f>
        <v>202</v>
      </c>
      <c r="I1075" s="28" t="s">
        <v>2137</v>
      </c>
      <c r="J1075" s="28"/>
      <c r="K1075" s="28"/>
      <c r="L1075" s="28"/>
      <c r="M1075" s="137" t="s">
        <v>2138</v>
      </c>
      <c r="AU1075"/>
      <c r="AW1075"/>
      <c r="CC1075" s="3"/>
      <c r="CE1075" s="3"/>
    </row>
    <row r="1076" spans="2:83">
      <c r="B1076" s="29">
        <f t="shared" si="17"/>
        <v>1074</v>
      </c>
      <c r="C1076" s="28" t="s">
        <v>774</v>
      </c>
      <c r="D1076" s="28" t="s">
        <v>2725</v>
      </c>
      <c r="E1076" s="28" t="s">
        <v>764</v>
      </c>
      <c r="F1076" s="28">
        <v>17</v>
      </c>
      <c r="G1076" s="28" t="s">
        <v>1129</v>
      </c>
      <c r="H1076" s="27">
        <f>INDEX(部首検索表[序数],MATCH(字音画数表[[#This Row],[部首]],部首検索表[部首],0))</f>
        <v>171</v>
      </c>
      <c r="I1076" s="28" t="s">
        <v>884</v>
      </c>
      <c r="J1076" s="28"/>
      <c r="K1076" s="28"/>
      <c r="L1076" s="28"/>
      <c r="M1076" s="138"/>
      <c r="AU1076"/>
      <c r="AW1076"/>
      <c r="CC1076" s="3"/>
      <c r="CE1076" s="3"/>
    </row>
    <row r="1077" spans="2:83">
      <c r="B1077" s="29">
        <f t="shared" si="17"/>
        <v>1075</v>
      </c>
      <c r="C1077" s="28" t="s">
        <v>763</v>
      </c>
      <c r="D1077" s="28" t="s">
        <v>1332</v>
      </c>
      <c r="E1077" s="28" t="s">
        <v>764</v>
      </c>
      <c r="F1077" s="28">
        <v>18</v>
      </c>
      <c r="G1077" s="28" t="s">
        <v>671</v>
      </c>
      <c r="H1077" s="27">
        <f>INDEX(部首検索表[序数],MATCH(字音画数表[[#This Row],[部首]],部首検索表[部首],0))</f>
        <v>113</v>
      </c>
      <c r="I1077" s="28" t="s">
        <v>884</v>
      </c>
      <c r="J1077" s="28"/>
      <c r="K1077" s="28"/>
      <c r="L1077" s="28"/>
      <c r="M1077" s="138" t="s">
        <v>20</v>
      </c>
      <c r="AU1077"/>
      <c r="AV1077" s="3"/>
      <c r="AW1077"/>
      <c r="AX1077" s="3"/>
      <c r="AY1077"/>
      <c r="AZ1077" s="3"/>
      <c r="BA1077"/>
      <c r="BB1077" s="3"/>
      <c r="BC1077"/>
      <c r="BD1077" s="3"/>
      <c r="BE1077"/>
      <c r="BF1077" s="3"/>
      <c r="BG1077"/>
      <c r="BH1077" s="3"/>
      <c r="BI1077"/>
      <c r="BJ1077" s="3"/>
      <c r="BK1077"/>
      <c r="BL1077" s="3"/>
      <c r="BM1077"/>
      <c r="BN1077" s="3"/>
      <c r="BO1077"/>
      <c r="BP1077" s="3"/>
      <c r="BQ1077"/>
      <c r="BR1077" s="3"/>
      <c r="BS1077"/>
      <c r="BT1077" s="3"/>
      <c r="BU1077"/>
      <c r="BV1077" s="3"/>
      <c r="BW1077"/>
      <c r="BX1077" s="3"/>
      <c r="BY1077"/>
      <c r="BZ1077" s="3"/>
      <c r="CA1077"/>
      <c r="CB1077" s="3"/>
    </row>
    <row r="1078" spans="2:83">
      <c r="B1078" s="29">
        <f t="shared" si="17"/>
        <v>1076</v>
      </c>
      <c r="C1078" s="28" t="s">
        <v>765</v>
      </c>
      <c r="D1078" s="28" t="s">
        <v>765</v>
      </c>
      <c r="E1078" s="28" t="s">
        <v>764</v>
      </c>
      <c r="F1078" s="28">
        <v>20</v>
      </c>
      <c r="G1078" s="28" t="s">
        <v>728</v>
      </c>
      <c r="H1078" s="27">
        <f>INDEX(部首検索表[序数],MATCH(字音画数表[[#This Row],[部首]],部首検索表[部首],0))</f>
        <v>164</v>
      </c>
      <c r="I1078" s="28" t="s">
        <v>884</v>
      </c>
      <c r="J1078" s="28"/>
      <c r="K1078" s="28"/>
      <c r="L1078" s="28"/>
      <c r="M1078" s="138"/>
      <c r="AU1078"/>
      <c r="AV1078" s="3"/>
      <c r="AW1078"/>
      <c r="AX1078" s="3"/>
      <c r="AY1078"/>
      <c r="AZ1078" s="3"/>
      <c r="BA1078"/>
      <c r="BB1078" s="3"/>
      <c r="BC1078"/>
      <c r="BD1078" s="3"/>
      <c r="BE1078"/>
      <c r="BF1078" s="3"/>
      <c r="BG1078"/>
      <c r="BH1078" s="3"/>
      <c r="BI1078"/>
      <c r="BJ1078" s="3"/>
      <c r="BK1078"/>
      <c r="BL1078" s="3"/>
      <c r="BM1078"/>
      <c r="BN1078" s="3"/>
      <c r="BO1078"/>
      <c r="BP1078" s="3"/>
      <c r="BQ1078"/>
      <c r="BR1078" s="3"/>
      <c r="BS1078"/>
      <c r="BT1078" s="3"/>
      <c r="BU1078"/>
      <c r="BV1078" s="3"/>
      <c r="BW1078"/>
      <c r="BX1078" s="3"/>
      <c r="BY1078"/>
      <c r="BZ1078" s="3"/>
      <c r="CA1078"/>
      <c r="CB1078" s="3"/>
    </row>
    <row r="1079" spans="2:83">
      <c r="B1079" s="29">
        <f t="shared" si="17"/>
        <v>1077</v>
      </c>
      <c r="C1079" s="28" t="s">
        <v>840</v>
      </c>
      <c r="D1079" s="28" t="s">
        <v>2423</v>
      </c>
      <c r="E1079" s="28" t="s">
        <v>764</v>
      </c>
      <c r="F1079" s="28">
        <v>20</v>
      </c>
      <c r="G1079" s="28" t="s">
        <v>173</v>
      </c>
      <c r="H1079" s="27">
        <f>INDEX(部首検索表[序数],MATCH(字音画数表[[#This Row],[部首]],部首検索表[部首],0))</f>
        <v>211</v>
      </c>
      <c r="I1079" s="28" t="s">
        <v>884</v>
      </c>
      <c r="J1079" s="28"/>
      <c r="K1079" s="28"/>
      <c r="L1079" s="28"/>
      <c r="M1079" s="138"/>
      <c r="AU1079"/>
      <c r="AV1079" s="3"/>
      <c r="AW1079"/>
      <c r="AX1079" s="3"/>
      <c r="AY1079"/>
      <c r="AZ1079" s="3"/>
      <c r="BA1079"/>
      <c r="BB1079" s="3"/>
      <c r="BC1079"/>
      <c r="BD1079" s="3"/>
      <c r="BE1079"/>
      <c r="BF1079" s="3"/>
      <c r="BG1079"/>
      <c r="BH1079" s="3"/>
      <c r="BI1079"/>
      <c r="BJ1079" s="3"/>
      <c r="BK1079"/>
      <c r="BL1079" s="3"/>
      <c r="BM1079"/>
      <c r="BN1079" s="3"/>
      <c r="BO1079"/>
      <c r="BP1079" s="3"/>
      <c r="BQ1079"/>
      <c r="BR1079" s="3"/>
      <c r="BS1079"/>
      <c r="BT1079" s="3"/>
      <c r="BU1079"/>
      <c r="BV1079" s="3"/>
      <c r="BW1079"/>
      <c r="BX1079" s="3"/>
      <c r="BY1079"/>
      <c r="BZ1079" s="3"/>
      <c r="CA1079"/>
      <c r="CB1079" s="3"/>
    </row>
    <row r="1080" spans="2:83">
      <c r="B1080" s="29">
        <f t="shared" si="17"/>
        <v>1078</v>
      </c>
      <c r="C1080" s="1" t="s">
        <v>766</v>
      </c>
      <c r="D1080" s="28" t="s">
        <v>766</v>
      </c>
      <c r="E1080" s="28" t="s">
        <v>1779</v>
      </c>
      <c r="F1080" s="1">
        <v>22</v>
      </c>
      <c r="G1080" s="1" t="s">
        <v>45</v>
      </c>
      <c r="H1080" s="26">
        <f>INDEX(部首検索表[序数],MATCH(字音画数表[[#This Row],[部首]],部首検索表[部首],0))</f>
        <v>163</v>
      </c>
      <c r="I1080" s="28" t="s">
        <v>884</v>
      </c>
      <c r="J1080" s="1"/>
      <c r="K1080" s="1"/>
      <c r="L1080" s="1"/>
      <c r="M1080" s="47"/>
      <c r="AU1080"/>
      <c r="AV1080" s="3"/>
      <c r="AW1080"/>
      <c r="AX1080" s="3"/>
      <c r="AY1080"/>
      <c r="AZ1080" s="3"/>
      <c r="BA1080"/>
      <c r="BB1080" s="3"/>
      <c r="BC1080"/>
      <c r="BD1080" s="3"/>
      <c r="BE1080"/>
      <c r="BF1080" s="3"/>
      <c r="BG1080"/>
      <c r="BH1080" s="3"/>
      <c r="BI1080"/>
      <c r="BJ1080" s="3"/>
      <c r="BK1080"/>
      <c r="BL1080" s="3"/>
      <c r="BM1080"/>
      <c r="BN1080" s="3"/>
      <c r="BO1080"/>
      <c r="BP1080" s="3"/>
      <c r="BQ1080"/>
      <c r="BR1080" s="3"/>
      <c r="BS1080"/>
      <c r="BT1080" s="3"/>
      <c r="BU1080"/>
      <c r="BV1080" s="3"/>
      <c r="BW1080"/>
      <c r="BX1080" s="3"/>
      <c r="BY1080"/>
      <c r="BZ1080" s="3"/>
      <c r="CA1080"/>
      <c r="CB1080" s="3"/>
    </row>
    <row r="1081" spans="2:83">
      <c r="B1081" s="29">
        <f t="shared" si="17"/>
        <v>1079</v>
      </c>
      <c r="C1081" s="28" t="s">
        <v>1780</v>
      </c>
      <c r="D1081" s="28" t="s">
        <v>1780</v>
      </c>
      <c r="E1081" s="28" t="s">
        <v>1781</v>
      </c>
      <c r="F1081" s="1">
        <v>6</v>
      </c>
      <c r="G1081" s="1" t="s">
        <v>855</v>
      </c>
      <c r="H1081" s="26">
        <f>INDEX(部首検索表[序数],MATCH(字音画数表[[#This Row],[部首]],部首検索表[部首],0))</f>
        <v>18</v>
      </c>
      <c r="I1081" s="28" t="s">
        <v>884</v>
      </c>
      <c r="J1081" s="1"/>
      <c r="K1081" s="1"/>
      <c r="L1081" s="1"/>
      <c r="M1081" s="47"/>
      <c r="AU1081"/>
      <c r="AV1081" s="3"/>
      <c r="AW1081"/>
      <c r="AX1081" s="3"/>
      <c r="AY1081"/>
      <c r="AZ1081" s="3"/>
      <c r="BA1081"/>
      <c r="BB1081" s="3"/>
      <c r="BC1081"/>
      <c r="BD1081" s="3"/>
      <c r="BE1081"/>
      <c r="BF1081" s="3"/>
      <c r="BG1081"/>
      <c r="BH1081" s="3"/>
      <c r="BI1081"/>
      <c r="BJ1081" s="3"/>
      <c r="BK1081"/>
      <c r="BL1081" s="3"/>
      <c r="BM1081"/>
      <c r="BN1081" s="3"/>
      <c r="BO1081"/>
      <c r="BP1081" s="3"/>
      <c r="BQ1081"/>
      <c r="BR1081" s="3"/>
      <c r="BS1081"/>
      <c r="BT1081" s="3"/>
      <c r="BU1081"/>
      <c r="BV1081" s="3"/>
      <c r="BW1081"/>
      <c r="BX1081" s="3"/>
      <c r="BY1081"/>
      <c r="BZ1081" s="3"/>
      <c r="CA1081"/>
      <c r="CB1081" s="3"/>
    </row>
    <row r="1082" spans="2:83">
      <c r="B1082" s="29">
        <f t="shared" si="17"/>
        <v>1080</v>
      </c>
      <c r="C1082" s="1" t="s">
        <v>1782</v>
      </c>
      <c r="D1082" s="9" t="s">
        <v>1782</v>
      </c>
      <c r="E1082" s="9" t="s">
        <v>1783</v>
      </c>
      <c r="F1082" s="1">
        <v>11</v>
      </c>
      <c r="G1082" s="1" t="s">
        <v>109</v>
      </c>
      <c r="H1082" s="27">
        <f>INDEX(部首検索表[序数],MATCH(字音画数表[[#This Row],[部首]],部首検索表[部首],0))</f>
        <v>162</v>
      </c>
      <c r="I1082" s="1" t="s">
        <v>884</v>
      </c>
      <c r="J1082" s="1"/>
      <c r="K1082" s="1"/>
      <c r="L1082" s="1"/>
      <c r="M1082" s="138"/>
      <c r="AU1082"/>
      <c r="AV1082" s="3"/>
      <c r="AW1082"/>
      <c r="AX1082" s="3"/>
      <c r="AY1082"/>
      <c r="AZ1082" s="3"/>
      <c r="BA1082"/>
      <c r="BB1082" s="3"/>
      <c r="BC1082"/>
      <c r="BD1082" s="3"/>
      <c r="BE1082"/>
      <c r="BF1082" s="3"/>
      <c r="BG1082"/>
      <c r="BH1082" s="3"/>
      <c r="BI1082"/>
      <c r="BJ1082" s="3"/>
      <c r="BK1082"/>
      <c r="BL1082" s="3"/>
      <c r="BM1082"/>
      <c r="BN1082" s="3"/>
      <c r="BO1082"/>
      <c r="BP1082" s="3"/>
      <c r="BQ1082"/>
      <c r="BR1082" s="3"/>
      <c r="BS1082"/>
      <c r="BT1082" s="3"/>
      <c r="BU1082"/>
      <c r="BV1082" s="3"/>
      <c r="BW1082"/>
      <c r="BX1082" s="3"/>
      <c r="BY1082"/>
      <c r="BZ1082" s="3"/>
      <c r="CA1082"/>
      <c r="CB1082" s="3"/>
    </row>
    <row r="1083" spans="2:83">
      <c r="B1083" s="26">
        <f t="shared" si="17"/>
        <v>1081</v>
      </c>
      <c r="C1083" s="8" t="s">
        <v>1784</v>
      </c>
      <c r="D1083" s="21" t="s">
        <v>1784</v>
      </c>
      <c r="E1083" s="21" t="s">
        <v>1783</v>
      </c>
      <c r="F1083" s="8">
        <v>13</v>
      </c>
      <c r="G1083" s="28" t="s">
        <v>117</v>
      </c>
      <c r="H1083" s="27">
        <f>INDEX(部首検索表[序数],MATCH(字音画数表[[#This Row],[部首]],部首検索表[部首],0))</f>
        <v>53</v>
      </c>
      <c r="I1083" s="8" t="s">
        <v>884</v>
      </c>
      <c r="J1083" s="8"/>
      <c r="K1083" s="8"/>
      <c r="L1083" s="8"/>
      <c r="M1083" s="138"/>
      <c r="AU1083"/>
      <c r="AV1083" s="3"/>
      <c r="AW1083"/>
      <c r="AX1083" s="3"/>
      <c r="AY1083"/>
      <c r="AZ1083" s="3"/>
      <c r="BA1083"/>
      <c r="BB1083" s="3"/>
      <c r="BC1083"/>
      <c r="BD1083" s="3"/>
      <c r="BE1083"/>
      <c r="BF1083" s="3"/>
      <c r="BG1083"/>
      <c r="BH1083" s="3"/>
      <c r="BI1083"/>
      <c r="BJ1083" s="3"/>
      <c r="BK1083"/>
      <c r="BL1083" s="3"/>
      <c r="BM1083"/>
      <c r="BN1083" s="3"/>
      <c r="BO1083"/>
      <c r="BP1083" s="3"/>
      <c r="BQ1083"/>
      <c r="BR1083" s="3"/>
      <c r="BS1083"/>
      <c r="BT1083" s="3"/>
      <c r="BU1083"/>
      <c r="BV1083" s="3"/>
      <c r="BW1083"/>
      <c r="BX1083" s="3"/>
      <c r="BY1083"/>
      <c r="BZ1083" s="3"/>
      <c r="CA1083"/>
      <c r="CB1083" s="3"/>
    </row>
    <row r="1084" spans="2:83">
      <c r="B1084" s="26">
        <f t="shared" si="17"/>
        <v>1082</v>
      </c>
      <c r="C1084" s="8" t="s">
        <v>1830</v>
      </c>
      <c r="D1084" s="21" t="s">
        <v>1785</v>
      </c>
      <c r="E1084" s="21" t="s">
        <v>1783</v>
      </c>
      <c r="F1084" s="8">
        <v>15</v>
      </c>
      <c r="G1084" s="28" t="s">
        <v>792</v>
      </c>
      <c r="H1084" s="27">
        <f>INDEX(部首検索表[序数],MATCH(字音画数表[[#This Row],[部首]],部首検索表[部首],0))</f>
        <v>120</v>
      </c>
      <c r="I1084" s="8" t="s">
        <v>884</v>
      </c>
      <c r="J1084" s="8"/>
      <c r="K1084" s="8"/>
      <c r="L1084" s="8"/>
      <c r="M1084" s="138"/>
      <c r="AU1084"/>
      <c r="AV1084" s="3"/>
      <c r="AW1084"/>
      <c r="AX1084" s="3"/>
      <c r="AY1084"/>
      <c r="AZ1084" s="3"/>
      <c r="BA1084"/>
      <c r="BB1084" s="3"/>
      <c r="BC1084"/>
      <c r="BD1084" s="3"/>
      <c r="BE1084"/>
      <c r="BF1084" s="3"/>
      <c r="BG1084"/>
      <c r="BH1084" s="3"/>
      <c r="BI1084"/>
      <c r="BJ1084" s="3"/>
      <c r="BK1084"/>
      <c r="BL1084" s="3"/>
      <c r="BM1084"/>
      <c r="BN1084" s="3"/>
      <c r="BO1084"/>
      <c r="BP1084" s="3"/>
      <c r="BQ1084"/>
      <c r="BR1084" s="3"/>
      <c r="BS1084"/>
      <c r="BT1084" s="3"/>
      <c r="BU1084"/>
      <c r="BV1084" s="3"/>
      <c r="BW1084"/>
      <c r="BX1084" s="3"/>
      <c r="BY1084"/>
      <c r="BZ1084" s="3"/>
      <c r="CA1084"/>
      <c r="CB1084" s="3"/>
    </row>
    <row r="1085" spans="2:83">
      <c r="B1085" s="26">
        <f t="shared" si="17"/>
        <v>1083</v>
      </c>
      <c r="C1085" s="8" t="s">
        <v>1786</v>
      </c>
      <c r="D1085" s="21" t="s">
        <v>2726</v>
      </c>
      <c r="E1085" s="21" t="s">
        <v>767</v>
      </c>
      <c r="F1085" s="8">
        <v>12</v>
      </c>
      <c r="G1085" s="108" t="s">
        <v>253</v>
      </c>
      <c r="H1085" s="27">
        <f>INDEX(部首検索表[序数],MATCH(字音画数表[[#This Row],[部首]],部首検索表[部首],0))</f>
        <v>141</v>
      </c>
      <c r="I1085" s="8" t="s">
        <v>767</v>
      </c>
      <c r="J1085" s="8" t="s">
        <v>2139</v>
      </c>
      <c r="K1085" s="8" t="s">
        <v>1972</v>
      </c>
      <c r="L1085" s="8"/>
      <c r="M1085" s="138" t="s">
        <v>2140</v>
      </c>
      <c r="AU1085"/>
      <c r="AV1085" s="3"/>
      <c r="AW1085"/>
      <c r="AX1085" s="3"/>
      <c r="AY1085"/>
      <c r="AZ1085" s="3"/>
      <c r="BA1085"/>
      <c r="BB1085" s="3"/>
      <c r="BC1085"/>
      <c r="BD1085" s="3"/>
      <c r="BE1085"/>
      <c r="BF1085" s="3"/>
      <c r="BG1085"/>
      <c r="BH1085" s="3"/>
      <c r="BI1085"/>
      <c r="BJ1085" s="3"/>
      <c r="BK1085"/>
      <c r="BL1085" s="3"/>
      <c r="BM1085"/>
      <c r="BN1085" s="3"/>
      <c r="BO1085"/>
      <c r="BP1085" s="3"/>
      <c r="BQ1085"/>
      <c r="BR1085" s="3"/>
      <c r="BS1085"/>
      <c r="BT1085" s="3"/>
      <c r="BU1085"/>
      <c r="BV1085" s="3"/>
      <c r="BW1085"/>
      <c r="BX1085" s="3"/>
      <c r="BY1085"/>
      <c r="BZ1085" s="3"/>
      <c r="CA1085"/>
      <c r="CB1085" s="3"/>
    </row>
    <row r="1086" spans="2:83">
      <c r="B1086" s="26">
        <f t="shared" si="17"/>
        <v>1084</v>
      </c>
      <c r="C1086" s="8" t="s">
        <v>1787</v>
      </c>
      <c r="D1086" s="21" t="s">
        <v>1787</v>
      </c>
      <c r="E1086" s="21" t="s">
        <v>767</v>
      </c>
      <c r="F1086" s="8">
        <v>13</v>
      </c>
      <c r="G1086" s="28" t="s">
        <v>924</v>
      </c>
      <c r="H1086" s="27">
        <f>INDEX(部首検索表[序数],MATCH(字音画数表[[#This Row],[部首]],部首検索表[部首],0))</f>
        <v>157</v>
      </c>
      <c r="I1086" s="8" t="s">
        <v>767</v>
      </c>
      <c r="J1086" s="8"/>
      <c r="K1086" s="8"/>
      <c r="L1086" s="8"/>
      <c r="M1086" s="138"/>
      <c r="AU1086"/>
      <c r="AV1086" s="3"/>
      <c r="AW1086"/>
      <c r="AX1086" s="3"/>
      <c r="AY1086"/>
      <c r="AZ1086" s="3"/>
      <c r="BA1086"/>
      <c r="BB1086" s="3"/>
      <c r="BC1086"/>
      <c r="BD1086" s="3"/>
      <c r="BE1086"/>
      <c r="BF1086" s="3"/>
      <c r="BG1086"/>
      <c r="BH1086" s="3"/>
      <c r="BI1086"/>
      <c r="BJ1086" s="3"/>
      <c r="BK1086"/>
      <c r="BL1086" s="3"/>
      <c r="BM1086"/>
      <c r="BN1086" s="3"/>
      <c r="BO1086"/>
      <c r="BP1086" s="3"/>
      <c r="BQ1086"/>
      <c r="BR1086" s="3"/>
      <c r="BS1086"/>
      <c r="BT1086" s="3"/>
      <c r="BU1086"/>
      <c r="BV1086" s="3"/>
      <c r="BW1086"/>
      <c r="BX1086" s="3"/>
      <c r="BY1086"/>
      <c r="BZ1086" s="3"/>
      <c r="CA1086"/>
      <c r="CB1086" s="3"/>
    </row>
    <row r="1087" spans="2:83">
      <c r="B1087" s="26">
        <f t="shared" si="17"/>
        <v>1085</v>
      </c>
      <c r="C1087" s="8" t="s">
        <v>1788</v>
      </c>
      <c r="D1087" s="21" t="s">
        <v>1788</v>
      </c>
      <c r="E1087" s="21" t="s">
        <v>767</v>
      </c>
      <c r="F1087" s="8">
        <v>16</v>
      </c>
      <c r="G1087" s="6" t="s">
        <v>117</v>
      </c>
      <c r="H1087" s="27">
        <f>INDEX(部首検索表[序数],MATCH(字音画数表[[#This Row],[部首]],部首検索表[部首],0))</f>
        <v>53</v>
      </c>
      <c r="I1087" s="8" t="s">
        <v>767</v>
      </c>
      <c r="J1087" s="8"/>
      <c r="K1087" s="8"/>
      <c r="L1087" s="8"/>
      <c r="M1087" s="138"/>
      <c r="AU1087"/>
      <c r="AV1087" s="3"/>
      <c r="AW1087"/>
      <c r="AX1087" s="3"/>
      <c r="AY1087"/>
      <c r="AZ1087" s="3"/>
      <c r="BA1087"/>
      <c r="BB1087" s="3"/>
      <c r="BC1087"/>
      <c r="BD1087" s="3"/>
      <c r="BE1087"/>
      <c r="BF1087" s="3"/>
      <c r="BG1087"/>
      <c r="BH1087" s="3"/>
      <c r="BI1087"/>
      <c r="BJ1087" s="3"/>
      <c r="BK1087"/>
      <c r="BL1087" s="3"/>
      <c r="BM1087"/>
      <c r="BN1087" s="3"/>
      <c r="BO1087"/>
      <c r="BP1087" s="3"/>
      <c r="BQ1087"/>
      <c r="BR1087" s="3"/>
      <c r="BS1087"/>
      <c r="BT1087" s="3"/>
      <c r="BU1087"/>
      <c r="BV1087" s="3"/>
      <c r="BW1087"/>
      <c r="BX1087" s="3"/>
      <c r="BY1087"/>
      <c r="BZ1087" s="3"/>
      <c r="CA1087"/>
      <c r="CB1087" s="3"/>
    </row>
    <row r="1088" spans="2:83">
      <c r="B1088" s="26">
        <f t="shared" si="17"/>
        <v>1086</v>
      </c>
      <c r="C1088" s="8" t="s">
        <v>1789</v>
      </c>
      <c r="D1088" s="21" t="s">
        <v>1789</v>
      </c>
      <c r="E1088" s="21" t="s">
        <v>1790</v>
      </c>
      <c r="F1088" s="8">
        <v>7</v>
      </c>
      <c r="G1088" s="22" t="s">
        <v>15</v>
      </c>
      <c r="H1088" s="27">
        <f>INDEX(部首検索表[序数],MATCH(字音画数表[[#This Row],[部首]],部首検索表[部首],0))</f>
        <v>40</v>
      </c>
      <c r="I1088" s="8" t="s">
        <v>767</v>
      </c>
      <c r="J1088" s="8"/>
      <c r="K1088" s="8"/>
      <c r="L1088" s="8"/>
      <c r="M1088" s="138"/>
      <c r="AU1088"/>
      <c r="AV1088" s="3"/>
      <c r="AW1088"/>
      <c r="AX1088" s="3"/>
      <c r="AY1088"/>
      <c r="AZ1088" s="3"/>
      <c r="BA1088"/>
      <c r="BB1088" s="3"/>
      <c r="BC1088"/>
      <c r="BD1088" s="3"/>
      <c r="BE1088"/>
      <c r="BF1088" s="3"/>
      <c r="BG1088"/>
      <c r="BH1088" s="3"/>
      <c r="BI1088"/>
      <c r="BJ1088" s="3"/>
      <c r="BK1088"/>
      <c r="BL1088" s="3"/>
      <c r="BM1088"/>
      <c r="BN1088" s="3"/>
      <c r="BO1088"/>
      <c r="BP1088" s="3"/>
      <c r="BQ1088"/>
      <c r="BR1088" s="3"/>
      <c r="BS1088"/>
      <c r="BT1088" s="3"/>
      <c r="BU1088"/>
      <c r="BV1088" s="3"/>
      <c r="BW1088"/>
      <c r="BX1088" s="3"/>
      <c r="BY1088"/>
      <c r="BZ1088" s="3"/>
      <c r="CA1088"/>
      <c r="CB1088" s="3"/>
    </row>
    <row r="1089" spans="2:80">
      <c r="B1089" s="29">
        <f t="shared" si="17"/>
        <v>1087</v>
      </c>
      <c r="C1089" s="1" t="s">
        <v>1965</v>
      </c>
      <c r="D1089" s="9" t="s">
        <v>1965</v>
      </c>
      <c r="E1089" s="9" t="s">
        <v>1790</v>
      </c>
      <c r="F1089" s="1">
        <v>10</v>
      </c>
      <c r="G1089" s="1" t="s">
        <v>52</v>
      </c>
      <c r="H1089" s="27">
        <f>INDEX(部首検索表[序数],MATCH(字音画数表[[#This Row],[部首]],部首検索表[部首],0))</f>
        <v>94</v>
      </c>
      <c r="I1089" s="1" t="s">
        <v>2141</v>
      </c>
      <c r="J1089" s="1"/>
      <c r="K1089" s="1"/>
      <c r="L1089" s="1"/>
      <c r="M1089" s="47" t="s">
        <v>20</v>
      </c>
      <c r="AU1089"/>
      <c r="AV1089" s="3"/>
      <c r="AW1089"/>
      <c r="AX1089" s="3"/>
      <c r="AY1089"/>
      <c r="AZ1089" s="3"/>
      <c r="BA1089"/>
      <c r="BB1089" s="3"/>
      <c r="BC1089"/>
      <c r="BD1089" s="3"/>
      <c r="BE1089"/>
      <c r="BF1089" s="3"/>
      <c r="BG1089"/>
      <c r="BH1089" s="3"/>
      <c r="BI1089"/>
      <c r="BJ1089" s="3"/>
      <c r="BK1089"/>
      <c r="BL1089" s="3"/>
      <c r="BM1089"/>
      <c r="BN1089" s="3"/>
      <c r="BO1089"/>
      <c r="BP1089" s="3"/>
      <c r="BQ1089"/>
      <c r="BR1089" s="3"/>
      <c r="BS1089"/>
      <c r="BT1089" s="3"/>
      <c r="BU1089"/>
      <c r="BV1089" s="3"/>
      <c r="BW1089"/>
      <c r="BX1089" s="3"/>
      <c r="BY1089"/>
      <c r="BZ1089" s="3"/>
      <c r="CA1089"/>
      <c r="CB1089" s="3"/>
    </row>
    <row r="1090" spans="2:80">
      <c r="B1090" s="29">
        <f t="shared" ref="B1090:B1110" si="18">ROW()-2</f>
        <v>1088</v>
      </c>
      <c r="C1090" s="1" t="s">
        <v>1791</v>
      </c>
      <c r="D1090" s="9" t="s">
        <v>1791</v>
      </c>
      <c r="E1090" s="9" t="s">
        <v>1790</v>
      </c>
      <c r="F1090" s="1">
        <v>11</v>
      </c>
      <c r="G1090" s="1" t="s">
        <v>799</v>
      </c>
      <c r="H1090" s="27">
        <f>INDEX(部首検索表[序数],MATCH(字音画数表[[#This Row],[部首]],部首検索表[部首],0))</f>
        <v>38</v>
      </c>
      <c r="I1090" s="1" t="s">
        <v>767</v>
      </c>
      <c r="J1090" s="1"/>
      <c r="K1090" s="1"/>
      <c r="L1090" s="1"/>
      <c r="M1090" s="47"/>
      <c r="AU1090"/>
      <c r="AV1090" s="3"/>
      <c r="AW1090"/>
      <c r="AX1090" s="3"/>
      <c r="AY1090"/>
      <c r="AZ1090" s="3"/>
      <c r="BA1090"/>
      <c r="BB1090" s="3"/>
      <c r="BC1090"/>
      <c r="BD1090" s="3"/>
      <c r="BE1090"/>
      <c r="BF1090" s="3"/>
      <c r="BG1090"/>
      <c r="BH1090" s="3"/>
      <c r="BI1090"/>
      <c r="BJ1090" s="3"/>
      <c r="BK1090"/>
      <c r="BL1090" s="3"/>
      <c r="BM1090"/>
      <c r="BN1090" s="3"/>
      <c r="BO1090"/>
      <c r="BP1090" s="3"/>
      <c r="BQ1090"/>
      <c r="BR1090" s="3"/>
      <c r="BS1090"/>
      <c r="BT1090" s="3"/>
      <c r="BU1090"/>
      <c r="BV1090" s="3"/>
      <c r="BW1090"/>
      <c r="BX1090" s="3"/>
      <c r="BY1090"/>
      <c r="BZ1090" s="3"/>
      <c r="CA1090"/>
      <c r="CB1090" s="3"/>
    </row>
    <row r="1091" spans="2:80">
      <c r="B1091" s="29">
        <f t="shared" si="18"/>
        <v>1089</v>
      </c>
      <c r="C1091" s="1" t="s">
        <v>1792</v>
      </c>
      <c r="D1091" s="9" t="s">
        <v>1792</v>
      </c>
      <c r="E1091" s="9" t="s">
        <v>1790</v>
      </c>
      <c r="F1091" s="1">
        <v>11</v>
      </c>
      <c r="G1091" s="1" t="s">
        <v>82</v>
      </c>
      <c r="H1091" s="27">
        <f>INDEX(部首検索表[序数],MATCH(字音画数表[[#This Row],[部首]],部首検索表[部首],0))</f>
        <v>96</v>
      </c>
      <c r="I1091" s="1" t="s">
        <v>767</v>
      </c>
      <c r="J1091" s="1"/>
      <c r="K1091" s="1"/>
      <c r="L1091" s="1"/>
      <c r="M1091" s="47"/>
      <c r="AU1091"/>
      <c r="AV1091" s="3"/>
      <c r="AW1091"/>
      <c r="AX1091" s="3"/>
      <c r="AY1091"/>
      <c r="AZ1091" s="3"/>
      <c r="BA1091"/>
      <c r="BB1091" s="3"/>
      <c r="BC1091"/>
      <c r="BD1091" s="3"/>
      <c r="BE1091"/>
      <c r="BF1091" s="3"/>
      <c r="BG1091"/>
      <c r="BH1091" s="3"/>
      <c r="BI1091"/>
      <c r="BJ1091" s="3"/>
      <c r="BK1091"/>
      <c r="BL1091" s="3"/>
      <c r="BM1091"/>
      <c r="BN1091" s="3"/>
      <c r="BO1091"/>
      <c r="BP1091" s="3"/>
      <c r="BQ1091"/>
      <c r="BR1091" s="3"/>
      <c r="BS1091"/>
      <c r="BT1091" s="3"/>
      <c r="BU1091"/>
      <c r="BV1091" s="3"/>
      <c r="BW1091"/>
      <c r="BX1091" s="3"/>
      <c r="BY1091"/>
      <c r="BZ1091" s="3"/>
      <c r="CA1091"/>
      <c r="CB1091" s="3"/>
    </row>
    <row r="1092" spans="2:80">
      <c r="B1092" s="29">
        <f t="shared" si="18"/>
        <v>1090</v>
      </c>
      <c r="C1092" s="1" t="s">
        <v>1793</v>
      </c>
      <c r="D1092" s="9" t="s">
        <v>1793</v>
      </c>
      <c r="E1092" s="9" t="s">
        <v>1790</v>
      </c>
      <c r="F1092" s="1">
        <v>15</v>
      </c>
      <c r="G1092" s="1" t="s">
        <v>144</v>
      </c>
      <c r="H1092" s="27">
        <f>INDEX(部首検索表[序数],MATCH(字音画数表[[#This Row],[部首]],部首検索表[部首],0))</f>
        <v>169</v>
      </c>
      <c r="I1092" s="1" t="s">
        <v>767</v>
      </c>
      <c r="J1092" s="1"/>
      <c r="K1092" s="1"/>
      <c r="L1092" s="1"/>
      <c r="M1092" s="47"/>
      <c r="AU1092"/>
      <c r="AV1092" s="3"/>
      <c r="AW1092"/>
      <c r="AX1092" s="3"/>
      <c r="AY1092"/>
      <c r="AZ1092" s="3"/>
      <c r="BA1092"/>
      <c r="BB1092" s="3"/>
      <c r="BC1092"/>
      <c r="BD1092" s="3"/>
      <c r="BE1092"/>
      <c r="BF1092" s="3"/>
      <c r="BG1092"/>
      <c r="BH1092" s="3"/>
      <c r="BI1092"/>
      <c r="BJ1092" s="3"/>
      <c r="BK1092"/>
      <c r="BL1092" s="3"/>
      <c r="BM1092"/>
      <c r="BN1092" s="3"/>
      <c r="BO1092"/>
      <c r="BP1092" s="3"/>
      <c r="BQ1092"/>
      <c r="BR1092" s="3"/>
      <c r="BS1092"/>
      <c r="BT1092" s="3"/>
      <c r="BU1092"/>
      <c r="BV1092" s="3"/>
      <c r="BW1092"/>
      <c r="BX1092" s="3"/>
      <c r="BY1092"/>
      <c r="BZ1092" s="3"/>
      <c r="CA1092"/>
      <c r="CB1092" s="3"/>
    </row>
    <row r="1093" spans="2:80">
      <c r="B1093" s="29">
        <f t="shared" si="18"/>
        <v>1091</v>
      </c>
      <c r="C1093" s="1" t="s">
        <v>1337</v>
      </c>
      <c r="D1093" s="9" t="s">
        <v>1338</v>
      </c>
      <c r="E1093" s="9" t="s">
        <v>768</v>
      </c>
      <c r="F1093" s="1">
        <v>13</v>
      </c>
      <c r="G1093" s="1" t="s">
        <v>671</v>
      </c>
      <c r="H1093" s="27">
        <f>INDEX(部首検索表[序数],MATCH(字音画数表[[#This Row],[部首]],部首検索表[部首],0))</f>
        <v>113</v>
      </c>
      <c r="I1093" s="1" t="s">
        <v>767</v>
      </c>
      <c r="J1093" s="1"/>
      <c r="K1093" s="1"/>
      <c r="L1093" s="1"/>
      <c r="M1093" s="47" t="s">
        <v>20</v>
      </c>
      <c r="AU1093"/>
      <c r="AV1093" s="3"/>
      <c r="AW1093"/>
      <c r="AX1093" s="3"/>
      <c r="AY1093"/>
      <c r="AZ1093" s="3"/>
      <c r="BA1093"/>
      <c r="BB1093" s="3"/>
      <c r="BC1093"/>
      <c r="BD1093" s="3"/>
      <c r="BE1093"/>
      <c r="BF1093" s="3"/>
      <c r="BG1093"/>
      <c r="BH1093" s="3"/>
      <c r="BI1093"/>
      <c r="BJ1093" s="3"/>
      <c r="BK1093"/>
      <c r="BL1093" s="3"/>
      <c r="BM1093"/>
      <c r="BN1093" s="3"/>
      <c r="BO1093"/>
      <c r="BP1093" s="3"/>
      <c r="BQ1093"/>
      <c r="BR1093" s="3"/>
      <c r="BS1093"/>
      <c r="BT1093" s="3"/>
      <c r="BU1093"/>
      <c r="BV1093" s="3"/>
      <c r="BW1093"/>
      <c r="BX1093" s="3"/>
      <c r="BY1093"/>
      <c r="BZ1093" s="3"/>
      <c r="CA1093"/>
      <c r="CB1093" s="3"/>
    </row>
    <row r="1094" spans="2:80">
      <c r="B1094" s="29">
        <f t="shared" si="18"/>
        <v>1092</v>
      </c>
      <c r="C1094" s="1" t="s">
        <v>1794</v>
      </c>
      <c r="D1094" s="9" t="s">
        <v>2727</v>
      </c>
      <c r="E1094" s="9" t="s">
        <v>1795</v>
      </c>
      <c r="F1094" s="1">
        <v>15</v>
      </c>
      <c r="G1094" s="1" t="s">
        <v>353</v>
      </c>
      <c r="H1094" s="27">
        <f>INDEX(部首検索表[序数],MATCH(字音画数表[[#This Row],[部首]],部首検索表[部首],0))</f>
        <v>149</v>
      </c>
      <c r="I1094" s="1" t="s">
        <v>767</v>
      </c>
      <c r="J1094" s="1"/>
      <c r="K1094" s="1"/>
      <c r="L1094" s="1"/>
      <c r="M1094" s="47" t="s">
        <v>20</v>
      </c>
      <c r="AU1094"/>
      <c r="AV1094" s="3"/>
      <c r="AW1094"/>
      <c r="AX1094" s="3"/>
      <c r="AY1094"/>
      <c r="AZ1094" s="3"/>
      <c r="BA1094"/>
      <c r="BB1094" s="3"/>
      <c r="BC1094"/>
      <c r="BD1094" s="3"/>
      <c r="BE1094"/>
      <c r="BF1094" s="3"/>
      <c r="BG1094"/>
      <c r="BH1094" s="3"/>
      <c r="BI1094"/>
      <c r="BJ1094" s="3"/>
      <c r="BK1094"/>
      <c r="BL1094" s="3"/>
      <c r="BM1094"/>
      <c r="BN1094" s="3"/>
      <c r="BO1094"/>
      <c r="BP1094" s="3"/>
      <c r="BQ1094"/>
      <c r="BR1094" s="3"/>
      <c r="BS1094"/>
      <c r="BT1094" s="3"/>
      <c r="BU1094"/>
      <c r="BV1094" s="3"/>
      <c r="BW1094"/>
      <c r="BX1094" s="3"/>
      <c r="BY1094"/>
      <c r="BZ1094" s="3"/>
      <c r="CA1094"/>
      <c r="CB1094" s="3"/>
    </row>
    <row r="1095" spans="2:80">
      <c r="B1095" s="29">
        <f t="shared" si="18"/>
        <v>1093</v>
      </c>
      <c r="C1095" s="1" t="s">
        <v>1796</v>
      </c>
      <c r="D1095" s="9" t="s">
        <v>1796</v>
      </c>
      <c r="E1095" s="9" t="s">
        <v>769</v>
      </c>
      <c r="F1095" s="1">
        <v>14</v>
      </c>
      <c r="G1095" s="1" t="s">
        <v>65</v>
      </c>
      <c r="H1095" s="27">
        <f>INDEX(部首検索表[序数],MATCH(字音画数表[[#This Row],[部首]],部首検索表[部首],0))</f>
        <v>120</v>
      </c>
      <c r="I1095" s="1" t="s">
        <v>1819</v>
      </c>
      <c r="J1095" s="1"/>
      <c r="K1095" s="1"/>
      <c r="L1095" s="1"/>
      <c r="M1095" s="47" t="s">
        <v>20</v>
      </c>
      <c r="AU1095"/>
      <c r="AV1095" s="3"/>
      <c r="AW1095"/>
      <c r="AX1095" s="3"/>
      <c r="AY1095"/>
      <c r="AZ1095" s="3"/>
      <c r="BA1095"/>
      <c r="BB1095" s="3"/>
      <c r="BC1095"/>
      <c r="BD1095" s="3"/>
      <c r="BE1095"/>
      <c r="BF1095" s="3"/>
      <c r="BG1095"/>
      <c r="BH1095" s="3"/>
      <c r="BI1095"/>
      <c r="BJ1095" s="3"/>
      <c r="BK1095"/>
      <c r="BL1095" s="3"/>
      <c r="BM1095"/>
      <c r="BN1095" s="3"/>
      <c r="BO1095"/>
      <c r="BP1095" s="3"/>
      <c r="BQ1095"/>
      <c r="BR1095" s="3"/>
      <c r="BS1095"/>
      <c r="BT1095" s="3"/>
      <c r="BU1095"/>
      <c r="BV1095" s="3"/>
      <c r="BW1095"/>
      <c r="BX1095" s="3"/>
      <c r="BY1095"/>
      <c r="BZ1095" s="3"/>
      <c r="CA1095"/>
      <c r="CB1095" s="3"/>
    </row>
    <row r="1096" spans="2:80">
      <c r="B1096" s="29">
        <f t="shared" si="18"/>
        <v>1094</v>
      </c>
      <c r="C1096" s="1" t="s">
        <v>1966</v>
      </c>
      <c r="D1096" s="9" t="s">
        <v>48</v>
      </c>
      <c r="E1096" s="9" t="s">
        <v>770</v>
      </c>
      <c r="F1096" s="1">
        <v>0</v>
      </c>
      <c r="G1096" s="15"/>
      <c r="H1096" s="27" t="e">
        <f>INDEX(部首検索表[序数],MATCH(字音画数表[[#This Row],[部首]],部首検索表[部首],0))</f>
        <v>#N/A</v>
      </c>
      <c r="I1096" s="1" t="s">
        <v>1298</v>
      </c>
      <c r="J1096" s="1"/>
      <c r="K1096" s="1"/>
      <c r="L1096" s="1"/>
      <c r="M1096" s="47"/>
      <c r="AU1096"/>
      <c r="AV1096" s="3"/>
      <c r="AW1096"/>
      <c r="AX1096" s="3"/>
      <c r="AY1096"/>
      <c r="AZ1096" s="3"/>
      <c r="BA1096"/>
      <c r="BB1096" s="3"/>
      <c r="BC1096"/>
      <c r="BD1096" s="3"/>
      <c r="BE1096"/>
      <c r="BF1096" s="3"/>
      <c r="BG1096"/>
      <c r="BH1096" s="3"/>
      <c r="BI1096"/>
      <c r="BJ1096" s="3"/>
      <c r="BK1096"/>
      <c r="BL1096" s="3"/>
      <c r="BM1096"/>
      <c r="BN1096" s="3"/>
      <c r="BO1096"/>
      <c r="BP1096" s="3"/>
      <c r="BQ1096"/>
      <c r="BR1096" s="3"/>
      <c r="BS1096"/>
      <c r="BT1096" s="3"/>
      <c r="BU1096"/>
      <c r="BV1096" s="3"/>
      <c r="BW1096"/>
      <c r="BX1096" s="3"/>
      <c r="BY1096"/>
      <c r="BZ1096" s="3"/>
      <c r="CA1096"/>
      <c r="CB1096" s="3"/>
    </row>
    <row r="1097" spans="2:80">
      <c r="B1097" s="29">
        <f t="shared" si="18"/>
        <v>1095</v>
      </c>
      <c r="C1097" s="1" t="s">
        <v>51</v>
      </c>
      <c r="D1097" s="9" t="s">
        <v>51</v>
      </c>
      <c r="E1097" s="9" t="s">
        <v>771</v>
      </c>
      <c r="F1097" s="11">
        <v>0</v>
      </c>
      <c r="G1097" s="1"/>
      <c r="H1097" s="27" t="e">
        <f>INDEX(部首検索表[序数],MATCH(字音画数表[[#This Row],[部首]],部首検索表[部首],0))</f>
        <v>#N/A</v>
      </c>
      <c r="I1097" s="1" t="s">
        <v>1298</v>
      </c>
      <c r="J1097" s="1"/>
      <c r="K1097" s="1"/>
      <c r="L1097" s="1"/>
      <c r="M1097" s="152"/>
      <c r="AU1097"/>
      <c r="AV1097" s="3"/>
      <c r="AW1097"/>
      <c r="AX1097" s="3"/>
      <c r="AY1097"/>
      <c r="AZ1097" s="3"/>
      <c r="BA1097"/>
      <c r="BB1097" s="3"/>
      <c r="BC1097"/>
      <c r="BD1097" s="3"/>
      <c r="BE1097"/>
      <c r="BF1097" s="3"/>
      <c r="BG1097"/>
      <c r="BH1097" s="3"/>
      <c r="BI1097"/>
      <c r="BJ1097" s="3"/>
      <c r="BK1097"/>
      <c r="BL1097" s="3"/>
      <c r="BM1097"/>
      <c r="BN1097" s="3"/>
      <c r="BO1097"/>
      <c r="BP1097" s="3"/>
      <c r="BQ1097"/>
      <c r="BR1097" s="3"/>
      <c r="BS1097"/>
      <c r="BT1097" s="3"/>
      <c r="BU1097"/>
      <c r="BV1097" s="3"/>
      <c r="BW1097"/>
      <c r="BX1097" s="3"/>
      <c r="BY1097"/>
      <c r="BZ1097" s="3"/>
      <c r="CA1097"/>
      <c r="CB1097" s="3"/>
    </row>
    <row r="1098" spans="2:80">
      <c r="B1098" s="29">
        <f t="shared" si="18"/>
        <v>1096</v>
      </c>
      <c r="C1098" s="1" t="s">
        <v>1797</v>
      </c>
      <c r="D1098" s="9" t="s">
        <v>1797</v>
      </c>
      <c r="E1098" s="9" t="s">
        <v>772</v>
      </c>
      <c r="F1098" s="1">
        <v>0</v>
      </c>
      <c r="G1098" s="1"/>
      <c r="H1098" s="27" t="e">
        <f>INDEX(部首検索表[序数],MATCH(字音画数表[[#This Row],[部首]],部首検索表[部首],0))</f>
        <v>#N/A</v>
      </c>
      <c r="I1098" s="1" t="s">
        <v>1298</v>
      </c>
      <c r="J1098" s="1"/>
      <c r="K1098" s="1"/>
      <c r="L1098" s="1"/>
      <c r="M1098" s="47"/>
      <c r="AU1098"/>
      <c r="AV1098" s="3"/>
      <c r="AW1098"/>
      <c r="AX1098" s="3"/>
      <c r="AY1098"/>
      <c r="AZ1098" s="3"/>
      <c r="BA1098"/>
      <c r="BB1098" s="3"/>
      <c r="BC1098"/>
      <c r="BD1098" s="3"/>
      <c r="BE1098"/>
      <c r="BF1098" s="3"/>
      <c r="BG1098"/>
      <c r="BH1098" s="3"/>
      <c r="BI1098"/>
      <c r="BJ1098" s="3"/>
      <c r="BK1098"/>
      <c r="BL1098" s="3"/>
      <c r="BM1098"/>
      <c r="BN1098" s="3"/>
      <c r="BO1098"/>
      <c r="BP1098" s="3"/>
      <c r="BQ1098"/>
      <c r="BR1098" s="3"/>
      <c r="BS1098"/>
      <c r="BT1098" s="3"/>
      <c r="BU1098"/>
      <c r="BV1098" s="3"/>
      <c r="BW1098"/>
      <c r="BX1098" s="3"/>
      <c r="BY1098"/>
      <c r="BZ1098" s="3"/>
      <c r="CA1098"/>
      <c r="CB1098" s="3"/>
    </row>
    <row r="1099" spans="2:80">
      <c r="B1099" s="29">
        <f t="shared" si="18"/>
        <v>1097</v>
      </c>
      <c r="C1099" s="1" t="s">
        <v>27</v>
      </c>
      <c r="D1099" s="9" t="s">
        <v>27</v>
      </c>
      <c r="E1099" s="9" t="s">
        <v>1798</v>
      </c>
      <c r="F1099" s="1">
        <v>0</v>
      </c>
      <c r="G1099" s="1"/>
      <c r="H1099" s="27" t="e">
        <f>INDEX(部首検索表[序数],MATCH(字音画数表[[#This Row],[部首]],部首検索表[部首],0))</f>
        <v>#N/A</v>
      </c>
      <c r="I1099" s="1" t="s">
        <v>1298</v>
      </c>
      <c r="J1099" s="1"/>
      <c r="K1099" s="1"/>
      <c r="L1099" s="1"/>
      <c r="M1099" s="47"/>
      <c r="AU1099"/>
      <c r="AV1099" s="3"/>
      <c r="AW1099"/>
      <c r="AX1099" s="3"/>
      <c r="AY1099"/>
      <c r="AZ1099" s="3"/>
      <c r="BA1099"/>
      <c r="BB1099" s="3"/>
      <c r="BC1099"/>
      <c r="BD1099" s="3"/>
      <c r="BE1099"/>
      <c r="BF1099" s="3"/>
      <c r="BG1099"/>
      <c r="BH1099" s="3"/>
      <c r="BI1099"/>
      <c r="BJ1099" s="3"/>
      <c r="BK1099"/>
      <c r="BL1099" s="3"/>
      <c r="BM1099"/>
      <c r="BN1099" s="3"/>
      <c r="BO1099"/>
      <c r="BP1099" s="3"/>
      <c r="BQ1099"/>
      <c r="BR1099" s="3"/>
      <c r="BS1099"/>
      <c r="BT1099" s="3"/>
      <c r="BU1099"/>
      <c r="BV1099" s="3"/>
      <c r="BW1099"/>
      <c r="BX1099" s="3"/>
      <c r="BY1099"/>
      <c r="BZ1099" s="3"/>
      <c r="CA1099"/>
      <c r="CB1099" s="3"/>
    </row>
    <row r="1100" spans="2:80">
      <c r="B1100" s="29">
        <f t="shared" si="18"/>
        <v>1098</v>
      </c>
      <c r="C1100" s="1" t="s">
        <v>1799</v>
      </c>
      <c r="D1100" s="102" t="s">
        <v>1799</v>
      </c>
      <c r="E1100" s="9" t="s">
        <v>893</v>
      </c>
      <c r="F1100" s="1">
        <v>0</v>
      </c>
      <c r="G1100" s="1"/>
      <c r="H1100" s="27" t="e">
        <f>INDEX(部首検索表[序数],MATCH(字音画数表[[#This Row],[部首]],部首検索表[部首],0))</f>
        <v>#N/A</v>
      </c>
      <c r="I1100" s="1" t="s">
        <v>1298</v>
      </c>
      <c r="J1100" s="1"/>
      <c r="K1100" s="1"/>
      <c r="L1100" s="1"/>
      <c r="M1100" s="47"/>
      <c r="AU1100"/>
      <c r="AV1100" s="3"/>
      <c r="AW1100"/>
      <c r="AX1100" s="3"/>
      <c r="AY1100"/>
      <c r="AZ1100" s="3"/>
      <c r="BA1100"/>
      <c r="BB1100" s="3"/>
      <c r="BC1100"/>
      <c r="BD1100" s="3"/>
      <c r="BE1100"/>
      <c r="BF1100" s="3"/>
      <c r="BG1100"/>
      <c r="BH1100" s="3"/>
      <c r="BI1100"/>
      <c r="BJ1100" s="3"/>
      <c r="BK1100"/>
      <c r="BL1100" s="3"/>
      <c r="BM1100"/>
      <c r="BN1100" s="3"/>
      <c r="BO1100"/>
      <c r="BP1100" s="3"/>
      <c r="BQ1100"/>
      <c r="BR1100" s="3"/>
      <c r="BS1100"/>
      <c r="BT1100" s="3"/>
      <c r="BU1100"/>
      <c r="BV1100" s="3"/>
      <c r="BW1100"/>
      <c r="BX1100" s="3"/>
      <c r="BY1100"/>
      <c r="BZ1100" s="3"/>
      <c r="CA1100"/>
      <c r="CB1100" s="3"/>
    </row>
    <row r="1101" spans="2:80">
      <c r="B1101" s="29">
        <f t="shared" si="18"/>
        <v>1099</v>
      </c>
      <c r="C1101" s="1" t="s">
        <v>1800</v>
      </c>
      <c r="D1101" s="9" t="s">
        <v>1800</v>
      </c>
      <c r="E1101" s="9" t="s">
        <v>894</v>
      </c>
      <c r="F1101" s="1">
        <v>0</v>
      </c>
      <c r="G1101" s="1"/>
      <c r="H1101" s="27" t="e">
        <f>INDEX(部首検索表[序数],MATCH(字音画数表[[#This Row],[部首]],部首検索表[部首],0))</f>
        <v>#N/A</v>
      </c>
      <c r="I1101" s="1" t="s">
        <v>1298</v>
      </c>
      <c r="J1101" s="1"/>
      <c r="K1101" s="1"/>
      <c r="L1101" s="1"/>
      <c r="M1101" s="47"/>
      <c r="AU1101"/>
      <c r="AV1101" s="3"/>
      <c r="AW1101"/>
      <c r="AX1101" s="3"/>
      <c r="AY1101"/>
      <c r="AZ1101" s="3"/>
      <c r="BA1101"/>
      <c r="BB1101" s="3"/>
      <c r="BC1101"/>
      <c r="BD1101" s="3"/>
      <c r="BE1101"/>
      <c r="BF1101" s="3"/>
      <c r="BG1101"/>
      <c r="BH1101" s="3"/>
      <c r="BI1101"/>
      <c r="BJ1101" s="3"/>
      <c r="BK1101"/>
      <c r="BL1101" s="3"/>
      <c r="BM1101"/>
      <c r="BN1101" s="3"/>
      <c r="BO1101"/>
      <c r="BP1101" s="3"/>
      <c r="BQ1101"/>
      <c r="BR1101" s="3"/>
      <c r="BS1101"/>
      <c r="BT1101" s="3"/>
      <c r="BU1101"/>
      <c r="BV1101" s="3"/>
      <c r="BW1101"/>
      <c r="BX1101" s="3"/>
      <c r="BY1101"/>
      <c r="BZ1101" s="3"/>
      <c r="CA1101"/>
      <c r="CB1101" s="3"/>
    </row>
    <row r="1102" spans="2:80">
      <c r="B1102" s="29">
        <f t="shared" si="18"/>
        <v>1100</v>
      </c>
      <c r="C1102" s="1" t="s">
        <v>1801</v>
      </c>
      <c r="D1102" s="9" t="s">
        <v>1801</v>
      </c>
      <c r="E1102" s="9" t="s">
        <v>943</v>
      </c>
      <c r="F1102" s="1"/>
      <c r="G1102" s="1"/>
      <c r="H1102" s="27" t="e">
        <f>INDEX(部首検索表[序数],MATCH(字音画数表[[#This Row],[部首]],部首検索表[部首],0))</f>
        <v>#N/A</v>
      </c>
      <c r="I1102" s="1" t="s">
        <v>1298</v>
      </c>
      <c r="J1102" s="1"/>
      <c r="K1102" s="1"/>
      <c r="L1102" s="1"/>
      <c r="M1102" s="47" t="s">
        <v>891</v>
      </c>
      <c r="AU1102"/>
      <c r="AV1102" s="3"/>
      <c r="AW1102"/>
      <c r="AX1102" s="3"/>
      <c r="AY1102"/>
      <c r="AZ1102" s="3"/>
      <c r="BA1102"/>
      <c r="BB1102" s="3"/>
      <c r="BC1102"/>
      <c r="BD1102" s="3"/>
      <c r="BE1102"/>
      <c r="BF1102" s="3"/>
      <c r="BG1102"/>
      <c r="BH1102" s="3"/>
      <c r="BI1102"/>
      <c r="BJ1102" s="3"/>
      <c r="BK1102"/>
      <c r="BL1102" s="3"/>
      <c r="BM1102"/>
      <c r="BN1102" s="3"/>
      <c r="BO1102"/>
      <c r="BP1102" s="3"/>
      <c r="BQ1102"/>
      <c r="BR1102" s="3"/>
      <c r="BS1102"/>
      <c r="BT1102" s="3"/>
      <c r="BU1102"/>
      <c r="BV1102" s="3"/>
      <c r="BW1102"/>
      <c r="BX1102" s="3"/>
      <c r="BY1102"/>
      <c r="BZ1102" s="3"/>
      <c r="CA1102"/>
      <c r="CB1102" s="3"/>
    </row>
    <row r="1103" spans="2:80">
      <c r="B1103" s="29">
        <f t="shared" si="18"/>
        <v>1101</v>
      </c>
      <c r="C1103" s="1" t="s">
        <v>1802</v>
      </c>
      <c r="D1103" s="102" t="s">
        <v>1802</v>
      </c>
      <c r="E1103" s="9" t="s">
        <v>944</v>
      </c>
      <c r="F1103" s="1"/>
      <c r="G1103" s="1"/>
      <c r="H1103" s="27" t="e">
        <f>INDEX(部首検索表[序数],MATCH(字音画数表[[#This Row],[部首]],部首検索表[部首],0))</f>
        <v>#N/A</v>
      </c>
      <c r="I1103" s="1" t="s">
        <v>1298</v>
      </c>
      <c r="J1103" s="1"/>
      <c r="K1103" s="1"/>
      <c r="L1103" s="1"/>
      <c r="M1103" s="47" t="s">
        <v>891</v>
      </c>
      <c r="AU1103"/>
      <c r="AV1103" s="3"/>
      <c r="AW1103"/>
      <c r="AX1103" s="3"/>
      <c r="AY1103"/>
      <c r="AZ1103" s="3"/>
      <c r="BA1103"/>
      <c r="BB1103" s="3"/>
      <c r="BC1103"/>
      <c r="BD1103" s="3"/>
      <c r="BE1103"/>
      <c r="BF1103" s="3"/>
      <c r="BG1103"/>
      <c r="BH1103" s="3"/>
      <c r="BI1103"/>
      <c r="BJ1103" s="3"/>
      <c r="BK1103"/>
      <c r="BL1103" s="3"/>
      <c r="BM1103"/>
      <c r="BN1103" s="3"/>
      <c r="BO1103"/>
      <c r="BP1103" s="3"/>
      <c r="BQ1103"/>
      <c r="BR1103" s="3"/>
      <c r="BS1103"/>
      <c r="BT1103" s="3"/>
      <c r="BU1103"/>
      <c r="BV1103" s="3"/>
      <c r="BW1103"/>
      <c r="BX1103" s="3"/>
      <c r="BY1103"/>
      <c r="BZ1103" s="3"/>
      <c r="CA1103"/>
      <c r="CB1103" s="3"/>
    </row>
    <row r="1104" spans="2:80">
      <c r="B1104" s="29">
        <f t="shared" si="18"/>
        <v>1102</v>
      </c>
      <c r="C1104" s="1" t="s">
        <v>1803</v>
      </c>
      <c r="D1104" s="9" t="s">
        <v>1803</v>
      </c>
      <c r="E1104" s="9" t="s">
        <v>945</v>
      </c>
      <c r="F1104" s="1"/>
      <c r="G1104" s="1"/>
      <c r="H1104" s="27" t="e">
        <f>INDEX(部首検索表[序数],MATCH(字音画数表[[#This Row],[部首]],部首検索表[部首],0))</f>
        <v>#N/A</v>
      </c>
      <c r="I1104" s="1" t="s">
        <v>1298</v>
      </c>
      <c r="J1104" s="1"/>
      <c r="K1104" s="1"/>
      <c r="L1104" s="1"/>
      <c r="M1104" s="47" t="s">
        <v>891</v>
      </c>
      <c r="AU1104"/>
      <c r="AV1104" s="3"/>
      <c r="AW1104"/>
      <c r="AX1104" s="3"/>
      <c r="AY1104"/>
      <c r="AZ1104" s="3"/>
      <c r="BA1104"/>
      <c r="BB1104" s="3"/>
      <c r="BC1104"/>
      <c r="BD1104" s="3"/>
      <c r="BE1104"/>
      <c r="BF1104" s="3"/>
      <c r="BG1104"/>
      <c r="BH1104" s="3"/>
      <c r="BI1104"/>
      <c r="BJ1104" s="3"/>
      <c r="BK1104"/>
      <c r="BL1104" s="3"/>
      <c r="BM1104"/>
      <c r="BN1104" s="3"/>
      <c r="BO1104"/>
      <c r="BP1104" s="3"/>
      <c r="BQ1104"/>
      <c r="BR1104" s="3"/>
      <c r="BS1104"/>
      <c r="BT1104" s="3"/>
      <c r="BU1104"/>
      <c r="BV1104" s="3"/>
      <c r="BW1104"/>
      <c r="BX1104" s="3"/>
      <c r="BY1104"/>
      <c r="BZ1104" s="3"/>
      <c r="CA1104"/>
      <c r="CB1104" s="3"/>
    </row>
    <row r="1105" spans="2:80">
      <c r="B1105" s="29">
        <f t="shared" si="18"/>
        <v>1103</v>
      </c>
      <c r="C1105" s="1" t="s">
        <v>1804</v>
      </c>
      <c r="D1105" s="9" t="s">
        <v>1804</v>
      </c>
      <c r="E1105" s="9" t="s">
        <v>946</v>
      </c>
      <c r="F1105" s="1"/>
      <c r="G1105" s="1"/>
      <c r="H1105" s="27" t="e">
        <f>INDEX(部首検索表[序数],MATCH(字音画数表[[#This Row],[部首]],部首検索表[部首],0))</f>
        <v>#N/A</v>
      </c>
      <c r="I1105" s="1" t="s">
        <v>1298</v>
      </c>
      <c r="J1105" s="1"/>
      <c r="K1105" s="1"/>
      <c r="L1105" s="1"/>
      <c r="M1105" s="47" t="s">
        <v>891</v>
      </c>
      <c r="AU1105"/>
      <c r="AV1105" s="3"/>
      <c r="AW1105"/>
      <c r="AX1105" s="3"/>
      <c r="AY1105"/>
      <c r="AZ1105" s="3"/>
      <c r="BA1105"/>
      <c r="BB1105" s="3"/>
      <c r="BC1105"/>
      <c r="BD1105" s="3"/>
      <c r="BE1105"/>
      <c r="BF1105" s="3"/>
      <c r="BG1105"/>
      <c r="BH1105" s="3"/>
      <c r="BI1105"/>
      <c r="BJ1105" s="3"/>
      <c r="BK1105"/>
      <c r="BL1105" s="3"/>
      <c r="BM1105"/>
      <c r="BN1105" s="3"/>
      <c r="BO1105"/>
      <c r="BP1105" s="3"/>
      <c r="BQ1105"/>
      <c r="BR1105" s="3"/>
      <c r="BS1105"/>
      <c r="BT1105" s="3"/>
      <c r="BU1105"/>
      <c r="BV1105" s="3"/>
      <c r="BW1105"/>
      <c r="BX1105" s="3"/>
      <c r="BY1105"/>
      <c r="BZ1105" s="3"/>
      <c r="CA1105"/>
      <c r="CB1105" s="3"/>
    </row>
    <row r="1106" spans="2:80">
      <c r="B1106" s="29">
        <f t="shared" si="18"/>
        <v>1104</v>
      </c>
      <c r="C1106" s="1" t="s">
        <v>1805</v>
      </c>
      <c r="D1106" s="9" t="s">
        <v>1805</v>
      </c>
      <c r="E1106" s="9" t="s">
        <v>947</v>
      </c>
      <c r="F1106" s="1"/>
      <c r="G1106" s="1"/>
      <c r="H1106" s="27" t="e">
        <f>INDEX(部首検索表[序数],MATCH(字音画数表[[#This Row],[部首]],部首検索表[部首],0))</f>
        <v>#N/A</v>
      </c>
      <c r="I1106" s="1" t="s">
        <v>1298</v>
      </c>
      <c r="J1106" s="1"/>
      <c r="K1106" s="1"/>
      <c r="L1106" s="1"/>
      <c r="M1106" s="47" t="s">
        <v>891</v>
      </c>
      <c r="AU1106"/>
      <c r="AV1106" s="3"/>
      <c r="AW1106"/>
      <c r="AX1106" s="3"/>
      <c r="AY1106"/>
      <c r="AZ1106" s="3"/>
      <c r="BA1106"/>
      <c r="BB1106" s="3"/>
      <c r="BC1106"/>
      <c r="BD1106" s="3"/>
      <c r="BE1106"/>
      <c r="BF1106" s="3"/>
      <c r="BG1106"/>
      <c r="BH1106" s="3"/>
      <c r="BI1106"/>
      <c r="BJ1106" s="3"/>
      <c r="BK1106"/>
      <c r="BL1106" s="3"/>
      <c r="BM1106"/>
      <c r="BN1106" s="3"/>
      <c r="BO1106"/>
      <c r="BP1106" s="3"/>
      <c r="BQ1106"/>
      <c r="BR1106" s="3"/>
      <c r="BS1106"/>
      <c r="BT1106" s="3"/>
      <c r="BU1106"/>
      <c r="BV1106" s="3"/>
      <c r="BW1106"/>
      <c r="BX1106" s="3"/>
      <c r="BY1106"/>
      <c r="BZ1106" s="3"/>
      <c r="CA1106"/>
      <c r="CB1106" s="3"/>
    </row>
    <row r="1107" spans="2:80">
      <c r="B1107" s="29">
        <f t="shared" si="18"/>
        <v>1105</v>
      </c>
      <c r="C1107" s="1" t="s">
        <v>1806</v>
      </c>
      <c r="D1107" s="9" t="s">
        <v>1806</v>
      </c>
      <c r="E1107" s="9" t="s">
        <v>948</v>
      </c>
      <c r="F1107" s="1"/>
      <c r="G1107" s="1"/>
      <c r="H1107" s="27" t="e">
        <f>INDEX(部首検索表[序数],MATCH(字音画数表[[#This Row],[部首]],部首検索表[部首],0))</f>
        <v>#N/A</v>
      </c>
      <c r="I1107" s="1" t="s">
        <v>1298</v>
      </c>
      <c r="J1107" s="1"/>
      <c r="K1107" s="1"/>
      <c r="L1107" s="1"/>
      <c r="M1107" s="47" t="s">
        <v>891</v>
      </c>
      <c r="AU1107"/>
      <c r="AV1107" s="3"/>
      <c r="AW1107"/>
      <c r="AX1107" s="3"/>
      <c r="AY1107"/>
      <c r="AZ1107" s="3"/>
      <c r="BA1107"/>
      <c r="BB1107" s="3"/>
      <c r="BC1107"/>
      <c r="BD1107" s="3"/>
      <c r="BE1107"/>
      <c r="BF1107" s="3"/>
      <c r="BG1107"/>
      <c r="BH1107" s="3"/>
      <c r="BI1107"/>
      <c r="BJ1107" s="3"/>
      <c r="BK1107"/>
      <c r="BL1107" s="3"/>
      <c r="BM1107"/>
      <c r="BN1107" s="3"/>
      <c r="BO1107"/>
      <c r="BP1107" s="3"/>
      <c r="BQ1107"/>
      <c r="BR1107" s="3"/>
      <c r="BS1107"/>
      <c r="BT1107" s="3"/>
      <c r="BU1107"/>
      <c r="BV1107" s="3"/>
      <c r="BW1107"/>
      <c r="BX1107" s="3"/>
      <c r="BY1107"/>
      <c r="BZ1107" s="3"/>
      <c r="CA1107"/>
      <c r="CB1107" s="3"/>
    </row>
    <row r="1108" spans="2:80">
      <c r="B1108" s="29">
        <f t="shared" si="18"/>
        <v>1106</v>
      </c>
      <c r="C1108" s="1" t="s">
        <v>1807</v>
      </c>
      <c r="D1108" s="9" t="s">
        <v>1807</v>
      </c>
      <c r="E1108" s="9" t="s">
        <v>949</v>
      </c>
      <c r="F1108" s="1"/>
      <c r="G1108" s="1"/>
      <c r="H1108" s="27" t="e">
        <f>INDEX(部首検索表[序数],MATCH(字音画数表[[#This Row],[部首]],部首検索表[部首],0))</f>
        <v>#N/A</v>
      </c>
      <c r="I1108" s="1" t="s">
        <v>1298</v>
      </c>
      <c r="J1108" s="1"/>
      <c r="K1108" s="1"/>
      <c r="L1108" s="1"/>
      <c r="M1108" s="47" t="s">
        <v>891</v>
      </c>
      <c r="AU1108"/>
      <c r="AV1108" s="3"/>
      <c r="AW1108"/>
      <c r="AX1108" s="3"/>
      <c r="AY1108"/>
      <c r="AZ1108" s="3"/>
      <c r="BA1108"/>
      <c r="BB1108" s="3"/>
      <c r="BC1108"/>
      <c r="BD1108" s="3"/>
      <c r="BE1108"/>
      <c r="BF1108" s="3"/>
      <c r="BG1108"/>
      <c r="BH1108" s="3"/>
      <c r="BI1108"/>
      <c r="BJ1108" s="3"/>
      <c r="BK1108"/>
      <c r="BL1108" s="3"/>
      <c r="BM1108"/>
      <c r="BN1108" s="3"/>
      <c r="BO1108"/>
      <c r="BP1108" s="3"/>
      <c r="BQ1108"/>
      <c r="BR1108" s="3"/>
      <c r="BS1108"/>
      <c r="BT1108" s="3"/>
      <c r="BU1108"/>
      <c r="BV1108" s="3"/>
      <c r="BW1108"/>
      <c r="BX1108" s="3"/>
      <c r="BY1108"/>
      <c r="BZ1108" s="3"/>
      <c r="CA1108"/>
      <c r="CB1108" s="3"/>
    </row>
    <row r="1109" spans="2:80">
      <c r="B1109" s="29">
        <f t="shared" si="18"/>
        <v>1107</v>
      </c>
      <c r="C1109" s="1" t="s">
        <v>2150</v>
      </c>
      <c r="D1109" s="9" t="s">
        <v>2150</v>
      </c>
      <c r="E1109" s="9" t="s">
        <v>2151</v>
      </c>
      <c r="F1109" s="58"/>
      <c r="G1109" s="58"/>
      <c r="H1109" s="27" t="e">
        <f>INDEX(部首検索表[序数],MATCH(字音画数表[[#This Row],[部首]],部首検索表[部首],0))</f>
        <v>#N/A</v>
      </c>
      <c r="I1109" s="1" t="s">
        <v>1298</v>
      </c>
      <c r="J1109" s="59"/>
      <c r="K1109" s="59"/>
      <c r="L1109" s="59"/>
      <c r="M1109" s="127"/>
      <c r="AU1109"/>
      <c r="AV1109" s="3"/>
      <c r="AW1109"/>
      <c r="AX1109" s="3"/>
      <c r="AY1109"/>
      <c r="AZ1109" s="3"/>
      <c r="BA1109"/>
      <c r="BB1109" s="3"/>
      <c r="BC1109"/>
      <c r="BD1109" s="3"/>
      <c r="BE1109"/>
      <c r="BF1109" s="3"/>
      <c r="BG1109"/>
      <c r="BH1109" s="3"/>
      <c r="BI1109"/>
      <c r="BJ1109" s="3"/>
      <c r="BK1109"/>
      <c r="BL1109" s="3"/>
      <c r="BM1109"/>
      <c r="BN1109" s="3"/>
      <c r="BO1109"/>
      <c r="BP1109" s="3"/>
      <c r="BQ1109"/>
      <c r="BR1109" s="3"/>
      <c r="BS1109"/>
      <c r="BT1109" s="3"/>
      <c r="BU1109"/>
      <c r="BV1109" s="3"/>
      <c r="BW1109"/>
      <c r="BX1109" s="3"/>
      <c r="BY1109"/>
      <c r="BZ1109" s="3"/>
      <c r="CA1109"/>
      <c r="CB1109" s="3"/>
    </row>
    <row r="1110" spans="2:80">
      <c r="B1110" s="29">
        <f t="shared" si="18"/>
        <v>1108</v>
      </c>
      <c r="C1110" s="54" t="s">
        <v>2756</v>
      </c>
      <c r="D1110" s="53" t="s">
        <v>2756</v>
      </c>
      <c r="E1110" s="9" t="s">
        <v>2759</v>
      </c>
      <c r="F1110" s="58">
        <v>5</v>
      </c>
      <c r="G1110" s="58" t="s">
        <v>815</v>
      </c>
      <c r="H1110" s="27">
        <f>INDEX(部首検索表[序数],MATCH(字音画数表[[#This Row],[部首]],部首検索表[部首],0))</f>
        <v>115</v>
      </c>
      <c r="I1110" s="1" t="s">
        <v>1298</v>
      </c>
      <c r="J1110" s="59"/>
      <c r="K1110" s="59"/>
      <c r="L1110" s="59"/>
      <c r="M1110" s="127" t="s">
        <v>2170</v>
      </c>
      <c r="AU1110"/>
      <c r="AV1110" s="3"/>
      <c r="AW1110"/>
      <c r="AX1110" s="3"/>
      <c r="AY1110"/>
      <c r="AZ1110" s="3"/>
      <c r="BA1110"/>
      <c r="BB1110" s="3"/>
      <c r="BC1110"/>
      <c r="BD1110" s="3"/>
      <c r="BE1110"/>
      <c r="BF1110" s="3"/>
      <c r="BG1110"/>
      <c r="BH1110" s="3"/>
      <c r="BI1110"/>
      <c r="BJ1110" s="3"/>
      <c r="BK1110"/>
      <c r="BL1110" s="3"/>
      <c r="BM1110"/>
      <c r="BN1110" s="3"/>
      <c r="BO1110"/>
      <c r="BP1110" s="3"/>
      <c r="BQ1110"/>
      <c r="BR1110" s="3"/>
      <c r="BS1110"/>
      <c r="BT1110" s="3"/>
      <c r="BU1110"/>
      <c r="BV1110" s="3"/>
      <c r="BW1110"/>
      <c r="BX1110" s="3"/>
      <c r="BY1110"/>
      <c r="BZ1110" s="3"/>
      <c r="CA1110"/>
      <c r="CB1110" s="3"/>
    </row>
    <row r="1111" spans="2:80">
      <c r="B1111" s="29">
        <f t="shared" ref="B1111" si="19">ROW()-2</f>
        <v>1109</v>
      </c>
      <c r="C1111" s="29" t="s">
        <v>2389</v>
      </c>
      <c r="D1111" s="100" t="s">
        <v>2390</v>
      </c>
      <c r="E1111" s="66" t="s">
        <v>2643</v>
      </c>
      <c r="F1111" s="58">
        <v>25</v>
      </c>
      <c r="G1111" s="58" t="s">
        <v>860</v>
      </c>
      <c r="H1111" s="27">
        <f>INDEX(部首検索表[序数],MATCH(字音画数表[[#This Row],[部首]],部首検索表[部首],0))</f>
        <v>142</v>
      </c>
      <c r="I1111" s="59" t="s">
        <v>2747</v>
      </c>
      <c r="J1111" s="59"/>
      <c r="K1111" s="59"/>
      <c r="L1111" s="59"/>
      <c r="M1111" s="118" t="s">
        <v>1345</v>
      </c>
      <c r="AU1111"/>
      <c r="AV1111" s="3"/>
      <c r="AW1111"/>
      <c r="AX1111" s="3"/>
      <c r="AY1111"/>
      <c r="AZ1111" s="3"/>
      <c r="BA1111"/>
      <c r="BB1111" s="3"/>
      <c r="BC1111"/>
      <c r="BD1111" s="3"/>
      <c r="BE1111"/>
      <c r="BF1111" s="3"/>
      <c r="BG1111"/>
      <c r="BH1111" s="3"/>
      <c r="BI1111"/>
      <c r="BJ1111" s="3"/>
      <c r="BK1111"/>
      <c r="BL1111" s="3"/>
      <c r="BM1111"/>
      <c r="BN1111" s="3"/>
      <c r="BO1111"/>
      <c r="BP1111" s="3"/>
      <c r="BQ1111"/>
      <c r="BR1111" s="3"/>
      <c r="BS1111"/>
      <c r="BT1111" s="3"/>
      <c r="BU1111"/>
      <c r="BV1111" s="3"/>
      <c r="BW1111"/>
      <c r="BX1111" s="3"/>
      <c r="BY1111"/>
      <c r="BZ1111" s="3"/>
      <c r="CA1111"/>
      <c r="CB1111" s="3"/>
    </row>
    <row r="1112" spans="2:80">
      <c r="B1112" s="26">
        <f t="shared" ref="B1112:B1118" si="20">ROW()-2</f>
        <v>1110</v>
      </c>
      <c r="C1112" s="26" t="s">
        <v>2739</v>
      </c>
      <c r="D1112" s="101" t="s">
        <v>2739</v>
      </c>
      <c r="E1112" s="80" t="s">
        <v>2740</v>
      </c>
      <c r="F1112" s="81">
        <v>19</v>
      </c>
      <c r="G1112" s="81" t="s">
        <v>353</v>
      </c>
      <c r="H1112" s="27">
        <f>INDEX(部首検索表[序数],MATCH(字音画数表[[#This Row],[部首]],部首検索表[部首],0))</f>
        <v>149</v>
      </c>
      <c r="I1112" s="82" t="s">
        <v>2656</v>
      </c>
      <c r="J1112" s="82"/>
      <c r="K1112" s="82"/>
      <c r="L1112" s="82" t="s">
        <v>1975</v>
      </c>
      <c r="M1112" s="70" t="s">
        <v>2741</v>
      </c>
    </row>
    <row r="1113" spans="2:80">
      <c r="B1113" s="26">
        <f t="shared" si="20"/>
        <v>1111</v>
      </c>
      <c r="C1113" s="26" t="s">
        <v>2742</v>
      </c>
      <c r="D1113" s="117" t="s">
        <v>2743</v>
      </c>
      <c r="E1113" s="80" t="s">
        <v>1932</v>
      </c>
      <c r="F1113" s="81">
        <v>12</v>
      </c>
      <c r="G1113" s="81" t="s">
        <v>799</v>
      </c>
      <c r="H1113" s="27">
        <f>INDEX(部首検索表[序数],MATCH(字音画数表[[#This Row],[部首]],部首検索表[部首],0))</f>
        <v>38</v>
      </c>
      <c r="I1113" s="82" t="s">
        <v>2638</v>
      </c>
      <c r="J1113" s="82"/>
      <c r="K1113" s="82"/>
      <c r="L1113" s="82"/>
      <c r="M1113" s="70" t="s">
        <v>1345</v>
      </c>
    </row>
    <row r="1114" spans="2:80">
      <c r="B1114" s="26">
        <f t="shared" si="20"/>
        <v>1112</v>
      </c>
      <c r="C1114" s="26" t="s">
        <v>2744</v>
      </c>
      <c r="D1114" s="101" t="s">
        <v>2745</v>
      </c>
      <c r="E1114" s="80" t="s">
        <v>2746</v>
      </c>
      <c r="F1114" s="81">
        <v>12</v>
      </c>
      <c r="G1114" s="81" t="s">
        <v>799</v>
      </c>
      <c r="H1114" s="27">
        <f>INDEX(部首検索表[序数],MATCH(字音画数表[[#This Row],[部首]],部首検索表[部首],0))</f>
        <v>38</v>
      </c>
      <c r="I1114" s="82" t="s">
        <v>2746</v>
      </c>
      <c r="J1114" s="82"/>
      <c r="K1114" s="82"/>
      <c r="L1114" s="82"/>
      <c r="M1114" s="70" t="s">
        <v>1345</v>
      </c>
    </row>
    <row r="1115" spans="2:80">
      <c r="B1115" s="26">
        <f t="shared" si="20"/>
        <v>1113</v>
      </c>
      <c r="C1115" s="26" t="s">
        <v>2748</v>
      </c>
      <c r="D1115" s="119" t="s">
        <v>2749</v>
      </c>
      <c r="E1115" s="80" t="s">
        <v>2637</v>
      </c>
      <c r="F1115" s="81">
        <v>21</v>
      </c>
      <c r="G1115" s="81" t="s">
        <v>2750</v>
      </c>
      <c r="H1115" s="27">
        <f>INDEX(部首検索表[序数],MATCH(字音画数表[[#This Row],[部首]],部首検索表[部首],0))</f>
        <v>94</v>
      </c>
      <c r="I1115" s="82" t="s">
        <v>95</v>
      </c>
      <c r="J1115" s="82"/>
      <c r="K1115" s="82"/>
      <c r="L1115" s="82"/>
      <c r="M1115" s="70" t="s">
        <v>1345</v>
      </c>
    </row>
    <row r="1116" spans="2:80">
      <c r="B1116" s="26">
        <f t="shared" si="20"/>
        <v>1114</v>
      </c>
      <c r="C1116" s="26" t="s">
        <v>2751</v>
      </c>
      <c r="D1116" s="120" t="s">
        <v>2752</v>
      </c>
      <c r="E1116" s="80" t="s">
        <v>2623</v>
      </c>
      <c r="F1116" s="81">
        <v>18</v>
      </c>
      <c r="G1116" s="81" t="s">
        <v>799</v>
      </c>
      <c r="H1116" s="27">
        <f>INDEX(部首検索表[序数],MATCH(字音画数表[[#This Row],[部首]],部首検索表[部首],0))</f>
        <v>38</v>
      </c>
      <c r="I1116" s="82" t="s">
        <v>2619</v>
      </c>
      <c r="J1116" s="82"/>
      <c r="K1116" s="82"/>
      <c r="L1116" s="82"/>
      <c r="M1116" s="70" t="s">
        <v>1345</v>
      </c>
    </row>
    <row r="1117" spans="2:80">
      <c r="B1117" s="26">
        <f t="shared" si="20"/>
        <v>1115</v>
      </c>
      <c r="C1117" s="26" t="s">
        <v>865</v>
      </c>
      <c r="D1117" s="101" t="s">
        <v>865</v>
      </c>
      <c r="E1117" s="80" t="s">
        <v>1896</v>
      </c>
      <c r="F1117" s="81">
        <v>4</v>
      </c>
      <c r="G1117" s="81" t="s">
        <v>865</v>
      </c>
      <c r="H1117" s="27">
        <f>INDEX(部首検索表[序数],MATCH(字音画数表[[#This Row],[部首]],部首検索表[部首],0))</f>
        <v>94</v>
      </c>
      <c r="I1117" s="82" t="s">
        <v>2755</v>
      </c>
      <c r="J1117" s="82"/>
      <c r="K1117" s="82"/>
      <c r="L1117" s="82"/>
      <c r="M1117" s="70"/>
    </row>
    <row r="1118" spans="2:80">
      <c r="B1118" s="26">
        <f t="shared" si="20"/>
        <v>1116</v>
      </c>
      <c r="C1118" s="26" t="s">
        <v>2177</v>
      </c>
      <c r="D1118" s="101" t="s">
        <v>2177</v>
      </c>
      <c r="E1118" s="80" t="s">
        <v>734</v>
      </c>
      <c r="F1118" s="81">
        <v>19</v>
      </c>
      <c r="G1118" s="6" t="s">
        <v>312</v>
      </c>
      <c r="H1118" s="27">
        <f>INDEX(部首検索表[序数],MATCH(字音画数表[[#This Row],[部首]],部首検索表[部首],0))</f>
        <v>104</v>
      </c>
      <c r="I1118" s="82" t="s">
        <v>2132</v>
      </c>
      <c r="J1118" s="82"/>
      <c r="K1118" s="82"/>
      <c r="L1118" s="82"/>
      <c r="M1118" s="70"/>
    </row>
    <row r="1119" spans="2:80">
      <c r="B1119" s="26">
        <f>ROW()-2</f>
        <v>1117</v>
      </c>
      <c r="C1119" s="26" t="s">
        <v>2255</v>
      </c>
      <c r="D1119" s="101" t="s">
        <v>2256</v>
      </c>
      <c r="E1119" s="80" t="s">
        <v>2740</v>
      </c>
      <c r="F1119" s="81">
        <v>21</v>
      </c>
      <c r="G1119" s="81" t="s">
        <v>3760</v>
      </c>
      <c r="H1119" s="27">
        <f>INDEX(部首検索表[序数],MATCH(字音画数表[[#This Row],[部首]],部首検索表[部首],0))</f>
        <v>75</v>
      </c>
      <c r="I1119" s="82" t="s">
        <v>2656</v>
      </c>
      <c r="J1119" s="82"/>
      <c r="K1119" s="82"/>
      <c r="L1119" s="82"/>
      <c r="M1119" s="70" t="s">
        <v>1345</v>
      </c>
    </row>
    <row r="1120" spans="2:80">
      <c r="B1120" s="29">
        <f t="shared" ref="B1120:B1151" si="21">ROW()-2</f>
        <v>1118</v>
      </c>
      <c r="C1120" s="29" t="s">
        <v>2224</v>
      </c>
      <c r="D1120" s="101" t="s">
        <v>2225</v>
      </c>
      <c r="E1120" s="66" t="s">
        <v>1873</v>
      </c>
      <c r="F1120" s="58">
        <v>13</v>
      </c>
      <c r="G1120" s="6" t="s">
        <v>1139</v>
      </c>
      <c r="H1120" s="27">
        <f>INDEX(部首検索表[序数],MATCH(字音画数表[[#This Row],[部首]],部首検索表[部首],0))</f>
        <v>73</v>
      </c>
      <c r="I1120" s="59" t="s">
        <v>95</v>
      </c>
      <c r="J1120" s="59"/>
      <c r="K1120" s="59"/>
      <c r="L1120" s="59"/>
      <c r="M1120" s="70" t="s">
        <v>1345</v>
      </c>
    </row>
    <row r="1121" spans="2:13">
      <c r="B1121" s="29">
        <f t="shared" si="21"/>
        <v>1119</v>
      </c>
      <c r="C1121" s="29" t="s">
        <v>2232</v>
      </c>
      <c r="D1121" s="110" t="s">
        <v>2233</v>
      </c>
      <c r="E1121" s="66" t="s">
        <v>3761</v>
      </c>
      <c r="F1121" s="58">
        <v>12</v>
      </c>
      <c r="G1121" s="58" t="s">
        <v>807</v>
      </c>
      <c r="H1121" s="27">
        <f>INDEX(部首検索表[序数],MATCH(字音画数表[[#This Row],[部首]],部首検索表[部首],0))</f>
        <v>19</v>
      </c>
      <c r="I1121" s="59" t="s">
        <v>2141</v>
      </c>
      <c r="J1121" s="59"/>
      <c r="K1121" s="59"/>
      <c r="L1121" s="59"/>
      <c r="M1121" s="70" t="s">
        <v>1345</v>
      </c>
    </row>
    <row r="1122" spans="2:13">
      <c r="B1122" s="29">
        <f t="shared" si="21"/>
        <v>1120</v>
      </c>
      <c r="C1122" s="29" t="s">
        <v>2216</v>
      </c>
      <c r="D1122" s="110" t="s">
        <v>2217</v>
      </c>
      <c r="E1122" s="66" t="s">
        <v>1864</v>
      </c>
      <c r="F1122" s="58">
        <v>12</v>
      </c>
      <c r="G1122" s="6" t="s">
        <v>76</v>
      </c>
      <c r="H1122" s="27">
        <f>INDEX(部首検索表[序数],MATCH(字音画数表[[#This Row],[部首]],部首検索表[部首],0))</f>
        <v>31</v>
      </c>
      <c r="I1122" s="59" t="s">
        <v>1864</v>
      </c>
      <c r="J1122" s="59"/>
      <c r="K1122" s="59"/>
      <c r="L1122" s="59"/>
      <c r="M1122" s="70" t="s">
        <v>1345</v>
      </c>
    </row>
    <row r="1123" spans="2:13">
      <c r="B1123" s="29">
        <f t="shared" si="21"/>
        <v>1121</v>
      </c>
      <c r="C1123" s="29" t="s">
        <v>2251</v>
      </c>
      <c r="D1123" s="110" t="s">
        <v>2252</v>
      </c>
      <c r="E1123" s="66" t="s">
        <v>1932</v>
      </c>
      <c r="F1123" s="58">
        <v>18</v>
      </c>
      <c r="G1123" s="58" t="s">
        <v>3762</v>
      </c>
      <c r="H1123" s="27">
        <f>INDEX(部首検索表[序数],MATCH(字音画数表[[#This Row],[部首]],部首検索表[部首],0))</f>
        <v>69</v>
      </c>
      <c r="I1123" s="59" t="s">
        <v>3763</v>
      </c>
      <c r="J1123" s="66" t="s">
        <v>2086</v>
      </c>
      <c r="K1123" s="59" t="s">
        <v>3764</v>
      </c>
      <c r="L1123" s="59"/>
      <c r="M1123" s="70" t="s">
        <v>1345</v>
      </c>
    </row>
    <row r="1124" spans="2:13">
      <c r="B1124" s="29">
        <f t="shared" si="21"/>
        <v>1122</v>
      </c>
      <c r="C1124" s="29" t="s">
        <v>2253</v>
      </c>
      <c r="D1124" s="110" t="s">
        <v>2254</v>
      </c>
      <c r="E1124" s="66" t="s">
        <v>3765</v>
      </c>
      <c r="F1124" s="58">
        <v>11</v>
      </c>
      <c r="G1124" s="58" t="s">
        <v>2159</v>
      </c>
      <c r="H1124" s="27">
        <f>INDEX(部首検索表[序数],MATCH(字音画数表[[#This Row],[部首]],部首検索表[部首],0))</f>
        <v>9</v>
      </c>
      <c r="I1124" s="59" t="s">
        <v>3766</v>
      </c>
      <c r="J1124" s="59" t="s">
        <v>2054</v>
      </c>
      <c r="K1124" s="59" t="s">
        <v>3764</v>
      </c>
      <c r="L1124" s="59"/>
      <c r="M1124" s="70" t="s">
        <v>1345</v>
      </c>
    </row>
    <row r="1125" spans="2:13">
      <c r="B1125" s="29">
        <f t="shared" si="21"/>
        <v>1123</v>
      </c>
      <c r="C1125" s="29" t="s">
        <v>2214</v>
      </c>
      <c r="D1125" s="110" t="s">
        <v>2215</v>
      </c>
      <c r="E1125" s="66" t="s">
        <v>1954</v>
      </c>
      <c r="F1125" s="58">
        <v>15</v>
      </c>
      <c r="G1125" s="81" t="s">
        <v>3760</v>
      </c>
      <c r="H1125" s="27">
        <f>INDEX(部首検索表[序数],MATCH(字音画数表[[#This Row],[部首]],部首検索表[部首],0))</f>
        <v>75</v>
      </c>
      <c r="I1125" s="59" t="s">
        <v>2132</v>
      </c>
      <c r="J1125" s="59"/>
      <c r="K1125" s="59"/>
      <c r="L1125" s="59"/>
      <c r="M1125" s="70" t="s">
        <v>1345</v>
      </c>
    </row>
    <row r="1126" spans="2:13">
      <c r="B1126" s="29">
        <f t="shared" si="21"/>
        <v>1124</v>
      </c>
      <c r="C1126" s="29" t="s">
        <v>2247</v>
      </c>
      <c r="D1126" s="110" t="s">
        <v>2248</v>
      </c>
      <c r="E1126" s="66" t="s">
        <v>3767</v>
      </c>
      <c r="F1126" s="58">
        <v>22</v>
      </c>
      <c r="G1126" s="58" t="s">
        <v>353</v>
      </c>
      <c r="H1126" s="27">
        <f>INDEX(部首検索表[序数],MATCH(字音画数表[[#This Row],[部首]],部首検索表[部首],0))</f>
        <v>149</v>
      </c>
      <c r="I1126" s="59" t="s">
        <v>2097</v>
      </c>
      <c r="J1126" s="59" t="s">
        <v>3787</v>
      </c>
      <c r="K1126" s="59" t="s">
        <v>3764</v>
      </c>
      <c r="L1126" s="82" t="s">
        <v>1975</v>
      </c>
      <c r="M1126" s="127" t="s">
        <v>3768</v>
      </c>
    </row>
    <row r="1127" spans="2:13">
      <c r="B1127" s="29">
        <f t="shared" si="21"/>
        <v>1125</v>
      </c>
      <c r="C1127" s="29" t="s">
        <v>2234</v>
      </c>
      <c r="D1127" s="110" t="s">
        <v>2235</v>
      </c>
      <c r="E1127" s="66" t="s">
        <v>325</v>
      </c>
      <c r="F1127" s="58">
        <v>19</v>
      </c>
      <c r="G1127" s="58" t="s">
        <v>912</v>
      </c>
      <c r="H1127" s="27">
        <f>INDEX(部首検索表[序数],MATCH(字音画数表[[#This Row],[部首]],部首検索表[部首],0))</f>
        <v>160</v>
      </c>
      <c r="I1127" s="59" t="s">
        <v>325</v>
      </c>
      <c r="J1127" s="59" t="s">
        <v>2033</v>
      </c>
      <c r="K1127" s="59" t="s">
        <v>3764</v>
      </c>
      <c r="L1127" s="59"/>
      <c r="M1127" s="70" t="s">
        <v>1345</v>
      </c>
    </row>
    <row r="1128" spans="2:13">
      <c r="B1128" s="29">
        <f t="shared" si="21"/>
        <v>1126</v>
      </c>
      <c r="C1128" s="29" t="s">
        <v>2257</v>
      </c>
      <c r="D1128" s="110" t="s">
        <v>2258</v>
      </c>
      <c r="E1128" s="66" t="s">
        <v>3769</v>
      </c>
      <c r="F1128" s="58">
        <v>14</v>
      </c>
      <c r="G1128" s="6" t="s">
        <v>109</v>
      </c>
      <c r="H1128" s="27">
        <f>INDEX(部首検索表[序数],MATCH(字音画数表[[#This Row],[部首]],部首検索表[部首],0))</f>
        <v>162</v>
      </c>
      <c r="I1128" s="59" t="s">
        <v>3770</v>
      </c>
      <c r="J1128" s="59"/>
      <c r="K1128" s="59"/>
      <c r="L1128" s="59"/>
      <c r="M1128" s="70" t="s">
        <v>1345</v>
      </c>
    </row>
    <row r="1129" spans="2:13">
      <c r="B1129" s="29">
        <f t="shared" si="21"/>
        <v>1127</v>
      </c>
      <c r="C1129" s="29" t="s">
        <v>2228</v>
      </c>
      <c r="D1129" s="110" t="s">
        <v>2229</v>
      </c>
      <c r="E1129" s="66" t="s">
        <v>3769</v>
      </c>
      <c r="F1129" s="58">
        <v>23</v>
      </c>
      <c r="G1129" s="58" t="s">
        <v>907</v>
      </c>
      <c r="H1129" s="27">
        <f>INDEX(部首検索表[序数],MATCH(字音画数表[[#This Row],[部首]],部首検索表[部首],0))</f>
        <v>188</v>
      </c>
      <c r="I1129" s="59" t="s">
        <v>3770</v>
      </c>
      <c r="J1129" s="59" t="s">
        <v>2084</v>
      </c>
      <c r="K1129" s="59" t="s">
        <v>3764</v>
      </c>
      <c r="L1129" s="59"/>
      <c r="M1129" s="70" t="s">
        <v>1345</v>
      </c>
    </row>
    <row r="1130" spans="2:13">
      <c r="B1130" s="29">
        <f t="shared" si="21"/>
        <v>1128</v>
      </c>
      <c r="C1130" s="29" t="s">
        <v>2230</v>
      </c>
      <c r="D1130" s="110" t="s">
        <v>2231</v>
      </c>
      <c r="E1130" s="66" t="s">
        <v>3771</v>
      </c>
      <c r="F1130" s="58">
        <v>17</v>
      </c>
      <c r="G1130" s="6" t="s">
        <v>1061</v>
      </c>
      <c r="H1130" s="27">
        <f>INDEX(部首検索表[序数],MATCH(字音画数表[[#This Row],[部首]],部首検索表[部首],0))</f>
        <v>203</v>
      </c>
      <c r="I1130" s="59" t="s">
        <v>3770</v>
      </c>
      <c r="J1130" s="59"/>
      <c r="K1130" s="59"/>
      <c r="L1130" s="59"/>
      <c r="M1130" s="70" t="s">
        <v>1345</v>
      </c>
    </row>
    <row r="1131" spans="2:13">
      <c r="B1131" s="29">
        <f t="shared" si="21"/>
        <v>1129</v>
      </c>
      <c r="C1131" s="29" t="s">
        <v>2262</v>
      </c>
      <c r="D1131" s="110" t="s">
        <v>2241</v>
      </c>
      <c r="E1131" s="66" t="s">
        <v>3772</v>
      </c>
      <c r="F1131" s="58">
        <v>16</v>
      </c>
      <c r="G1131" s="58" t="s">
        <v>2621</v>
      </c>
      <c r="H1131" s="27">
        <f>INDEX(部首検索表[序数],MATCH(字音画数表[[#This Row],[部首]],部首検索表[部首],0))</f>
        <v>72</v>
      </c>
      <c r="I1131" s="59" t="s">
        <v>2137</v>
      </c>
      <c r="J1131" s="59"/>
      <c r="K1131" s="59"/>
      <c r="L1131" s="59"/>
      <c r="M1131" s="70" t="s">
        <v>1345</v>
      </c>
    </row>
    <row r="1132" spans="2:13">
      <c r="B1132" s="29">
        <f t="shared" si="21"/>
        <v>1130</v>
      </c>
      <c r="C1132" s="29" t="s">
        <v>2213</v>
      </c>
      <c r="D1132" s="110" t="s">
        <v>2212</v>
      </c>
      <c r="E1132" s="66" t="s">
        <v>1873</v>
      </c>
      <c r="F1132" s="58">
        <v>15</v>
      </c>
      <c r="G1132" s="58" t="s">
        <v>3760</v>
      </c>
      <c r="H1132" s="27">
        <f>INDEX(部首検索表[序数],MATCH(字音画数表[[#This Row],[部首]],部首検索表[部首],0))</f>
        <v>75</v>
      </c>
      <c r="I1132" s="59" t="s">
        <v>95</v>
      </c>
      <c r="J1132" s="59" t="s">
        <v>3773</v>
      </c>
      <c r="K1132" s="59" t="s">
        <v>1972</v>
      </c>
      <c r="L1132" s="59"/>
      <c r="M1132" s="70" t="s">
        <v>3774</v>
      </c>
    </row>
    <row r="1133" spans="2:13">
      <c r="B1133" s="29">
        <f t="shared" si="21"/>
        <v>1131</v>
      </c>
      <c r="C1133" s="29" t="s">
        <v>2250</v>
      </c>
      <c r="D1133" s="110" t="s">
        <v>2242</v>
      </c>
      <c r="E1133" s="66" t="s">
        <v>1873</v>
      </c>
      <c r="F1133" s="58">
        <v>10</v>
      </c>
      <c r="G1133" s="58" t="s">
        <v>913</v>
      </c>
      <c r="H1133" s="27">
        <f>INDEX(部首検索表[序数],MATCH(字音画数表[[#This Row],[部首]],部首検索表[部首],0))</f>
        <v>85</v>
      </c>
      <c r="I1133" s="59" t="s">
        <v>95</v>
      </c>
      <c r="J1133" s="59"/>
      <c r="K1133" s="59"/>
      <c r="L1133" s="59"/>
      <c r="M1133" s="70" t="s">
        <v>1345</v>
      </c>
    </row>
    <row r="1134" spans="2:13">
      <c r="B1134" s="29">
        <f t="shared" si="21"/>
        <v>1132</v>
      </c>
      <c r="C1134" s="29" t="s">
        <v>2236</v>
      </c>
      <c r="D1134" s="110" t="s">
        <v>2237</v>
      </c>
      <c r="E1134" s="66" t="s">
        <v>3775</v>
      </c>
      <c r="F1134" s="58">
        <v>11</v>
      </c>
      <c r="G1134" s="58" t="s">
        <v>914</v>
      </c>
      <c r="H1134" s="27">
        <f>INDEX(部首検索表[序数],MATCH(字音画数表[[#This Row],[部首]],部首検索表[部首],0))</f>
        <v>112</v>
      </c>
      <c r="I1134" s="59" t="s">
        <v>3776</v>
      </c>
      <c r="J1134" s="59" t="s">
        <v>1896</v>
      </c>
      <c r="K1134" s="59" t="s">
        <v>1972</v>
      </c>
      <c r="L1134" s="59"/>
      <c r="M1134" s="70" t="s">
        <v>1345</v>
      </c>
    </row>
    <row r="1135" spans="2:13">
      <c r="B1135" s="29">
        <f t="shared" si="21"/>
        <v>1133</v>
      </c>
      <c r="C1135" s="29" t="s">
        <v>2222</v>
      </c>
      <c r="D1135" s="110" t="s">
        <v>2223</v>
      </c>
      <c r="E1135" s="66" t="s">
        <v>3777</v>
      </c>
      <c r="F1135" s="58">
        <v>8</v>
      </c>
      <c r="G1135" s="58" t="s">
        <v>3778</v>
      </c>
      <c r="H1135" s="27">
        <f>INDEX(部首検索表[序数],MATCH(字音画数表[[#This Row],[部首]],部首検索表[部首],0))</f>
        <v>113</v>
      </c>
      <c r="I1135" s="59" t="s">
        <v>325</v>
      </c>
      <c r="J1135" s="59"/>
      <c r="K1135" s="59"/>
      <c r="L1135" s="59"/>
      <c r="M1135" s="70" t="s">
        <v>1345</v>
      </c>
    </row>
    <row r="1136" spans="2:13">
      <c r="B1136" s="29">
        <f t="shared" si="21"/>
        <v>1134</v>
      </c>
      <c r="C1136" s="29" t="s">
        <v>2226</v>
      </c>
      <c r="D1136" s="110" t="s">
        <v>2227</v>
      </c>
      <c r="E1136" s="66" t="s">
        <v>325</v>
      </c>
      <c r="F1136" s="58">
        <v>12</v>
      </c>
      <c r="G1136" s="58" t="s">
        <v>911</v>
      </c>
      <c r="H1136" s="27">
        <f>INDEX(部首検索表[序数],MATCH(字音画数表[[#This Row],[部首]],部首検索表[部首],0))</f>
        <v>147</v>
      </c>
      <c r="I1136" s="59" t="s">
        <v>325</v>
      </c>
      <c r="J1136" s="59"/>
      <c r="K1136" s="59"/>
      <c r="L1136" s="59"/>
      <c r="M1136" s="70" t="s">
        <v>1345</v>
      </c>
    </row>
    <row r="1137" spans="2:13">
      <c r="B1137" s="29">
        <f t="shared" si="21"/>
        <v>1135</v>
      </c>
      <c r="C1137" s="29" t="s">
        <v>2259</v>
      </c>
      <c r="D1137" s="110" t="s">
        <v>2260</v>
      </c>
      <c r="E1137" s="66" t="s">
        <v>2639</v>
      </c>
      <c r="F1137" s="58">
        <v>16</v>
      </c>
      <c r="G1137" s="58" t="s">
        <v>806</v>
      </c>
      <c r="H1137" s="27">
        <f>INDEX(部首検索表[序数],MATCH(字音画数表[[#This Row],[部首]],部首検索表[部首],0))</f>
        <v>167</v>
      </c>
      <c r="I1137" s="59" t="s">
        <v>2640</v>
      </c>
      <c r="J1137" s="59" t="s">
        <v>3788</v>
      </c>
      <c r="K1137" s="59" t="s">
        <v>1972</v>
      </c>
      <c r="L1137" s="82" t="s">
        <v>1975</v>
      </c>
      <c r="M1137" s="127" t="s">
        <v>3780</v>
      </c>
    </row>
    <row r="1138" spans="2:13">
      <c r="B1138" s="29">
        <f t="shared" si="21"/>
        <v>1136</v>
      </c>
      <c r="C1138" s="29" t="s">
        <v>2277</v>
      </c>
      <c r="D1138" s="110" t="s">
        <v>2278</v>
      </c>
      <c r="E1138" s="66" t="s">
        <v>3779</v>
      </c>
      <c r="F1138" s="58">
        <v>11</v>
      </c>
      <c r="G1138" s="6" t="s">
        <v>546</v>
      </c>
      <c r="H1138" s="27">
        <f>INDEX(部首検索表[序数],MATCH(字音画数表[[#This Row],[部首]],部首検索表[部首],0))</f>
        <v>79</v>
      </c>
      <c r="I1138" s="59" t="s">
        <v>2027</v>
      </c>
      <c r="J1138" s="59"/>
      <c r="K1138" s="59"/>
      <c r="L1138" s="82" t="s">
        <v>1975</v>
      </c>
      <c r="M1138" s="127" t="s">
        <v>3781</v>
      </c>
    </row>
    <row r="1139" spans="2:13">
      <c r="B1139" s="29">
        <f t="shared" si="21"/>
        <v>1137</v>
      </c>
      <c r="C1139" s="29" t="s">
        <v>2282</v>
      </c>
      <c r="D1139" s="110" t="s">
        <v>2283</v>
      </c>
      <c r="E1139" s="66" t="s">
        <v>166</v>
      </c>
      <c r="F1139" s="58">
        <v>12</v>
      </c>
      <c r="G1139" s="58" t="s">
        <v>2159</v>
      </c>
      <c r="H1139" s="27">
        <f>INDEX(部首検索表[序数],MATCH(字音画数表[[#This Row],[部首]],部首検索表[部首],0))</f>
        <v>9</v>
      </c>
      <c r="I1139" s="59" t="s">
        <v>166</v>
      </c>
      <c r="J1139" s="59"/>
      <c r="K1139" s="59"/>
      <c r="L1139" s="59"/>
      <c r="M1139" s="70" t="s">
        <v>1345</v>
      </c>
    </row>
    <row r="1140" spans="2:13">
      <c r="B1140" s="29">
        <f t="shared" si="21"/>
        <v>1138</v>
      </c>
      <c r="C1140" s="29" t="s">
        <v>2284</v>
      </c>
      <c r="D1140" s="110" t="s">
        <v>2285</v>
      </c>
      <c r="E1140" s="66" t="s">
        <v>95</v>
      </c>
      <c r="F1140" s="58">
        <v>15</v>
      </c>
      <c r="G1140" s="58" t="s">
        <v>2159</v>
      </c>
      <c r="H1140" s="27">
        <f>INDEX(部首検索表[序数],MATCH(字音画数表[[#This Row],[部首]],部首検索表[部首],0))</f>
        <v>9</v>
      </c>
      <c r="I1140" s="59" t="s">
        <v>95</v>
      </c>
      <c r="J1140" s="59"/>
      <c r="K1140" s="59"/>
      <c r="L1140" s="59"/>
      <c r="M1140" s="70" t="s">
        <v>1345</v>
      </c>
    </row>
    <row r="1141" spans="2:13">
      <c r="B1141" s="29">
        <f t="shared" si="21"/>
        <v>1139</v>
      </c>
      <c r="C1141" s="29" t="s">
        <v>2287</v>
      </c>
      <c r="D1141" s="110" t="s">
        <v>2288</v>
      </c>
      <c r="E1141" s="66" t="s">
        <v>3782</v>
      </c>
      <c r="F1141" s="58">
        <v>8</v>
      </c>
      <c r="G1141" s="58" t="s">
        <v>3783</v>
      </c>
      <c r="H1141" s="27">
        <f>INDEX(部首検索表[序数],MATCH(字音画数表[[#This Row],[部首]],部首検索表[部首],0))</f>
        <v>11</v>
      </c>
      <c r="I1141" s="59" t="s">
        <v>2640</v>
      </c>
      <c r="J1141" s="59"/>
      <c r="K1141" s="59"/>
      <c r="L1141" s="59"/>
      <c r="M1141" s="70" t="s">
        <v>1345</v>
      </c>
    </row>
    <row r="1142" spans="2:13">
      <c r="B1142" s="29">
        <f t="shared" si="21"/>
        <v>1140</v>
      </c>
      <c r="C1142" s="29" t="s">
        <v>2290</v>
      </c>
      <c r="D1142" s="110" t="s">
        <v>2291</v>
      </c>
      <c r="E1142" s="66" t="s">
        <v>1896</v>
      </c>
      <c r="F1142" s="58">
        <v>15</v>
      </c>
      <c r="G1142" s="58" t="s">
        <v>804</v>
      </c>
      <c r="H1142" s="27">
        <f>INDEX(部首検索表[序数],MATCH(字音画数表[[#This Row],[部首]],部首検索表[部首],0))</f>
        <v>18</v>
      </c>
      <c r="I1142" s="59" t="s">
        <v>2755</v>
      </c>
      <c r="J1142" s="59"/>
      <c r="K1142" s="59"/>
      <c r="L1142" s="59"/>
      <c r="M1142" s="70" t="s">
        <v>1345</v>
      </c>
    </row>
    <row r="1143" spans="2:13">
      <c r="B1143" s="29">
        <f t="shared" si="21"/>
        <v>1141</v>
      </c>
      <c r="C1143" s="29" t="s">
        <v>2292</v>
      </c>
      <c r="D1143" s="110" t="s">
        <v>2293</v>
      </c>
      <c r="E1143" s="66" t="s">
        <v>1896</v>
      </c>
      <c r="F1143" s="58">
        <v>20</v>
      </c>
      <c r="G1143" s="58" t="s">
        <v>807</v>
      </c>
      <c r="H1143" s="27">
        <f>INDEX(部首検索表[序数],MATCH(字音画数表[[#This Row],[部首]],部首検索表[部首],0))</f>
        <v>19</v>
      </c>
      <c r="I1143" s="59" t="s">
        <v>2755</v>
      </c>
      <c r="J1143" s="59" t="s">
        <v>2012</v>
      </c>
      <c r="K1143" s="59" t="s">
        <v>3764</v>
      </c>
      <c r="L1143" s="59"/>
      <c r="M1143" s="70" t="s">
        <v>1345</v>
      </c>
    </row>
    <row r="1144" spans="2:13">
      <c r="B1144" s="29">
        <f t="shared" si="21"/>
        <v>1142</v>
      </c>
      <c r="C1144" s="29" t="s">
        <v>2294</v>
      </c>
      <c r="D1144" s="110" t="s">
        <v>2295</v>
      </c>
      <c r="E1144" s="66" t="s">
        <v>1890</v>
      </c>
      <c r="F1144" s="58">
        <v>11</v>
      </c>
      <c r="G1144" s="6" t="s">
        <v>1002</v>
      </c>
      <c r="H1144" s="27">
        <f>INDEX(部首検索表[序数],MATCH(字音画数表[[#This Row],[部首]],部首検索表[部首],0))</f>
        <v>23</v>
      </c>
      <c r="I1144" s="59" t="s">
        <v>1890</v>
      </c>
      <c r="J1144" s="59"/>
      <c r="K1144" s="59"/>
      <c r="L1144" s="82" t="s">
        <v>1975</v>
      </c>
      <c r="M1144" s="127" t="s">
        <v>3789</v>
      </c>
    </row>
    <row r="1145" spans="2:13">
      <c r="B1145" s="29">
        <f t="shared" si="21"/>
        <v>1143</v>
      </c>
      <c r="C1145" s="29" t="s">
        <v>2296</v>
      </c>
      <c r="D1145" s="110" t="s">
        <v>2297</v>
      </c>
      <c r="E1145" s="66" t="s">
        <v>3790</v>
      </c>
      <c r="F1145" s="58">
        <v>11</v>
      </c>
      <c r="G1145" s="6" t="s">
        <v>185</v>
      </c>
      <c r="H1145" s="27">
        <f>INDEX(部首検索表[序数],MATCH(字音画数表[[#This Row],[部首]],部首検索表[部首],0))</f>
        <v>28</v>
      </c>
      <c r="I1145" s="59" t="s">
        <v>2027</v>
      </c>
      <c r="J1145" s="59"/>
      <c r="K1145" s="59"/>
      <c r="L1145" s="82" t="s">
        <v>1975</v>
      </c>
      <c r="M1145" s="127" t="s">
        <v>3791</v>
      </c>
    </row>
    <row r="1146" spans="2:13">
      <c r="B1146" s="29">
        <f t="shared" si="21"/>
        <v>1144</v>
      </c>
      <c r="C1146" s="29" t="s">
        <v>2298</v>
      </c>
      <c r="D1146" s="110" t="s">
        <v>2299</v>
      </c>
      <c r="E1146" s="66" t="s">
        <v>2097</v>
      </c>
      <c r="F1146" s="58">
        <v>14</v>
      </c>
      <c r="G1146" s="6" t="s">
        <v>76</v>
      </c>
      <c r="H1146" s="27">
        <f>INDEX(部首検索表[序数],MATCH(字音画数表[[#This Row],[部首]],部首検索表[部首],0))</f>
        <v>31</v>
      </c>
      <c r="I1146" s="59" t="s">
        <v>2097</v>
      </c>
      <c r="J1146" s="59" t="s">
        <v>3807</v>
      </c>
      <c r="K1146" s="59" t="s">
        <v>3764</v>
      </c>
      <c r="L1146" s="59"/>
      <c r="M1146" s="70" t="s">
        <v>1345</v>
      </c>
    </row>
    <row r="1147" spans="2:13">
      <c r="B1147" s="29">
        <f t="shared" si="21"/>
        <v>1145</v>
      </c>
      <c r="C1147" s="29" t="s">
        <v>2304</v>
      </c>
      <c r="D1147" s="110" t="s">
        <v>2305</v>
      </c>
      <c r="E1147" s="66" t="s">
        <v>3777</v>
      </c>
      <c r="F1147" s="58">
        <v>15</v>
      </c>
      <c r="G1147" s="6" t="s">
        <v>2738</v>
      </c>
      <c r="H1147" s="27">
        <f>INDEX(部首検索表[序数],MATCH(字音画数表[[#This Row],[部首]],部首検索表[部首],0))</f>
        <v>40</v>
      </c>
      <c r="I1147" s="59" t="s">
        <v>325</v>
      </c>
      <c r="J1147" s="59"/>
      <c r="K1147" s="59"/>
      <c r="L1147" s="59"/>
      <c r="M1147" s="70" t="s">
        <v>1345</v>
      </c>
    </row>
    <row r="1148" spans="2:13">
      <c r="B1148" s="29">
        <f t="shared" si="21"/>
        <v>1146</v>
      </c>
      <c r="C1148" s="29" t="s">
        <v>2315</v>
      </c>
      <c r="D1148" s="110" t="s">
        <v>2316</v>
      </c>
      <c r="E1148" s="66" t="s">
        <v>1932</v>
      </c>
      <c r="F1148" s="58">
        <v>16</v>
      </c>
      <c r="G1148" s="58" t="s">
        <v>872</v>
      </c>
      <c r="H1148" s="27">
        <f>INDEX(部首検索表[序数],MATCH(字音画数表[[#This Row],[部首]],部首検索表[部首],0))</f>
        <v>64</v>
      </c>
      <c r="I1148" s="59" t="s">
        <v>2638</v>
      </c>
      <c r="J1148" s="59"/>
      <c r="K1148" s="59"/>
      <c r="L1148" s="59"/>
      <c r="M1148" s="70" t="s">
        <v>1345</v>
      </c>
    </row>
    <row r="1149" spans="2:13">
      <c r="B1149" s="29">
        <f t="shared" si="21"/>
        <v>1147</v>
      </c>
      <c r="C1149" s="29" t="s">
        <v>2317</v>
      </c>
      <c r="D1149" s="110" t="s">
        <v>2318</v>
      </c>
      <c r="E1149" s="66" t="s">
        <v>2646</v>
      </c>
      <c r="F1149" s="58">
        <v>9</v>
      </c>
      <c r="G1149" s="58" t="s">
        <v>872</v>
      </c>
      <c r="H1149" s="27">
        <f>INDEX(部首検索表[序数],MATCH(字音画数表[[#This Row],[部首]],部首検索表[部首],0))</f>
        <v>64</v>
      </c>
      <c r="I1149" s="59" t="s">
        <v>2274</v>
      </c>
      <c r="J1149" s="59"/>
      <c r="K1149" s="59"/>
      <c r="L1149" s="59"/>
      <c r="M1149" s="70" t="s">
        <v>1345</v>
      </c>
    </row>
    <row r="1150" spans="2:13">
      <c r="B1150" s="29">
        <f t="shared" si="21"/>
        <v>1148</v>
      </c>
      <c r="C1150" s="29" t="s">
        <v>2319</v>
      </c>
      <c r="D1150" s="110" t="s">
        <v>2320</v>
      </c>
      <c r="E1150" s="66" t="s">
        <v>3808</v>
      </c>
      <c r="F1150" s="58">
        <v>10</v>
      </c>
      <c r="G1150" s="58" t="s">
        <v>872</v>
      </c>
      <c r="H1150" s="27">
        <f>INDEX(部首検索表[序数],MATCH(字音画数表[[#This Row],[部首]],部首検索表[部首],0))</f>
        <v>64</v>
      </c>
      <c r="I1150" s="59" t="s">
        <v>151</v>
      </c>
      <c r="J1150" s="59"/>
      <c r="K1150" s="59"/>
      <c r="L1150" s="59"/>
      <c r="M1150" s="70" t="s">
        <v>1345</v>
      </c>
    </row>
    <row r="1151" spans="2:13">
      <c r="B1151" s="29">
        <f t="shared" si="21"/>
        <v>1149</v>
      </c>
      <c r="C1151" s="29" t="s">
        <v>3809</v>
      </c>
      <c r="D1151" s="110" t="s">
        <v>2468</v>
      </c>
      <c r="E1151" s="66" t="s">
        <v>3810</v>
      </c>
      <c r="F1151" s="58">
        <v>17</v>
      </c>
      <c r="G1151" s="58" t="s">
        <v>872</v>
      </c>
      <c r="H1151" s="27">
        <f>INDEX(部首検索表[序数],MATCH(字音画数表[[#This Row],[部首]],部首検索表[部首],0))</f>
        <v>64</v>
      </c>
      <c r="I1151" s="59" t="s">
        <v>151</v>
      </c>
      <c r="J1151" s="59"/>
      <c r="K1151" s="59"/>
      <c r="L1151" s="59"/>
      <c r="M1151" s="70" t="s">
        <v>1345</v>
      </c>
    </row>
    <row r="1152" spans="2:13">
      <c r="B1152" s="29">
        <f t="shared" ref="B1152:B1182" si="22">ROW()-2</f>
        <v>1150</v>
      </c>
      <c r="C1152" s="29" t="s">
        <v>2324</v>
      </c>
      <c r="D1152" s="110" t="s">
        <v>2325</v>
      </c>
      <c r="E1152" s="66" t="s">
        <v>3811</v>
      </c>
      <c r="F1152" s="58">
        <v>18</v>
      </c>
      <c r="G1152" s="58" t="s">
        <v>872</v>
      </c>
      <c r="H1152" s="27">
        <f>INDEX(部首検索表[序数],MATCH(字音画数表[[#This Row],[部首]],部首検索表[部首],0))</f>
        <v>64</v>
      </c>
      <c r="I1152" s="59" t="s">
        <v>95</v>
      </c>
      <c r="J1152" s="59"/>
      <c r="K1152" s="59"/>
      <c r="L1152" s="82" t="s">
        <v>1975</v>
      </c>
      <c r="M1152" s="127" t="s">
        <v>3812</v>
      </c>
    </row>
    <row r="1153" spans="2:13">
      <c r="B1153" s="29">
        <f t="shared" si="22"/>
        <v>1151</v>
      </c>
      <c r="C1153" s="29" t="s">
        <v>2326</v>
      </c>
      <c r="D1153" s="110" t="s">
        <v>2327</v>
      </c>
      <c r="E1153" s="66" t="s">
        <v>3813</v>
      </c>
      <c r="F1153" s="58">
        <v>6</v>
      </c>
      <c r="G1153" s="6" t="s">
        <v>135</v>
      </c>
      <c r="H1153" s="27">
        <f>INDEX(部首検索表[序数],MATCH(字音画数表[[#This Row],[部首]],部首検索表[部首],0))</f>
        <v>66</v>
      </c>
      <c r="I1153" s="59" t="s">
        <v>325</v>
      </c>
      <c r="J1153" s="59"/>
      <c r="K1153" s="59"/>
      <c r="L1153" s="59"/>
      <c r="M1153" s="70" t="s">
        <v>1345</v>
      </c>
    </row>
    <row r="1154" spans="2:13">
      <c r="B1154" s="29">
        <f t="shared" si="22"/>
        <v>1152</v>
      </c>
      <c r="C1154" s="29" t="s">
        <v>2328</v>
      </c>
      <c r="D1154" s="110" t="s">
        <v>2329</v>
      </c>
      <c r="E1154" s="66" t="s">
        <v>1861</v>
      </c>
      <c r="F1154" s="58">
        <v>10</v>
      </c>
      <c r="G1154" s="6" t="s">
        <v>135</v>
      </c>
      <c r="H1154" s="27">
        <f>INDEX(部首検索表[序数],MATCH(字音画数表[[#This Row],[部首]],部首検索表[部首],0))</f>
        <v>66</v>
      </c>
      <c r="I1154" s="59" t="s">
        <v>2025</v>
      </c>
      <c r="J1154" s="59"/>
      <c r="K1154" s="59"/>
      <c r="L1154" s="59"/>
      <c r="M1154" s="70" t="s">
        <v>1345</v>
      </c>
    </row>
    <row r="1155" spans="2:13">
      <c r="B1155" s="29">
        <f t="shared" si="22"/>
        <v>1153</v>
      </c>
      <c r="C1155" s="29" t="s">
        <v>2331</v>
      </c>
      <c r="D1155" s="110" t="s">
        <v>2332</v>
      </c>
      <c r="E1155" s="66" t="s">
        <v>3814</v>
      </c>
      <c r="F1155" s="58">
        <v>14</v>
      </c>
      <c r="G1155" s="58" t="s">
        <v>3760</v>
      </c>
      <c r="H1155" s="27">
        <f>INDEX(部首検索表[序数],MATCH(字音画数表[[#This Row],[部首]],部首検索表[部首],0))</f>
        <v>75</v>
      </c>
      <c r="I1155" s="59" t="s">
        <v>2619</v>
      </c>
      <c r="J1155" s="59"/>
      <c r="K1155" s="59"/>
      <c r="L1155" s="59"/>
      <c r="M1155" s="70" t="s">
        <v>1345</v>
      </c>
    </row>
    <row r="1156" spans="2:13">
      <c r="B1156" s="29">
        <f t="shared" si="22"/>
        <v>1154</v>
      </c>
      <c r="C1156" s="29" t="s">
        <v>2334</v>
      </c>
      <c r="D1156" s="110" t="s">
        <v>2335</v>
      </c>
      <c r="E1156" s="66" t="s">
        <v>1896</v>
      </c>
      <c r="F1156" s="58">
        <v>22</v>
      </c>
      <c r="G1156" s="58" t="s">
        <v>3760</v>
      </c>
      <c r="H1156" s="27">
        <f>INDEX(部首検索表[序数],MATCH(字音画数表[[#This Row],[部首]],部首検索表[部首],0))</f>
        <v>75</v>
      </c>
      <c r="I1156" s="59" t="s">
        <v>2755</v>
      </c>
      <c r="J1156" s="59"/>
      <c r="K1156" s="59"/>
      <c r="L1156" s="59"/>
      <c r="M1156" s="70" t="s">
        <v>1345</v>
      </c>
    </row>
    <row r="1157" spans="2:13">
      <c r="B1157" s="29">
        <f t="shared" si="22"/>
        <v>1155</v>
      </c>
      <c r="C1157" s="29" t="s">
        <v>2336</v>
      </c>
      <c r="D1157" s="110" t="s">
        <v>2337</v>
      </c>
      <c r="E1157" s="66" t="s">
        <v>1896</v>
      </c>
      <c r="F1157" s="58">
        <v>17</v>
      </c>
      <c r="G1157" s="58" t="s">
        <v>3760</v>
      </c>
      <c r="H1157" s="27">
        <f>INDEX(部首検索表[序数],MATCH(字音画数表[[#This Row],[部首]],部首検索表[部首],0))</f>
        <v>75</v>
      </c>
      <c r="I1157" s="59" t="s">
        <v>2755</v>
      </c>
      <c r="J1157" s="59"/>
      <c r="K1157" s="59"/>
      <c r="L1157" s="59"/>
      <c r="M1157" s="70" t="s">
        <v>1345</v>
      </c>
    </row>
    <row r="1158" spans="2:13">
      <c r="B1158" s="29">
        <f t="shared" si="22"/>
        <v>1156</v>
      </c>
      <c r="C1158" s="29" t="s">
        <v>2339</v>
      </c>
      <c r="D1158" s="110" t="s">
        <v>2340</v>
      </c>
      <c r="E1158" s="66" t="s">
        <v>2649</v>
      </c>
      <c r="F1158" s="58">
        <v>13</v>
      </c>
      <c r="G1158" s="58" t="s">
        <v>1354</v>
      </c>
      <c r="H1158" s="27">
        <f>INDEX(部首検索表[序数],MATCH(字音画数表[[#This Row],[部首]],部首検索表[部首],0))</f>
        <v>184</v>
      </c>
      <c r="I1158" s="59" t="s">
        <v>1864</v>
      </c>
      <c r="J1158" s="59"/>
      <c r="K1158" s="59"/>
      <c r="L1158" s="59"/>
      <c r="M1158" s="70" t="s">
        <v>1345</v>
      </c>
    </row>
    <row r="1159" spans="2:13">
      <c r="B1159" s="29">
        <f t="shared" si="22"/>
        <v>1157</v>
      </c>
      <c r="C1159" s="29" t="s">
        <v>2343</v>
      </c>
      <c r="D1159" s="110" t="s">
        <v>2344</v>
      </c>
      <c r="E1159" s="66" t="s">
        <v>3790</v>
      </c>
      <c r="F1159" s="58">
        <v>12</v>
      </c>
      <c r="G1159" s="58" t="s">
        <v>335</v>
      </c>
      <c r="H1159" s="27">
        <f>INDEX(部首検索表[序数],MATCH(字音画数表[[#This Row],[部首]],部首検索表[部首],0))</f>
        <v>78</v>
      </c>
      <c r="I1159" s="59" t="s">
        <v>2027</v>
      </c>
      <c r="J1159" s="59" t="s">
        <v>2031</v>
      </c>
      <c r="K1159" s="59" t="s">
        <v>3764</v>
      </c>
      <c r="L1159" s="59"/>
      <c r="M1159" s="70" t="s">
        <v>1345</v>
      </c>
    </row>
    <row r="1160" spans="2:13">
      <c r="B1160" s="29">
        <f t="shared" si="22"/>
        <v>1158</v>
      </c>
      <c r="C1160" s="29" t="s">
        <v>2345</v>
      </c>
      <c r="D1160" s="110" t="s">
        <v>2346</v>
      </c>
      <c r="E1160" s="66" t="s">
        <v>3815</v>
      </c>
      <c r="F1160" s="58">
        <v>15</v>
      </c>
      <c r="G1160" s="6" t="s">
        <v>546</v>
      </c>
      <c r="H1160" s="27">
        <f>INDEX(部首検索表[序数],MATCH(字音画数表[[#This Row],[部首]],部首検索表[部首],0))</f>
        <v>79</v>
      </c>
      <c r="I1160" s="59" t="s">
        <v>1977</v>
      </c>
      <c r="J1160" s="59"/>
      <c r="K1160" s="59"/>
      <c r="L1160" s="59"/>
      <c r="M1160" s="127" t="s">
        <v>3816</v>
      </c>
    </row>
    <row r="1161" spans="2:13">
      <c r="B1161" s="29">
        <f t="shared" si="22"/>
        <v>1159</v>
      </c>
      <c r="C1161" s="29" t="s">
        <v>2348</v>
      </c>
      <c r="D1161" s="110" t="s">
        <v>2349</v>
      </c>
      <c r="E1161" s="66" t="s">
        <v>3817</v>
      </c>
      <c r="F1161" s="58">
        <v>7</v>
      </c>
      <c r="G1161" s="58" t="s">
        <v>2176</v>
      </c>
      <c r="H1161" s="27">
        <f>INDEX(部首検索表[序数],MATCH(字音画数表[[#This Row],[部首]],部首検索表[部首],0))</f>
        <v>85</v>
      </c>
      <c r="I1161" s="59" t="s">
        <v>3818</v>
      </c>
      <c r="J1161" s="59"/>
      <c r="K1161" s="59"/>
      <c r="L1161" s="59"/>
      <c r="M1161" s="70" t="s">
        <v>1345</v>
      </c>
    </row>
    <row r="1162" spans="2:13">
      <c r="B1162" s="29">
        <f t="shared" si="22"/>
        <v>1160</v>
      </c>
      <c r="C1162" s="29" t="s">
        <v>2352</v>
      </c>
      <c r="D1162" s="110" t="s">
        <v>2353</v>
      </c>
      <c r="E1162" s="66" t="s">
        <v>478</v>
      </c>
      <c r="F1162" s="58">
        <v>17</v>
      </c>
      <c r="G1162" s="58" t="s">
        <v>2176</v>
      </c>
      <c r="H1162" s="27">
        <f>INDEX(部首検索表[序数],MATCH(字音画数表[[#This Row],[部首]],部首検索表[部首],0))</f>
        <v>85</v>
      </c>
      <c r="I1162" s="59" t="s">
        <v>1822</v>
      </c>
      <c r="J1162" s="59" t="s">
        <v>2063</v>
      </c>
      <c r="K1162" s="59" t="s">
        <v>3764</v>
      </c>
      <c r="L1162" s="59"/>
      <c r="M1162" s="127" t="s">
        <v>3819</v>
      </c>
    </row>
    <row r="1163" spans="2:13">
      <c r="B1163" s="29">
        <f t="shared" si="22"/>
        <v>1161</v>
      </c>
      <c r="C1163" s="29" t="s">
        <v>2354</v>
      </c>
      <c r="D1163" s="110" t="s">
        <v>2355</v>
      </c>
      <c r="E1163" s="66" t="s">
        <v>3820</v>
      </c>
      <c r="F1163" s="58">
        <v>16</v>
      </c>
      <c r="G1163" s="58" t="s">
        <v>867</v>
      </c>
      <c r="H1163" s="27">
        <f>INDEX(部首検索表[序数],MATCH(字音画数表[[#This Row],[部首]],部首検索表[部首],0))</f>
        <v>86</v>
      </c>
      <c r="I1163" s="59" t="s">
        <v>325</v>
      </c>
      <c r="J1163" s="59"/>
      <c r="K1163" s="59"/>
      <c r="L1163" s="59"/>
      <c r="M1163" s="70" t="s">
        <v>1345</v>
      </c>
    </row>
    <row r="1164" spans="2:13">
      <c r="B1164" s="29">
        <f t="shared" si="22"/>
        <v>1162</v>
      </c>
      <c r="C1164" s="29" t="s">
        <v>2356</v>
      </c>
      <c r="D1164" s="110" t="s">
        <v>2357</v>
      </c>
      <c r="E1164" s="66" t="s">
        <v>3821</v>
      </c>
      <c r="F1164" s="58">
        <v>16</v>
      </c>
      <c r="G1164" s="58" t="s">
        <v>3822</v>
      </c>
      <c r="H1164" s="27">
        <f>INDEX(部首検索表[序数],MATCH(字音画数表[[#This Row],[部首]],部首検索表[部首],0))</f>
        <v>203</v>
      </c>
      <c r="I1164" s="59" t="s">
        <v>3818</v>
      </c>
      <c r="J1164" s="59" t="s">
        <v>2125</v>
      </c>
      <c r="K1164" s="59" t="s">
        <v>3764</v>
      </c>
      <c r="L1164" s="59"/>
      <c r="M1164" s="70" t="s">
        <v>1345</v>
      </c>
    </row>
    <row r="1165" spans="2:13">
      <c r="B1165" s="29">
        <f t="shared" si="22"/>
        <v>1163</v>
      </c>
      <c r="C1165" s="29" t="s">
        <v>2358</v>
      </c>
      <c r="D1165" s="110" t="s">
        <v>2359</v>
      </c>
      <c r="E1165" s="66" t="s">
        <v>3767</v>
      </c>
      <c r="F1165" s="58">
        <v>16</v>
      </c>
      <c r="G1165" s="58" t="s">
        <v>865</v>
      </c>
      <c r="H1165" s="27">
        <f>INDEX(部首検索表[序数],MATCH(字音画数表[[#This Row],[部首]],部首検索表[部首],0))</f>
        <v>94</v>
      </c>
      <c r="I1165" s="59" t="s">
        <v>2097</v>
      </c>
      <c r="J1165" s="59" t="s">
        <v>3787</v>
      </c>
      <c r="K1165" s="59" t="s">
        <v>3764</v>
      </c>
      <c r="L1165" s="59"/>
      <c r="M1165" s="70" t="s">
        <v>1345</v>
      </c>
    </row>
    <row r="1166" spans="2:13">
      <c r="B1166" s="29">
        <f t="shared" si="22"/>
        <v>1164</v>
      </c>
      <c r="C1166" s="29" t="s">
        <v>2360</v>
      </c>
      <c r="D1166" s="110" t="s">
        <v>2361</v>
      </c>
      <c r="E1166" s="66" t="s">
        <v>3782</v>
      </c>
      <c r="F1166" s="58">
        <v>18</v>
      </c>
      <c r="G1166" s="58" t="s">
        <v>865</v>
      </c>
      <c r="H1166" s="27">
        <f>INDEX(部首検索表[序数],MATCH(字音画数表[[#This Row],[部首]],部首検索表[部首],0))</f>
        <v>94</v>
      </c>
      <c r="I1166" s="59" t="s">
        <v>2640</v>
      </c>
      <c r="J1166" s="59"/>
      <c r="K1166" s="59"/>
      <c r="L1166" s="59"/>
      <c r="M1166" s="70" t="s">
        <v>1345</v>
      </c>
    </row>
    <row r="1167" spans="2:13">
      <c r="B1167" s="29">
        <f t="shared" si="22"/>
        <v>1165</v>
      </c>
      <c r="C1167" s="29" t="s">
        <v>2363</v>
      </c>
      <c r="D1167" s="110" t="s">
        <v>2364</v>
      </c>
      <c r="E1167" s="66" t="s">
        <v>3811</v>
      </c>
      <c r="F1167" s="58">
        <v>12</v>
      </c>
      <c r="G1167" s="58" t="s">
        <v>797</v>
      </c>
      <c r="H1167" s="27">
        <f>INDEX(部首検索表[序数],MATCH(字音画数表[[#This Row],[部首]],部首検索表[部首],0))</f>
        <v>102</v>
      </c>
      <c r="I1167" s="59" t="s">
        <v>95</v>
      </c>
      <c r="J1167" s="59"/>
      <c r="K1167" s="59"/>
      <c r="L1167" s="59" t="s">
        <v>1975</v>
      </c>
      <c r="M1167" s="127" t="s">
        <v>3824</v>
      </c>
    </row>
    <row r="1168" spans="2:13">
      <c r="B1168" s="29">
        <f t="shared" si="22"/>
        <v>1166</v>
      </c>
      <c r="C1168" s="29" t="s">
        <v>2366</v>
      </c>
      <c r="D1168" s="110" t="s">
        <v>2367</v>
      </c>
      <c r="E1168" s="66" t="s">
        <v>2271</v>
      </c>
      <c r="F1168" s="58">
        <v>17</v>
      </c>
      <c r="G1168" s="58" t="s">
        <v>3778</v>
      </c>
      <c r="H1168" s="27">
        <f>INDEX(部首検索表[序数],MATCH(字音画数表[[#This Row],[部首]],部首検索表[部首],0))</f>
        <v>113</v>
      </c>
      <c r="I1168" s="59" t="s">
        <v>1822</v>
      </c>
      <c r="J1168" s="59" t="s">
        <v>3825</v>
      </c>
      <c r="K1168" s="59" t="s">
        <v>3764</v>
      </c>
      <c r="L1168" s="59"/>
      <c r="M1168" s="70" t="s">
        <v>1345</v>
      </c>
    </row>
    <row r="1169" spans="2:13">
      <c r="B1169" s="29">
        <f t="shared" si="22"/>
        <v>1167</v>
      </c>
      <c r="C1169" s="29" t="s">
        <v>2368</v>
      </c>
      <c r="D1169" s="110" t="s">
        <v>2369</v>
      </c>
      <c r="E1169" s="66" t="s">
        <v>3820</v>
      </c>
      <c r="F1169" s="58">
        <v>14</v>
      </c>
      <c r="G1169" s="58" t="s">
        <v>864</v>
      </c>
      <c r="H1169" s="27">
        <f>INDEX(部首検索表[序数],MATCH(字音画数表[[#This Row],[部首]],部首検索表[部首],0))</f>
        <v>115</v>
      </c>
      <c r="I1169" s="59" t="s">
        <v>325</v>
      </c>
      <c r="J1169" s="59"/>
      <c r="K1169" s="59"/>
      <c r="L1169" s="59"/>
      <c r="M1169" s="70" t="s">
        <v>1345</v>
      </c>
    </row>
    <row r="1170" spans="2:13">
      <c r="B1170" s="29">
        <f t="shared" si="22"/>
        <v>1168</v>
      </c>
      <c r="C1170" s="29" t="s">
        <v>2370</v>
      </c>
      <c r="D1170" s="110" t="s">
        <v>2371</v>
      </c>
      <c r="E1170" s="66" t="s">
        <v>3826</v>
      </c>
      <c r="F1170" s="58">
        <v>15</v>
      </c>
      <c r="G1170" s="58" t="s">
        <v>864</v>
      </c>
      <c r="H1170" s="27">
        <f>INDEX(部首検索表[序数],MATCH(字音画数表[[#This Row],[部首]],部首検索表[部首],0))</f>
        <v>115</v>
      </c>
      <c r="I1170" s="59" t="s">
        <v>2097</v>
      </c>
      <c r="J1170" s="59"/>
      <c r="K1170" s="59"/>
      <c r="L1170" s="59"/>
      <c r="M1170" s="70" t="s">
        <v>1345</v>
      </c>
    </row>
    <row r="1171" spans="2:13">
      <c r="B1171" s="29">
        <f t="shared" si="22"/>
        <v>1169</v>
      </c>
      <c r="C1171" s="29" t="s">
        <v>2373</v>
      </c>
      <c r="D1171" s="110" t="s">
        <v>2374</v>
      </c>
      <c r="E1171" s="66" t="s">
        <v>1924</v>
      </c>
      <c r="F1171" s="58">
        <v>17</v>
      </c>
      <c r="G1171" s="58" t="s">
        <v>792</v>
      </c>
      <c r="H1171" s="27">
        <f>INDEX(部首検索表[序数],MATCH(字音画数表[[#This Row],[部首]],部首検索表[部首],0))</f>
        <v>120</v>
      </c>
      <c r="I1171" s="59" t="s">
        <v>1853</v>
      </c>
      <c r="J1171" s="59"/>
      <c r="K1171" s="59"/>
      <c r="L1171" s="59"/>
      <c r="M1171" s="70" t="s">
        <v>1345</v>
      </c>
    </row>
    <row r="1172" spans="2:13">
      <c r="B1172" s="29">
        <f t="shared" si="22"/>
        <v>1170</v>
      </c>
      <c r="C1172" s="29" t="s">
        <v>2375</v>
      </c>
      <c r="D1172" s="110" t="s">
        <v>2376</v>
      </c>
      <c r="E1172" s="66" t="s">
        <v>3820</v>
      </c>
      <c r="F1172" s="58">
        <v>17</v>
      </c>
      <c r="G1172" s="58" t="s">
        <v>792</v>
      </c>
      <c r="H1172" s="27">
        <f>INDEX(部首検索表[序数],MATCH(字音画数表[[#This Row],[部首]],部首検索表[部首],0))</f>
        <v>120</v>
      </c>
      <c r="I1172" s="59" t="s">
        <v>325</v>
      </c>
      <c r="J1172" s="59" t="s">
        <v>3827</v>
      </c>
      <c r="K1172" s="59" t="s">
        <v>1972</v>
      </c>
      <c r="L1172" s="59"/>
      <c r="M1172" s="154" t="s">
        <v>3828</v>
      </c>
    </row>
    <row r="1173" spans="2:13">
      <c r="B1173" s="29">
        <f t="shared" si="22"/>
        <v>1171</v>
      </c>
      <c r="C1173" s="29" t="s">
        <v>2377</v>
      </c>
      <c r="D1173" s="110" t="s">
        <v>2378</v>
      </c>
      <c r="E1173" s="66" t="s">
        <v>1873</v>
      </c>
      <c r="F1173" s="58">
        <v>19</v>
      </c>
      <c r="G1173" s="58" t="s">
        <v>792</v>
      </c>
      <c r="H1173" s="27">
        <f>INDEX(部首検索表[序数],MATCH(字音画数表[[#This Row],[部首]],部首検索表[部首],0))</f>
        <v>120</v>
      </c>
      <c r="I1173" s="59" t="s">
        <v>95</v>
      </c>
      <c r="J1173" s="59"/>
      <c r="K1173" s="59"/>
      <c r="L1173" s="59"/>
      <c r="M1173" s="70" t="s">
        <v>1345</v>
      </c>
    </row>
    <row r="1174" spans="2:13">
      <c r="B1174" s="29">
        <f t="shared" si="22"/>
        <v>1172</v>
      </c>
      <c r="C1174" s="29" t="s">
        <v>2379</v>
      </c>
      <c r="D1174" s="110" t="s">
        <v>2380</v>
      </c>
      <c r="E1174" s="66" t="s">
        <v>478</v>
      </c>
      <c r="F1174" s="58">
        <v>17</v>
      </c>
      <c r="G1174" s="58" t="s">
        <v>802</v>
      </c>
      <c r="H1174" s="27">
        <f>INDEX(部首検索表[序数],MATCH(字音画数表[[#This Row],[部首]],部首検索表[部首],0))</f>
        <v>128</v>
      </c>
      <c r="I1174" s="59" t="s">
        <v>1822</v>
      </c>
      <c r="J1174" s="59"/>
      <c r="K1174" s="59"/>
      <c r="L1174" s="59"/>
      <c r="M1174" s="70" t="s">
        <v>1345</v>
      </c>
    </row>
    <row r="1175" spans="2:13">
      <c r="B1175" s="29">
        <f t="shared" si="22"/>
        <v>1173</v>
      </c>
      <c r="C1175" s="29" t="s">
        <v>2381</v>
      </c>
      <c r="D1175" s="110" t="s">
        <v>2382</v>
      </c>
      <c r="E1175" s="66" t="s">
        <v>3769</v>
      </c>
      <c r="F1175" s="58">
        <v>22</v>
      </c>
      <c r="G1175" s="58" t="s">
        <v>802</v>
      </c>
      <c r="H1175" s="27">
        <f>INDEX(部首検索表[序数],MATCH(字音画数表[[#This Row],[部首]],部首検索表[部首],0))</f>
        <v>128</v>
      </c>
      <c r="I1175" s="59" t="s">
        <v>3770</v>
      </c>
      <c r="J1175" s="59" t="s">
        <v>3765</v>
      </c>
      <c r="K1175" s="59" t="s">
        <v>3764</v>
      </c>
      <c r="L1175" s="59"/>
      <c r="M1175" s="70" t="s">
        <v>1345</v>
      </c>
    </row>
    <row r="1176" spans="2:13">
      <c r="B1176" s="29">
        <f t="shared" si="22"/>
        <v>1174</v>
      </c>
      <c r="C1176" s="29" t="s">
        <v>2385</v>
      </c>
      <c r="D1176" s="110" t="s">
        <v>2386</v>
      </c>
      <c r="E1176" s="66" t="s">
        <v>1924</v>
      </c>
      <c r="F1176" s="58">
        <v>19</v>
      </c>
      <c r="G1176" s="58" t="s">
        <v>811</v>
      </c>
      <c r="H1176" s="27">
        <f>INDEX(部首検索表[序数],MATCH(字音画数表[[#This Row],[部首]],部首検索表[部首],0))</f>
        <v>140</v>
      </c>
      <c r="I1176" s="59" t="s">
        <v>1853</v>
      </c>
      <c r="J1176" s="59" t="s">
        <v>3829</v>
      </c>
      <c r="K1176" s="59" t="s">
        <v>3764</v>
      </c>
      <c r="L1176" s="59"/>
      <c r="M1176" s="70" t="s">
        <v>1345</v>
      </c>
    </row>
    <row r="1177" spans="2:13">
      <c r="B1177" s="29">
        <f t="shared" si="22"/>
        <v>1175</v>
      </c>
      <c r="C1177" s="29" t="s">
        <v>2387</v>
      </c>
      <c r="D1177" s="110" t="s">
        <v>2388</v>
      </c>
      <c r="E1177" s="66" t="s">
        <v>3830</v>
      </c>
      <c r="F1177" s="58">
        <v>19</v>
      </c>
      <c r="G1177" s="58" t="s">
        <v>811</v>
      </c>
      <c r="H1177" s="27">
        <f>INDEX(部首検索表[序数],MATCH(字音画数表[[#This Row],[部首]],部首検索表[部首],0))</f>
        <v>140</v>
      </c>
      <c r="I1177" s="59" t="s">
        <v>3831</v>
      </c>
      <c r="J1177" s="59"/>
      <c r="K1177" s="59"/>
      <c r="L1177" s="59"/>
      <c r="M1177" s="70" t="s">
        <v>1345</v>
      </c>
    </row>
    <row r="1178" spans="2:13">
      <c r="B1178" s="29">
        <f t="shared" si="22"/>
        <v>1176</v>
      </c>
      <c r="C1178" s="29" t="s">
        <v>2391</v>
      </c>
      <c r="D1178" s="110" t="s">
        <v>2392</v>
      </c>
      <c r="E1178" s="66" t="s">
        <v>3814</v>
      </c>
      <c r="F1178" s="58">
        <v>16</v>
      </c>
      <c r="G1178" s="58" t="s">
        <v>3832</v>
      </c>
      <c r="H1178" s="27">
        <f>INDEX(部首検索表[序数],MATCH(字音画数表[[#This Row],[部首]],部首検索表[部首],0))</f>
        <v>144</v>
      </c>
      <c r="I1178" s="59" t="s">
        <v>2619</v>
      </c>
      <c r="J1178" s="59"/>
      <c r="K1178" s="59"/>
      <c r="L1178" s="59"/>
      <c r="M1178" s="70" t="s">
        <v>1345</v>
      </c>
    </row>
    <row r="1179" spans="2:13">
      <c r="B1179" s="29">
        <f t="shared" si="22"/>
        <v>1177</v>
      </c>
      <c r="C1179" s="29" t="s">
        <v>2396</v>
      </c>
      <c r="D1179" s="110" t="s">
        <v>2397</v>
      </c>
      <c r="E1179" s="66" t="s">
        <v>3820</v>
      </c>
      <c r="F1179" s="58">
        <v>19</v>
      </c>
      <c r="G1179" s="58" t="s">
        <v>353</v>
      </c>
      <c r="H1179" s="27">
        <f>INDEX(部首検索表[序数],MATCH(字音画数表[[#This Row],[部首]],部首検索表[部首],0))</f>
        <v>149</v>
      </c>
      <c r="I1179" s="59" t="s">
        <v>325</v>
      </c>
      <c r="J1179" s="59"/>
      <c r="K1179" s="59"/>
      <c r="L1179" s="59"/>
      <c r="M1179" s="70" t="s">
        <v>1345</v>
      </c>
    </row>
    <row r="1180" spans="2:13">
      <c r="B1180" s="29">
        <f t="shared" si="22"/>
        <v>1178</v>
      </c>
      <c r="C1180" s="29" t="s">
        <v>2399</v>
      </c>
      <c r="D1180" s="110" t="s">
        <v>2400</v>
      </c>
      <c r="E1180" s="66" t="s">
        <v>3833</v>
      </c>
      <c r="F1180" s="58">
        <v>14</v>
      </c>
      <c r="G1180" s="58" t="s">
        <v>798</v>
      </c>
      <c r="H1180" s="27">
        <f>INDEX(部首検索表[序数],MATCH(字音画数表[[#This Row],[部首]],部首検索表[部首],0))</f>
        <v>159</v>
      </c>
      <c r="I1180" s="59" t="s">
        <v>2755</v>
      </c>
      <c r="J1180" s="59"/>
      <c r="K1180" s="59"/>
      <c r="L1180" s="59"/>
      <c r="M1180" s="70" t="s">
        <v>1345</v>
      </c>
    </row>
    <row r="1181" spans="2:13">
      <c r="B1181" s="29">
        <f t="shared" si="22"/>
        <v>1179</v>
      </c>
      <c r="C1181" s="29" t="s">
        <v>2401</v>
      </c>
      <c r="D1181" s="110" t="s">
        <v>2402</v>
      </c>
      <c r="E1181" s="66" t="s">
        <v>3771</v>
      </c>
      <c r="F1181" s="58">
        <v>18</v>
      </c>
      <c r="G1181" s="58" t="s">
        <v>798</v>
      </c>
      <c r="H1181" s="27">
        <f>INDEX(部首検索表[序数],MATCH(字音画数表[[#This Row],[部首]],部首検索表[部首],0))</f>
        <v>159</v>
      </c>
      <c r="I1181" s="59" t="s">
        <v>3770</v>
      </c>
      <c r="J1181" s="59"/>
      <c r="K1181" s="59"/>
      <c r="L1181" s="59"/>
      <c r="M1181" s="70" t="s">
        <v>1345</v>
      </c>
    </row>
    <row r="1182" spans="2:13">
      <c r="B1182" s="29">
        <f t="shared" si="22"/>
        <v>1180</v>
      </c>
      <c r="C1182" s="29" t="s">
        <v>2406</v>
      </c>
      <c r="D1182" s="110" t="s">
        <v>2407</v>
      </c>
      <c r="E1182" s="66" t="s">
        <v>1896</v>
      </c>
      <c r="F1182" s="58">
        <v>16</v>
      </c>
      <c r="G1182" s="6" t="s">
        <v>47</v>
      </c>
      <c r="H1182" s="27">
        <f>INDEX(部首検索表[序数],MATCH(字音画数表[[#This Row],[部首]],部首検索表[部首],0))</f>
        <v>170</v>
      </c>
      <c r="I1182" s="59" t="s">
        <v>2755</v>
      </c>
      <c r="J1182" s="59"/>
      <c r="K1182" s="59"/>
      <c r="L1182" s="59"/>
      <c r="M1182" s="70" t="s">
        <v>1345</v>
      </c>
    </row>
    <row r="1183" spans="2:13">
      <c r="B1183" s="29">
        <f t="shared" ref="B1183:B1204" si="23">ROW()-2</f>
        <v>1181</v>
      </c>
      <c r="C1183" s="29" t="s">
        <v>2408</v>
      </c>
      <c r="D1183" s="110" t="s">
        <v>2409</v>
      </c>
      <c r="E1183" s="66" t="s">
        <v>2649</v>
      </c>
      <c r="F1183" s="58">
        <v>17</v>
      </c>
      <c r="G1183" s="6" t="s">
        <v>47</v>
      </c>
      <c r="H1183" s="27">
        <f>INDEX(部首検索表[序数],MATCH(字音画数表[[#This Row],[部首]],部首検索表[部首],0))</f>
        <v>170</v>
      </c>
      <c r="I1183" s="59" t="s">
        <v>1864</v>
      </c>
      <c r="J1183" s="59"/>
      <c r="K1183" s="59"/>
      <c r="L1183" s="59"/>
      <c r="M1183" s="70" t="s">
        <v>1345</v>
      </c>
    </row>
    <row r="1184" spans="2:13">
      <c r="B1184" s="29">
        <f t="shared" si="23"/>
        <v>1182</v>
      </c>
      <c r="C1184" s="29" t="s">
        <v>2410</v>
      </c>
      <c r="D1184" s="110" t="s">
        <v>2411</v>
      </c>
      <c r="E1184" s="66" t="s">
        <v>1924</v>
      </c>
      <c r="F1184" s="58">
        <v>18</v>
      </c>
      <c r="G1184" s="58" t="s">
        <v>3834</v>
      </c>
      <c r="H1184" s="27">
        <f>INDEX(部首検索表[序数],MATCH(字音画数表[[#This Row],[部首]],部首検索表[部首],0))</f>
        <v>172</v>
      </c>
      <c r="I1184" s="59" t="s">
        <v>1853</v>
      </c>
      <c r="J1184" s="59" t="s">
        <v>3835</v>
      </c>
      <c r="K1184" s="59" t="s">
        <v>1972</v>
      </c>
      <c r="L1184" s="59" t="s">
        <v>1975</v>
      </c>
      <c r="M1184" s="127" t="s">
        <v>3836</v>
      </c>
    </row>
    <row r="1185" spans="2:13">
      <c r="B1185" s="29">
        <f t="shared" si="23"/>
        <v>1183</v>
      </c>
      <c r="C1185" s="29" t="s">
        <v>2416</v>
      </c>
      <c r="D1185" s="110" t="s">
        <v>2417</v>
      </c>
      <c r="E1185" s="66" t="s">
        <v>3837</v>
      </c>
      <c r="F1185" s="58">
        <v>15</v>
      </c>
      <c r="G1185" s="58" t="s">
        <v>710</v>
      </c>
      <c r="H1185" s="27">
        <f>INDEX(部首検索表[序数],MATCH(字音画数表[[#This Row],[部首]],部首検索表[部首],0))</f>
        <v>190</v>
      </c>
      <c r="I1185" s="59" t="s">
        <v>2274</v>
      </c>
      <c r="J1185" s="59"/>
      <c r="K1185" s="59"/>
      <c r="L1185" s="59"/>
      <c r="M1185" s="70" t="s">
        <v>1345</v>
      </c>
    </row>
    <row r="1186" spans="2:13">
      <c r="B1186" s="29">
        <f t="shared" si="23"/>
        <v>1184</v>
      </c>
      <c r="C1186" s="29" t="s">
        <v>2418</v>
      </c>
      <c r="D1186" s="110" t="s">
        <v>2419</v>
      </c>
      <c r="E1186" s="66" t="s">
        <v>2623</v>
      </c>
      <c r="F1186" s="58">
        <v>25</v>
      </c>
      <c r="G1186" s="6" t="s">
        <v>1059</v>
      </c>
      <c r="H1186" s="27">
        <f>INDEX(部首検索表[序数],MATCH(字音画数表[[#This Row],[部首]],部首検索表[部首],0))</f>
        <v>197</v>
      </c>
      <c r="I1186" s="59" t="s">
        <v>2619</v>
      </c>
      <c r="J1186" s="59"/>
      <c r="K1186" s="59"/>
      <c r="L1186" s="59"/>
      <c r="M1186" s="70" t="s">
        <v>1345</v>
      </c>
    </row>
    <row r="1187" spans="2:13">
      <c r="B1187" s="29">
        <f t="shared" si="23"/>
        <v>1185</v>
      </c>
      <c r="C1187" s="29" t="s">
        <v>1135</v>
      </c>
      <c r="D1187" s="110" t="s">
        <v>2420</v>
      </c>
      <c r="E1187" s="66" t="s">
        <v>2273</v>
      </c>
      <c r="F1187" s="58">
        <v>11</v>
      </c>
      <c r="G1187" s="29" t="s">
        <v>1135</v>
      </c>
      <c r="H1187" s="27">
        <f>INDEX(部首検索表[序数],MATCH(字音画数表[[#This Row],[部首]],部首検索表[部首],0))</f>
        <v>199</v>
      </c>
      <c r="I1187" s="59" t="s">
        <v>2747</v>
      </c>
      <c r="J1187" s="59"/>
      <c r="K1187" s="59"/>
      <c r="L1187" s="59"/>
      <c r="M1187" s="70" t="s">
        <v>1345</v>
      </c>
    </row>
    <row r="1188" spans="2:13">
      <c r="B1188" s="29">
        <f t="shared" si="23"/>
        <v>1186</v>
      </c>
      <c r="C1188" s="29" t="s">
        <v>2426</v>
      </c>
      <c r="D1188" s="110" t="s">
        <v>2427</v>
      </c>
      <c r="E1188" s="66" t="s">
        <v>2655</v>
      </c>
      <c r="F1188" s="58">
        <v>16</v>
      </c>
      <c r="G1188" s="58" t="s">
        <v>812</v>
      </c>
      <c r="H1188" s="27">
        <f>INDEX(部首検索表[序数],MATCH(字音画数表[[#This Row],[部首]],部首検索表[部首],0))</f>
        <v>154</v>
      </c>
      <c r="I1188" s="59" t="s">
        <v>2656</v>
      </c>
      <c r="J1188" s="59"/>
      <c r="K1188" s="59"/>
      <c r="L1188" s="59"/>
      <c r="M1188" s="70" t="s">
        <v>1345</v>
      </c>
    </row>
    <row r="1189" spans="2:13">
      <c r="B1189" s="29">
        <f t="shared" si="23"/>
        <v>1187</v>
      </c>
      <c r="C1189" s="29" t="s">
        <v>2432</v>
      </c>
      <c r="D1189" s="110" t="s">
        <v>2433</v>
      </c>
      <c r="E1189" s="66" t="s">
        <v>3838</v>
      </c>
      <c r="F1189" s="58">
        <v>9</v>
      </c>
      <c r="G1189" s="58" t="s">
        <v>807</v>
      </c>
      <c r="H1189" s="27">
        <f>INDEX(部首検索表[序数],MATCH(字音画数表[[#This Row],[部首]],部首検索表[部首],0))</f>
        <v>19</v>
      </c>
      <c r="I1189" s="59" t="s">
        <v>3839</v>
      </c>
      <c r="J1189" s="59"/>
      <c r="K1189" s="59"/>
      <c r="L1189" s="59"/>
      <c r="M1189" s="70" t="s">
        <v>1345</v>
      </c>
    </row>
    <row r="1190" spans="2:13">
      <c r="B1190" s="29">
        <f t="shared" si="23"/>
        <v>1188</v>
      </c>
      <c r="C1190" s="29" t="s">
        <v>2435</v>
      </c>
      <c r="D1190" s="110" t="s">
        <v>2436</v>
      </c>
      <c r="E1190" s="66" t="s">
        <v>3840</v>
      </c>
      <c r="F1190" s="58">
        <v>11</v>
      </c>
      <c r="G1190" s="58" t="s">
        <v>788</v>
      </c>
      <c r="H1190" s="27">
        <f>INDEX(部首検索表[序数],MATCH(字音画数表[[#This Row],[部首]],部首検索表[部首],0))</f>
        <v>75</v>
      </c>
      <c r="I1190" s="59" t="s">
        <v>2747</v>
      </c>
      <c r="J1190" s="59"/>
      <c r="K1190" s="59"/>
      <c r="L1190" s="59"/>
      <c r="M1190" s="70" t="s">
        <v>1345</v>
      </c>
    </row>
    <row r="1191" spans="2:13">
      <c r="B1191" s="29">
        <f t="shared" si="23"/>
        <v>1189</v>
      </c>
      <c r="C1191" s="29" t="s">
        <v>2437</v>
      </c>
      <c r="D1191" s="110" t="s">
        <v>2438</v>
      </c>
      <c r="E1191" s="66" t="s">
        <v>3841</v>
      </c>
      <c r="F1191" s="58">
        <v>4</v>
      </c>
      <c r="G1191" s="58" t="s">
        <v>936</v>
      </c>
      <c r="H1191" s="27">
        <f>INDEX(部首検索表[序数],MATCH(字音画数表[[#This Row],[部首]],部首検索表[部首],0))</f>
        <v>77</v>
      </c>
      <c r="I1191" s="59" t="s">
        <v>3841</v>
      </c>
      <c r="J1191" s="59"/>
      <c r="K1191" s="59"/>
      <c r="L1191" s="59"/>
      <c r="M1191" s="70" t="s">
        <v>1345</v>
      </c>
    </row>
    <row r="1192" spans="2:13">
      <c r="B1192" s="29">
        <f t="shared" si="23"/>
        <v>1190</v>
      </c>
      <c r="C1192" s="29" t="s">
        <v>2439</v>
      </c>
      <c r="D1192" s="110" t="s">
        <v>2440</v>
      </c>
      <c r="E1192" s="66" t="s">
        <v>3840</v>
      </c>
      <c r="F1192" s="58">
        <v>7</v>
      </c>
      <c r="G1192" s="6" t="s">
        <v>664</v>
      </c>
      <c r="H1192" s="27">
        <f>INDEX(部首検索表[序数],MATCH(字音画数表[[#This Row],[部首]],部首検索表[部首],0))</f>
        <v>80</v>
      </c>
      <c r="I1192" s="59" t="s">
        <v>2747</v>
      </c>
      <c r="J1192" s="59" t="s">
        <v>3842</v>
      </c>
      <c r="K1192" s="59" t="s">
        <v>3764</v>
      </c>
      <c r="L1192" s="59"/>
      <c r="M1192" s="70" t="s">
        <v>1345</v>
      </c>
    </row>
    <row r="1193" spans="2:13">
      <c r="B1193" s="29">
        <f t="shared" si="23"/>
        <v>1191</v>
      </c>
      <c r="C1193" s="29" t="s">
        <v>2441</v>
      </c>
      <c r="D1193" s="110" t="s">
        <v>2442</v>
      </c>
      <c r="E1193" s="66" t="s">
        <v>3820</v>
      </c>
      <c r="F1193" s="58">
        <v>10</v>
      </c>
      <c r="G1193" s="58" t="s">
        <v>2176</v>
      </c>
      <c r="H1193" s="27">
        <f>INDEX(部首検索表[序数],MATCH(字音画数表[[#This Row],[部首]],部首検索表[部首],0))</f>
        <v>85</v>
      </c>
      <c r="I1193" s="59" t="s">
        <v>325</v>
      </c>
      <c r="J1193" s="59"/>
      <c r="K1193" s="59"/>
      <c r="L1193" s="59"/>
      <c r="M1193" s="70" t="s">
        <v>1345</v>
      </c>
    </row>
    <row r="1194" spans="2:13">
      <c r="B1194" s="29">
        <f t="shared" si="23"/>
        <v>1192</v>
      </c>
      <c r="C1194" s="29" t="s">
        <v>2443</v>
      </c>
      <c r="D1194" s="110" t="s">
        <v>2444</v>
      </c>
      <c r="E1194" s="66" t="s">
        <v>1910</v>
      </c>
      <c r="F1194" s="58">
        <v>12</v>
      </c>
      <c r="G1194" s="58" t="s">
        <v>2176</v>
      </c>
      <c r="H1194" s="27">
        <f>INDEX(部首検索表[序数],MATCH(字音画数表[[#This Row],[部首]],部首検索表[部首],0))</f>
        <v>85</v>
      </c>
      <c r="I1194" s="59" t="s">
        <v>325</v>
      </c>
      <c r="J1194" s="59"/>
      <c r="K1194" s="59"/>
      <c r="L1194" s="59"/>
      <c r="M1194" s="70" t="s">
        <v>1345</v>
      </c>
    </row>
    <row r="1195" spans="2:13">
      <c r="B1195" s="29">
        <f t="shared" si="23"/>
        <v>1193</v>
      </c>
      <c r="C1195" s="29" t="s">
        <v>2445</v>
      </c>
      <c r="D1195" s="110" t="s">
        <v>2446</v>
      </c>
      <c r="E1195" s="66" t="s">
        <v>2625</v>
      </c>
      <c r="F1195" s="58">
        <v>12</v>
      </c>
      <c r="G1195" s="58" t="s">
        <v>2176</v>
      </c>
      <c r="H1195" s="27">
        <f>INDEX(部首検索表[序数],MATCH(字音画数表[[#This Row],[部首]],部首検索表[部首],0))</f>
        <v>85</v>
      </c>
      <c r="I1195" s="59" t="s">
        <v>95</v>
      </c>
      <c r="J1195" s="59"/>
      <c r="K1195" s="59"/>
      <c r="L1195" s="59" t="s">
        <v>1975</v>
      </c>
      <c r="M1195" s="127" t="s">
        <v>3843</v>
      </c>
    </row>
    <row r="1196" spans="2:13">
      <c r="B1196" s="29">
        <f t="shared" si="23"/>
        <v>1194</v>
      </c>
      <c r="C1196" s="29" t="s">
        <v>2447</v>
      </c>
      <c r="D1196" s="110" t="s">
        <v>2448</v>
      </c>
      <c r="E1196" s="66" t="s">
        <v>3767</v>
      </c>
      <c r="F1196" s="58">
        <v>18</v>
      </c>
      <c r="G1196" s="58" t="s">
        <v>2176</v>
      </c>
      <c r="H1196" s="27">
        <f>INDEX(部首検索表[序数],MATCH(字音画数表[[#This Row],[部首]],部首検索表[部首],0))</f>
        <v>85</v>
      </c>
      <c r="I1196" s="59" t="s">
        <v>2097</v>
      </c>
      <c r="J1196" s="59"/>
      <c r="K1196" s="59"/>
      <c r="L1196" s="59"/>
      <c r="M1196" s="127" t="s">
        <v>3844</v>
      </c>
    </row>
    <row r="1197" spans="2:13">
      <c r="B1197" s="29">
        <f t="shared" si="23"/>
        <v>1195</v>
      </c>
      <c r="C1197" s="29" t="s">
        <v>2449</v>
      </c>
      <c r="D1197" s="110" t="s">
        <v>2450</v>
      </c>
      <c r="E1197" s="66" t="s">
        <v>1910</v>
      </c>
      <c r="F1197" s="58">
        <v>13</v>
      </c>
      <c r="G1197" s="58" t="s">
        <v>867</v>
      </c>
      <c r="H1197" s="27">
        <f>INDEX(部首検索表[序数],MATCH(字音画数表[[#This Row],[部首]],部首検索表[部首],0))</f>
        <v>86</v>
      </c>
      <c r="I1197" s="59" t="s">
        <v>325</v>
      </c>
      <c r="J1197" s="59" t="s">
        <v>3777</v>
      </c>
      <c r="K1197" s="59" t="s">
        <v>1972</v>
      </c>
      <c r="L1197" s="59"/>
      <c r="M1197" s="70" t="s">
        <v>1345</v>
      </c>
    </row>
    <row r="1198" spans="2:13">
      <c r="B1198" s="29">
        <f t="shared" si="23"/>
        <v>1196</v>
      </c>
      <c r="C1198" s="29" t="s">
        <v>2452</v>
      </c>
      <c r="D1198" s="110" t="s">
        <v>2453</v>
      </c>
      <c r="E1198" s="66" t="s">
        <v>3845</v>
      </c>
      <c r="F1198" s="58">
        <v>15</v>
      </c>
      <c r="G1198" s="58" t="s">
        <v>864</v>
      </c>
      <c r="H1198" s="27">
        <f>INDEX(部首検索表[序数],MATCH(字音画数表[[#This Row],[部首]],部首検索表[部首],0))</f>
        <v>115</v>
      </c>
      <c r="I1198" s="59" t="s">
        <v>2025</v>
      </c>
      <c r="J1198" s="59"/>
      <c r="K1198" s="59"/>
      <c r="L1198" s="59"/>
      <c r="M1198" s="70" t="s">
        <v>1345</v>
      </c>
    </row>
    <row r="1199" spans="2:13">
      <c r="B1199" s="29">
        <f t="shared" si="23"/>
        <v>1197</v>
      </c>
      <c r="C1199" s="29" t="s">
        <v>2454</v>
      </c>
      <c r="D1199" s="110" t="s">
        <v>2455</v>
      </c>
      <c r="E1199" s="66" t="s">
        <v>3846</v>
      </c>
      <c r="F1199" s="58">
        <v>15</v>
      </c>
      <c r="G1199" s="58" t="s">
        <v>790</v>
      </c>
      <c r="H1199" s="27">
        <f>INDEX(部首検索表[序数],MATCH(字音画数表[[#This Row],[部首]],部首検索表[部首],0))</f>
        <v>118</v>
      </c>
      <c r="I1199" s="59" t="s">
        <v>1822</v>
      </c>
      <c r="J1199" s="59"/>
      <c r="K1199" s="59"/>
      <c r="L1199" s="59"/>
      <c r="M1199" s="70" t="s">
        <v>1345</v>
      </c>
    </row>
    <row r="1200" spans="2:13">
      <c r="B1200" s="29">
        <f t="shared" si="23"/>
        <v>1198</v>
      </c>
      <c r="C1200" s="29" t="s">
        <v>2457</v>
      </c>
      <c r="D1200" s="110" t="s">
        <v>2458</v>
      </c>
      <c r="E1200" s="66" t="s">
        <v>3813</v>
      </c>
      <c r="F1200" s="58">
        <v>10</v>
      </c>
      <c r="G1200" s="58" t="s">
        <v>3847</v>
      </c>
      <c r="H1200" s="27">
        <f>INDEX(部首検索表[序数],MATCH(字音画数表[[#This Row],[部首]],部首検索表[部首],0))</f>
        <v>132</v>
      </c>
      <c r="I1200" s="59" t="s">
        <v>325</v>
      </c>
      <c r="J1200" s="59"/>
      <c r="K1200" s="59"/>
      <c r="L1200" s="59"/>
      <c r="M1200" s="127" t="s">
        <v>3848</v>
      </c>
    </row>
    <row r="1201" spans="2:13">
      <c r="B1201" s="29">
        <f t="shared" si="23"/>
        <v>1199</v>
      </c>
      <c r="C1201" s="29" t="s">
        <v>2459</v>
      </c>
      <c r="D1201" s="110" t="s">
        <v>2460</v>
      </c>
      <c r="E1201" s="66" t="s">
        <v>3810</v>
      </c>
      <c r="F1201" s="58">
        <v>12</v>
      </c>
      <c r="G1201" s="6" t="s">
        <v>253</v>
      </c>
      <c r="H1201" s="27">
        <f>INDEX(部首検索表[序数],MATCH(字音画数表[[#This Row],[部首]],部首検索表[部首],0))</f>
        <v>141</v>
      </c>
      <c r="I1201" s="59" t="s">
        <v>151</v>
      </c>
      <c r="J1201" s="59"/>
      <c r="K1201" s="59"/>
      <c r="L1201" s="59"/>
      <c r="M1201" s="70" t="s">
        <v>1345</v>
      </c>
    </row>
    <row r="1202" spans="2:13">
      <c r="B1202" s="29">
        <f t="shared" si="23"/>
        <v>1200</v>
      </c>
      <c r="C1202" s="29" t="s">
        <v>2461</v>
      </c>
      <c r="D1202" s="110" t="s">
        <v>2462</v>
      </c>
      <c r="E1202" s="66" t="s">
        <v>3849</v>
      </c>
      <c r="F1202" s="58">
        <v>18</v>
      </c>
      <c r="G1202" s="58" t="s">
        <v>353</v>
      </c>
      <c r="H1202" s="27">
        <f>INDEX(部首検索表[序数],MATCH(字音画数表[[#This Row],[部首]],部首検索表[部首],0))</f>
        <v>149</v>
      </c>
      <c r="I1202" s="59" t="s">
        <v>151</v>
      </c>
      <c r="J1202" s="59"/>
      <c r="K1202" s="59"/>
      <c r="L1202" s="59"/>
      <c r="M1202" s="70" t="s">
        <v>1345</v>
      </c>
    </row>
    <row r="1203" spans="2:13">
      <c r="B1203" s="29">
        <f t="shared" si="23"/>
        <v>1201</v>
      </c>
      <c r="C1203" s="29" t="s">
        <v>2463</v>
      </c>
      <c r="D1203" s="110" t="s">
        <v>2464</v>
      </c>
      <c r="E1203" s="66" t="s">
        <v>3820</v>
      </c>
      <c r="F1203" s="58">
        <v>18</v>
      </c>
      <c r="G1203" s="58" t="s">
        <v>3850</v>
      </c>
      <c r="H1203" s="27">
        <f>INDEX(部首検索表[序数],MATCH(字音画数表[[#This Row],[部首]],部首検索表[部首],0))</f>
        <v>164</v>
      </c>
      <c r="I1203" s="59" t="s">
        <v>325</v>
      </c>
      <c r="J1203" s="59"/>
      <c r="K1203" s="59"/>
      <c r="L1203" s="59"/>
      <c r="M1203" s="127" t="s">
        <v>3851</v>
      </c>
    </row>
    <row r="1204" spans="2:13">
      <c r="B1204" s="26">
        <f t="shared" si="23"/>
        <v>1202</v>
      </c>
      <c r="C1204" s="26" t="s">
        <v>2465</v>
      </c>
      <c r="D1204" s="110" t="s">
        <v>3852</v>
      </c>
      <c r="E1204" s="80" t="s">
        <v>3771</v>
      </c>
      <c r="F1204" s="81">
        <v>19</v>
      </c>
      <c r="G1204" s="81" t="s">
        <v>3535</v>
      </c>
      <c r="H1204" s="27">
        <f>INDEX(部首検索表[序数],MATCH(字音画数表[[#This Row],[部首]],部首検索表[部首],0))</f>
        <v>181</v>
      </c>
      <c r="I1204" s="82" t="s">
        <v>3770</v>
      </c>
      <c r="J1204" s="82"/>
      <c r="K1204" s="82"/>
      <c r="L1204" s="82"/>
      <c r="M1204" s="127" t="s">
        <v>3853</v>
      </c>
    </row>
  </sheetData>
  <phoneticPr fontId="2"/>
  <conditionalFormatting sqref="D223">
    <cfRule type="duplicateValues" dxfId="35" priority="11"/>
  </conditionalFormatting>
  <conditionalFormatting sqref="D1190">
    <cfRule type="duplicateValues" dxfId="34" priority="5"/>
  </conditionalFormatting>
  <conditionalFormatting sqref="D1189:D1204">
    <cfRule type="duplicateValues" dxfId="33" priority="6"/>
  </conditionalFormatting>
  <conditionalFormatting sqref="D3:D222 D224:D1117">
    <cfRule type="duplicateValues" dxfId="32" priority="312"/>
  </conditionalFormatting>
  <conditionalFormatting sqref="D1120:D1204">
    <cfRule type="duplicateValues" dxfId="31" priority="316"/>
  </conditionalFormatting>
  <conditionalFormatting sqref="C3:C1204">
    <cfRule type="duplicateValues" dxfId="30" priority="318"/>
  </conditionalFormatting>
  <conditionalFormatting sqref="G1187">
    <cfRule type="duplicateValues" dxfId="29" priority="3"/>
  </conditionalFormatting>
  <pageMargins left="0.7" right="0.7" top="0.75" bottom="0.75" header="0.3" footer="0.3"/>
  <pageSetup paperSize="9" orientation="landscape" horizontalDpi="4294967293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06536-80B4-4146-8660-DEC10D30B4C6}">
  <dimension ref="A1:CO216"/>
  <sheetViews>
    <sheetView topLeftCell="A2" workbookViewId="0">
      <selection activeCell="C14" sqref="C14"/>
    </sheetView>
  </sheetViews>
  <sheetFormatPr defaultRowHeight="17.7"/>
  <cols>
    <col min="2" max="19" width="4.140625" customWidth="1"/>
    <col min="22" max="23" width="4.140625" customWidth="1"/>
  </cols>
  <sheetData>
    <row r="1" spans="1:93">
      <c r="A1" t="s">
        <v>961</v>
      </c>
      <c r="T1" t="s">
        <v>962</v>
      </c>
      <c r="Y1" s="3"/>
      <c r="Z1">
        <v>1</v>
      </c>
      <c r="AA1" s="3"/>
      <c r="AB1">
        <v>2</v>
      </c>
      <c r="AC1" s="3"/>
      <c r="AD1">
        <v>3</v>
      </c>
      <c r="AE1" s="3"/>
      <c r="AF1">
        <v>4</v>
      </c>
      <c r="AG1" s="3"/>
      <c r="AH1">
        <v>5</v>
      </c>
      <c r="AI1" s="3"/>
      <c r="AJ1">
        <v>6</v>
      </c>
      <c r="AK1" s="3"/>
      <c r="AL1">
        <v>7</v>
      </c>
      <c r="AM1" s="3"/>
      <c r="AN1">
        <v>8</v>
      </c>
      <c r="AO1" s="3"/>
      <c r="AP1">
        <v>9</v>
      </c>
      <c r="AQ1" s="3"/>
      <c r="AR1">
        <v>10</v>
      </c>
      <c r="AS1" s="3"/>
      <c r="AT1">
        <v>11</v>
      </c>
      <c r="AU1" s="3"/>
      <c r="AV1">
        <v>12</v>
      </c>
      <c r="AW1" s="3"/>
      <c r="AX1">
        <v>13</v>
      </c>
      <c r="AY1" s="3"/>
      <c r="AZ1">
        <v>14</v>
      </c>
      <c r="BA1" s="3"/>
      <c r="BB1">
        <v>15</v>
      </c>
      <c r="BC1" s="3"/>
      <c r="BD1">
        <v>16</v>
      </c>
      <c r="BE1" s="3"/>
      <c r="BF1">
        <v>17</v>
      </c>
      <c r="BH1" s="3" t="s">
        <v>963</v>
      </c>
      <c r="BI1" s="3" t="s">
        <v>964</v>
      </c>
      <c r="BJ1" s="3" t="s">
        <v>965</v>
      </c>
      <c r="BK1" s="3" t="s">
        <v>966</v>
      </c>
      <c r="BL1" s="3" t="s">
        <v>967</v>
      </c>
      <c r="BM1" s="3" t="s">
        <v>968</v>
      </c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</row>
    <row r="2" spans="1:93">
      <c r="A2">
        <v>1</v>
      </c>
      <c r="B2" s="6" t="s">
        <v>819</v>
      </c>
      <c r="C2" s="6" t="s">
        <v>969</v>
      </c>
      <c r="D2" s="6" t="s">
        <v>326</v>
      </c>
      <c r="E2" s="6" t="s">
        <v>426</v>
      </c>
      <c r="F2" s="6" t="s">
        <v>86</v>
      </c>
      <c r="G2" s="6" t="s">
        <v>341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T2" t="s">
        <v>970</v>
      </c>
      <c r="U2" t="s">
        <v>971</v>
      </c>
      <c r="Y2" s="3" t="s">
        <v>963</v>
      </c>
      <c r="Z2" t="s">
        <v>819</v>
      </c>
      <c r="AA2" s="3" t="s">
        <v>972</v>
      </c>
      <c r="AB2" t="s">
        <v>837</v>
      </c>
      <c r="AC2" s="3" t="s">
        <v>973</v>
      </c>
      <c r="AD2" t="s">
        <v>773</v>
      </c>
      <c r="AE2" s="3" t="s">
        <v>974</v>
      </c>
      <c r="AF2" t="s">
        <v>975</v>
      </c>
      <c r="AG2" s="3" t="s">
        <v>976</v>
      </c>
      <c r="AH2" t="s">
        <v>977</v>
      </c>
      <c r="AI2" s="3" t="s">
        <v>978</v>
      </c>
      <c r="AJ2" t="s">
        <v>779</v>
      </c>
      <c r="AK2" s="3" t="s">
        <v>979</v>
      </c>
      <c r="AL2" t="s">
        <v>234</v>
      </c>
      <c r="AM2" s="3" t="s">
        <v>980</v>
      </c>
      <c r="AN2" t="s">
        <v>198</v>
      </c>
      <c r="AO2" s="3" t="s">
        <v>981</v>
      </c>
      <c r="AP2" t="s">
        <v>982</v>
      </c>
      <c r="AQ2" s="3" t="s">
        <v>983</v>
      </c>
      <c r="AR2" t="s">
        <v>626</v>
      </c>
      <c r="AS2" s="3" t="s">
        <v>984</v>
      </c>
      <c r="AT2" t="s">
        <v>985</v>
      </c>
      <c r="AU2" s="3" t="s">
        <v>986</v>
      </c>
      <c r="AV2" t="s">
        <v>987</v>
      </c>
      <c r="AW2" s="3" t="s">
        <v>988</v>
      </c>
      <c r="AX2" t="s">
        <v>571</v>
      </c>
      <c r="AY2" s="3" t="s">
        <v>989</v>
      </c>
      <c r="AZ2" t="s">
        <v>990</v>
      </c>
      <c r="BA2" s="3" t="s">
        <v>991</v>
      </c>
      <c r="BB2" t="s">
        <v>173</v>
      </c>
      <c r="BC2" s="3" t="s">
        <v>992</v>
      </c>
      <c r="BD2" t="s">
        <v>756</v>
      </c>
      <c r="BE2" s="3" t="s">
        <v>993</v>
      </c>
      <c r="BF2" t="s">
        <v>994</v>
      </c>
      <c r="BH2" t="s">
        <v>819</v>
      </c>
      <c r="BI2" t="s">
        <v>969</v>
      </c>
      <c r="BJ2" t="s">
        <v>326</v>
      </c>
      <c r="BK2" t="s">
        <v>426</v>
      </c>
      <c r="BL2" t="s">
        <v>86</v>
      </c>
      <c r="BM2" t="s">
        <v>341</v>
      </c>
    </row>
    <row r="3" spans="1:93">
      <c r="A3">
        <v>2</v>
      </c>
      <c r="B3" s="6" t="s">
        <v>837</v>
      </c>
      <c r="C3" s="6" t="s">
        <v>524</v>
      </c>
      <c r="D3" s="6" t="s">
        <v>23</v>
      </c>
      <c r="E3" s="6" t="s">
        <v>245</v>
      </c>
      <c r="F3" s="6" t="s">
        <v>995</v>
      </c>
      <c r="G3" s="6" t="s">
        <v>848</v>
      </c>
      <c r="H3" s="6" t="s">
        <v>314</v>
      </c>
      <c r="I3" s="6" t="s">
        <v>211</v>
      </c>
      <c r="J3" s="6" t="s">
        <v>996</v>
      </c>
      <c r="K3" s="6" t="s">
        <v>997</v>
      </c>
      <c r="L3" s="6" t="s">
        <v>3823</v>
      </c>
      <c r="M3" s="6" t="s">
        <v>855</v>
      </c>
      <c r="N3" s="6" t="s">
        <v>999</v>
      </c>
      <c r="O3" s="6" t="s">
        <v>1000</v>
      </c>
      <c r="P3" s="6" t="s">
        <v>1001</v>
      </c>
      <c r="Q3" s="6" t="s">
        <v>419</v>
      </c>
      <c r="R3" s="6" t="s">
        <v>1002</v>
      </c>
      <c r="T3">
        <v>1</v>
      </c>
      <c r="U3" t="s">
        <v>819</v>
      </c>
      <c r="Y3" s="3" t="s">
        <v>964</v>
      </c>
      <c r="Z3" t="s">
        <v>969</v>
      </c>
      <c r="AA3" s="3" t="s">
        <v>1003</v>
      </c>
      <c r="AB3" t="s">
        <v>524</v>
      </c>
      <c r="AC3" s="3" t="s">
        <v>1004</v>
      </c>
      <c r="AD3" t="s">
        <v>76</v>
      </c>
      <c r="AE3" s="3" t="s">
        <v>1005</v>
      </c>
      <c r="AF3" t="s">
        <v>925</v>
      </c>
      <c r="AG3" s="3" t="s">
        <v>1006</v>
      </c>
      <c r="AH3" t="s">
        <v>1007</v>
      </c>
      <c r="AI3" s="3" t="s">
        <v>1008</v>
      </c>
      <c r="AJ3" t="s">
        <v>1009</v>
      </c>
      <c r="AK3" s="3" t="s">
        <v>1010</v>
      </c>
      <c r="AL3" t="s">
        <v>119</v>
      </c>
      <c r="AM3" s="3" t="s">
        <v>1011</v>
      </c>
      <c r="AN3" t="s">
        <v>565</v>
      </c>
      <c r="AO3" s="3" t="s">
        <v>1012</v>
      </c>
      <c r="AP3" t="s">
        <v>1013</v>
      </c>
      <c r="AQ3" s="3" t="s">
        <v>1014</v>
      </c>
      <c r="AR3" t="s">
        <v>1015</v>
      </c>
      <c r="AS3" s="3" t="s">
        <v>1016</v>
      </c>
      <c r="AT3" t="s">
        <v>1017</v>
      </c>
      <c r="AU3" s="3" t="s">
        <v>1018</v>
      </c>
      <c r="AV3" t="s">
        <v>1019</v>
      </c>
      <c r="AW3" s="3" t="s">
        <v>1020</v>
      </c>
      <c r="AX3" t="s">
        <v>1021</v>
      </c>
      <c r="AY3" s="3" t="s">
        <v>1022</v>
      </c>
      <c r="AZ3" t="s">
        <v>1023</v>
      </c>
      <c r="BA3" s="3"/>
      <c r="BC3" s="3" t="s">
        <v>1024</v>
      </c>
      <c r="BD3" t="s">
        <v>1025</v>
      </c>
      <c r="BE3" s="3"/>
      <c r="BH3" s="3" t="s">
        <v>972</v>
      </c>
      <c r="BI3" s="3" t="s">
        <v>1003</v>
      </c>
      <c r="BJ3" s="3" t="s">
        <v>1026</v>
      </c>
      <c r="BK3" s="3" t="s">
        <v>1027</v>
      </c>
      <c r="BL3" s="3" t="s">
        <v>1028</v>
      </c>
      <c r="BM3" s="3" t="s">
        <v>1029</v>
      </c>
      <c r="BN3" s="3" t="s">
        <v>1030</v>
      </c>
      <c r="BO3" s="3" t="s">
        <v>1031</v>
      </c>
      <c r="BP3" s="3" t="s">
        <v>1032</v>
      </c>
      <c r="BQ3" s="3" t="s">
        <v>1033</v>
      </c>
      <c r="BR3" s="3" t="s">
        <v>1034</v>
      </c>
      <c r="BS3" s="3" t="s">
        <v>1035</v>
      </c>
      <c r="BT3" s="3" t="s">
        <v>1036</v>
      </c>
      <c r="BU3" s="3" t="s">
        <v>1037</v>
      </c>
      <c r="BV3" s="3" t="s">
        <v>1038</v>
      </c>
      <c r="BW3" s="3" t="s">
        <v>1039</v>
      </c>
      <c r="BX3" s="3" t="s">
        <v>1040</v>
      </c>
      <c r="BY3" s="3" t="s">
        <v>1041</v>
      </c>
      <c r="BZ3" s="3" t="s">
        <v>1042</v>
      </c>
      <c r="CA3" s="3" t="s">
        <v>1043</v>
      </c>
      <c r="CB3" s="3" t="s">
        <v>1044</v>
      </c>
      <c r="CC3" s="3" t="s">
        <v>1045</v>
      </c>
      <c r="CD3" s="3" t="s">
        <v>1046</v>
      </c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</row>
    <row r="4" spans="1:93">
      <c r="B4" s="6" t="s">
        <v>853</v>
      </c>
      <c r="C4" s="6" t="s">
        <v>1047</v>
      </c>
      <c r="D4" s="6" t="s">
        <v>176</v>
      </c>
      <c r="E4" s="6" t="s">
        <v>77</v>
      </c>
      <c r="F4" s="6" t="s">
        <v>185</v>
      </c>
      <c r="G4" s="6" t="s">
        <v>720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T4">
        <v>2</v>
      </c>
      <c r="U4" t="s">
        <v>969</v>
      </c>
      <c r="Y4" s="3" t="s">
        <v>965</v>
      </c>
      <c r="Z4" t="s">
        <v>326</v>
      </c>
      <c r="AA4" s="3" t="s">
        <v>1026</v>
      </c>
      <c r="AB4" t="s">
        <v>23</v>
      </c>
      <c r="AC4" s="3" t="s">
        <v>1048</v>
      </c>
      <c r="AD4" t="s">
        <v>909</v>
      </c>
      <c r="AE4" s="3" t="s">
        <v>1049</v>
      </c>
      <c r="AF4" s="7" t="s">
        <v>250</v>
      </c>
      <c r="AG4" s="3" t="s">
        <v>1050</v>
      </c>
      <c r="AH4" t="s">
        <v>1051</v>
      </c>
      <c r="AI4" s="3" t="s">
        <v>1052</v>
      </c>
      <c r="AJ4" t="s">
        <v>1053</v>
      </c>
      <c r="AK4" s="3" t="s">
        <v>1054</v>
      </c>
      <c r="AL4" t="s">
        <v>247</v>
      </c>
      <c r="AM4" s="3" t="s">
        <v>1055</v>
      </c>
      <c r="AN4" t="s">
        <v>717</v>
      </c>
      <c r="AO4" s="3" t="s">
        <v>1056</v>
      </c>
      <c r="AP4" t="s">
        <v>32</v>
      </c>
      <c r="AQ4" s="3" t="s">
        <v>1057</v>
      </c>
      <c r="AR4" t="s">
        <v>289</v>
      </c>
      <c r="AS4" s="3" t="s">
        <v>1058</v>
      </c>
      <c r="AT4" t="s">
        <v>1059</v>
      </c>
      <c r="AU4" s="3" t="s">
        <v>1060</v>
      </c>
      <c r="AV4" t="s">
        <v>1061</v>
      </c>
      <c r="AW4" s="3" t="s">
        <v>1062</v>
      </c>
      <c r="AX4" t="s">
        <v>1063</v>
      </c>
      <c r="AY4" s="3"/>
      <c r="BA4" s="3"/>
      <c r="BC4" s="3"/>
      <c r="BE4" s="3"/>
      <c r="BH4" t="s">
        <v>837</v>
      </c>
      <c r="BI4" t="s">
        <v>524</v>
      </c>
      <c r="BJ4" t="s">
        <v>23</v>
      </c>
      <c r="BK4" t="s">
        <v>245</v>
      </c>
      <c r="BL4" t="s">
        <v>995</v>
      </c>
      <c r="BM4" t="s">
        <v>848</v>
      </c>
      <c r="BN4" t="s">
        <v>314</v>
      </c>
      <c r="BO4" t="s">
        <v>211</v>
      </c>
      <c r="BP4" t="s">
        <v>996</v>
      </c>
      <c r="BQ4" t="s">
        <v>997</v>
      </c>
      <c r="BR4" t="s">
        <v>998</v>
      </c>
      <c r="BS4" t="s">
        <v>855</v>
      </c>
      <c r="BT4" t="s">
        <v>999</v>
      </c>
      <c r="BU4" t="s">
        <v>1000</v>
      </c>
      <c r="BV4" t="s">
        <v>1001</v>
      </c>
      <c r="BW4" t="s">
        <v>419</v>
      </c>
      <c r="BX4" t="s">
        <v>1002</v>
      </c>
      <c r="BY4" t="s">
        <v>853</v>
      </c>
      <c r="BZ4" t="s">
        <v>1047</v>
      </c>
      <c r="CA4" t="s">
        <v>176</v>
      </c>
      <c r="CB4" t="s">
        <v>77</v>
      </c>
      <c r="CC4" t="s">
        <v>185</v>
      </c>
      <c r="CD4" t="s">
        <v>720</v>
      </c>
    </row>
    <row r="5" spans="1:93">
      <c r="A5">
        <v>3</v>
      </c>
      <c r="B5" s="6" t="s">
        <v>773</v>
      </c>
      <c r="C5" s="6" t="s">
        <v>76</v>
      </c>
      <c r="D5" s="6" t="s">
        <v>909</v>
      </c>
      <c r="E5" s="6" t="s">
        <v>328</v>
      </c>
      <c r="F5" s="6" t="s">
        <v>1064</v>
      </c>
      <c r="G5" s="6" t="s">
        <v>1065</v>
      </c>
      <c r="H5" s="6" t="s">
        <v>1066</v>
      </c>
      <c r="I5" s="6" t="s">
        <v>528</v>
      </c>
      <c r="J5" s="6" t="s">
        <v>410</v>
      </c>
      <c r="K5" s="6" t="s">
        <v>329</v>
      </c>
      <c r="L5" s="6" t="s">
        <v>2738</v>
      </c>
      <c r="M5" s="6" t="s">
        <v>1067</v>
      </c>
      <c r="N5" s="6" t="s">
        <v>414</v>
      </c>
      <c r="O5" s="6" t="s">
        <v>57</v>
      </c>
      <c r="P5" s="6" t="s">
        <v>112</v>
      </c>
      <c r="Q5" s="6" t="s">
        <v>1068</v>
      </c>
      <c r="R5" s="6" t="s">
        <v>321</v>
      </c>
      <c r="T5">
        <v>3</v>
      </c>
      <c r="U5" t="s">
        <v>326</v>
      </c>
      <c r="Y5" s="3" t="s">
        <v>966</v>
      </c>
      <c r="Z5" t="s">
        <v>426</v>
      </c>
      <c r="AA5" s="3" t="s">
        <v>1027</v>
      </c>
      <c r="AB5" t="s">
        <v>245</v>
      </c>
      <c r="AC5" s="3" t="s">
        <v>1069</v>
      </c>
      <c r="AD5" t="s">
        <v>328</v>
      </c>
      <c r="AE5" s="3" t="s">
        <v>1070</v>
      </c>
      <c r="AF5" t="s">
        <v>1071</v>
      </c>
      <c r="AG5" s="3" t="s">
        <v>1072</v>
      </c>
      <c r="AH5" t="s">
        <v>1073</v>
      </c>
      <c r="AI5" s="3" t="s">
        <v>1074</v>
      </c>
      <c r="AJ5" t="s">
        <v>1075</v>
      </c>
      <c r="AK5" s="3" t="s">
        <v>1076</v>
      </c>
      <c r="AL5" t="s">
        <v>1077</v>
      </c>
      <c r="AM5" s="3" t="s">
        <v>1078</v>
      </c>
      <c r="AN5" t="s">
        <v>47</v>
      </c>
      <c r="AO5" s="3" t="s">
        <v>1079</v>
      </c>
      <c r="AP5" t="s">
        <v>1080</v>
      </c>
      <c r="AQ5" s="3" t="s">
        <v>1081</v>
      </c>
      <c r="AR5" t="s">
        <v>710</v>
      </c>
      <c r="AS5" s="3" t="s">
        <v>1082</v>
      </c>
      <c r="AT5" t="s">
        <v>1083</v>
      </c>
      <c r="AU5" s="3" t="s">
        <v>1084</v>
      </c>
      <c r="AV5" t="s">
        <v>1085</v>
      </c>
      <c r="AW5" s="3" t="s">
        <v>1086</v>
      </c>
      <c r="AX5" t="s">
        <v>1087</v>
      </c>
      <c r="AY5" s="3"/>
      <c r="BA5" s="3"/>
      <c r="BC5" s="3"/>
      <c r="BE5" s="3"/>
      <c r="BH5" s="3" t="s">
        <v>973</v>
      </c>
      <c r="BI5" s="3" t="s">
        <v>1004</v>
      </c>
      <c r="BJ5" s="3" t="s">
        <v>1048</v>
      </c>
      <c r="BK5" s="3" t="s">
        <v>1069</v>
      </c>
      <c r="BL5" s="3" t="s">
        <v>1088</v>
      </c>
      <c r="BM5" s="3" t="s">
        <v>1089</v>
      </c>
      <c r="BN5" s="3" t="s">
        <v>1090</v>
      </c>
      <c r="BO5" s="3" t="s">
        <v>1091</v>
      </c>
      <c r="BP5" s="3" t="s">
        <v>1092</v>
      </c>
      <c r="BQ5" s="3" t="s">
        <v>1093</v>
      </c>
      <c r="BR5" s="3" t="s">
        <v>1094</v>
      </c>
      <c r="BS5" s="3" t="s">
        <v>1095</v>
      </c>
      <c r="BT5" s="3" t="s">
        <v>1096</v>
      </c>
      <c r="BU5" s="3" t="s">
        <v>1097</v>
      </c>
      <c r="BV5" s="3" t="s">
        <v>1098</v>
      </c>
      <c r="BW5" s="3" t="s">
        <v>1099</v>
      </c>
      <c r="BX5" s="3" t="s">
        <v>1100</v>
      </c>
      <c r="BY5" s="3" t="s">
        <v>1101</v>
      </c>
      <c r="BZ5" s="3" t="s">
        <v>1102</v>
      </c>
      <c r="CA5" s="3" t="s">
        <v>1103</v>
      </c>
      <c r="CB5" s="3" t="s">
        <v>1104</v>
      </c>
      <c r="CC5" s="3" t="s">
        <v>1105</v>
      </c>
      <c r="CD5" s="3" t="s">
        <v>1106</v>
      </c>
      <c r="CE5" s="3" t="s">
        <v>1107</v>
      </c>
      <c r="CF5" s="3" t="s">
        <v>1108</v>
      </c>
      <c r="CG5" s="3" t="s">
        <v>1109</v>
      </c>
      <c r="CH5" s="3" t="s">
        <v>1110</v>
      </c>
      <c r="CI5" s="3" t="s">
        <v>1111</v>
      </c>
      <c r="CJ5" s="3" t="s">
        <v>1112</v>
      </c>
      <c r="CK5" s="3" t="s">
        <v>1113</v>
      </c>
      <c r="CL5" s="3" t="s">
        <v>1114</v>
      </c>
      <c r="CM5" s="3"/>
      <c r="CN5" s="3"/>
      <c r="CO5" s="3"/>
    </row>
    <row r="6" spans="1:93">
      <c r="B6" s="6" t="s">
        <v>386</v>
      </c>
      <c r="C6" s="6" t="s">
        <v>271</v>
      </c>
      <c r="D6" s="6" t="s">
        <v>19</v>
      </c>
      <c r="E6" s="6" t="s">
        <v>1115</v>
      </c>
      <c r="F6" s="6" t="s">
        <v>1116</v>
      </c>
      <c r="G6" s="6" t="s">
        <v>1117</v>
      </c>
      <c r="H6" s="6" t="s">
        <v>117</v>
      </c>
      <c r="I6" s="6" t="s">
        <v>238</v>
      </c>
      <c r="J6" s="6" t="s">
        <v>1118</v>
      </c>
      <c r="K6" s="6" t="s">
        <v>742</v>
      </c>
      <c r="L6" s="6" t="s">
        <v>1119</v>
      </c>
      <c r="M6" s="6" t="s">
        <v>1120</v>
      </c>
      <c r="N6" s="6" t="s">
        <v>698</v>
      </c>
      <c r="O6" s="6" t="s">
        <v>191</v>
      </c>
      <c r="P6" s="6"/>
      <c r="Q6" s="6"/>
      <c r="R6" s="6"/>
      <c r="T6">
        <v>4</v>
      </c>
      <c r="U6" t="s">
        <v>426</v>
      </c>
      <c r="Y6" s="3" t="s">
        <v>967</v>
      </c>
      <c r="Z6" t="s">
        <v>86</v>
      </c>
      <c r="AA6" s="3" t="s">
        <v>1028</v>
      </c>
      <c r="AB6" t="s">
        <v>995</v>
      </c>
      <c r="AC6" s="3" t="s">
        <v>1088</v>
      </c>
      <c r="AD6" t="s">
        <v>1064</v>
      </c>
      <c r="AE6" s="3" t="s">
        <v>1121</v>
      </c>
      <c r="AF6" t="s">
        <v>1122</v>
      </c>
      <c r="AG6" s="3" t="s">
        <v>1123</v>
      </c>
      <c r="AH6" t="s">
        <v>1124</v>
      </c>
      <c r="AI6" s="3" t="s">
        <v>1125</v>
      </c>
      <c r="AJ6" t="s">
        <v>409</v>
      </c>
      <c r="AK6" s="3" t="s">
        <v>1126</v>
      </c>
      <c r="AL6" t="s">
        <v>1127</v>
      </c>
      <c r="AM6" s="3" t="s">
        <v>1128</v>
      </c>
      <c r="AN6" t="s">
        <v>1129</v>
      </c>
      <c r="AO6" s="3" t="s">
        <v>1130</v>
      </c>
      <c r="AP6" t="s">
        <v>1131</v>
      </c>
      <c r="AQ6" s="3" t="s">
        <v>1132</v>
      </c>
      <c r="AR6" t="s">
        <v>1133</v>
      </c>
      <c r="AS6" s="3" t="s">
        <v>1134</v>
      </c>
      <c r="AT6" t="s">
        <v>1135</v>
      </c>
      <c r="AU6" s="3"/>
      <c r="AW6" s="3"/>
      <c r="AY6" s="3"/>
      <c r="BA6" s="3"/>
      <c r="BC6" s="3"/>
      <c r="BE6" s="3"/>
      <c r="BH6" t="s">
        <v>773</v>
      </c>
      <c r="BI6" t="s">
        <v>76</v>
      </c>
      <c r="BJ6" t="s">
        <v>909</v>
      </c>
      <c r="BK6" t="s">
        <v>328</v>
      </c>
      <c r="BL6" t="s">
        <v>1064</v>
      </c>
      <c r="BM6" t="s">
        <v>1065</v>
      </c>
      <c r="BN6" t="s">
        <v>1066</v>
      </c>
      <c r="BO6" t="s">
        <v>528</v>
      </c>
      <c r="BP6" t="s">
        <v>410</v>
      </c>
      <c r="BQ6" t="s">
        <v>329</v>
      </c>
      <c r="BR6" t="s">
        <v>15</v>
      </c>
      <c r="BS6" t="s">
        <v>1067</v>
      </c>
      <c r="BT6" t="s">
        <v>414</v>
      </c>
      <c r="BU6" t="s">
        <v>57</v>
      </c>
      <c r="BV6" t="s">
        <v>112</v>
      </c>
      <c r="BW6" t="s">
        <v>1068</v>
      </c>
      <c r="BX6" t="s">
        <v>321</v>
      </c>
      <c r="BY6" t="s">
        <v>386</v>
      </c>
      <c r="BZ6" t="s">
        <v>271</v>
      </c>
      <c r="CA6" t="s">
        <v>19</v>
      </c>
      <c r="CB6" t="s">
        <v>1115</v>
      </c>
      <c r="CC6" t="s">
        <v>1116</v>
      </c>
      <c r="CD6" t="s">
        <v>1117</v>
      </c>
      <c r="CE6" t="s">
        <v>117</v>
      </c>
      <c r="CF6" t="s">
        <v>238</v>
      </c>
      <c r="CG6" t="s">
        <v>1118</v>
      </c>
      <c r="CH6" t="s">
        <v>742</v>
      </c>
      <c r="CI6" t="s">
        <v>1119</v>
      </c>
      <c r="CJ6" t="s">
        <v>1120</v>
      </c>
      <c r="CK6" t="s">
        <v>698</v>
      </c>
      <c r="CL6" t="s">
        <v>191</v>
      </c>
    </row>
    <row r="7" spans="1:93">
      <c r="A7">
        <v>4</v>
      </c>
      <c r="B7" s="6" t="s">
        <v>975</v>
      </c>
      <c r="C7" s="6" t="s">
        <v>925</v>
      </c>
      <c r="D7" s="33" t="s">
        <v>250</v>
      </c>
      <c r="E7" s="6" t="s">
        <v>1071</v>
      </c>
      <c r="F7" s="6" t="s">
        <v>1122</v>
      </c>
      <c r="G7" s="6" t="s">
        <v>135</v>
      </c>
      <c r="H7" s="6" t="s">
        <v>675</v>
      </c>
      <c r="I7" s="6" t="s">
        <v>603</v>
      </c>
      <c r="J7" s="6" t="s">
        <v>1136</v>
      </c>
      <c r="K7" s="6" t="s">
        <v>1137</v>
      </c>
      <c r="L7" s="6" t="s">
        <v>1138</v>
      </c>
      <c r="M7" s="6" t="s">
        <v>361</v>
      </c>
      <c r="N7" s="6" t="s">
        <v>1139</v>
      </c>
      <c r="O7" s="6" t="s">
        <v>1140</v>
      </c>
      <c r="P7" s="6" t="s">
        <v>711</v>
      </c>
      <c r="Q7" s="6" t="s">
        <v>1141</v>
      </c>
      <c r="R7" s="6" t="s">
        <v>1142</v>
      </c>
      <c r="T7">
        <v>5</v>
      </c>
      <c r="U7" t="s">
        <v>86</v>
      </c>
      <c r="Y7" s="3" t="s">
        <v>968</v>
      </c>
      <c r="Z7" t="s">
        <v>341</v>
      </c>
      <c r="AA7" s="3" t="s">
        <v>1029</v>
      </c>
      <c r="AB7" t="s">
        <v>848</v>
      </c>
      <c r="AC7" s="3" t="s">
        <v>1089</v>
      </c>
      <c r="AD7" t="s">
        <v>1065</v>
      </c>
      <c r="AE7" s="3" t="s">
        <v>1143</v>
      </c>
      <c r="AF7" t="s">
        <v>135</v>
      </c>
      <c r="AG7" s="3" t="s">
        <v>1144</v>
      </c>
      <c r="AH7" t="s">
        <v>1145</v>
      </c>
      <c r="AI7" s="3" t="s">
        <v>1146</v>
      </c>
      <c r="AJ7" t="s">
        <v>736</v>
      </c>
      <c r="AK7" s="3" t="s">
        <v>1147</v>
      </c>
      <c r="AL7" t="s">
        <v>433</v>
      </c>
      <c r="AM7" s="3" t="s">
        <v>1148</v>
      </c>
      <c r="AN7" t="s">
        <v>940</v>
      </c>
      <c r="AO7" s="3" t="s">
        <v>1149</v>
      </c>
      <c r="AP7" t="s">
        <v>1150</v>
      </c>
      <c r="AQ7" s="3" t="s">
        <v>1151</v>
      </c>
      <c r="AR7" t="s">
        <v>1152</v>
      </c>
      <c r="AS7" s="3" t="s">
        <v>1153</v>
      </c>
      <c r="AT7" t="s">
        <v>1154</v>
      </c>
      <c r="AU7" s="3"/>
      <c r="AW7" s="3"/>
      <c r="AY7" s="3"/>
      <c r="BA7" s="3"/>
      <c r="BC7" s="3"/>
      <c r="BE7" s="3"/>
      <c r="BH7" s="3" t="s">
        <v>974</v>
      </c>
      <c r="BI7" s="3" t="s">
        <v>1005</v>
      </c>
      <c r="BJ7" s="3" t="s">
        <v>1049</v>
      </c>
      <c r="BK7" s="3" t="s">
        <v>1070</v>
      </c>
      <c r="BL7" s="3" t="s">
        <v>1121</v>
      </c>
      <c r="BM7" s="3" t="s">
        <v>1143</v>
      </c>
      <c r="BN7" s="3" t="s">
        <v>1155</v>
      </c>
      <c r="BO7" s="3" t="s">
        <v>1156</v>
      </c>
      <c r="BP7" s="3" t="s">
        <v>1157</v>
      </c>
      <c r="BQ7" s="3" t="s">
        <v>1158</v>
      </c>
      <c r="BR7" s="3" t="s">
        <v>1159</v>
      </c>
      <c r="BS7" s="3" t="s">
        <v>1160</v>
      </c>
      <c r="BT7" s="3" t="s">
        <v>1161</v>
      </c>
      <c r="BU7" s="3" t="s">
        <v>1162</v>
      </c>
      <c r="BV7" s="3" t="s">
        <v>1163</v>
      </c>
      <c r="BW7" s="3" t="s">
        <v>1164</v>
      </c>
      <c r="BX7" s="3" t="s">
        <v>1165</v>
      </c>
      <c r="BY7" s="3" t="s">
        <v>1166</v>
      </c>
      <c r="BZ7" s="3" t="s">
        <v>1167</v>
      </c>
      <c r="CA7" s="3" t="s">
        <v>1168</v>
      </c>
      <c r="CB7" s="3" t="s">
        <v>1169</v>
      </c>
      <c r="CC7" s="3" t="s">
        <v>1170</v>
      </c>
      <c r="CD7" s="3" t="s">
        <v>1171</v>
      </c>
      <c r="CE7" s="3" t="s">
        <v>1172</v>
      </c>
      <c r="CF7" s="3" t="s">
        <v>1173</v>
      </c>
      <c r="CG7" s="3" t="s">
        <v>1174</v>
      </c>
      <c r="CH7" s="3" t="s">
        <v>1175</v>
      </c>
      <c r="CI7" s="3" t="s">
        <v>1176</v>
      </c>
      <c r="CJ7" s="3" t="s">
        <v>1177</v>
      </c>
      <c r="CK7" s="3" t="s">
        <v>1178</v>
      </c>
      <c r="CL7" s="3" t="s">
        <v>1179</v>
      </c>
      <c r="CM7" s="3" t="s">
        <v>1180</v>
      </c>
      <c r="CN7" s="3" t="s">
        <v>1181</v>
      </c>
      <c r="CO7" s="3" t="s">
        <v>1182</v>
      </c>
    </row>
    <row r="8" spans="1:93">
      <c r="B8" s="6" t="s">
        <v>335</v>
      </c>
      <c r="C8" s="6" t="s">
        <v>546</v>
      </c>
      <c r="D8" s="6" t="s">
        <v>664</v>
      </c>
      <c r="E8" s="6" t="s">
        <v>1183</v>
      </c>
      <c r="F8" s="6" t="s">
        <v>701</v>
      </c>
      <c r="G8" s="6" t="s">
        <v>1184</v>
      </c>
      <c r="H8" s="6" t="s">
        <v>157</v>
      </c>
      <c r="I8" s="6" t="s">
        <v>472</v>
      </c>
      <c r="J8" s="6" t="s">
        <v>1185</v>
      </c>
      <c r="K8" s="6" t="s">
        <v>1186</v>
      </c>
      <c r="L8" s="6" t="s">
        <v>686</v>
      </c>
      <c r="M8" s="6" t="s">
        <v>1187</v>
      </c>
      <c r="N8" s="6" t="s">
        <v>1188</v>
      </c>
      <c r="O8" s="6" t="s">
        <v>1189</v>
      </c>
      <c r="P8" s="6" t="s">
        <v>1190</v>
      </c>
      <c r="Q8" s="6" t="s">
        <v>920</v>
      </c>
      <c r="R8" s="6" t="s">
        <v>52</v>
      </c>
      <c r="T8">
        <v>6</v>
      </c>
      <c r="U8" t="s">
        <v>341</v>
      </c>
      <c r="Y8" s="3"/>
      <c r="AA8" s="3" t="s">
        <v>1030</v>
      </c>
      <c r="AB8" t="s">
        <v>314</v>
      </c>
      <c r="AC8" s="3" t="s">
        <v>1090</v>
      </c>
      <c r="AD8" t="s">
        <v>1066</v>
      </c>
      <c r="AE8" s="3" t="s">
        <v>1155</v>
      </c>
      <c r="AF8" t="s">
        <v>675</v>
      </c>
      <c r="AG8" s="3" t="s">
        <v>1191</v>
      </c>
      <c r="AH8" t="s">
        <v>733</v>
      </c>
      <c r="AI8" s="3" t="s">
        <v>1192</v>
      </c>
      <c r="AJ8" t="s">
        <v>1193</v>
      </c>
      <c r="AK8" s="3" t="s">
        <v>1194</v>
      </c>
      <c r="AL8" t="s">
        <v>1195</v>
      </c>
      <c r="AM8" s="3" t="s">
        <v>1196</v>
      </c>
      <c r="AN8" t="s">
        <v>1197</v>
      </c>
      <c r="AO8" s="3" t="s">
        <v>1198</v>
      </c>
      <c r="AP8" t="s">
        <v>1199</v>
      </c>
      <c r="AQ8" s="3" t="s">
        <v>1200</v>
      </c>
      <c r="AR8" t="s">
        <v>927</v>
      </c>
      <c r="AS8" s="3"/>
      <c r="AU8" s="3"/>
      <c r="AW8" s="3"/>
      <c r="AY8" s="3"/>
      <c r="BA8" s="3"/>
      <c r="BC8" s="3"/>
      <c r="BE8" s="3"/>
      <c r="BH8" t="s">
        <v>975</v>
      </c>
      <c r="BI8" t="s">
        <v>925</v>
      </c>
      <c r="BJ8" s="7" t="s">
        <v>250</v>
      </c>
      <c r="BK8" t="s">
        <v>1071</v>
      </c>
      <c r="BL8" t="s">
        <v>1122</v>
      </c>
      <c r="BM8" t="s">
        <v>135</v>
      </c>
      <c r="BN8" t="s">
        <v>675</v>
      </c>
      <c r="BO8" t="s">
        <v>603</v>
      </c>
      <c r="BP8" t="s">
        <v>1136</v>
      </c>
      <c r="BQ8" t="s">
        <v>1137</v>
      </c>
      <c r="BR8" t="s">
        <v>1138</v>
      </c>
      <c r="BS8" t="s">
        <v>361</v>
      </c>
      <c r="BT8" t="s">
        <v>1139</v>
      </c>
      <c r="BU8" t="s">
        <v>1140</v>
      </c>
      <c r="BV8" t="s">
        <v>711</v>
      </c>
      <c r="BW8" t="s">
        <v>1141</v>
      </c>
      <c r="BX8" t="s">
        <v>1142</v>
      </c>
      <c r="BY8" t="s">
        <v>335</v>
      </c>
      <c r="BZ8" t="s">
        <v>546</v>
      </c>
      <c r="CA8" t="s">
        <v>664</v>
      </c>
      <c r="CB8" t="s">
        <v>1183</v>
      </c>
      <c r="CC8" t="s">
        <v>701</v>
      </c>
      <c r="CD8" t="s">
        <v>1184</v>
      </c>
      <c r="CE8" t="s">
        <v>157</v>
      </c>
      <c r="CF8" t="s">
        <v>472</v>
      </c>
      <c r="CG8" t="s">
        <v>1185</v>
      </c>
      <c r="CH8" t="s">
        <v>1186</v>
      </c>
      <c r="CI8" t="s">
        <v>686</v>
      </c>
      <c r="CJ8" t="s">
        <v>1187</v>
      </c>
      <c r="CK8" t="s">
        <v>1188</v>
      </c>
      <c r="CL8" t="s">
        <v>1189</v>
      </c>
      <c r="CM8" t="s">
        <v>1190</v>
      </c>
      <c r="CN8" t="s">
        <v>920</v>
      </c>
      <c r="CO8" t="s">
        <v>52</v>
      </c>
    </row>
    <row r="9" spans="1:93">
      <c r="A9">
        <v>5</v>
      </c>
      <c r="B9" s="6" t="s">
        <v>977</v>
      </c>
      <c r="C9" s="6" t="s">
        <v>1007</v>
      </c>
      <c r="D9" s="6" t="s">
        <v>1051</v>
      </c>
      <c r="E9" s="6" t="s">
        <v>1073</v>
      </c>
      <c r="F9" s="6" t="s">
        <v>1124</v>
      </c>
      <c r="G9" s="6" t="s">
        <v>1145</v>
      </c>
      <c r="H9" s="6" t="s">
        <v>733</v>
      </c>
      <c r="I9" s="6" t="s">
        <v>597</v>
      </c>
      <c r="J9" s="6" t="s">
        <v>1201</v>
      </c>
      <c r="K9" s="6" t="s">
        <v>312</v>
      </c>
      <c r="L9" s="6" t="s">
        <v>636</v>
      </c>
      <c r="M9" s="6" t="s">
        <v>1202</v>
      </c>
      <c r="N9" s="6" t="s">
        <v>1203</v>
      </c>
      <c r="O9" s="6" t="s">
        <v>1204</v>
      </c>
      <c r="P9" s="6" t="s">
        <v>1205</v>
      </c>
      <c r="Q9" s="6" t="s">
        <v>1206</v>
      </c>
      <c r="R9" s="6" t="s">
        <v>1207</v>
      </c>
      <c r="T9">
        <v>7</v>
      </c>
      <c r="U9" t="s">
        <v>837</v>
      </c>
      <c r="Y9" s="3"/>
      <c r="AA9" s="3" t="s">
        <v>1031</v>
      </c>
      <c r="AB9" t="s">
        <v>211</v>
      </c>
      <c r="AC9" s="3" t="s">
        <v>1091</v>
      </c>
      <c r="AD9" t="s">
        <v>528</v>
      </c>
      <c r="AE9" s="3" t="s">
        <v>1156</v>
      </c>
      <c r="AF9" t="s">
        <v>603</v>
      </c>
      <c r="AG9" s="3" t="s">
        <v>1208</v>
      </c>
      <c r="AH9" t="s">
        <v>597</v>
      </c>
      <c r="AI9" s="3" t="s">
        <v>1209</v>
      </c>
      <c r="AJ9" t="s">
        <v>1210</v>
      </c>
      <c r="AK9" s="3" t="s">
        <v>1211</v>
      </c>
      <c r="AL9" t="s">
        <v>1212</v>
      </c>
      <c r="AM9" s="3" t="s">
        <v>1213</v>
      </c>
      <c r="AN9" t="s">
        <v>1214</v>
      </c>
      <c r="AO9" s="3" t="s">
        <v>1215</v>
      </c>
      <c r="AP9" t="s">
        <v>1216</v>
      </c>
      <c r="AQ9" s="3" t="s">
        <v>1217</v>
      </c>
      <c r="AR9" t="s">
        <v>1218</v>
      </c>
      <c r="AS9" s="3"/>
      <c r="AU9" s="3"/>
      <c r="AW9" s="3"/>
      <c r="AY9" s="3"/>
      <c r="BA9" s="3"/>
      <c r="BC9" s="3"/>
      <c r="BE9" s="3"/>
      <c r="BH9" s="3" t="s">
        <v>976</v>
      </c>
      <c r="BI9" s="3" t="s">
        <v>1006</v>
      </c>
      <c r="BJ9" s="3" t="s">
        <v>1050</v>
      </c>
      <c r="BK9" s="3" t="s">
        <v>1072</v>
      </c>
      <c r="BL9" s="3" t="s">
        <v>1123</v>
      </c>
      <c r="BM9" s="3" t="s">
        <v>1144</v>
      </c>
      <c r="BN9" s="3" t="s">
        <v>1191</v>
      </c>
      <c r="BO9" s="3" t="s">
        <v>1208</v>
      </c>
      <c r="BP9" s="3" t="s">
        <v>1219</v>
      </c>
      <c r="BQ9" s="3" t="s">
        <v>1220</v>
      </c>
      <c r="BR9" s="3" t="s">
        <v>1221</v>
      </c>
      <c r="BS9" s="3" t="s">
        <v>1222</v>
      </c>
      <c r="BT9" s="3" t="s">
        <v>1223</v>
      </c>
      <c r="BU9" s="3" t="s">
        <v>1224</v>
      </c>
      <c r="BV9" s="3" t="s">
        <v>1225</v>
      </c>
      <c r="BW9" s="3" t="s">
        <v>1226</v>
      </c>
      <c r="BX9" s="3" t="s">
        <v>1227</v>
      </c>
      <c r="BY9" s="3" t="s">
        <v>1228</v>
      </c>
      <c r="BZ9" s="3" t="s">
        <v>1229</v>
      </c>
      <c r="CA9" s="3" t="s">
        <v>1230</v>
      </c>
      <c r="CB9" s="3" t="s">
        <v>1231</v>
      </c>
      <c r="CC9" s="3" t="s">
        <v>1232</v>
      </c>
      <c r="CD9" s="3" t="s">
        <v>1233</v>
      </c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</row>
    <row r="10" spans="1:93">
      <c r="B10" s="6" t="s">
        <v>1234</v>
      </c>
      <c r="C10" s="6" t="s">
        <v>1235</v>
      </c>
      <c r="D10" s="6" t="s">
        <v>1236</v>
      </c>
      <c r="E10" s="6" t="s">
        <v>1237</v>
      </c>
      <c r="F10" s="6" t="s">
        <v>1238</v>
      </c>
      <c r="G10" s="6" t="s">
        <v>1239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T10">
        <v>8</v>
      </c>
      <c r="U10" t="s">
        <v>524</v>
      </c>
      <c r="Y10" s="3"/>
      <c r="AA10" s="3" t="s">
        <v>1032</v>
      </c>
      <c r="AB10" t="s">
        <v>996</v>
      </c>
      <c r="AC10" s="3" t="s">
        <v>1092</v>
      </c>
      <c r="AD10" t="s">
        <v>410</v>
      </c>
      <c r="AE10" s="3" t="s">
        <v>1157</v>
      </c>
      <c r="AF10" t="s">
        <v>1136</v>
      </c>
      <c r="AG10" s="3" t="s">
        <v>1219</v>
      </c>
      <c r="AH10" t="s">
        <v>1201</v>
      </c>
      <c r="AI10" s="3" t="s">
        <v>1240</v>
      </c>
      <c r="AJ10" t="s">
        <v>1241</v>
      </c>
      <c r="AK10" s="3" t="s">
        <v>1242</v>
      </c>
      <c r="AL10" t="s">
        <v>1243</v>
      </c>
      <c r="AM10" s="3" t="s">
        <v>1244</v>
      </c>
      <c r="AN10" t="s">
        <v>1245</v>
      </c>
      <c r="AO10" s="3" t="s">
        <v>1246</v>
      </c>
      <c r="AP10" t="s">
        <v>446</v>
      </c>
      <c r="AQ10" s="3"/>
      <c r="AS10" s="3"/>
      <c r="AU10" s="3"/>
      <c r="AW10" s="3"/>
      <c r="AY10" s="3"/>
      <c r="BA10" s="3"/>
      <c r="BC10" s="3"/>
      <c r="BE10" s="3"/>
      <c r="BH10" t="s">
        <v>977</v>
      </c>
      <c r="BI10" t="s">
        <v>1007</v>
      </c>
      <c r="BJ10" t="s">
        <v>1051</v>
      </c>
      <c r="BK10" t="s">
        <v>1073</v>
      </c>
      <c r="BL10" t="s">
        <v>1124</v>
      </c>
      <c r="BM10" t="s">
        <v>1145</v>
      </c>
      <c r="BN10" t="s">
        <v>733</v>
      </c>
      <c r="BO10" t="s">
        <v>597</v>
      </c>
      <c r="BP10" t="s">
        <v>1201</v>
      </c>
      <c r="BQ10" t="s">
        <v>312</v>
      </c>
      <c r="BR10" t="s">
        <v>636</v>
      </c>
      <c r="BS10" t="s">
        <v>1202</v>
      </c>
      <c r="BT10" t="s">
        <v>1203</v>
      </c>
      <c r="BU10" t="s">
        <v>1204</v>
      </c>
      <c r="BV10" t="s">
        <v>1205</v>
      </c>
      <c r="BW10" t="s">
        <v>1206</v>
      </c>
      <c r="BX10" t="s">
        <v>1207</v>
      </c>
      <c r="BY10" t="s">
        <v>1234</v>
      </c>
      <c r="BZ10" t="s">
        <v>1235</v>
      </c>
      <c r="CA10" t="s">
        <v>1236</v>
      </c>
      <c r="CB10" t="s">
        <v>1237</v>
      </c>
      <c r="CC10" t="s">
        <v>1238</v>
      </c>
      <c r="CD10" t="s">
        <v>1239</v>
      </c>
    </row>
    <row r="11" spans="1:93">
      <c r="A11">
        <v>6</v>
      </c>
      <c r="B11" s="6" t="s">
        <v>779</v>
      </c>
      <c r="C11" s="6" t="s">
        <v>1009</v>
      </c>
      <c r="D11" s="6" t="s">
        <v>1053</v>
      </c>
      <c r="E11" s="6" t="s">
        <v>1075</v>
      </c>
      <c r="F11" s="6" t="s">
        <v>409</v>
      </c>
      <c r="G11" s="6" t="s">
        <v>736</v>
      </c>
      <c r="H11" s="1" t="s">
        <v>54</v>
      </c>
      <c r="I11" s="6" t="s">
        <v>1210</v>
      </c>
      <c r="J11" s="6" t="s">
        <v>1241</v>
      </c>
      <c r="K11" s="6" t="s">
        <v>1247</v>
      </c>
      <c r="L11" s="6" t="s">
        <v>1248</v>
      </c>
      <c r="M11" s="6" t="s">
        <v>1249</v>
      </c>
      <c r="N11" s="6" t="s">
        <v>1250</v>
      </c>
      <c r="O11" s="6" t="s">
        <v>455</v>
      </c>
      <c r="P11" s="6" t="s">
        <v>336</v>
      </c>
      <c r="Q11" s="6" t="s">
        <v>1251</v>
      </c>
      <c r="R11" s="6" t="s">
        <v>1252</v>
      </c>
      <c r="T11">
        <v>9</v>
      </c>
      <c r="U11" t="s">
        <v>23</v>
      </c>
      <c r="Y11" s="3"/>
      <c r="AA11" s="3" t="s">
        <v>1033</v>
      </c>
      <c r="AB11" t="s">
        <v>997</v>
      </c>
      <c r="AC11" s="3" t="s">
        <v>1093</v>
      </c>
      <c r="AD11" t="s">
        <v>329</v>
      </c>
      <c r="AE11" s="3" t="s">
        <v>1158</v>
      </c>
      <c r="AF11" t="s">
        <v>1137</v>
      </c>
      <c r="AG11" s="3" t="s">
        <v>1220</v>
      </c>
      <c r="AH11" t="s">
        <v>312</v>
      </c>
      <c r="AI11" s="3" t="s">
        <v>1253</v>
      </c>
      <c r="AJ11" t="s">
        <v>1247</v>
      </c>
      <c r="AK11" s="3" t="s">
        <v>1254</v>
      </c>
      <c r="AL11" t="s">
        <v>1255</v>
      </c>
      <c r="AM11" s="3"/>
      <c r="AO11" s="3" t="s">
        <v>1256</v>
      </c>
      <c r="AP11" t="s">
        <v>1257</v>
      </c>
      <c r="AQ11" s="3"/>
      <c r="AS11" s="3"/>
      <c r="AU11" s="3"/>
      <c r="AW11" s="3"/>
      <c r="AY11" s="3"/>
      <c r="BA11" s="3"/>
      <c r="BC11" s="3"/>
      <c r="BE11" s="3"/>
      <c r="BH11" s="3" t="s">
        <v>978</v>
      </c>
      <c r="BI11" s="3" t="s">
        <v>1008</v>
      </c>
      <c r="BJ11" s="3" t="s">
        <v>1052</v>
      </c>
      <c r="BK11" s="3" t="s">
        <v>1074</v>
      </c>
      <c r="BL11" s="3" t="s">
        <v>1125</v>
      </c>
      <c r="BM11" s="3" t="s">
        <v>1146</v>
      </c>
      <c r="BN11" s="3" t="s">
        <v>1192</v>
      </c>
      <c r="BO11" s="3" t="s">
        <v>1209</v>
      </c>
      <c r="BP11" s="3" t="s">
        <v>1240</v>
      </c>
      <c r="BQ11" s="3" t="s">
        <v>1253</v>
      </c>
      <c r="BR11" s="3" t="s">
        <v>1258</v>
      </c>
      <c r="BS11" s="3" t="s">
        <v>1259</v>
      </c>
      <c r="BT11" s="3" t="s">
        <v>1260</v>
      </c>
      <c r="BU11" s="3" t="s">
        <v>1261</v>
      </c>
      <c r="BV11" s="3" t="s">
        <v>1262</v>
      </c>
      <c r="BW11" s="3" t="s">
        <v>1263</v>
      </c>
      <c r="BX11" s="3" t="s">
        <v>1264</v>
      </c>
      <c r="BY11" s="3" t="s">
        <v>1265</v>
      </c>
      <c r="BZ11" s="3" t="s">
        <v>1266</v>
      </c>
      <c r="CA11" s="3" t="s">
        <v>1267</v>
      </c>
      <c r="CB11" s="3" t="s">
        <v>1268</v>
      </c>
      <c r="CC11" s="3" t="s">
        <v>1269</v>
      </c>
      <c r="CD11" s="3" t="s">
        <v>1270</v>
      </c>
      <c r="CE11" s="3" t="s">
        <v>1271</v>
      </c>
      <c r="CF11" s="3" t="s">
        <v>1272</v>
      </c>
      <c r="CG11" s="3" t="s">
        <v>1273</v>
      </c>
      <c r="CH11" s="3" t="s">
        <v>1274</v>
      </c>
      <c r="CI11" s="3" t="s">
        <v>1275</v>
      </c>
      <c r="CJ11" s="3" t="s">
        <v>1276</v>
      </c>
      <c r="CK11" s="3"/>
      <c r="CL11" s="3"/>
      <c r="CM11" s="3"/>
      <c r="CN11" s="3"/>
      <c r="CO11" s="3"/>
    </row>
    <row r="12" spans="1:93">
      <c r="B12" s="6" t="s">
        <v>1277</v>
      </c>
      <c r="C12" s="6" t="s">
        <v>1278</v>
      </c>
      <c r="D12" s="6" t="s">
        <v>1279</v>
      </c>
      <c r="E12" s="6" t="s">
        <v>754</v>
      </c>
      <c r="F12" s="6" t="s">
        <v>442</v>
      </c>
      <c r="G12" s="6" t="s">
        <v>805</v>
      </c>
      <c r="H12" s="6" t="s">
        <v>253</v>
      </c>
      <c r="I12" s="6" t="s">
        <v>1280</v>
      </c>
      <c r="J12" s="6" t="s">
        <v>1281</v>
      </c>
      <c r="K12" s="6" t="s">
        <v>280</v>
      </c>
      <c r="L12" s="6" t="s">
        <v>28</v>
      </c>
      <c r="M12" s="6" t="s">
        <v>673</v>
      </c>
      <c r="N12" s="6"/>
      <c r="O12" s="6"/>
      <c r="P12" s="6"/>
      <c r="Q12" s="6"/>
      <c r="R12" s="6"/>
      <c r="T12">
        <v>10</v>
      </c>
      <c r="U12" t="s">
        <v>245</v>
      </c>
      <c r="Y12" s="3"/>
      <c r="AA12" s="3" t="s">
        <v>1034</v>
      </c>
      <c r="AB12" t="s">
        <v>998</v>
      </c>
      <c r="AC12" s="3" t="s">
        <v>1094</v>
      </c>
      <c r="AD12" t="s">
        <v>15</v>
      </c>
      <c r="AE12" s="3" t="s">
        <v>1159</v>
      </c>
      <c r="AF12" t="s">
        <v>1138</v>
      </c>
      <c r="AG12" s="3" t="s">
        <v>1221</v>
      </c>
      <c r="AH12" t="s">
        <v>636</v>
      </c>
      <c r="AI12" s="3" t="s">
        <v>1258</v>
      </c>
      <c r="AJ12" t="s">
        <v>1248</v>
      </c>
      <c r="AK12" s="3" t="s">
        <v>1282</v>
      </c>
      <c r="AL12" t="s">
        <v>1283</v>
      </c>
      <c r="AM12" s="3"/>
      <c r="AO12" s="3" t="s">
        <v>1284</v>
      </c>
      <c r="AP12" t="s">
        <v>1285</v>
      </c>
      <c r="AQ12" s="3"/>
      <c r="AS12" s="3"/>
      <c r="AU12" s="3"/>
      <c r="AW12" s="3"/>
      <c r="AY12" s="3"/>
      <c r="BA12" s="3"/>
      <c r="BC12" s="3"/>
      <c r="BE12" s="3"/>
      <c r="BH12" t="s">
        <v>779</v>
      </c>
      <c r="BI12" t="s">
        <v>1009</v>
      </c>
      <c r="BJ12" t="s">
        <v>1053</v>
      </c>
      <c r="BK12" t="s">
        <v>1075</v>
      </c>
      <c r="BL12" t="s">
        <v>409</v>
      </c>
      <c r="BM12" t="s">
        <v>736</v>
      </c>
      <c r="BN12" t="s">
        <v>1193</v>
      </c>
      <c r="BO12" t="s">
        <v>1210</v>
      </c>
      <c r="BP12" t="s">
        <v>1241</v>
      </c>
      <c r="BQ12" t="s">
        <v>1247</v>
      </c>
      <c r="BR12" t="s">
        <v>1248</v>
      </c>
      <c r="BS12" t="s">
        <v>1249</v>
      </c>
      <c r="BT12" t="s">
        <v>1250</v>
      </c>
      <c r="BU12" t="s">
        <v>455</v>
      </c>
      <c r="BV12" t="s">
        <v>336</v>
      </c>
      <c r="BW12" t="s">
        <v>1251</v>
      </c>
      <c r="BX12" t="s">
        <v>1252</v>
      </c>
      <c r="BY12" t="s">
        <v>1277</v>
      </c>
      <c r="BZ12" t="s">
        <v>1278</v>
      </c>
      <c r="CA12" t="s">
        <v>1279</v>
      </c>
      <c r="CB12" t="s">
        <v>754</v>
      </c>
      <c r="CC12" t="s">
        <v>442</v>
      </c>
      <c r="CD12" t="s">
        <v>805</v>
      </c>
      <c r="CE12" t="s">
        <v>253</v>
      </c>
      <c r="CF12" t="s">
        <v>1280</v>
      </c>
      <c r="CG12" t="s">
        <v>1281</v>
      </c>
      <c r="CH12" t="s">
        <v>280</v>
      </c>
      <c r="CI12" t="s">
        <v>28</v>
      </c>
      <c r="CJ12" t="s">
        <v>673</v>
      </c>
    </row>
    <row r="13" spans="1:93">
      <c r="A13">
        <v>7</v>
      </c>
      <c r="B13" s="6" t="s">
        <v>234</v>
      </c>
      <c r="C13" s="6" t="s">
        <v>119</v>
      </c>
      <c r="D13" s="6" t="s">
        <v>247</v>
      </c>
      <c r="E13" s="6" t="s">
        <v>1077</v>
      </c>
      <c r="F13" s="6" t="s">
        <v>1127</v>
      </c>
      <c r="G13" s="6" t="s">
        <v>433</v>
      </c>
      <c r="H13" s="6" t="s">
        <v>1195</v>
      </c>
      <c r="I13" s="6" t="s">
        <v>1212</v>
      </c>
      <c r="J13" s="6" t="s">
        <v>1243</v>
      </c>
      <c r="K13" s="6" t="s">
        <v>1255</v>
      </c>
      <c r="L13" s="6" t="s">
        <v>1283</v>
      </c>
      <c r="M13" s="6" t="s">
        <v>1286</v>
      </c>
      <c r="N13" s="6" t="s">
        <v>363</v>
      </c>
      <c r="O13" s="6" t="s">
        <v>868</v>
      </c>
      <c r="P13" s="6" t="s">
        <v>457</v>
      </c>
      <c r="Q13" s="6" t="s">
        <v>109</v>
      </c>
      <c r="R13" s="6" t="s">
        <v>726</v>
      </c>
      <c r="T13">
        <v>11</v>
      </c>
      <c r="U13" t="s">
        <v>995</v>
      </c>
      <c r="Y13" s="3"/>
      <c r="AA13" s="3" t="s">
        <v>1035</v>
      </c>
      <c r="AB13" t="s">
        <v>855</v>
      </c>
      <c r="AC13" s="3" t="s">
        <v>1095</v>
      </c>
      <c r="AD13" t="s">
        <v>1067</v>
      </c>
      <c r="AE13" s="3" t="s">
        <v>1160</v>
      </c>
      <c r="AF13" t="s">
        <v>361</v>
      </c>
      <c r="AG13" s="3" t="s">
        <v>1222</v>
      </c>
      <c r="AH13" t="s">
        <v>1202</v>
      </c>
      <c r="AI13" s="3" t="s">
        <v>1259</v>
      </c>
      <c r="AJ13" t="s">
        <v>1249</v>
      </c>
      <c r="AK13" s="3" t="s">
        <v>1287</v>
      </c>
      <c r="AL13" t="s">
        <v>1286</v>
      </c>
      <c r="AM13" s="3"/>
      <c r="AO13" s="3"/>
      <c r="AQ13" s="3"/>
      <c r="AS13" s="3"/>
      <c r="AU13" s="3"/>
      <c r="AW13" s="3"/>
      <c r="AY13" s="3"/>
      <c r="BA13" s="3"/>
      <c r="BC13" s="3"/>
      <c r="BE13" s="3"/>
      <c r="BH13" s="3" t="s">
        <v>979</v>
      </c>
      <c r="BI13" s="3" t="s">
        <v>1010</v>
      </c>
      <c r="BJ13" s="3" t="s">
        <v>1054</v>
      </c>
      <c r="BK13" s="3" t="s">
        <v>1076</v>
      </c>
      <c r="BL13" s="3" t="s">
        <v>1126</v>
      </c>
      <c r="BM13" s="3" t="s">
        <v>1147</v>
      </c>
      <c r="BN13" s="3" t="s">
        <v>1194</v>
      </c>
      <c r="BO13" s="3" t="s">
        <v>1211</v>
      </c>
      <c r="BP13" s="3" t="s">
        <v>1242</v>
      </c>
      <c r="BQ13" s="3" t="s">
        <v>1254</v>
      </c>
      <c r="BR13" s="3" t="s">
        <v>1282</v>
      </c>
      <c r="BS13" s="3" t="s">
        <v>1287</v>
      </c>
      <c r="BT13" s="3" t="s">
        <v>1288</v>
      </c>
      <c r="BU13" s="3" t="s">
        <v>1289</v>
      </c>
      <c r="BV13" s="3" t="s">
        <v>1290</v>
      </c>
      <c r="BW13" s="3" t="s">
        <v>1291</v>
      </c>
      <c r="BX13" s="3" t="s">
        <v>1292</v>
      </c>
      <c r="BY13" s="3" t="s">
        <v>1293</v>
      </c>
      <c r="BZ13" s="3" t="s">
        <v>1294</v>
      </c>
      <c r="CA13" s="3" t="s">
        <v>1295</v>
      </c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</row>
    <row r="14" spans="1:93">
      <c r="B14" s="6" t="s">
        <v>727</v>
      </c>
      <c r="C14" s="6" t="s">
        <v>489</v>
      </c>
      <c r="D14" s="6" t="s">
        <v>1296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T14">
        <v>12</v>
      </c>
      <c r="U14" t="s">
        <v>848</v>
      </c>
      <c r="Y14" s="3"/>
      <c r="AA14" s="3" t="s">
        <v>1036</v>
      </c>
      <c r="AB14" t="s">
        <v>999</v>
      </c>
      <c r="AC14" s="3" t="s">
        <v>1096</v>
      </c>
      <c r="AD14" t="s">
        <v>414</v>
      </c>
      <c r="AE14" s="3" t="s">
        <v>1161</v>
      </c>
      <c r="AF14" t="s">
        <v>1139</v>
      </c>
      <c r="AG14" s="3" t="s">
        <v>1223</v>
      </c>
      <c r="AH14" t="s">
        <v>1203</v>
      </c>
      <c r="AI14" s="3" t="s">
        <v>1260</v>
      </c>
      <c r="AJ14" t="s">
        <v>1250</v>
      </c>
      <c r="AK14" s="3" t="s">
        <v>1288</v>
      </c>
      <c r="AL14" t="s">
        <v>363</v>
      </c>
      <c r="AM14" s="3"/>
      <c r="AO14" s="3"/>
      <c r="AQ14" s="3"/>
      <c r="AS14" s="3"/>
      <c r="AU14" s="3"/>
      <c r="AW14" s="3"/>
      <c r="AY14" s="3"/>
      <c r="BA14" s="3"/>
      <c r="BC14" s="3"/>
      <c r="BE14" s="3"/>
      <c r="BH14" t="s">
        <v>234</v>
      </c>
      <c r="BI14" t="s">
        <v>119</v>
      </c>
      <c r="BJ14" t="s">
        <v>247</v>
      </c>
      <c r="BK14" t="s">
        <v>1077</v>
      </c>
      <c r="BL14" t="s">
        <v>1127</v>
      </c>
      <c r="BM14" t="s">
        <v>433</v>
      </c>
      <c r="BN14" t="s">
        <v>1195</v>
      </c>
      <c r="BO14" t="s">
        <v>1212</v>
      </c>
      <c r="BP14" t="s">
        <v>1243</v>
      </c>
      <c r="BQ14" t="s">
        <v>1255</v>
      </c>
      <c r="BR14" t="s">
        <v>1283</v>
      </c>
      <c r="BS14" t="s">
        <v>1286</v>
      </c>
      <c r="BT14" t="s">
        <v>363</v>
      </c>
      <c r="BU14" t="s">
        <v>868</v>
      </c>
      <c r="BV14" t="s">
        <v>457</v>
      </c>
      <c r="BW14" t="s">
        <v>109</v>
      </c>
      <c r="BX14" t="s">
        <v>726</v>
      </c>
      <c r="BY14" t="s">
        <v>727</v>
      </c>
      <c r="BZ14" t="s">
        <v>489</v>
      </c>
      <c r="CA14" t="s">
        <v>1296</v>
      </c>
    </row>
    <row r="15" spans="1:93">
      <c r="A15">
        <v>8</v>
      </c>
      <c r="B15" s="6" t="s">
        <v>198</v>
      </c>
      <c r="C15" s="6" t="s">
        <v>565</v>
      </c>
      <c r="D15" s="6" t="s">
        <v>717</v>
      </c>
      <c r="E15" s="6" t="s">
        <v>47</v>
      </c>
      <c r="F15" s="6" t="s">
        <v>1129</v>
      </c>
      <c r="G15" s="6" t="s">
        <v>940</v>
      </c>
      <c r="H15" s="6" t="s">
        <v>1197</v>
      </c>
      <c r="I15" s="6" t="s">
        <v>1214</v>
      </c>
      <c r="J15" s="6" t="s">
        <v>1245</v>
      </c>
      <c r="K15" s="6"/>
      <c r="L15" s="6"/>
      <c r="M15" s="6"/>
      <c r="N15" s="6"/>
      <c r="O15" s="6"/>
      <c r="P15" s="6"/>
      <c r="Q15" s="6"/>
      <c r="R15" s="6"/>
      <c r="T15">
        <v>13</v>
      </c>
      <c r="U15" t="s">
        <v>314</v>
      </c>
      <c r="Y15" s="3"/>
      <c r="AA15" s="3" t="s">
        <v>1037</v>
      </c>
      <c r="AB15" t="s">
        <v>1000</v>
      </c>
      <c r="AC15" s="3" t="s">
        <v>1097</v>
      </c>
      <c r="AD15" t="s">
        <v>57</v>
      </c>
      <c r="AE15" s="3" t="s">
        <v>1162</v>
      </c>
      <c r="AF15" t="s">
        <v>1140</v>
      </c>
      <c r="AG15" s="3" t="s">
        <v>1224</v>
      </c>
      <c r="AH15" t="s">
        <v>1204</v>
      </c>
      <c r="AI15" s="3" t="s">
        <v>1261</v>
      </c>
      <c r="AJ15" t="s">
        <v>455</v>
      </c>
      <c r="AK15" s="3" t="s">
        <v>1289</v>
      </c>
      <c r="AL15" t="s">
        <v>868</v>
      </c>
      <c r="AM15" s="3"/>
      <c r="AO15" s="3"/>
      <c r="AQ15" s="3"/>
      <c r="AS15" s="3"/>
      <c r="AU15" s="3"/>
      <c r="AW15" s="3"/>
      <c r="AY15" s="3"/>
      <c r="BA15" s="3"/>
      <c r="BC15" s="3"/>
      <c r="BE15" s="3"/>
      <c r="BH15" s="3" t="s">
        <v>980</v>
      </c>
      <c r="BI15" s="3" t="s">
        <v>1011</v>
      </c>
      <c r="BJ15" s="3" t="s">
        <v>1055</v>
      </c>
      <c r="BK15" s="3" t="s">
        <v>1078</v>
      </c>
      <c r="BL15" s="3" t="s">
        <v>1128</v>
      </c>
      <c r="BM15" s="3" t="s">
        <v>1148</v>
      </c>
      <c r="BN15" s="3" t="s">
        <v>1196</v>
      </c>
      <c r="BO15" s="3" t="s">
        <v>1213</v>
      </c>
      <c r="BP15" s="3" t="s">
        <v>1244</v>
      </c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</row>
    <row r="16" spans="1:93">
      <c r="A16">
        <v>9</v>
      </c>
      <c r="B16" s="6" t="s">
        <v>982</v>
      </c>
      <c r="C16" s="6" t="s">
        <v>1013</v>
      </c>
      <c r="D16" s="6" t="s">
        <v>32</v>
      </c>
      <c r="E16" s="6" t="s">
        <v>1080</v>
      </c>
      <c r="F16" s="6" t="s">
        <v>1131</v>
      </c>
      <c r="G16" s="6" t="s">
        <v>1150</v>
      </c>
      <c r="H16" s="6" t="s">
        <v>1199</v>
      </c>
      <c r="I16" s="6" t="s">
        <v>1216</v>
      </c>
      <c r="J16" s="6" t="s">
        <v>446</v>
      </c>
      <c r="K16" s="6" t="s">
        <v>1257</v>
      </c>
      <c r="L16" s="6" t="s">
        <v>1285</v>
      </c>
      <c r="M16" s="6"/>
      <c r="N16" s="6"/>
      <c r="O16" s="6"/>
      <c r="P16" s="6"/>
      <c r="Q16" s="6"/>
      <c r="R16" s="6"/>
      <c r="T16">
        <v>14</v>
      </c>
      <c r="U16" t="s">
        <v>211</v>
      </c>
      <c r="Y16" s="3"/>
      <c r="AA16" s="3" t="s">
        <v>1038</v>
      </c>
      <c r="AB16" t="s">
        <v>1001</v>
      </c>
      <c r="AC16" s="3" t="s">
        <v>1098</v>
      </c>
      <c r="AD16" t="s">
        <v>112</v>
      </c>
      <c r="AE16" s="3" t="s">
        <v>1163</v>
      </c>
      <c r="AF16" t="s">
        <v>711</v>
      </c>
      <c r="AG16" s="3" t="s">
        <v>1225</v>
      </c>
      <c r="AH16" t="s">
        <v>1205</v>
      </c>
      <c r="AI16" s="3" t="s">
        <v>1262</v>
      </c>
      <c r="AJ16" t="s">
        <v>336</v>
      </c>
      <c r="AK16" s="3" t="s">
        <v>1290</v>
      </c>
      <c r="AL16" t="s">
        <v>457</v>
      </c>
      <c r="AM16" s="3"/>
      <c r="AO16" s="3"/>
      <c r="AQ16" s="3"/>
      <c r="AS16" s="3"/>
      <c r="AU16" s="3"/>
      <c r="AW16" s="3"/>
      <c r="AY16" s="3"/>
      <c r="BA16" s="3"/>
      <c r="BC16" s="3"/>
      <c r="BE16" s="3"/>
      <c r="BH16" t="s">
        <v>198</v>
      </c>
      <c r="BI16" t="s">
        <v>565</v>
      </c>
      <c r="BJ16" t="s">
        <v>717</v>
      </c>
      <c r="BK16" t="s">
        <v>47</v>
      </c>
      <c r="BL16" t="s">
        <v>1129</v>
      </c>
      <c r="BM16" t="s">
        <v>940</v>
      </c>
      <c r="BN16" t="s">
        <v>1197</v>
      </c>
      <c r="BO16" t="s">
        <v>1214</v>
      </c>
      <c r="BP16" t="s">
        <v>1245</v>
      </c>
    </row>
    <row r="17" spans="1:93">
      <c r="A17">
        <v>10</v>
      </c>
      <c r="B17" s="6" t="s">
        <v>626</v>
      </c>
      <c r="C17" s="6" t="s">
        <v>1015</v>
      </c>
      <c r="D17" s="6" t="s">
        <v>289</v>
      </c>
      <c r="E17" s="6" t="s">
        <v>710</v>
      </c>
      <c r="F17" s="6" t="s">
        <v>1133</v>
      </c>
      <c r="G17" s="6" t="s">
        <v>1152</v>
      </c>
      <c r="H17" s="6" t="s">
        <v>927</v>
      </c>
      <c r="I17" s="6" t="s">
        <v>1218</v>
      </c>
      <c r="J17" s="6"/>
      <c r="K17" s="6"/>
      <c r="L17" s="6"/>
      <c r="M17" s="6"/>
      <c r="N17" s="6"/>
      <c r="O17" s="6"/>
      <c r="P17" s="6"/>
      <c r="Q17" s="6"/>
      <c r="R17" s="6"/>
      <c r="T17">
        <v>15</v>
      </c>
      <c r="U17" t="s">
        <v>996</v>
      </c>
      <c r="Y17" s="3"/>
      <c r="AA17" s="3" t="s">
        <v>1039</v>
      </c>
      <c r="AB17" t="s">
        <v>419</v>
      </c>
      <c r="AC17" s="3" t="s">
        <v>1099</v>
      </c>
      <c r="AD17" t="s">
        <v>1068</v>
      </c>
      <c r="AE17" s="3" t="s">
        <v>1164</v>
      </c>
      <c r="AF17" t="s">
        <v>1141</v>
      </c>
      <c r="AG17" s="3" t="s">
        <v>1226</v>
      </c>
      <c r="AH17" t="s">
        <v>1206</v>
      </c>
      <c r="AI17" s="3" t="s">
        <v>1263</v>
      </c>
      <c r="AJ17" t="s">
        <v>1251</v>
      </c>
      <c r="AK17" s="3" t="s">
        <v>1291</v>
      </c>
      <c r="AL17" t="s">
        <v>109</v>
      </c>
      <c r="AM17" s="3"/>
      <c r="AO17" s="3"/>
      <c r="AQ17" s="3"/>
      <c r="AS17" s="3"/>
      <c r="AU17" s="3"/>
      <c r="AW17" s="3"/>
      <c r="AY17" s="3"/>
      <c r="BA17" s="3"/>
      <c r="BC17" s="3"/>
      <c r="BE17" s="3"/>
      <c r="BH17" s="3" t="s">
        <v>981</v>
      </c>
      <c r="BI17" s="3" t="s">
        <v>1012</v>
      </c>
      <c r="BJ17" s="3" t="s">
        <v>1056</v>
      </c>
      <c r="BK17" s="3" t="s">
        <v>1079</v>
      </c>
      <c r="BL17" s="3" t="s">
        <v>1130</v>
      </c>
      <c r="BM17" s="3" t="s">
        <v>1149</v>
      </c>
      <c r="BN17" s="3" t="s">
        <v>1198</v>
      </c>
      <c r="BO17" s="3" t="s">
        <v>1215</v>
      </c>
      <c r="BP17" s="3" t="s">
        <v>1246</v>
      </c>
      <c r="BQ17" s="3" t="s">
        <v>1256</v>
      </c>
      <c r="BR17" s="3" t="s">
        <v>1284</v>
      </c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</row>
    <row r="18" spans="1:93">
      <c r="A18">
        <v>11</v>
      </c>
      <c r="B18" s="6" t="s">
        <v>985</v>
      </c>
      <c r="C18" s="6" t="s">
        <v>1017</v>
      </c>
      <c r="D18" s="6" t="s">
        <v>1059</v>
      </c>
      <c r="E18" s="6" t="s">
        <v>1083</v>
      </c>
      <c r="F18" s="6" t="s">
        <v>1135</v>
      </c>
      <c r="G18" s="6" t="s">
        <v>1154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T18">
        <v>16</v>
      </c>
      <c r="U18" t="s">
        <v>997</v>
      </c>
      <c r="Y18" s="3"/>
      <c r="AA18" s="3" t="s">
        <v>1040</v>
      </c>
      <c r="AB18" t="s">
        <v>1002</v>
      </c>
      <c r="AC18" s="3" t="s">
        <v>1100</v>
      </c>
      <c r="AD18" t="s">
        <v>321</v>
      </c>
      <c r="AE18" s="3" t="s">
        <v>1165</v>
      </c>
      <c r="AF18" t="s">
        <v>1142</v>
      </c>
      <c r="AG18" s="3" t="s">
        <v>1227</v>
      </c>
      <c r="AH18" t="s">
        <v>1207</v>
      </c>
      <c r="AI18" s="3" t="s">
        <v>1264</v>
      </c>
      <c r="AJ18" t="s">
        <v>1252</v>
      </c>
      <c r="AK18" s="3" t="s">
        <v>1292</v>
      </c>
      <c r="AL18" t="s">
        <v>726</v>
      </c>
      <c r="AM18" s="3"/>
      <c r="AO18" s="3"/>
      <c r="AQ18" s="3"/>
      <c r="AS18" s="3"/>
      <c r="AU18" s="3"/>
      <c r="AW18" s="3"/>
      <c r="AY18" s="3"/>
      <c r="BA18" s="3"/>
      <c r="BC18" s="3"/>
      <c r="BE18" s="3"/>
      <c r="BH18" t="s">
        <v>982</v>
      </c>
      <c r="BI18" t="s">
        <v>1013</v>
      </c>
      <c r="BJ18" t="s">
        <v>32</v>
      </c>
      <c r="BK18" t="s">
        <v>1080</v>
      </c>
      <c r="BL18" t="s">
        <v>1131</v>
      </c>
      <c r="BM18" t="s">
        <v>1150</v>
      </c>
      <c r="BN18" t="s">
        <v>1199</v>
      </c>
      <c r="BO18" t="s">
        <v>1216</v>
      </c>
      <c r="BP18" t="s">
        <v>446</v>
      </c>
      <c r="BQ18" t="s">
        <v>1257</v>
      </c>
      <c r="BR18" t="s">
        <v>1285</v>
      </c>
    </row>
    <row r="19" spans="1:93">
      <c r="A19">
        <v>12</v>
      </c>
      <c r="B19" s="6" t="s">
        <v>987</v>
      </c>
      <c r="C19" s="6" t="s">
        <v>1019</v>
      </c>
      <c r="D19" s="6" t="s">
        <v>1061</v>
      </c>
      <c r="E19" s="6" t="s">
        <v>1085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T19">
        <v>17</v>
      </c>
      <c r="U19" t="s">
        <v>998</v>
      </c>
      <c r="Y19" s="3"/>
      <c r="AA19" s="3" t="s">
        <v>1041</v>
      </c>
      <c r="AB19" t="s">
        <v>853</v>
      </c>
      <c r="AC19" s="3" t="s">
        <v>1101</v>
      </c>
      <c r="AD19" t="s">
        <v>386</v>
      </c>
      <c r="AE19" s="3" t="s">
        <v>1166</v>
      </c>
      <c r="AF19" t="s">
        <v>335</v>
      </c>
      <c r="AG19" s="3" t="s">
        <v>1228</v>
      </c>
      <c r="AH19" t="s">
        <v>1234</v>
      </c>
      <c r="AI19" s="3" t="s">
        <v>1265</v>
      </c>
      <c r="AJ19" t="s">
        <v>1277</v>
      </c>
      <c r="AK19" s="3" t="s">
        <v>1293</v>
      </c>
      <c r="AL19" t="s">
        <v>727</v>
      </c>
      <c r="AM19" s="3"/>
      <c r="AO19" s="3"/>
      <c r="AQ19" s="3"/>
      <c r="AS19" s="3"/>
      <c r="AU19" s="3"/>
      <c r="AW19" s="3"/>
      <c r="AY19" s="3"/>
      <c r="BA19" s="3"/>
      <c r="BC19" s="3"/>
      <c r="BE19" s="3"/>
      <c r="BH19" s="3" t="s">
        <v>983</v>
      </c>
      <c r="BI19" s="3" t="s">
        <v>1014</v>
      </c>
      <c r="BJ19" s="3" t="s">
        <v>1057</v>
      </c>
      <c r="BK19" s="3" t="s">
        <v>1081</v>
      </c>
      <c r="BL19" s="3" t="s">
        <v>1132</v>
      </c>
      <c r="BM19" s="3" t="s">
        <v>1151</v>
      </c>
      <c r="BN19" s="3" t="s">
        <v>1200</v>
      </c>
      <c r="BO19" s="3" t="s">
        <v>1217</v>
      </c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</row>
    <row r="20" spans="1:93">
      <c r="A20">
        <v>13</v>
      </c>
      <c r="B20" s="6" t="s">
        <v>571</v>
      </c>
      <c r="C20" s="6" t="s">
        <v>1021</v>
      </c>
      <c r="D20" s="6" t="s">
        <v>1063</v>
      </c>
      <c r="E20" s="6" t="s">
        <v>1087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T20">
        <v>18</v>
      </c>
      <c r="U20" t="s">
        <v>855</v>
      </c>
      <c r="Y20" s="3"/>
      <c r="AA20" s="3" t="s">
        <v>1042</v>
      </c>
      <c r="AB20" t="s">
        <v>1047</v>
      </c>
      <c r="AC20" s="3" t="s">
        <v>1102</v>
      </c>
      <c r="AD20" t="s">
        <v>271</v>
      </c>
      <c r="AE20" s="3" t="s">
        <v>1167</v>
      </c>
      <c r="AF20" t="s">
        <v>546</v>
      </c>
      <c r="AG20" s="3" t="s">
        <v>1229</v>
      </c>
      <c r="AH20" t="s">
        <v>1235</v>
      </c>
      <c r="AI20" s="3" t="s">
        <v>1266</v>
      </c>
      <c r="AJ20" t="s">
        <v>1278</v>
      </c>
      <c r="AK20" s="3" t="s">
        <v>1294</v>
      </c>
      <c r="AL20" t="s">
        <v>489</v>
      </c>
      <c r="AM20" s="3"/>
      <c r="AO20" s="3"/>
      <c r="AQ20" s="3"/>
      <c r="AS20" s="3"/>
      <c r="AU20" s="3"/>
      <c r="AW20" s="3"/>
      <c r="AY20" s="3"/>
      <c r="BA20" s="3"/>
      <c r="BC20" s="3"/>
      <c r="BE20" s="3"/>
      <c r="BH20" t="s">
        <v>626</v>
      </c>
      <c r="BI20" t="s">
        <v>1015</v>
      </c>
      <c r="BJ20" t="s">
        <v>289</v>
      </c>
      <c r="BK20" t="s">
        <v>710</v>
      </c>
      <c r="BL20" t="s">
        <v>1133</v>
      </c>
      <c r="BM20" t="s">
        <v>1152</v>
      </c>
      <c r="BN20" t="s">
        <v>927</v>
      </c>
      <c r="BO20" t="s">
        <v>1218</v>
      </c>
    </row>
    <row r="21" spans="1:93">
      <c r="A21">
        <v>14</v>
      </c>
      <c r="B21" s="6" t="s">
        <v>990</v>
      </c>
      <c r="C21" s="6" t="s">
        <v>1023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T21">
        <v>19</v>
      </c>
      <c r="U21" t="s">
        <v>999</v>
      </c>
      <c r="Y21" s="3"/>
      <c r="AA21" s="3" t="s">
        <v>1043</v>
      </c>
      <c r="AB21" t="s">
        <v>176</v>
      </c>
      <c r="AC21" s="3" t="s">
        <v>1103</v>
      </c>
      <c r="AD21" t="s">
        <v>19</v>
      </c>
      <c r="AE21" s="3" t="s">
        <v>1168</v>
      </c>
      <c r="AF21" t="s">
        <v>664</v>
      </c>
      <c r="AG21" s="3" t="s">
        <v>1230</v>
      </c>
      <c r="AH21" t="s">
        <v>1236</v>
      </c>
      <c r="AI21" s="3" t="s">
        <v>1267</v>
      </c>
      <c r="AJ21" t="s">
        <v>1279</v>
      </c>
      <c r="AK21" s="3" t="s">
        <v>1295</v>
      </c>
      <c r="AL21" t="s">
        <v>1296</v>
      </c>
      <c r="AM21" s="3"/>
      <c r="AO21" s="3"/>
      <c r="AQ21" s="3"/>
      <c r="AS21" s="3"/>
      <c r="AU21" s="3"/>
      <c r="AW21" s="3"/>
      <c r="AY21" s="3"/>
      <c r="BA21" s="3"/>
      <c r="BC21" s="3"/>
      <c r="BE21" s="3"/>
      <c r="BH21" s="3" t="s">
        <v>984</v>
      </c>
      <c r="BI21" s="3" t="s">
        <v>1016</v>
      </c>
      <c r="BJ21" s="3" t="s">
        <v>1058</v>
      </c>
      <c r="BK21" s="3" t="s">
        <v>1082</v>
      </c>
      <c r="BL21" s="3" t="s">
        <v>1134</v>
      </c>
      <c r="BM21" s="3" t="s">
        <v>1153</v>
      </c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</row>
    <row r="22" spans="1:93">
      <c r="A22">
        <v>15</v>
      </c>
      <c r="B22" s="6" t="s">
        <v>173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T22">
        <v>20</v>
      </c>
      <c r="U22" t="s">
        <v>1000</v>
      </c>
      <c r="Y22" s="3"/>
      <c r="AA22" s="3" t="s">
        <v>1044</v>
      </c>
      <c r="AB22" t="s">
        <v>77</v>
      </c>
      <c r="AC22" s="3" t="s">
        <v>1104</v>
      </c>
      <c r="AD22" t="s">
        <v>1115</v>
      </c>
      <c r="AE22" s="3" t="s">
        <v>1169</v>
      </c>
      <c r="AF22" t="s">
        <v>1183</v>
      </c>
      <c r="AG22" s="3" t="s">
        <v>1231</v>
      </c>
      <c r="AH22" t="s">
        <v>1237</v>
      </c>
      <c r="AI22" s="3" t="s">
        <v>1268</v>
      </c>
      <c r="AJ22" t="s">
        <v>754</v>
      </c>
      <c r="AK22" s="3"/>
      <c r="AM22" s="3"/>
      <c r="AO22" s="3"/>
      <c r="AQ22" s="3"/>
      <c r="AS22" s="3"/>
      <c r="AU22" s="3"/>
      <c r="AW22" s="3"/>
      <c r="AY22" s="3"/>
      <c r="BA22" s="3"/>
      <c r="BC22" s="3"/>
      <c r="BE22" s="3"/>
      <c r="BH22" t="s">
        <v>985</v>
      </c>
      <c r="BI22" t="s">
        <v>1017</v>
      </c>
      <c r="BJ22" t="s">
        <v>1059</v>
      </c>
      <c r="BK22" t="s">
        <v>1083</v>
      </c>
      <c r="BL22" t="s">
        <v>1135</v>
      </c>
      <c r="BM22" t="s">
        <v>1154</v>
      </c>
    </row>
    <row r="23" spans="1:93">
      <c r="A23">
        <v>16</v>
      </c>
      <c r="B23" s="6" t="s">
        <v>756</v>
      </c>
      <c r="C23" s="6" t="s">
        <v>1025</v>
      </c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T23">
        <v>21</v>
      </c>
      <c r="U23" t="s">
        <v>1001</v>
      </c>
      <c r="Y23" s="3"/>
      <c r="AA23" s="3" t="s">
        <v>1045</v>
      </c>
      <c r="AB23" t="s">
        <v>185</v>
      </c>
      <c r="AC23" s="3" t="s">
        <v>1105</v>
      </c>
      <c r="AD23" t="s">
        <v>1116</v>
      </c>
      <c r="AE23" s="3" t="s">
        <v>1170</v>
      </c>
      <c r="AF23" t="s">
        <v>701</v>
      </c>
      <c r="AG23" s="3" t="s">
        <v>1232</v>
      </c>
      <c r="AH23" t="s">
        <v>1238</v>
      </c>
      <c r="AI23" s="3" t="s">
        <v>1269</v>
      </c>
      <c r="AJ23" t="s">
        <v>442</v>
      </c>
      <c r="AK23" s="3"/>
      <c r="AM23" s="3"/>
      <c r="AO23" s="3"/>
      <c r="AQ23" s="3"/>
      <c r="AS23" s="3"/>
      <c r="AU23" s="3"/>
      <c r="AW23" s="3"/>
      <c r="AY23" s="3"/>
      <c r="BA23" s="3"/>
      <c r="BC23" s="3"/>
      <c r="BE23" s="3"/>
      <c r="BH23" s="3" t="s">
        <v>986</v>
      </c>
      <c r="BI23" s="3" t="s">
        <v>1018</v>
      </c>
      <c r="BJ23" s="3" t="s">
        <v>1060</v>
      </c>
      <c r="BK23" s="3" t="s">
        <v>1084</v>
      </c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</row>
    <row r="24" spans="1:93">
      <c r="A24">
        <v>17</v>
      </c>
      <c r="B24" s="6" t="s">
        <v>994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T24">
        <v>22</v>
      </c>
      <c r="U24" t="s">
        <v>419</v>
      </c>
      <c r="Y24" s="3"/>
      <c r="AA24" s="3" t="s">
        <v>1046</v>
      </c>
      <c r="AB24" t="s">
        <v>720</v>
      </c>
      <c r="AC24" s="3" t="s">
        <v>1106</v>
      </c>
      <c r="AD24" t="s">
        <v>1117</v>
      </c>
      <c r="AE24" s="3" t="s">
        <v>1171</v>
      </c>
      <c r="AF24" t="s">
        <v>1184</v>
      </c>
      <c r="AG24" s="3" t="s">
        <v>1233</v>
      </c>
      <c r="AH24" t="s">
        <v>1239</v>
      </c>
      <c r="AI24" s="3" t="s">
        <v>1270</v>
      </c>
      <c r="AJ24" t="s">
        <v>805</v>
      </c>
      <c r="AK24" s="3"/>
      <c r="AM24" s="3"/>
      <c r="AO24" s="3"/>
      <c r="AQ24" s="3"/>
      <c r="AS24" s="3"/>
      <c r="AU24" s="3"/>
      <c r="AW24" s="3"/>
      <c r="AY24" s="3"/>
      <c r="BA24" s="3"/>
      <c r="BC24" s="3"/>
      <c r="BE24" s="3"/>
      <c r="BH24" t="s">
        <v>987</v>
      </c>
      <c r="BI24" t="s">
        <v>1019</v>
      </c>
      <c r="BJ24" t="s">
        <v>1061</v>
      </c>
      <c r="BK24" t="s">
        <v>1085</v>
      </c>
    </row>
    <row r="25" spans="1:93">
      <c r="T25">
        <v>23</v>
      </c>
      <c r="U25" t="s">
        <v>1002</v>
      </c>
      <c r="Y25" s="3"/>
      <c r="AA25" s="3"/>
      <c r="AC25" s="3" t="s">
        <v>1107</v>
      </c>
      <c r="AD25" t="s">
        <v>117</v>
      </c>
      <c r="AE25" s="3" t="s">
        <v>1172</v>
      </c>
      <c r="AF25" t="s">
        <v>157</v>
      </c>
      <c r="AG25" s="3"/>
      <c r="AI25" s="3" t="s">
        <v>1271</v>
      </c>
      <c r="AJ25" t="s">
        <v>253</v>
      </c>
      <c r="AK25" s="3"/>
      <c r="AM25" s="3"/>
      <c r="AO25" s="3"/>
      <c r="AQ25" s="3"/>
      <c r="AS25" s="3"/>
      <c r="AU25" s="3"/>
      <c r="AW25" s="3"/>
      <c r="AY25" s="3"/>
      <c r="BA25" s="3"/>
      <c r="BC25" s="3"/>
      <c r="BE25" s="3"/>
      <c r="BH25" s="3" t="s">
        <v>988</v>
      </c>
      <c r="BI25" s="3" t="s">
        <v>1020</v>
      </c>
      <c r="BJ25" s="3" t="s">
        <v>1062</v>
      </c>
      <c r="BK25" s="3" t="s">
        <v>1086</v>
      </c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</row>
    <row r="26" spans="1:93">
      <c r="T26">
        <v>24</v>
      </c>
      <c r="U26" t="s">
        <v>853</v>
      </c>
      <c r="Y26" s="3"/>
      <c r="AA26" s="3"/>
      <c r="AC26" s="3" t="s">
        <v>1108</v>
      </c>
      <c r="AD26" t="s">
        <v>238</v>
      </c>
      <c r="AE26" s="3" t="s">
        <v>1173</v>
      </c>
      <c r="AF26" t="s">
        <v>472</v>
      </c>
      <c r="AG26" s="3"/>
      <c r="AI26" s="3" t="s">
        <v>1272</v>
      </c>
      <c r="AJ26" t="s">
        <v>1280</v>
      </c>
      <c r="AK26" s="3"/>
      <c r="AM26" s="3"/>
      <c r="AO26" s="3"/>
      <c r="AQ26" s="3"/>
      <c r="AS26" s="3"/>
      <c r="AU26" s="3"/>
      <c r="AW26" s="3"/>
      <c r="AY26" s="3"/>
      <c r="BA26" s="3"/>
      <c r="BC26" s="3"/>
      <c r="BE26" s="3"/>
      <c r="BH26" t="s">
        <v>571</v>
      </c>
      <c r="BI26" t="s">
        <v>1021</v>
      </c>
      <c r="BJ26" t="s">
        <v>1063</v>
      </c>
      <c r="BK26" t="s">
        <v>1087</v>
      </c>
    </row>
    <row r="27" spans="1:93">
      <c r="T27">
        <v>25</v>
      </c>
      <c r="U27" t="s">
        <v>1047</v>
      </c>
      <c r="Y27" s="3"/>
      <c r="AA27" s="3"/>
      <c r="AC27" s="3" t="s">
        <v>1109</v>
      </c>
      <c r="AD27" t="s">
        <v>1118</v>
      </c>
      <c r="AE27" s="3" t="s">
        <v>1174</v>
      </c>
      <c r="AF27" t="s">
        <v>1185</v>
      </c>
      <c r="AG27" s="3"/>
      <c r="AI27" s="3" t="s">
        <v>1273</v>
      </c>
      <c r="AJ27" t="s">
        <v>1281</v>
      </c>
      <c r="AK27" s="3"/>
      <c r="AM27" s="3"/>
      <c r="AO27" s="3"/>
      <c r="AQ27" s="3"/>
      <c r="AS27" s="3"/>
      <c r="AU27" s="3"/>
      <c r="AW27" s="3"/>
      <c r="AY27" s="3"/>
      <c r="BA27" s="3"/>
      <c r="BC27" s="3"/>
      <c r="BE27" s="3"/>
      <c r="BH27" s="3" t="s">
        <v>989</v>
      </c>
      <c r="BI27" s="3" t="s">
        <v>1022</v>
      </c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</row>
    <row r="28" spans="1:93">
      <c r="T28">
        <v>26</v>
      </c>
      <c r="U28" t="s">
        <v>176</v>
      </c>
      <c r="Y28" s="3"/>
      <c r="AA28" s="3"/>
      <c r="AC28" s="3" t="s">
        <v>1110</v>
      </c>
      <c r="AD28" t="s">
        <v>742</v>
      </c>
      <c r="AE28" s="3" t="s">
        <v>1175</v>
      </c>
      <c r="AF28" t="s">
        <v>1186</v>
      </c>
      <c r="AG28" s="3"/>
      <c r="AI28" s="3" t="s">
        <v>1274</v>
      </c>
      <c r="AJ28" t="s">
        <v>280</v>
      </c>
      <c r="AK28" s="3"/>
      <c r="AM28" s="3"/>
      <c r="AO28" s="3"/>
      <c r="AQ28" s="3"/>
      <c r="AS28" s="3"/>
      <c r="AU28" s="3"/>
      <c r="AW28" s="3"/>
      <c r="AY28" s="3"/>
      <c r="BA28" s="3"/>
      <c r="BC28" s="3"/>
      <c r="BE28" s="3"/>
      <c r="BH28" t="s">
        <v>990</v>
      </c>
      <c r="BI28" t="s">
        <v>1023</v>
      </c>
    </row>
    <row r="29" spans="1:93">
      <c r="T29">
        <v>27</v>
      </c>
      <c r="U29" t="s">
        <v>77</v>
      </c>
      <c r="Y29" s="3"/>
      <c r="AA29" s="3"/>
      <c r="AC29" s="3" t="s">
        <v>1111</v>
      </c>
      <c r="AD29" t="s">
        <v>1119</v>
      </c>
      <c r="AE29" s="3" t="s">
        <v>1176</v>
      </c>
      <c r="AF29" t="s">
        <v>686</v>
      </c>
      <c r="AG29" s="3"/>
      <c r="AI29" s="3" t="s">
        <v>1275</v>
      </c>
      <c r="AJ29" t="s">
        <v>28</v>
      </c>
      <c r="AK29" s="3"/>
      <c r="AM29" s="3"/>
      <c r="AO29" s="3"/>
      <c r="AQ29" s="3"/>
      <c r="AS29" s="3"/>
      <c r="AU29" s="3"/>
      <c r="AW29" s="3"/>
      <c r="AY29" s="3"/>
      <c r="BA29" s="3"/>
      <c r="BC29" s="3"/>
      <c r="BE29" s="3"/>
      <c r="BH29" s="3" t="s">
        <v>991</v>
      </c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</row>
    <row r="30" spans="1:93">
      <c r="T30">
        <v>28</v>
      </c>
      <c r="U30" t="s">
        <v>185</v>
      </c>
      <c r="Y30" s="3"/>
      <c r="AA30" s="3"/>
      <c r="AC30" s="3" t="s">
        <v>1112</v>
      </c>
      <c r="AD30" t="s">
        <v>1120</v>
      </c>
      <c r="AE30" s="3" t="s">
        <v>1177</v>
      </c>
      <c r="AF30" t="s">
        <v>1187</v>
      </c>
      <c r="AG30" s="3"/>
      <c r="AI30" s="3" t="s">
        <v>1276</v>
      </c>
      <c r="AJ30" t="s">
        <v>673</v>
      </c>
      <c r="AK30" s="3"/>
      <c r="AM30" s="3"/>
      <c r="AO30" s="3"/>
      <c r="AQ30" s="3"/>
      <c r="AS30" s="3"/>
      <c r="AU30" s="3"/>
      <c r="AW30" s="3"/>
      <c r="AY30" s="3"/>
      <c r="BA30" s="3"/>
      <c r="BC30" s="3"/>
      <c r="BE30" s="3"/>
      <c r="BH30" t="s">
        <v>173</v>
      </c>
    </row>
    <row r="31" spans="1:93">
      <c r="T31">
        <v>29</v>
      </c>
      <c r="U31" t="s">
        <v>720</v>
      </c>
      <c r="Y31" s="3"/>
      <c r="AA31" s="3"/>
      <c r="AC31" s="3" t="s">
        <v>1113</v>
      </c>
      <c r="AD31" t="s">
        <v>698</v>
      </c>
      <c r="AE31" s="3" t="s">
        <v>1178</v>
      </c>
      <c r="AF31" t="s">
        <v>1188</v>
      </c>
      <c r="AG31" s="3"/>
      <c r="AI31" s="3"/>
      <c r="AK31" s="3"/>
      <c r="AM31" s="3"/>
      <c r="AO31" s="3"/>
      <c r="AQ31" s="3"/>
      <c r="AS31" s="3"/>
      <c r="AU31" s="3"/>
      <c r="AW31" s="3"/>
      <c r="AY31" s="3"/>
      <c r="BA31" s="3"/>
      <c r="BC31" s="3"/>
      <c r="BE31" s="3"/>
      <c r="BH31" s="3" t="s">
        <v>992</v>
      </c>
      <c r="BI31" s="3" t="s">
        <v>1024</v>
      </c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</row>
    <row r="32" spans="1:93">
      <c r="T32">
        <v>30</v>
      </c>
      <c r="U32" t="s">
        <v>773</v>
      </c>
      <c r="Y32" s="3"/>
      <c r="AA32" s="3"/>
      <c r="AC32" s="3" t="s">
        <v>1114</v>
      </c>
      <c r="AD32" t="s">
        <v>191</v>
      </c>
      <c r="AE32" s="3" t="s">
        <v>1179</v>
      </c>
      <c r="AF32" t="s">
        <v>1189</v>
      </c>
      <c r="AG32" s="3"/>
      <c r="AI32" s="3"/>
      <c r="AK32" s="3"/>
      <c r="AM32" s="3"/>
      <c r="AO32" s="3"/>
      <c r="AQ32" s="3"/>
      <c r="AS32" s="3"/>
      <c r="AU32" s="3"/>
      <c r="AW32" s="3"/>
      <c r="AY32" s="3"/>
      <c r="BA32" s="3"/>
      <c r="BC32" s="3"/>
      <c r="BE32" s="3"/>
      <c r="BH32" t="s">
        <v>756</v>
      </c>
      <c r="BI32" t="s">
        <v>1025</v>
      </c>
    </row>
    <row r="33" spans="20:93">
      <c r="T33">
        <v>31</v>
      </c>
      <c r="U33" t="s">
        <v>76</v>
      </c>
      <c r="Y33" s="3"/>
      <c r="AA33" s="3"/>
      <c r="AC33" s="3"/>
      <c r="AE33" s="3" t="s">
        <v>1180</v>
      </c>
      <c r="AF33" t="s">
        <v>1190</v>
      </c>
      <c r="AG33" s="3"/>
      <c r="AI33" s="3"/>
      <c r="AK33" s="3"/>
      <c r="AM33" s="3"/>
      <c r="AO33" s="3"/>
      <c r="AQ33" s="3"/>
      <c r="AS33" s="3"/>
      <c r="AU33" s="3"/>
      <c r="AW33" s="3"/>
      <c r="AY33" s="3"/>
      <c r="BA33" s="3"/>
      <c r="BC33" s="3"/>
      <c r="BE33" s="3"/>
      <c r="BH33" s="3" t="s">
        <v>993</v>
      </c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</row>
    <row r="34" spans="20:93">
      <c r="T34">
        <v>32</v>
      </c>
      <c r="U34" t="s">
        <v>909</v>
      </c>
      <c r="Y34" s="3"/>
      <c r="AA34" s="3"/>
      <c r="AC34" s="3"/>
      <c r="AE34" s="3" t="s">
        <v>1181</v>
      </c>
      <c r="AF34" t="s">
        <v>920</v>
      </c>
      <c r="AG34" s="3"/>
      <c r="AI34" s="3"/>
      <c r="AK34" s="3"/>
      <c r="AM34" s="3"/>
      <c r="AO34" s="3"/>
      <c r="AQ34" s="3"/>
      <c r="AS34" s="3"/>
      <c r="AU34" s="3"/>
      <c r="AW34" s="3"/>
      <c r="AY34" s="3"/>
      <c r="BA34" s="3"/>
      <c r="BC34" s="3"/>
      <c r="BE34" s="3"/>
      <c r="BH34" t="s">
        <v>994</v>
      </c>
    </row>
    <row r="35" spans="20:93">
      <c r="T35">
        <v>33</v>
      </c>
      <c r="U35" t="s">
        <v>328</v>
      </c>
      <c r="Y35" s="3"/>
      <c r="AA35" s="3"/>
      <c r="AC35" s="3"/>
      <c r="AE35" s="3" t="s">
        <v>1182</v>
      </c>
      <c r="AF35" t="s">
        <v>52</v>
      </c>
      <c r="AG35" s="3"/>
      <c r="AI35" s="3"/>
      <c r="AK35" s="3"/>
      <c r="AM35" s="3"/>
      <c r="AO35" s="3"/>
      <c r="AQ35" s="3"/>
      <c r="AS35" s="3"/>
      <c r="AU35" s="3"/>
      <c r="AW35" s="3"/>
      <c r="AY35" s="3"/>
      <c r="BA35" s="3"/>
      <c r="BC35" s="3"/>
      <c r="BE35" s="3"/>
    </row>
    <row r="36" spans="20:93">
      <c r="T36">
        <v>34</v>
      </c>
      <c r="U36" t="s">
        <v>1064</v>
      </c>
    </row>
    <row r="37" spans="20:93">
      <c r="T37">
        <v>35</v>
      </c>
      <c r="U37" t="s">
        <v>1065</v>
      </c>
    </row>
    <row r="38" spans="20:93">
      <c r="T38">
        <v>36</v>
      </c>
      <c r="U38" t="s">
        <v>1066</v>
      </c>
    </row>
    <row r="39" spans="20:93">
      <c r="T39">
        <v>37</v>
      </c>
      <c r="U39" t="s">
        <v>528</v>
      </c>
    </row>
    <row r="40" spans="20:93">
      <c r="T40">
        <v>38</v>
      </c>
      <c r="U40" t="s">
        <v>410</v>
      </c>
    </row>
    <row r="41" spans="20:93">
      <c r="T41">
        <v>39</v>
      </c>
      <c r="U41" t="s">
        <v>329</v>
      </c>
    </row>
    <row r="42" spans="20:93">
      <c r="T42">
        <v>40</v>
      </c>
      <c r="U42" t="s">
        <v>15</v>
      </c>
    </row>
    <row r="43" spans="20:93">
      <c r="T43">
        <v>41</v>
      </c>
      <c r="U43" t="s">
        <v>1067</v>
      </c>
    </row>
    <row r="44" spans="20:93">
      <c r="T44">
        <v>42</v>
      </c>
      <c r="U44" t="s">
        <v>414</v>
      </c>
    </row>
    <row r="45" spans="20:93">
      <c r="T45">
        <v>43</v>
      </c>
      <c r="U45" t="s">
        <v>57</v>
      </c>
    </row>
    <row r="46" spans="20:93">
      <c r="T46">
        <v>44</v>
      </c>
      <c r="U46" t="s">
        <v>112</v>
      </c>
    </row>
    <row r="47" spans="20:93">
      <c r="T47">
        <v>45</v>
      </c>
      <c r="U47" t="s">
        <v>1068</v>
      </c>
    </row>
    <row r="48" spans="20:93">
      <c r="T48">
        <v>46</v>
      </c>
      <c r="U48" t="s">
        <v>321</v>
      </c>
    </row>
    <row r="49" spans="20:21">
      <c r="T49">
        <v>47</v>
      </c>
      <c r="U49" t="s">
        <v>386</v>
      </c>
    </row>
    <row r="50" spans="20:21">
      <c r="T50">
        <v>48</v>
      </c>
      <c r="U50" t="s">
        <v>271</v>
      </c>
    </row>
    <row r="51" spans="20:21">
      <c r="T51">
        <v>49</v>
      </c>
      <c r="U51" t="s">
        <v>19</v>
      </c>
    </row>
    <row r="52" spans="20:21">
      <c r="T52">
        <v>50</v>
      </c>
      <c r="U52" t="s">
        <v>1115</v>
      </c>
    </row>
    <row r="53" spans="20:21">
      <c r="T53">
        <v>51</v>
      </c>
      <c r="U53" t="s">
        <v>1116</v>
      </c>
    </row>
    <row r="54" spans="20:21">
      <c r="T54">
        <v>52</v>
      </c>
      <c r="U54" t="s">
        <v>1117</v>
      </c>
    </row>
    <row r="55" spans="20:21">
      <c r="T55">
        <v>53</v>
      </c>
      <c r="U55" t="s">
        <v>117</v>
      </c>
    </row>
    <row r="56" spans="20:21">
      <c r="T56">
        <v>54</v>
      </c>
      <c r="U56" t="s">
        <v>238</v>
      </c>
    </row>
    <row r="57" spans="20:21">
      <c r="T57">
        <v>55</v>
      </c>
      <c r="U57" t="s">
        <v>1118</v>
      </c>
    </row>
    <row r="58" spans="20:21">
      <c r="T58">
        <v>56</v>
      </c>
      <c r="U58" t="s">
        <v>742</v>
      </c>
    </row>
    <row r="59" spans="20:21">
      <c r="T59">
        <v>57</v>
      </c>
      <c r="U59" t="s">
        <v>1119</v>
      </c>
    </row>
    <row r="60" spans="20:21">
      <c r="T60">
        <v>58</v>
      </c>
      <c r="U60" t="s">
        <v>1120</v>
      </c>
    </row>
    <row r="61" spans="20:21">
      <c r="T61">
        <v>59</v>
      </c>
      <c r="U61" t="s">
        <v>698</v>
      </c>
    </row>
    <row r="62" spans="20:21">
      <c r="T62">
        <v>60</v>
      </c>
      <c r="U62" t="s">
        <v>191</v>
      </c>
    </row>
    <row r="63" spans="20:21">
      <c r="T63">
        <v>61</v>
      </c>
      <c r="U63" t="s">
        <v>975</v>
      </c>
    </row>
    <row r="64" spans="20:21">
      <c r="T64">
        <v>62</v>
      </c>
      <c r="U64" t="s">
        <v>925</v>
      </c>
    </row>
    <row r="65" spans="20:21">
      <c r="T65">
        <v>63</v>
      </c>
      <c r="U65" s="7" t="s">
        <v>250</v>
      </c>
    </row>
    <row r="66" spans="20:21">
      <c r="T66">
        <v>64</v>
      </c>
      <c r="U66" t="s">
        <v>1071</v>
      </c>
    </row>
    <row r="67" spans="20:21">
      <c r="T67">
        <v>65</v>
      </c>
      <c r="U67" t="s">
        <v>1122</v>
      </c>
    </row>
    <row r="68" spans="20:21">
      <c r="T68">
        <v>66</v>
      </c>
      <c r="U68" t="s">
        <v>135</v>
      </c>
    </row>
    <row r="69" spans="20:21">
      <c r="T69">
        <v>67</v>
      </c>
      <c r="U69" t="s">
        <v>675</v>
      </c>
    </row>
    <row r="70" spans="20:21">
      <c r="T70">
        <v>68</v>
      </c>
      <c r="U70" t="s">
        <v>603</v>
      </c>
    </row>
    <row r="71" spans="20:21">
      <c r="T71">
        <v>69</v>
      </c>
      <c r="U71" t="s">
        <v>1136</v>
      </c>
    </row>
    <row r="72" spans="20:21">
      <c r="T72">
        <v>70</v>
      </c>
      <c r="U72" t="s">
        <v>1137</v>
      </c>
    </row>
    <row r="73" spans="20:21">
      <c r="T73">
        <v>71</v>
      </c>
      <c r="U73" t="s">
        <v>1138</v>
      </c>
    </row>
    <row r="74" spans="20:21">
      <c r="T74">
        <v>72</v>
      </c>
      <c r="U74" t="s">
        <v>361</v>
      </c>
    </row>
    <row r="75" spans="20:21">
      <c r="T75">
        <v>73</v>
      </c>
      <c r="U75" t="s">
        <v>1139</v>
      </c>
    </row>
    <row r="76" spans="20:21">
      <c r="T76">
        <v>74</v>
      </c>
      <c r="U76" t="s">
        <v>1140</v>
      </c>
    </row>
    <row r="77" spans="20:21">
      <c r="T77">
        <v>75</v>
      </c>
      <c r="U77" t="s">
        <v>711</v>
      </c>
    </row>
    <row r="78" spans="20:21">
      <c r="T78">
        <v>76</v>
      </c>
      <c r="U78" t="s">
        <v>1141</v>
      </c>
    </row>
    <row r="79" spans="20:21">
      <c r="T79">
        <v>77</v>
      </c>
      <c r="U79" t="s">
        <v>1142</v>
      </c>
    </row>
    <row r="80" spans="20:21">
      <c r="T80">
        <v>78</v>
      </c>
      <c r="U80" t="s">
        <v>335</v>
      </c>
    </row>
    <row r="81" spans="20:21">
      <c r="T81">
        <v>79</v>
      </c>
      <c r="U81" t="s">
        <v>546</v>
      </c>
    </row>
    <row r="82" spans="20:21">
      <c r="T82">
        <v>80</v>
      </c>
      <c r="U82" t="s">
        <v>664</v>
      </c>
    </row>
    <row r="83" spans="20:21">
      <c r="T83">
        <v>81</v>
      </c>
      <c r="U83" t="s">
        <v>1183</v>
      </c>
    </row>
    <row r="84" spans="20:21">
      <c r="T84">
        <v>82</v>
      </c>
      <c r="U84" t="s">
        <v>701</v>
      </c>
    </row>
    <row r="85" spans="20:21">
      <c r="T85">
        <v>83</v>
      </c>
      <c r="U85" t="s">
        <v>1184</v>
      </c>
    </row>
    <row r="86" spans="20:21">
      <c r="T86">
        <v>84</v>
      </c>
      <c r="U86" t="s">
        <v>157</v>
      </c>
    </row>
    <row r="87" spans="20:21">
      <c r="T87">
        <v>85</v>
      </c>
      <c r="U87" t="s">
        <v>472</v>
      </c>
    </row>
    <row r="88" spans="20:21">
      <c r="T88">
        <v>86</v>
      </c>
      <c r="U88" t="s">
        <v>1185</v>
      </c>
    </row>
    <row r="89" spans="20:21">
      <c r="T89">
        <v>87</v>
      </c>
      <c r="U89" t="s">
        <v>1186</v>
      </c>
    </row>
    <row r="90" spans="20:21">
      <c r="T90">
        <v>88</v>
      </c>
      <c r="U90" t="s">
        <v>686</v>
      </c>
    </row>
    <row r="91" spans="20:21">
      <c r="T91">
        <v>89</v>
      </c>
      <c r="U91" t="s">
        <v>1187</v>
      </c>
    </row>
    <row r="92" spans="20:21">
      <c r="T92">
        <v>90</v>
      </c>
      <c r="U92" t="s">
        <v>1188</v>
      </c>
    </row>
    <row r="93" spans="20:21">
      <c r="T93">
        <v>91</v>
      </c>
      <c r="U93" t="s">
        <v>1189</v>
      </c>
    </row>
    <row r="94" spans="20:21">
      <c r="T94">
        <v>92</v>
      </c>
      <c r="U94" t="s">
        <v>1190</v>
      </c>
    </row>
    <row r="95" spans="20:21">
      <c r="T95">
        <v>93</v>
      </c>
      <c r="U95" t="s">
        <v>920</v>
      </c>
    </row>
    <row r="96" spans="20:21">
      <c r="T96">
        <v>94</v>
      </c>
      <c r="U96" t="s">
        <v>52</v>
      </c>
    </row>
    <row r="97" spans="20:21">
      <c r="T97">
        <v>95</v>
      </c>
      <c r="U97" t="s">
        <v>1297</v>
      </c>
    </row>
    <row r="98" spans="20:21">
      <c r="T98">
        <v>96</v>
      </c>
      <c r="U98" t="s">
        <v>1007</v>
      </c>
    </row>
    <row r="99" spans="20:21">
      <c r="T99">
        <v>97</v>
      </c>
      <c r="U99" t="s">
        <v>1051</v>
      </c>
    </row>
    <row r="100" spans="20:21">
      <c r="T100">
        <v>98</v>
      </c>
      <c r="U100" t="s">
        <v>1073</v>
      </c>
    </row>
    <row r="101" spans="20:21">
      <c r="T101">
        <v>99</v>
      </c>
      <c r="U101" t="s">
        <v>1124</v>
      </c>
    </row>
    <row r="102" spans="20:21">
      <c r="T102">
        <v>100</v>
      </c>
      <c r="U102" t="s">
        <v>1145</v>
      </c>
    </row>
    <row r="103" spans="20:21">
      <c r="T103">
        <v>101</v>
      </c>
      <c r="U103" t="s">
        <v>733</v>
      </c>
    </row>
    <row r="104" spans="20:21">
      <c r="T104">
        <v>102</v>
      </c>
      <c r="U104" t="s">
        <v>597</v>
      </c>
    </row>
    <row r="105" spans="20:21">
      <c r="T105">
        <v>103</v>
      </c>
      <c r="U105" t="s">
        <v>1201</v>
      </c>
    </row>
    <row r="106" spans="20:21">
      <c r="T106">
        <v>104</v>
      </c>
      <c r="U106" t="s">
        <v>312</v>
      </c>
    </row>
    <row r="107" spans="20:21">
      <c r="T107">
        <v>105</v>
      </c>
      <c r="U107" t="s">
        <v>636</v>
      </c>
    </row>
    <row r="108" spans="20:21">
      <c r="T108">
        <v>106</v>
      </c>
      <c r="U108" t="s">
        <v>1202</v>
      </c>
    </row>
    <row r="109" spans="20:21">
      <c r="T109">
        <v>107</v>
      </c>
      <c r="U109" t="s">
        <v>1203</v>
      </c>
    </row>
    <row r="110" spans="20:21">
      <c r="T110">
        <v>108</v>
      </c>
      <c r="U110" t="s">
        <v>1204</v>
      </c>
    </row>
    <row r="111" spans="20:21">
      <c r="T111">
        <v>109</v>
      </c>
      <c r="U111" t="s">
        <v>1205</v>
      </c>
    </row>
    <row r="112" spans="20:21">
      <c r="T112">
        <v>110</v>
      </c>
      <c r="U112" t="s">
        <v>1206</v>
      </c>
    </row>
    <row r="113" spans="20:21">
      <c r="T113">
        <v>111</v>
      </c>
      <c r="U113" t="s">
        <v>1207</v>
      </c>
    </row>
    <row r="114" spans="20:21">
      <c r="T114">
        <v>112</v>
      </c>
      <c r="U114" t="s">
        <v>1234</v>
      </c>
    </row>
    <row r="115" spans="20:21">
      <c r="T115">
        <v>113</v>
      </c>
      <c r="U115" t="s">
        <v>1235</v>
      </c>
    </row>
    <row r="116" spans="20:21">
      <c r="T116">
        <v>114</v>
      </c>
      <c r="U116" t="s">
        <v>1236</v>
      </c>
    </row>
    <row r="117" spans="20:21">
      <c r="T117">
        <v>115</v>
      </c>
      <c r="U117" t="s">
        <v>1237</v>
      </c>
    </row>
    <row r="118" spans="20:21">
      <c r="T118">
        <v>116</v>
      </c>
      <c r="U118" t="s">
        <v>1238</v>
      </c>
    </row>
    <row r="119" spans="20:21">
      <c r="T119">
        <v>117</v>
      </c>
      <c r="U119" t="s">
        <v>1239</v>
      </c>
    </row>
    <row r="120" spans="20:21">
      <c r="T120">
        <v>118</v>
      </c>
      <c r="U120" t="s">
        <v>779</v>
      </c>
    </row>
    <row r="121" spans="20:21">
      <c r="T121">
        <v>119</v>
      </c>
      <c r="U121" t="s">
        <v>1009</v>
      </c>
    </row>
    <row r="122" spans="20:21">
      <c r="T122">
        <v>120</v>
      </c>
      <c r="U122" t="s">
        <v>1053</v>
      </c>
    </row>
    <row r="123" spans="20:21">
      <c r="T123">
        <v>121</v>
      </c>
      <c r="U123" t="s">
        <v>1075</v>
      </c>
    </row>
    <row r="124" spans="20:21">
      <c r="T124">
        <v>122</v>
      </c>
      <c r="U124" t="s">
        <v>409</v>
      </c>
    </row>
    <row r="125" spans="20:21">
      <c r="T125">
        <v>123</v>
      </c>
      <c r="U125" t="s">
        <v>736</v>
      </c>
    </row>
    <row r="126" spans="20:21">
      <c r="T126">
        <v>124</v>
      </c>
      <c r="U126" s="12" t="s">
        <v>54</v>
      </c>
    </row>
    <row r="127" spans="20:21">
      <c r="T127">
        <v>125</v>
      </c>
      <c r="U127" t="s">
        <v>1210</v>
      </c>
    </row>
    <row r="128" spans="20:21">
      <c r="T128">
        <v>126</v>
      </c>
      <c r="U128" t="s">
        <v>1241</v>
      </c>
    </row>
    <row r="129" spans="20:21">
      <c r="T129">
        <v>127</v>
      </c>
      <c r="U129" t="s">
        <v>1247</v>
      </c>
    </row>
    <row r="130" spans="20:21">
      <c r="T130">
        <v>128</v>
      </c>
      <c r="U130" t="s">
        <v>1248</v>
      </c>
    </row>
    <row r="131" spans="20:21">
      <c r="T131">
        <v>129</v>
      </c>
      <c r="U131" t="s">
        <v>1249</v>
      </c>
    </row>
    <row r="132" spans="20:21">
      <c r="T132">
        <v>130</v>
      </c>
      <c r="U132" t="s">
        <v>1250</v>
      </c>
    </row>
    <row r="133" spans="20:21">
      <c r="T133">
        <v>131</v>
      </c>
      <c r="U133" t="s">
        <v>455</v>
      </c>
    </row>
    <row r="134" spans="20:21">
      <c r="T134">
        <v>132</v>
      </c>
      <c r="U134" t="s">
        <v>336</v>
      </c>
    </row>
    <row r="135" spans="20:21">
      <c r="T135">
        <v>133</v>
      </c>
      <c r="U135" t="s">
        <v>1251</v>
      </c>
    </row>
    <row r="136" spans="20:21">
      <c r="T136">
        <v>134</v>
      </c>
      <c r="U136" t="s">
        <v>1252</v>
      </c>
    </row>
    <row r="137" spans="20:21">
      <c r="T137">
        <v>135</v>
      </c>
      <c r="U137" t="s">
        <v>1277</v>
      </c>
    </row>
    <row r="138" spans="20:21">
      <c r="T138">
        <v>136</v>
      </c>
      <c r="U138" t="s">
        <v>1278</v>
      </c>
    </row>
    <row r="139" spans="20:21">
      <c r="T139">
        <v>137</v>
      </c>
      <c r="U139" t="s">
        <v>1279</v>
      </c>
    </row>
    <row r="140" spans="20:21">
      <c r="T140">
        <v>138</v>
      </c>
      <c r="U140" t="s">
        <v>754</v>
      </c>
    </row>
    <row r="141" spans="20:21">
      <c r="T141">
        <v>139</v>
      </c>
      <c r="U141" t="s">
        <v>442</v>
      </c>
    </row>
    <row r="142" spans="20:21">
      <c r="T142">
        <v>140</v>
      </c>
      <c r="U142" t="s">
        <v>805</v>
      </c>
    </row>
    <row r="143" spans="20:21">
      <c r="T143">
        <v>141</v>
      </c>
      <c r="U143" t="s">
        <v>253</v>
      </c>
    </row>
    <row r="144" spans="20:21">
      <c r="T144">
        <v>142</v>
      </c>
      <c r="U144" t="s">
        <v>1280</v>
      </c>
    </row>
    <row r="145" spans="20:21">
      <c r="T145">
        <v>143</v>
      </c>
      <c r="U145" t="s">
        <v>1281</v>
      </c>
    </row>
    <row r="146" spans="20:21">
      <c r="T146">
        <v>144</v>
      </c>
      <c r="U146" t="s">
        <v>280</v>
      </c>
    </row>
    <row r="147" spans="20:21">
      <c r="T147">
        <v>145</v>
      </c>
      <c r="U147" t="s">
        <v>28</v>
      </c>
    </row>
    <row r="148" spans="20:21">
      <c r="T148">
        <v>146</v>
      </c>
      <c r="U148" t="s">
        <v>673</v>
      </c>
    </row>
    <row r="149" spans="20:21">
      <c r="T149">
        <v>147</v>
      </c>
      <c r="U149" t="s">
        <v>234</v>
      </c>
    </row>
    <row r="150" spans="20:21">
      <c r="T150">
        <v>148</v>
      </c>
      <c r="U150" t="s">
        <v>119</v>
      </c>
    </row>
    <row r="151" spans="20:21">
      <c r="T151">
        <v>149</v>
      </c>
      <c r="U151" t="s">
        <v>247</v>
      </c>
    </row>
    <row r="152" spans="20:21">
      <c r="T152">
        <v>150</v>
      </c>
      <c r="U152" t="s">
        <v>1077</v>
      </c>
    </row>
    <row r="153" spans="20:21">
      <c r="T153">
        <v>151</v>
      </c>
      <c r="U153" t="s">
        <v>1127</v>
      </c>
    </row>
    <row r="154" spans="20:21">
      <c r="T154">
        <v>152</v>
      </c>
      <c r="U154" t="s">
        <v>433</v>
      </c>
    </row>
    <row r="155" spans="20:21">
      <c r="T155">
        <v>153</v>
      </c>
      <c r="U155" t="s">
        <v>1195</v>
      </c>
    </row>
    <row r="156" spans="20:21">
      <c r="T156">
        <v>154</v>
      </c>
      <c r="U156" t="s">
        <v>1212</v>
      </c>
    </row>
    <row r="157" spans="20:21">
      <c r="T157">
        <v>155</v>
      </c>
      <c r="U157" t="s">
        <v>1243</v>
      </c>
    </row>
    <row r="158" spans="20:21">
      <c r="T158">
        <v>156</v>
      </c>
      <c r="U158" t="s">
        <v>1255</v>
      </c>
    </row>
    <row r="159" spans="20:21">
      <c r="T159">
        <v>157</v>
      </c>
      <c r="U159" t="s">
        <v>1283</v>
      </c>
    </row>
    <row r="160" spans="20:21">
      <c r="T160">
        <v>158</v>
      </c>
      <c r="U160" t="s">
        <v>1286</v>
      </c>
    </row>
    <row r="161" spans="20:21">
      <c r="T161">
        <v>159</v>
      </c>
      <c r="U161" t="s">
        <v>363</v>
      </c>
    </row>
    <row r="162" spans="20:21">
      <c r="T162">
        <v>160</v>
      </c>
      <c r="U162" t="s">
        <v>868</v>
      </c>
    </row>
    <row r="163" spans="20:21">
      <c r="T163">
        <v>161</v>
      </c>
      <c r="U163" t="s">
        <v>457</v>
      </c>
    </row>
    <row r="164" spans="20:21">
      <c r="T164">
        <v>162</v>
      </c>
      <c r="U164" t="s">
        <v>109</v>
      </c>
    </row>
    <row r="165" spans="20:21">
      <c r="T165">
        <v>163</v>
      </c>
      <c r="U165" t="s">
        <v>726</v>
      </c>
    </row>
    <row r="166" spans="20:21">
      <c r="T166">
        <v>164</v>
      </c>
      <c r="U166" t="s">
        <v>727</v>
      </c>
    </row>
    <row r="167" spans="20:21">
      <c r="T167">
        <v>165</v>
      </c>
      <c r="U167" t="s">
        <v>489</v>
      </c>
    </row>
    <row r="168" spans="20:21">
      <c r="T168">
        <v>166</v>
      </c>
      <c r="U168" t="s">
        <v>1296</v>
      </c>
    </row>
    <row r="169" spans="20:21">
      <c r="T169">
        <v>167</v>
      </c>
      <c r="U169" t="s">
        <v>198</v>
      </c>
    </row>
    <row r="170" spans="20:21">
      <c r="T170">
        <v>168</v>
      </c>
      <c r="U170" t="s">
        <v>565</v>
      </c>
    </row>
    <row r="171" spans="20:21">
      <c r="T171">
        <v>169</v>
      </c>
      <c r="U171" t="s">
        <v>717</v>
      </c>
    </row>
    <row r="172" spans="20:21">
      <c r="T172">
        <v>170</v>
      </c>
      <c r="U172" t="s">
        <v>47</v>
      </c>
    </row>
    <row r="173" spans="20:21">
      <c r="T173">
        <v>171</v>
      </c>
      <c r="U173" t="s">
        <v>1129</v>
      </c>
    </row>
    <row r="174" spans="20:21">
      <c r="T174">
        <v>172</v>
      </c>
      <c r="U174" t="s">
        <v>940</v>
      </c>
    </row>
    <row r="175" spans="20:21">
      <c r="T175">
        <v>173</v>
      </c>
      <c r="U175" t="s">
        <v>1197</v>
      </c>
    </row>
    <row r="176" spans="20:21">
      <c r="T176">
        <v>174</v>
      </c>
      <c r="U176" t="s">
        <v>1214</v>
      </c>
    </row>
    <row r="177" spans="20:21">
      <c r="T177">
        <v>175</v>
      </c>
      <c r="U177" t="s">
        <v>1245</v>
      </c>
    </row>
    <row r="178" spans="20:21">
      <c r="T178">
        <v>176</v>
      </c>
      <c r="U178" t="s">
        <v>982</v>
      </c>
    </row>
    <row r="179" spans="20:21">
      <c r="T179">
        <v>177</v>
      </c>
      <c r="U179" t="s">
        <v>1013</v>
      </c>
    </row>
    <row r="180" spans="20:21">
      <c r="T180">
        <v>178</v>
      </c>
      <c r="U180" t="s">
        <v>32</v>
      </c>
    </row>
    <row r="181" spans="20:21">
      <c r="T181">
        <v>179</v>
      </c>
      <c r="U181" t="s">
        <v>1080</v>
      </c>
    </row>
    <row r="182" spans="20:21">
      <c r="T182">
        <v>180</v>
      </c>
      <c r="U182" t="s">
        <v>1131</v>
      </c>
    </row>
    <row r="183" spans="20:21">
      <c r="T183">
        <v>181</v>
      </c>
      <c r="U183" t="s">
        <v>1150</v>
      </c>
    </row>
    <row r="184" spans="20:21">
      <c r="T184">
        <v>182</v>
      </c>
      <c r="U184" t="s">
        <v>1199</v>
      </c>
    </row>
    <row r="185" spans="20:21">
      <c r="T185">
        <v>183</v>
      </c>
      <c r="U185" t="s">
        <v>1216</v>
      </c>
    </row>
    <row r="186" spans="20:21">
      <c r="T186">
        <v>184</v>
      </c>
      <c r="U186" t="s">
        <v>446</v>
      </c>
    </row>
    <row r="187" spans="20:21">
      <c r="T187">
        <v>185</v>
      </c>
      <c r="U187" t="s">
        <v>1257</v>
      </c>
    </row>
    <row r="188" spans="20:21">
      <c r="T188">
        <v>186</v>
      </c>
      <c r="U188" t="s">
        <v>1285</v>
      </c>
    </row>
    <row r="189" spans="20:21">
      <c r="T189">
        <v>187</v>
      </c>
      <c r="U189" t="s">
        <v>626</v>
      </c>
    </row>
    <row r="190" spans="20:21">
      <c r="T190">
        <v>188</v>
      </c>
      <c r="U190" t="s">
        <v>1015</v>
      </c>
    </row>
    <row r="191" spans="20:21">
      <c r="T191">
        <v>189</v>
      </c>
      <c r="U191" t="s">
        <v>289</v>
      </c>
    </row>
    <row r="192" spans="20:21">
      <c r="T192">
        <v>190</v>
      </c>
      <c r="U192" t="s">
        <v>710</v>
      </c>
    </row>
    <row r="193" spans="20:21">
      <c r="T193">
        <v>191</v>
      </c>
      <c r="U193" t="s">
        <v>1133</v>
      </c>
    </row>
    <row r="194" spans="20:21">
      <c r="T194">
        <v>192</v>
      </c>
      <c r="U194" t="s">
        <v>1152</v>
      </c>
    </row>
    <row r="195" spans="20:21">
      <c r="T195">
        <v>193</v>
      </c>
      <c r="U195" t="s">
        <v>927</v>
      </c>
    </row>
    <row r="196" spans="20:21">
      <c r="T196">
        <v>194</v>
      </c>
      <c r="U196" t="s">
        <v>1218</v>
      </c>
    </row>
    <row r="197" spans="20:21">
      <c r="T197">
        <v>195</v>
      </c>
      <c r="U197" t="s">
        <v>985</v>
      </c>
    </row>
    <row r="198" spans="20:21">
      <c r="T198">
        <v>196</v>
      </c>
      <c r="U198" t="s">
        <v>1017</v>
      </c>
    </row>
    <row r="199" spans="20:21">
      <c r="T199">
        <v>197</v>
      </c>
      <c r="U199" t="s">
        <v>1059</v>
      </c>
    </row>
    <row r="200" spans="20:21">
      <c r="T200">
        <v>198</v>
      </c>
      <c r="U200" t="s">
        <v>1083</v>
      </c>
    </row>
    <row r="201" spans="20:21">
      <c r="T201">
        <v>199</v>
      </c>
      <c r="U201" t="s">
        <v>1135</v>
      </c>
    </row>
    <row r="202" spans="20:21">
      <c r="T202">
        <v>200</v>
      </c>
      <c r="U202" t="s">
        <v>1154</v>
      </c>
    </row>
    <row r="203" spans="20:21">
      <c r="T203">
        <v>201</v>
      </c>
      <c r="U203" t="s">
        <v>987</v>
      </c>
    </row>
    <row r="204" spans="20:21">
      <c r="T204">
        <v>202</v>
      </c>
      <c r="U204" t="s">
        <v>1019</v>
      </c>
    </row>
    <row r="205" spans="20:21">
      <c r="T205">
        <v>203</v>
      </c>
      <c r="U205" t="s">
        <v>1061</v>
      </c>
    </row>
    <row r="206" spans="20:21">
      <c r="T206">
        <v>204</v>
      </c>
      <c r="U206" t="s">
        <v>1085</v>
      </c>
    </row>
    <row r="207" spans="20:21">
      <c r="T207">
        <v>205</v>
      </c>
      <c r="U207" t="s">
        <v>571</v>
      </c>
    </row>
    <row r="208" spans="20:21">
      <c r="T208">
        <v>206</v>
      </c>
      <c r="U208" t="s">
        <v>1021</v>
      </c>
    </row>
    <row r="209" spans="20:21">
      <c r="T209">
        <v>207</v>
      </c>
      <c r="U209" t="s">
        <v>1063</v>
      </c>
    </row>
    <row r="210" spans="20:21">
      <c r="T210">
        <v>208</v>
      </c>
      <c r="U210" t="s">
        <v>1087</v>
      </c>
    </row>
    <row r="211" spans="20:21">
      <c r="T211">
        <v>209</v>
      </c>
      <c r="U211" t="s">
        <v>990</v>
      </c>
    </row>
    <row r="212" spans="20:21">
      <c r="T212">
        <v>210</v>
      </c>
      <c r="U212" t="s">
        <v>1023</v>
      </c>
    </row>
    <row r="213" spans="20:21">
      <c r="T213">
        <v>211</v>
      </c>
      <c r="U213" t="s">
        <v>173</v>
      </c>
    </row>
    <row r="214" spans="20:21">
      <c r="T214">
        <v>212</v>
      </c>
      <c r="U214" t="s">
        <v>756</v>
      </c>
    </row>
    <row r="215" spans="20:21">
      <c r="T215">
        <v>213</v>
      </c>
      <c r="U215" t="s">
        <v>1025</v>
      </c>
    </row>
    <row r="216" spans="20:21">
      <c r="T216">
        <v>214</v>
      </c>
      <c r="U216" t="s">
        <v>994</v>
      </c>
    </row>
  </sheetData>
  <phoneticPr fontId="2"/>
  <pageMargins left="0.7" right="0.7" top="0.75" bottom="0.75" header="0.3" footer="0.3"/>
  <pageSetup paperSize="9" orientation="portrait" horizontalDpi="4294967292" verticalDpi="0" copies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8B478-E64A-4A66-B20C-EE717D5122BC}">
  <dimension ref="B2:D1181"/>
  <sheetViews>
    <sheetView topLeftCell="A294" workbookViewId="0">
      <selection activeCell="D291" sqref="D291"/>
    </sheetView>
  </sheetViews>
  <sheetFormatPr defaultRowHeight="17.7"/>
  <sheetData>
    <row r="2" spans="2:4">
      <c r="B2" t="s">
        <v>8</v>
      </c>
      <c r="C2" t="s">
        <v>2610</v>
      </c>
      <c r="D2" t="s">
        <v>2611</v>
      </c>
    </row>
    <row r="3" spans="2:4">
      <c r="B3">
        <f>ROW()-2</f>
        <v>1</v>
      </c>
      <c r="C3" t="str" cm="1">
        <f t="array" ref="C3">INDEX(字音画数表[旧字],テーブル6[[#This Row],[No]])</f>
        <v>_</v>
      </c>
      <c r="D3">
        <f>_xlfn.UNICODE(テーブル6[[#This Row],[文字]])</f>
        <v>95</v>
      </c>
    </row>
    <row r="4" spans="2:4">
      <c r="B4">
        <f t="shared" ref="B4:B67" si="0">ROW()-2</f>
        <v>2</v>
      </c>
      <c r="C4" t="str" cm="1">
        <f t="array" ref="C4">INDEX(字音画数表[旧字],テーブル6[[#This Row],[No]])</f>
        <v>哀</v>
      </c>
      <c r="D4">
        <f>_xlfn.UNICODE(テーブル6[[#This Row],[文字]])</f>
        <v>21696</v>
      </c>
    </row>
    <row r="5" spans="2:4">
      <c r="B5">
        <f t="shared" si="0"/>
        <v>3</v>
      </c>
      <c r="C5" t="str" cm="1">
        <f t="array" ref="C5">INDEX(字音画数表[旧字],テーブル6[[#This Row],[No]])</f>
        <v>娃</v>
      </c>
      <c r="D5">
        <f>_xlfn.UNICODE(テーブル6[[#This Row],[文字]])</f>
        <v>23043</v>
      </c>
    </row>
    <row r="6" spans="2:4">
      <c r="B6">
        <f t="shared" si="0"/>
        <v>4</v>
      </c>
      <c r="C6" t="str" cm="1">
        <f t="array" ref="C6">INDEX(字音画数表[旧字],テーブル6[[#This Row],[No]])</f>
        <v>愛</v>
      </c>
      <c r="D6">
        <f>_xlfn.UNICODE(テーブル6[[#This Row],[文字]])</f>
        <v>24859</v>
      </c>
    </row>
    <row r="7" spans="2:4">
      <c r="B7">
        <f t="shared" si="0"/>
        <v>5</v>
      </c>
      <c r="C7" t="str" cm="1">
        <f t="array" ref="C7">INDEX(字音画数表[旧字],テーブル6[[#This Row],[No]])</f>
        <v>惡</v>
      </c>
      <c r="D7">
        <f>_xlfn.UNICODE(テーブル6[[#This Row],[文字]])</f>
        <v>24801</v>
      </c>
    </row>
    <row r="8" spans="2:4">
      <c r="B8">
        <f t="shared" si="0"/>
        <v>6</v>
      </c>
      <c r="C8" t="str" cm="1">
        <f t="array" ref="C8">INDEX(字音画数表[旧字],テーブル6[[#This Row],[No]])</f>
        <v>遏</v>
      </c>
      <c r="D8">
        <f>_xlfn.UNICODE(テーブル6[[#This Row],[文字]])</f>
        <v>36943</v>
      </c>
    </row>
    <row r="9" spans="2:4">
      <c r="B9">
        <f t="shared" si="0"/>
        <v>7</v>
      </c>
      <c r="C9" t="str" cm="1">
        <f t="array" ref="C9">INDEX(字音画数表[旧字],テーブル6[[#This Row],[No]])</f>
        <v>安</v>
      </c>
      <c r="D9">
        <f>_xlfn.UNICODE(テーブル6[[#This Row],[文字]])</f>
        <v>23433</v>
      </c>
    </row>
    <row r="10" spans="2:4">
      <c r="B10">
        <f t="shared" si="0"/>
        <v>8</v>
      </c>
      <c r="C10" t="str" cm="1">
        <f t="array" ref="C10">INDEX(字音画数表[旧字],テーブル6[[#This Row],[No]])</f>
        <v>晏</v>
      </c>
      <c r="D10">
        <f>_xlfn.UNICODE(テーブル6[[#This Row],[文字]])</f>
        <v>26191</v>
      </c>
    </row>
    <row r="11" spans="2:4">
      <c r="B11">
        <f t="shared" si="0"/>
        <v>9</v>
      </c>
      <c r="C11" t="str" cm="1">
        <f t="array" ref="C11">INDEX(字音画数表[旧字],テーブル6[[#This Row],[No]])</f>
        <v>已</v>
      </c>
      <c r="D11">
        <f>_xlfn.UNICODE(テーブル6[[#This Row],[文字]])</f>
        <v>24050</v>
      </c>
    </row>
    <row r="12" spans="2:4">
      <c r="B12">
        <f t="shared" si="0"/>
        <v>10</v>
      </c>
      <c r="C12" t="str" cm="1">
        <f t="array" ref="C12">INDEX(字音画数表[旧字],テーブル6[[#This Row],[No]])</f>
        <v>以</v>
      </c>
      <c r="D12">
        <f>_xlfn.UNICODE(テーブル6[[#This Row],[文字]])</f>
        <v>20197</v>
      </c>
    </row>
    <row r="13" spans="2:4">
      <c r="B13">
        <f t="shared" si="0"/>
        <v>11</v>
      </c>
      <c r="C13" t="str" cm="1">
        <f t="array" ref="C13">INDEX(字音画数表[旧字],テーブル6[[#This Row],[No]])</f>
        <v>夷</v>
      </c>
      <c r="D13">
        <f>_xlfn.UNICODE(テーブル6[[#This Row],[文字]])</f>
        <v>22839</v>
      </c>
    </row>
    <row r="14" spans="2:4">
      <c r="B14">
        <f t="shared" si="0"/>
        <v>12</v>
      </c>
      <c r="C14" t="str" cm="1">
        <f t="array" ref="C14">INDEX(字音画数表[旧字],テーブル6[[#This Row],[No]])</f>
        <v>衣</v>
      </c>
      <c r="D14">
        <f>_xlfn.UNICODE(テーブル6[[#This Row],[文字]])</f>
        <v>34915</v>
      </c>
    </row>
    <row r="15" spans="2:4">
      <c r="B15">
        <f t="shared" si="0"/>
        <v>13</v>
      </c>
      <c r="C15" t="str" cm="1">
        <f t="array" ref="C15">INDEX(字音画数表[旧字],テーブル6[[#This Row],[No]])</f>
        <v>佁</v>
      </c>
      <c r="D15">
        <f>_xlfn.UNICODE(テーブル6[[#This Row],[文字]])</f>
        <v>20289</v>
      </c>
    </row>
    <row r="16" spans="2:4">
      <c r="B16">
        <f t="shared" si="0"/>
        <v>14</v>
      </c>
      <c r="C16" t="str" cm="1">
        <f t="array" ref="C16">INDEX(字音画数表[旧字],テーブル6[[#This Row],[No]])</f>
        <v>𦣝</v>
      </c>
      <c r="D16">
        <f>_xlfn.UNICODE(テーブル6[[#This Row],[文字]])</f>
        <v>157917</v>
      </c>
    </row>
    <row r="17" spans="2:4">
      <c r="B17">
        <f t="shared" si="0"/>
        <v>15</v>
      </c>
      <c r="C17" t="str" cm="1">
        <f t="array" ref="C17">INDEX(字音画数表[旧字],テーブル6[[#This Row],[No]])</f>
        <v>委</v>
      </c>
      <c r="D17">
        <f>_xlfn.UNICODE(テーブル6[[#This Row],[文字]])</f>
        <v>22996</v>
      </c>
    </row>
    <row r="18" spans="2:4">
      <c r="B18">
        <f t="shared" si="0"/>
        <v>16</v>
      </c>
      <c r="C18" t="str" cm="1">
        <f t="array" ref="C18">INDEX(字音画数表[旧字],テーブル6[[#This Row],[No]])</f>
        <v>巸</v>
      </c>
      <c r="D18">
        <f>_xlfn.UNICODE(テーブル6[[#This Row],[文字]])</f>
        <v>24056</v>
      </c>
    </row>
    <row r="19" spans="2:4">
      <c r="B19">
        <f t="shared" si="0"/>
        <v>17</v>
      </c>
      <c r="C19" t="str" cm="1">
        <f t="array" ref="C19">INDEX(字音画数表[旧字],テーブル6[[#This Row],[No]])</f>
        <v>韋</v>
      </c>
      <c r="D19">
        <f>_xlfn.UNICODE(テーブル6[[#This Row],[文字]])</f>
        <v>38859</v>
      </c>
    </row>
    <row r="20" spans="2:4">
      <c r="B20">
        <f t="shared" si="0"/>
        <v>18</v>
      </c>
      <c r="C20" t="str" cm="1">
        <f t="array" ref="C20">INDEX(字音画数表[旧字],テーブル6[[#This Row],[No]])</f>
        <v>唯</v>
      </c>
      <c r="D20">
        <f>_xlfn.UNICODE(テーブル6[[#This Row],[文字]])</f>
        <v>21807</v>
      </c>
    </row>
    <row r="21" spans="2:4">
      <c r="B21">
        <f t="shared" si="0"/>
        <v>19</v>
      </c>
      <c r="C21" t="str" cm="1">
        <f t="array" ref="C21">INDEX(字音画数表[旧字],テーブル6[[#This Row],[No]])</f>
        <v>尉</v>
      </c>
      <c r="D21">
        <f>_xlfn.UNICODE(テーブル6[[#This Row],[文字]])</f>
        <v>23561</v>
      </c>
    </row>
    <row r="22" spans="2:4">
      <c r="B22">
        <f t="shared" si="0"/>
        <v>20</v>
      </c>
      <c r="C22" t="str" cm="1">
        <f t="array" ref="C22">INDEX(字音画数表[旧字],テーブル6[[#This Row],[No]])</f>
        <v>異</v>
      </c>
      <c r="D22">
        <f>_xlfn.UNICODE(テーブル6[[#This Row],[文字]])</f>
        <v>30064</v>
      </c>
    </row>
    <row r="23" spans="2:4">
      <c r="B23">
        <f t="shared" si="0"/>
        <v>21</v>
      </c>
      <c r="C23" t="str" cm="1">
        <f t="array" ref="C23">INDEX(字音画数表[旧字],テーブル6[[#This Row],[No]])</f>
        <v>移</v>
      </c>
      <c r="D23">
        <f>_xlfn.UNICODE(テーブル6[[#This Row],[文字]])</f>
        <v>31227</v>
      </c>
    </row>
    <row r="24" spans="2:4">
      <c r="B24">
        <f t="shared" si="0"/>
        <v>22</v>
      </c>
      <c r="C24" t="str" cm="1">
        <f t="array" ref="C24">INDEX(字音画数表[旧字],テーブル6[[#This Row],[No]])</f>
        <v>渭</v>
      </c>
      <c r="D24">
        <f>_xlfn.UNICODE(テーブル6[[#This Row],[文字]])</f>
        <v>28205</v>
      </c>
    </row>
    <row r="25" spans="2:4">
      <c r="B25">
        <f t="shared" si="0"/>
        <v>23</v>
      </c>
      <c r="C25" t="str" cm="1">
        <f t="array" ref="C25">INDEX(字音画数表[旧字],テーブル6[[#This Row],[No]])</f>
        <v>爲</v>
      </c>
      <c r="D25">
        <f>_xlfn.UNICODE(テーブル6[[#This Row],[文字]])</f>
        <v>29234</v>
      </c>
    </row>
    <row r="26" spans="2:4">
      <c r="B26">
        <f t="shared" si="0"/>
        <v>24</v>
      </c>
      <c r="C26" t="str" cm="1">
        <f t="array" ref="C26">INDEX(字音画数表[旧字],テーブル6[[#This Row],[No]])</f>
        <v>葦</v>
      </c>
      <c r="D26">
        <f>_xlfn.UNICODE(テーブル6[[#This Row],[文字]])</f>
        <v>33894</v>
      </c>
    </row>
    <row r="27" spans="2:4">
      <c r="B27">
        <f t="shared" si="0"/>
        <v>25</v>
      </c>
      <c r="C27" t="str" cm="1">
        <f t="array" ref="C27">INDEX(字音画数表[旧字],テーブル6[[#This Row],[No]])</f>
        <v>意</v>
      </c>
      <c r="D27">
        <f>_xlfn.UNICODE(テーブル6[[#This Row],[文字]])</f>
        <v>24847</v>
      </c>
    </row>
    <row r="28" spans="2:4">
      <c r="B28">
        <f t="shared" si="0"/>
        <v>26</v>
      </c>
      <c r="C28" t="str" cm="1">
        <f t="array" ref="C28">INDEX(字音画数表[旧字],テーブル6[[#This Row],[No]])</f>
        <v>い</v>
      </c>
      <c r="D28">
        <f>_xlfn.UNICODE(テーブル6[[#This Row],[文字]])</f>
        <v>12356</v>
      </c>
    </row>
    <row r="29" spans="2:4">
      <c r="B29">
        <f t="shared" si="0"/>
        <v>27</v>
      </c>
      <c r="C29" t="str" cm="1">
        <f t="array" ref="C29">INDEX(字音画数表[旧字],テーブル6[[#This Row],[No]])</f>
        <v>郁</v>
      </c>
      <c r="D29">
        <f>_xlfn.UNICODE(テーブル6[[#This Row],[文字]])</f>
        <v>37057</v>
      </c>
    </row>
    <row r="30" spans="2:4">
      <c r="B30">
        <f t="shared" si="0"/>
        <v>28</v>
      </c>
      <c r="C30" t="str" cm="1">
        <f t="array" ref="C30">INDEX(字音画数表[旧字],テーブル6[[#This Row],[No]])</f>
        <v>一</v>
      </c>
      <c r="D30">
        <f>_xlfn.UNICODE(テーブル6[[#This Row],[文字]])</f>
        <v>19968</v>
      </c>
    </row>
    <row r="31" spans="2:4">
      <c r="B31">
        <f t="shared" si="0"/>
        <v>29</v>
      </c>
      <c r="C31" t="str" cm="1">
        <f t="array" ref="C31">INDEX(字音画数表[旧字],テーブル6[[#This Row],[No]])</f>
        <v>乙</v>
      </c>
      <c r="D31">
        <f>_xlfn.UNICODE(テーブル6[[#This Row],[文字]])</f>
        <v>20057</v>
      </c>
    </row>
    <row r="32" spans="2:4">
      <c r="B32">
        <f t="shared" si="0"/>
        <v>30</v>
      </c>
      <c r="C32" t="str" cm="1">
        <f t="array" ref="C32">INDEX(字音画数表[旧字],テーブル6[[#This Row],[No]])</f>
        <v>壹</v>
      </c>
      <c r="D32">
        <f>_xlfn.UNICODE(テーブル6[[#This Row],[文字]])</f>
        <v>22777</v>
      </c>
    </row>
    <row r="33" spans="2:4">
      <c r="B33">
        <f t="shared" si="0"/>
        <v>31</v>
      </c>
      <c r="C33" t="str" cm="1">
        <f t="array" ref="C33">INDEX(字音画数表[旧字],テーブル6[[#This Row],[No]])</f>
        <v>印</v>
      </c>
      <c r="D33">
        <f>_xlfn.UNICODE(テーブル6[[#This Row],[文字]])</f>
        <v>21360</v>
      </c>
    </row>
    <row r="34" spans="2:4">
      <c r="B34">
        <f t="shared" si="0"/>
        <v>32</v>
      </c>
      <c r="C34" t="str" cm="1">
        <f t="array" ref="C34">INDEX(字音画数表[旧字],テーブル6[[#This Row],[No]])</f>
        <v>陰</v>
      </c>
      <c r="D34">
        <f>_xlfn.UNICODE(テーブル6[[#This Row],[文字]])</f>
        <v>38512</v>
      </c>
    </row>
    <row r="35" spans="2:4">
      <c r="B35">
        <f t="shared" si="0"/>
        <v>33</v>
      </c>
      <c r="C35" t="str" cm="1">
        <f t="array" ref="C35">INDEX(字音画数表[旧字],テーブル6[[#This Row],[No]])</f>
        <v>駰</v>
      </c>
      <c r="D35">
        <f>_xlfn.UNICODE(テーブル6[[#This Row],[文字]])</f>
        <v>39408</v>
      </c>
    </row>
    <row r="36" spans="2:4">
      <c r="B36">
        <f t="shared" si="0"/>
        <v>34</v>
      </c>
      <c r="C36" t="str" cm="1">
        <f t="array" ref="C36">INDEX(字音画数表[旧字],テーブル6[[#This Row],[No]])</f>
        <v>于</v>
      </c>
      <c r="D36">
        <f>_xlfn.UNICODE(テーブル6[[#This Row],[文字]])</f>
        <v>20110</v>
      </c>
    </row>
    <row r="37" spans="2:4">
      <c r="B37">
        <f t="shared" si="0"/>
        <v>35</v>
      </c>
      <c r="C37" t="str" cm="1">
        <f t="array" ref="C37">INDEX(字音画数表[旧字],テーブル6[[#This Row],[No]])</f>
        <v>宇</v>
      </c>
      <c r="D37">
        <f>_xlfn.UNICODE(テーブル6[[#This Row],[文字]])</f>
        <v>23431</v>
      </c>
    </row>
    <row r="38" spans="2:4">
      <c r="B38">
        <f t="shared" si="0"/>
        <v>36</v>
      </c>
      <c r="C38" t="str" cm="1">
        <f t="array" ref="C38">INDEX(字音画数表[旧字],テーブル6[[#This Row],[No]])</f>
        <v>㝼</v>
      </c>
      <c r="D38">
        <f>_xlfn.UNICODE(テーブル6[[#This Row],[文字]])</f>
        <v>14204</v>
      </c>
    </row>
    <row r="39" spans="2:4">
      <c r="B39">
        <f t="shared" si="0"/>
        <v>37</v>
      </c>
      <c r="C39" t="str" cm="1">
        <f t="array" ref="C39">INDEX(字音画数表[旧字],テーブル6[[#This Row],[No]])</f>
        <v>う</v>
      </c>
      <c r="D39">
        <f>_xlfn.UNICODE(テーブル6[[#This Row],[文字]])</f>
        <v>12358</v>
      </c>
    </row>
    <row r="40" spans="2:4">
      <c r="B40">
        <f t="shared" si="0"/>
        <v>38</v>
      </c>
      <c r="C40" t="str" cm="1">
        <f t="array" ref="C40">INDEX(字音画数表[旧字],テーブル6[[#This Row],[No]])</f>
        <v>羽</v>
      </c>
      <c r="D40">
        <f>_xlfn.UNICODE(テーブル6[[#This Row],[文字]])</f>
        <v>64030</v>
      </c>
    </row>
    <row r="41" spans="2:4">
      <c r="B41">
        <f t="shared" si="0"/>
        <v>39</v>
      </c>
      <c r="C41" t="str" cm="1">
        <f t="array" ref="C41">INDEX(字音画数表[旧字],テーブル6[[#This Row],[No]])</f>
        <v>芋</v>
      </c>
      <c r="D41">
        <f>_xlfn.UNICODE(テーブル6[[#This Row],[文字]])</f>
        <v>33419</v>
      </c>
    </row>
    <row r="42" spans="2:4">
      <c r="B42">
        <f t="shared" si="0"/>
        <v>40</v>
      </c>
      <c r="C42" t="str" cm="1">
        <f t="array" ref="C42">INDEX(字音画数表[旧字],テーブル6[[#This Row],[No]])</f>
        <v>運</v>
      </c>
      <c r="D42">
        <f>_xlfn.UNICODE(テーブル6[[#This Row],[文字]])</f>
        <v>36939</v>
      </c>
    </row>
    <row r="43" spans="2:4">
      <c r="B43">
        <f t="shared" si="0"/>
        <v>41</v>
      </c>
      <c r="C43" t="str" cm="1">
        <f t="array" ref="C43">INDEX(字音画数表[旧字],テーブル6[[#This Row],[No]])</f>
        <v>盈</v>
      </c>
      <c r="D43">
        <f>_xlfn.UNICODE(テーブル6[[#This Row],[文字]])</f>
        <v>30408</v>
      </c>
    </row>
    <row r="44" spans="2:4">
      <c r="B44">
        <f t="shared" si="0"/>
        <v>42</v>
      </c>
      <c r="C44" t="str" cm="1">
        <f t="array" ref="C44">INDEX(字音画数表[旧字],テーブル6[[#This Row],[No]])</f>
        <v>梬</v>
      </c>
      <c r="D44">
        <f>_xlfn.UNICODE(テーブル6[[#This Row],[文字]])</f>
        <v>26796</v>
      </c>
    </row>
    <row r="45" spans="2:4">
      <c r="B45">
        <f t="shared" si="0"/>
        <v>43</v>
      </c>
      <c r="C45" t="str" cm="1">
        <f t="array" ref="C45">INDEX(字音画数表[旧字],テーブル6[[#This Row],[No]])</f>
        <v>潁</v>
      </c>
      <c r="D45">
        <f>_xlfn.UNICODE(テーブル6[[#This Row],[文字]])</f>
        <v>28481</v>
      </c>
    </row>
    <row r="46" spans="2:4">
      <c r="B46">
        <f t="shared" si="0"/>
        <v>44</v>
      </c>
      <c r="C46" t="str" cm="1">
        <f t="array" ref="C46">INDEX(字音画数表[旧字],テーブル6[[#This Row],[No]])</f>
        <v>穎</v>
      </c>
      <c r="D46">
        <f>_xlfn.UNICODE(テーブル6[[#This Row],[文字]])</f>
        <v>31310</v>
      </c>
    </row>
    <row r="47" spans="2:4">
      <c r="B47">
        <f t="shared" si="0"/>
        <v>45</v>
      </c>
      <c r="C47" t="str" cm="1">
        <f t="array" ref="C47">INDEX(字音画数表[旧字],テーブル6[[#This Row],[No]])</f>
        <v>嬰</v>
      </c>
      <c r="D47">
        <f>_xlfn.UNICODE(テーブル6[[#This Row],[文字]])</f>
        <v>23344</v>
      </c>
    </row>
    <row r="48" spans="2:4">
      <c r="B48">
        <f t="shared" si="0"/>
        <v>46</v>
      </c>
      <c r="C48" t="str" cm="1">
        <f t="array" ref="C48">INDEX(字音画数表[旧字],テーブル6[[#This Row],[No]])</f>
        <v>贏</v>
      </c>
      <c r="D48">
        <f>_xlfn.UNICODE(テーブル6[[#This Row],[文字]])</f>
        <v>36111</v>
      </c>
    </row>
    <row r="49" spans="2:4">
      <c r="B49">
        <f t="shared" si="0"/>
        <v>47</v>
      </c>
      <c r="C49" t="str" cm="1">
        <f t="array" ref="C49">INDEX(字音画数表[旧字],テーブル6[[#This Row],[No]])</f>
        <v>亦</v>
      </c>
      <c r="D49">
        <f>_xlfn.UNICODE(テーブル6[[#This Row],[文字]])</f>
        <v>20134</v>
      </c>
    </row>
    <row r="50" spans="2:4">
      <c r="B50">
        <f t="shared" si="0"/>
        <v>48</v>
      </c>
      <c r="C50" t="str" cm="1">
        <f t="array" ref="C50">INDEX(字音画数表[旧字],テーブル6[[#This Row],[No]])</f>
        <v>役</v>
      </c>
      <c r="D50">
        <f>_xlfn.UNICODE(テーブル6[[#This Row],[文字]])</f>
        <v>24441</v>
      </c>
    </row>
    <row r="51" spans="2:4">
      <c r="B51">
        <f t="shared" si="0"/>
        <v>49</v>
      </c>
      <c r="C51" t="str" cm="1">
        <f t="array" ref="C51">INDEX(字音画数表[旧字],テーブル6[[#This Row],[No]])</f>
        <v>弈</v>
      </c>
      <c r="D51">
        <f>_xlfn.UNICODE(テーブル6[[#This Row],[文字]])</f>
        <v>24328</v>
      </c>
    </row>
    <row r="52" spans="2:4">
      <c r="B52">
        <f t="shared" si="0"/>
        <v>50</v>
      </c>
      <c r="C52" t="str" cm="1">
        <f t="array" ref="C52">INDEX(字音画数表[旧字],テーブル6[[#This Row],[No]])</f>
        <v>益</v>
      </c>
      <c r="D52">
        <f>_xlfn.UNICODE(テーブル6[[#This Row],[文字]])</f>
        <v>64023</v>
      </c>
    </row>
    <row r="53" spans="2:4">
      <c r="B53">
        <f t="shared" si="0"/>
        <v>51</v>
      </c>
      <c r="C53" t="str" cm="1">
        <f t="array" ref="C53">INDEX(字音画数表[旧字],テーブル6[[#This Row],[No]])</f>
        <v>繹</v>
      </c>
      <c r="D53">
        <f>_xlfn.UNICODE(テーブル6[[#This Row],[文字]])</f>
        <v>32377</v>
      </c>
    </row>
    <row r="54" spans="2:4">
      <c r="B54">
        <f t="shared" si="0"/>
        <v>52</v>
      </c>
      <c r="C54" t="str" cm="1">
        <f t="array" ref="C54">INDEX(字音画数表[旧字],テーブル6[[#This Row],[No]])</f>
        <v>曰</v>
      </c>
      <c r="D54">
        <f>_xlfn.UNICODE(テーブル6[[#This Row],[文字]])</f>
        <v>26352</v>
      </c>
    </row>
    <row r="55" spans="2:4">
      <c r="B55">
        <f t="shared" si="0"/>
        <v>53</v>
      </c>
      <c r="C55" t="str" cm="1">
        <f t="array" ref="C55">INDEX(字音画数表[旧字],テーブル6[[#This Row],[No]])</f>
        <v>説</v>
      </c>
      <c r="D55">
        <f>_xlfn.UNICODE(テーブル6[[#This Row],[文字]])</f>
        <v>35500</v>
      </c>
    </row>
    <row r="56" spans="2:4">
      <c r="B56">
        <f t="shared" si="0"/>
        <v>54</v>
      </c>
      <c r="C56" t="str" cm="1">
        <f t="array" ref="C56">INDEX(字音画数表[旧字],テーブル6[[#This Row],[No]])</f>
        <v>閱</v>
      </c>
      <c r="D56">
        <f>_xlfn.UNICODE(テーブル6[[#This Row],[文字]])</f>
        <v>38321</v>
      </c>
    </row>
    <row r="57" spans="2:4">
      <c r="B57">
        <f t="shared" si="0"/>
        <v>55</v>
      </c>
      <c r="C57" t="str" cm="1">
        <f t="array" ref="C57">INDEX(字音画数表[旧字],テーブル6[[#This Row],[No]])</f>
        <v>宛</v>
      </c>
      <c r="D57">
        <f>_xlfn.UNICODE(テーブル6[[#This Row],[文字]])</f>
        <v>23451</v>
      </c>
    </row>
    <row r="58" spans="2:4">
      <c r="B58">
        <f t="shared" si="0"/>
        <v>56</v>
      </c>
      <c r="C58" t="str" cm="1">
        <f t="array" ref="C58">INDEX(字音画数表[旧字],テーブル6[[#This Row],[No]])</f>
        <v>怨</v>
      </c>
      <c r="D58">
        <f>_xlfn.UNICODE(テーブル6[[#This Row],[文字]])</f>
        <v>24616</v>
      </c>
    </row>
    <row r="59" spans="2:4">
      <c r="B59">
        <f t="shared" si="0"/>
        <v>57</v>
      </c>
      <c r="C59" t="str" cm="1">
        <f t="array" ref="C59">INDEX(字音画数表[旧字],テーブル6[[#This Row],[No]])</f>
        <v>爰</v>
      </c>
      <c r="D59">
        <f>_xlfn.UNICODE(テーブル6[[#This Row],[文字]])</f>
        <v>29232</v>
      </c>
    </row>
    <row r="60" spans="2:4">
      <c r="B60">
        <f t="shared" si="0"/>
        <v>58</v>
      </c>
      <c r="C60" t="str" cm="1">
        <f t="array" ref="C60">INDEX(字音画数表[旧字],テーブル6[[#This Row],[No]])</f>
        <v>苑</v>
      </c>
      <c r="D60">
        <f>_xlfn.UNICODE(テーブル6[[#This Row],[文字]])</f>
        <v>33489</v>
      </c>
    </row>
    <row r="61" spans="2:4">
      <c r="B61">
        <f t="shared" si="0"/>
        <v>59</v>
      </c>
      <c r="C61" t="str" cm="1">
        <f t="array" ref="C61">INDEX(字音画数表[旧字],テーブル6[[#This Row],[No]])</f>
        <v>衍</v>
      </c>
      <c r="D61">
        <f>_xlfn.UNICODE(テーブル6[[#This Row],[文字]])</f>
        <v>34893</v>
      </c>
    </row>
    <row r="62" spans="2:4">
      <c r="B62">
        <f t="shared" si="0"/>
        <v>60</v>
      </c>
      <c r="C62" t="str" cm="1">
        <f t="array" ref="C62">INDEX(字音画数表[旧字],テーブル6[[#This Row],[No]])</f>
        <v>偃</v>
      </c>
      <c r="D62">
        <f>_xlfn.UNICODE(テーブル6[[#This Row],[文字]])</f>
        <v>20547</v>
      </c>
    </row>
    <row r="63" spans="2:4">
      <c r="B63">
        <f t="shared" si="0"/>
        <v>61</v>
      </c>
      <c r="C63" t="str" cm="1">
        <f t="array" ref="C63">INDEX(字音画数表[旧字],テーブル6[[#This Row],[No]])</f>
        <v>婉</v>
      </c>
      <c r="D63">
        <f>_xlfn.UNICODE(テーブル6[[#This Row],[文字]])</f>
        <v>23113</v>
      </c>
    </row>
    <row r="64" spans="2:4">
      <c r="B64">
        <f t="shared" si="0"/>
        <v>62</v>
      </c>
      <c r="C64" t="str" cm="1">
        <f t="array" ref="C64">INDEX(字音画数表[旧字],テーブル6[[#This Row],[No]])</f>
        <v>援</v>
      </c>
      <c r="D64">
        <f>_xlfn.UNICODE(テーブル6[[#This Row],[文字]])</f>
        <v>25588</v>
      </c>
    </row>
    <row r="65" spans="2:4">
      <c r="B65">
        <f t="shared" si="0"/>
        <v>63</v>
      </c>
      <c r="C65" t="str" cm="1">
        <f t="array" ref="C65">INDEX(字音画数表[旧字],テーブル6[[#This Row],[No]])</f>
        <v>猨</v>
      </c>
      <c r="D65">
        <f>_xlfn.UNICODE(テーブル6[[#This Row],[文字]])</f>
        <v>29480</v>
      </c>
    </row>
    <row r="66" spans="2:4">
      <c r="B66">
        <f t="shared" si="0"/>
        <v>64</v>
      </c>
      <c r="C66" t="str" cm="1">
        <f t="array" ref="C66">INDEX(字音画数表[旧字],テーブル6[[#This Row],[No]])</f>
        <v>傿</v>
      </c>
      <c r="D66">
        <f>_xlfn.UNICODE(テーブル6[[#This Row],[文字]])</f>
        <v>20671</v>
      </c>
    </row>
    <row r="67" spans="2:4">
      <c r="B67">
        <f t="shared" si="0"/>
        <v>65</v>
      </c>
      <c r="C67" t="str" cm="1">
        <f t="array" ref="C67">INDEX(字音画数表[旧字],テーブル6[[#This Row],[No]])</f>
        <v>園</v>
      </c>
      <c r="D67">
        <f>_xlfn.UNICODE(テーブル6[[#This Row],[文字]])</f>
        <v>22290</v>
      </c>
    </row>
    <row r="68" spans="2:4">
      <c r="B68">
        <f t="shared" ref="B68:B131" si="1">ROW()-2</f>
        <v>66</v>
      </c>
      <c r="C68" t="str" cm="1">
        <f t="array" ref="C68">INDEX(字音画数表[旧字],テーブル6[[#This Row],[No]])</f>
        <v>鄢</v>
      </c>
      <c r="D68">
        <f>_xlfn.UNICODE(テーブル6[[#This Row],[文字]])</f>
        <v>37154</v>
      </c>
    </row>
    <row r="69" spans="2:4">
      <c r="B69">
        <f t="shared" si="1"/>
        <v>67</v>
      </c>
      <c r="C69" t="str" cm="1">
        <f t="array" ref="C69">INDEX(字音画数表[旧字],テーブル6[[#This Row],[No]])</f>
        <v>緣</v>
      </c>
      <c r="D69">
        <f>_xlfn.UNICODE(テーブル6[[#This Row],[文字]])</f>
        <v>32227</v>
      </c>
    </row>
    <row r="70" spans="2:4">
      <c r="B70">
        <f t="shared" si="1"/>
        <v>68</v>
      </c>
      <c r="C70" t="str" cm="1">
        <f t="array" ref="C70">INDEX(字音画数表[旧字],テーブル6[[#This Row],[No]])</f>
        <v>燕</v>
      </c>
      <c r="D70">
        <f>_xlfn.UNICODE(テーブル6[[#This Row],[文字]])</f>
        <v>29141</v>
      </c>
    </row>
    <row r="71" spans="2:4">
      <c r="B71">
        <f t="shared" si="1"/>
        <v>69</v>
      </c>
      <c r="C71" t="str" cm="1">
        <f t="array" ref="C71">INDEX(字音画数表[旧字],テーブル6[[#This Row],[No]])</f>
        <v>閻</v>
      </c>
      <c r="D71">
        <f>_xlfn.UNICODE(テーブル6[[#This Row],[文字]])</f>
        <v>38331</v>
      </c>
    </row>
    <row r="72" spans="2:4">
      <c r="B72">
        <f t="shared" si="1"/>
        <v>70</v>
      </c>
      <c r="C72" t="str" cm="1">
        <f t="array" ref="C72">INDEX(字音画数表[旧字],テーブル6[[#This Row],[No]])</f>
        <v>王</v>
      </c>
      <c r="D72">
        <f>_xlfn.UNICODE(テーブル6[[#This Row],[文字]])</f>
        <v>29579</v>
      </c>
    </row>
    <row r="73" spans="2:4">
      <c r="B73">
        <f t="shared" si="1"/>
        <v>71</v>
      </c>
      <c r="C73" t="str" cm="1">
        <f t="array" ref="C73">INDEX(字音画数表[旧字],テーブル6[[#This Row],[No]])</f>
        <v>往</v>
      </c>
      <c r="D73">
        <f>_xlfn.UNICODE(テーブル6[[#This Row],[文字]])</f>
        <v>24448</v>
      </c>
    </row>
    <row r="74" spans="2:4">
      <c r="B74">
        <f t="shared" si="1"/>
        <v>72</v>
      </c>
      <c r="C74" t="str" cm="1">
        <f t="array" ref="C74">INDEX(字音画数表[旧字],テーブル6[[#This Row],[No]])</f>
        <v>歐</v>
      </c>
      <c r="D74">
        <f>_xlfn.UNICODE(テーブル6[[#This Row],[文字]])</f>
        <v>27472</v>
      </c>
    </row>
    <row r="75" spans="2:4">
      <c r="B75">
        <f t="shared" si="1"/>
        <v>73</v>
      </c>
      <c r="C75" t="str" cm="1">
        <f t="array" ref="C75">INDEX(字音画数表[旧字],テーブル6[[#This Row],[No]])</f>
        <v>䑁</v>
      </c>
      <c r="D75">
        <f>_xlfn.UNICODE(テーブル6[[#This Row],[文字]])</f>
        <v>17473</v>
      </c>
    </row>
    <row r="76" spans="2:4">
      <c r="B76">
        <f t="shared" si="1"/>
        <v>74</v>
      </c>
      <c r="C76" t="str" cm="1">
        <f t="array" ref="C76">INDEX(字音画数表[旧字],テーブル6[[#This Row],[No]])</f>
        <v>溫</v>
      </c>
      <c r="D76">
        <f>_xlfn.UNICODE(テーブル6[[#This Row],[文字]])</f>
        <v>28331</v>
      </c>
    </row>
    <row r="77" spans="2:4">
      <c r="B77">
        <f t="shared" si="1"/>
        <v>75</v>
      </c>
      <c r="C77" t="str" cm="1">
        <f t="array" ref="C77">INDEX(字音画数表[旧字],テーブル6[[#This Row],[No]])</f>
        <v>下</v>
      </c>
      <c r="D77">
        <f>_xlfn.UNICODE(テーブル6[[#This Row],[文字]])</f>
        <v>19979</v>
      </c>
    </row>
    <row r="78" spans="2:4">
      <c r="B78">
        <f t="shared" si="1"/>
        <v>76</v>
      </c>
      <c r="C78" t="str" cm="1">
        <f t="array" ref="C78">INDEX(字音画数表[旧字],テーブル6[[#This Row],[No]])</f>
        <v>加</v>
      </c>
      <c r="D78">
        <f>_xlfn.UNICODE(テーブル6[[#This Row],[文字]])</f>
        <v>21152</v>
      </c>
    </row>
    <row r="79" spans="2:4">
      <c r="B79">
        <f t="shared" si="1"/>
        <v>77</v>
      </c>
      <c r="C79" t="str" cm="1">
        <f t="array" ref="C79">INDEX(字音画数表[旧字],テーブル6[[#This Row],[No]])</f>
        <v>可</v>
      </c>
      <c r="D79">
        <f>_xlfn.UNICODE(テーブル6[[#This Row],[文字]])</f>
        <v>21487</v>
      </c>
    </row>
    <row r="80" spans="2:4">
      <c r="B80">
        <f t="shared" si="1"/>
        <v>78</v>
      </c>
      <c r="C80" t="str" cm="1">
        <f t="array" ref="C80">INDEX(字音画数表[旧字],テーブル6[[#This Row],[No]])</f>
        <v>禾</v>
      </c>
      <c r="D80">
        <f>_xlfn.UNICODE(テーブル6[[#This Row],[文字]])</f>
        <v>31166</v>
      </c>
    </row>
    <row r="81" spans="2:4">
      <c r="B81">
        <f t="shared" si="1"/>
        <v>79</v>
      </c>
      <c r="C81" t="str" cm="1">
        <f t="array" ref="C81">INDEX(字音画数表[旧字],テーブル6[[#This Row],[No]])</f>
        <v>夸</v>
      </c>
      <c r="D81">
        <f>_xlfn.UNICODE(テーブル6[[#This Row],[文字]])</f>
        <v>22840</v>
      </c>
    </row>
    <row r="82" spans="2:4">
      <c r="B82">
        <f t="shared" si="1"/>
        <v>80</v>
      </c>
      <c r="C82" t="str" cm="1">
        <f t="array" ref="C82">INDEX(字音画数表[旧字],テーブル6[[#This Row],[No]])</f>
        <v>何</v>
      </c>
      <c r="D82">
        <f>_xlfn.UNICODE(テーブル6[[#This Row],[文字]])</f>
        <v>20309</v>
      </c>
    </row>
    <row r="83" spans="2:4">
      <c r="B83">
        <f t="shared" si="1"/>
        <v>81</v>
      </c>
      <c r="C83" t="str" cm="1">
        <f t="array" ref="C83">INDEX(字音画数表[旧字],テーブル6[[#This Row],[No]])</f>
        <v>和</v>
      </c>
      <c r="D83">
        <f>_xlfn.UNICODE(テーブル6[[#This Row],[文字]])</f>
        <v>21644</v>
      </c>
    </row>
    <row r="84" spans="2:4">
      <c r="B84">
        <f t="shared" si="1"/>
        <v>82</v>
      </c>
      <c r="C84" t="str" cm="1">
        <f t="array" ref="C84">INDEX(字音画数表[旧字],テーブル6[[#This Row],[No]])</f>
        <v>苛</v>
      </c>
      <c r="D84">
        <f>_xlfn.UNICODE(テーブル6[[#This Row],[文字]])</f>
        <v>33499</v>
      </c>
    </row>
    <row r="85" spans="2:4">
      <c r="B85">
        <f t="shared" si="1"/>
        <v>83</v>
      </c>
      <c r="C85" t="str" cm="1">
        <f t="array" ref="C85">INDEX(字音画数表[旧字],テーブル6[[#This Row],[No]])</f>
        <v>叚</v>
      </c>
      <c r="D85">
        <f>_xlfn.UNICODE(テーブル6[[#This Row],[文字]])</f>
        <v>21466</v>
      </c>
    </row>
    <row r="86" spans="2:4">
      <c r="B86">
        <f t="shared" si="1"/>
        <v>84</v>
      </c>
      <c r="C86" t="str" cm="1">
        <f t="array" ref="C86">INDEX(字音画数表[旧字],テーブル6[[#This Row],[No]])</f>
        <v>姱</v>
      </c>
      <c r="D86">
        <f>_xlfn.UNICODE(テーブル6[[#This Row],[文字]])</f>
        <v>23025</v>
      </c>
    </row>
    <row r="87" spans="2:4">
      <c r="B87">
        <f t="shared" si="1"/>
        <v>85</v>
      </c>
      <c r="C87" t="str" cm="1">
        <f t="array" ref="C87">INDEX(字音画数表[旧字],テーブル6[[#This Row],[No]])</f>
        <v>家</v>
      </c>
      <c r="D87">
        <f>_xlfn.UNICODE(テーブル6[[#This Row],[文字]])</f>
        <v>23478</v>
      </c>
    </row>
    <row r="88" spans="2:4">
      <c r="B88">
        <f t="shared" si="1"/>
        <v>86</v>
      </c>
      <c r="C88" t="str" cm="1">
        <f t="array" ref="C88">INDEX(字音画数表[旧字],テーブル6[[#This Row],[No]])</f>
        <v>華</v>
      </c>
      <c r="D88">
        <f>_xlfn.UNICODE(テーブル6[[#This Row],[文字]])</f>
        <v>33775</v>
      </c>
    </row>
    <row r="89" spans="2:4">
      <c r="B89">
        <f t="shared" si="1"/>
        <v>87</v>
      </c>
      <c r="C89" t="str" cm="1">
        <f t="array" ref="C89">INDEX(字音画数表[旧字],テーブル6[[#This Row],[No]])</f>
        <v>假</v>
      </c>
      <c r="D89">
        <f>_xlfn.UNICODE(テーブル6[[#This Row],[文字]])</f>
        <v>20551</v>
      </c>
    </row>
    <row r="90" spans="2:4">
      <c r="B90">
        <f t="shared" si="1"/>
        <v>88</v>
      </c>
      <c r="C90" t="str" cm="1">
        <f t="array" ref="C90">INDEX(字音画数表[旧字],テーブル6[[#This Row],[No]])</f>
        <v>賀</v>
      </c>
      <c r="D90">
        <f>_xlfn.UNICODE(テーブル6[[#This Row],[文字]])</f>
        <v>36032</v>
      </c>
    </row>
    <row r="91" spans="2:4">
      <c r="B91">
        <f t="shared" si="1"/>
        <v>89</v>
      </c>
      <c r="C91" t="str" cm="1">
        <f t="array" ref="C91">INDEX(字音画数表[旧字],テーブル6[[#This Row],[No]])</f>
        <v>過</v>
      </c>
      <c r="D91">
        <f>_xlfn.UNICODE(テーブル6[[#This Row],[文字]])</f>
        <v>36942</v>
      </c>
    </row>
    <row r="92" spans="2:4">
      <c r="B92">
        <f t="shared" si="1"/>
        <v>90</v>
      </c>
      <c r="C92" t="str" cm="1">
        <f t="array" ref="C92">INDEX(字音画数表[旧字],テーブル6[[#This Row],[No]])</f>
        <v>嘉</v>
      </c>
      <c r="D92">
        <f>_xlfn.UNICODE(テーブル6[[#This Row],[文字]])</f>
        <v>22025</v>
      </c>
    </row>
    <row r="93" spans="2:4">
      <c r="B93">
        <f t="shared" si="1"/>
        <v>91</v>
      </c>
      <c r="C93" t="str" cm="1">
        <f t="array" ref="C93">INDEX(字音画数表[旧字],テーブル6[[#This Row],[No]])</f>
        <v>寡</v>
      </c>
      <c r="D93">
        <f>_xlfn.UNICODE(テーブル6[[#This Row],[文字]])</f>
        <v>23521</v>
      </c>
    </row>
    <row r="94" spans="2:4">
      <c r="B94">
        <f t="shared" si="1"/>
        <v>92</v>
      </c>
      <c r="C94" t="str" cm="1">
        <f t="array" ref="C94">INDEX(字音画数表[旧字],テーブル6[[#This Row],[No]])</f>
        <v>樺</v>
      </c>
      <c r="D94">
        <f>_xlfn.UNICODE(テーブル6[[#This Row],[文字]])</f>
        <v>27194</v>
      </c>
    </row>
    <row r="95" spans="2:4">
      <c r="B95">
        <f t="shared" si="1"/>
        <v>93</v>
      </c>
      <c r="C95" t="str" cm="1">
        <f t="array" ref="C95">INDEX(字音画数表[旧字],テーブル6[[#This Row],[No]])</f>
        <v>課</v>
      </c>
      <c r="D95">
        <f>_xlfn.UNICODE(テーブル6[[#This Row],[文字]])</f>
        <v>35506</v>
      </c>
    </row>
    <row r="96" spans="2:4">
      <c r="B96">
        <f t="shared" si="1"/>
        <v>94</v>
      </c>
      <c r="C96" t="str" cm="1">
        <f t="array" ref="C96">INDEX(字音画数表[旧字],テーブル6[[#This Row],[No]])</f>
        <v>駕</v>
      </c>
      <c r="D96">
        <f>_xlfn.UNICODE(テーブル6[[#This Row],[文字]])</f>
        <v>39381</v>
      </c>
    </row>
    <row r="97" spans="2:4">
      <c r="B97">
        <f t="shared" si="1"/>
        <v>95</v>
      </c>
      <c r="C97" t="str" cm="1">
        <f t="array" ref="C97">INDEX(字音画数表[旧字],テーブル6[[#This Row],[No]])</f>
        <v>瓦</v>
      </c>
      <c r="D97">
        <f>_xlfn.UNICODE(テーブル6[[#This Row],[文字]])</f>
        <v>29926</v>
      </c>
    </row>
    <row r="98" spans="2:4">
      <c r="B98">
        <f t="shared" si="1"/>
        <v>96</v>
      </c>
      <c r="C98" t="str" cm="1">
        <f t="array" ref="C98">INDEX(字音画数表[旧字],テーブル6[[#This Row],[No]])</f>
        <v>匄</v>
      </c>
      <c r="D98">
        <f>_xlfn.UNICODE(テーブル6[[#This Row],[文字]])</f>
        <v>21252</v>
      </c>
    </row>
    <row r="99" spans="2:4">
      <c r="B99">
        <f t="shared" si="1"/>
        <v>97</v>
      </c>
      <c r="C99" t="str" cm="1">
        <f t="array" ref="C99">INDEX(字音画数表[旧字],テーブル6[[#This Row],[No]])</f>
        <v>亥</v>
      </c>
      <c r="D99">
        <f>_xlfn.UNICODE(テーブル6[[#This Row],[文字]])</f>
        <v>20133</v>
      </c>
    </row>
    <row r="100" spans="2:4">
      <c r="B100">
        <f t="shared" si="1"/>
        <v>98</v>
      </c>
      <c r="C100" t="str" cm="1">
        <f t="array" ref="C100">INDEX(字音画数表[旧字],テーブル6[[#This Row],[No]])</f>
        <v>快</v>
      </c>
      <c r="D100">
        <f>_xlfn.UNICODE(テーブル6[[#This Row],[文字]])</f>
        <v>24555</v>
      </c>
    </row>
    <row r="101" spans="2:4">
      <c r="B101">
        <f t="shared" si="1"/>
        <v>99</v>
      </c>
      <c r="C101" t="str" cm="1">
        <f t="array" ref="C101">INDEX(字音画数表[旧字],テーブル6[[#This Row],[No]])</f>
        <v>㞒</v>
      </c>
      <c r="D101">
        <f>_xlfn.UNICODE(テーブル6[[#This Row],[文字]])</f>
        <v>14226</v>
      </c>
    </row>
    <row r="102" spans="2:4">
      <c r="B102">
        <f t="shared" si="1"/>
        <v>100</v>
      </c>
      <c r="C102" t="str" cm="1">
        <f t="array" ref="C102">INDEX(字音画数表[旧字],テーブル6[[#This Row],[No]])</f>
        <v>界</v>
      </c>
      <c r="D102">
        <f>_xlfn.UNICODE(テーブル6[[#This Row],[文字]])</f>
        <v>30028</v>
      </c>
    </row>
    <row r="103" spans="2:4">
      <c r="B103">
        <f t="shared" si="1"/>
        <v>101</v>
      </c>
      <c r="C103" t="str" cm="1">
        <f t="array" ref="C103">INDEX(字音画数表[旧字],テーブル6[[#This Row],[No]])</f>
        <v>皆</v>
      </c>
      <c r="D103">
        <f>_xlfn.UNICODE(テーブル6[[#This Row],[文字]])</f>
        <v>30342</v>
      </c>
    </row>
    <row r="104" spans="2:4">
      <c r="B104">
        <f t="shared" si="1"/>
        <v>102</v>
      </c>
      <c r="C104" t="str" cm="1">
        <f t="array" ref="C104">INDEX(字音画数表[旧字],テーブル6[[#This Row],[No]])</f>
        <v>害</v>
      </c>
      <c r="D104">
        <f>_xlfn.UNICODE(テーブル6[[#This Row],[文字]])</f>
        <v>23475</v>
      </c>
    </row>
    <row r="105" spans="2:4">
      <c r="B105">
        <f t="shared" si="1"/>
        <v>103</v>
      </c>
      <c r="C105" t="str" cm="1">
        <f t="array" ref="C105">INDEX(字音画数表[旧字],テーブル6[[#This Row],[No]])</f>
        <v>欬</v>
      </c>
      <c r="D105">
        <f>_xlfn.UNICODE(テーブル6[[#This Row],[文字]])</f>
        <v>27436</v>
      </c>
    </row>
    <row r="106" spans="2:4">
      <c r="B106">
        <f t="shared" si="1"/>
        <v>104</v>
      </c>
      <c r="C106" t="str" cm="1">
        <f t="array" ref="C106">INDEX(字音画数表[旧字],テーブル6[[#This Row],[No]])</f>
        <v>偕</v>
      </c>
      <c r="D106">
        <f>_xlfn.UNICODE(テーブル6[[#This Row],[文字]])</f>
        <v>20565</v>
      </c>
    </row>
    <row r="107" spans="2:4">
      <c r="B107">
        <f t="shared" si="1"/>
        <v>105</v>
      </c>
      <c r="C107" t="str" cm="1">
        <f t="array" ref="C107">INDEX(字音画数表[旧字],テーブル6[[#This Row],[No]])</f>
        <v>晦</v>
      </c>
      <c r="D107">
        <f>_xlfn.UNICODE(テーブル6[[#This Row],[文字]])</f>
        <v>26214</v>
      </c>
    </row>
    <row r="108" spans="2:4">
      <c r="B108">
        <f t="shared" si="1"/>
        <v>106</v>
      </c>
      <c r="C108" t="str" cm="1">
        <f t="array" ref="C108">INDEX(字音画数表[旧字],テーブル6[[#This Row],[No]])</f>
        <v>淮</v>
      </c>
      <c r="D108">
        <f>_xlfn.UNICODE(テーブル6[[#This Row],[文字]])</f>
        <v>28142</v>
      </c>
    </row>
    <row r="109" spans="2:4">
      <c r="B109">
        <f t="shared" si="1"/>
        <v>107</v>
      </c>
      <c r="C109" t="str" cm="1">
        <f t="array" ref="C109">INDEX(字音画数表[旧字],テーブル6[[#This Row],[No]])</f>
        <v>解</v>
      </c>
      <c r="D109">
        <f>_xlfn.UNICODE(テーブル6[[#This Row],[文字]])</f>
        <v>35299</v>
      </c>
    </row>
    <row r="110" spans="2:4">
      <c r="B110">
        <f t="shared" si="1"/>
        <v>108</v>
      </c>
      <c r="C110" t="str" cm="1">
        <f t="array" ref="C110">INDEX(字音画数表[旧字],テーブル6[[#This Row],[No]])</f>
        <v>槐</v>
      </c>
      <c r="D110">
        <f>_xlfn.UNICODE(テーブル6[[#This Row],[文字]])</f>
        <v>27088</v>
      </c>
    </row>
    <row r="111" spans="2:4">
      <c r="B111">
        <f t="shared" si="1"/>
        <v>109</v>
      </c>
      <c r="C111" t="str" cm="1">
        <f t="array" ref="C111">INDEX(字音画数表[旧字],テーブル6[[#This Row],[No]])</f>
        <v>廥</v>
      </c>
      <c r="D111">
        <f>_xlfn.UNICODE(テーブル6[[#This Row],[文字]])</f>
        <v>24293</v>
      </c>
    </row>
    <row r="112" spans="2:4">
      <c r="B112">
        <f t="shared" si="1"/>
        <v>110</v>
      </c>
      <c r="C112" t="str" cm="1">
        <f t="array" ref="C112">INDEX(字音画数表[旧字],テーブル6[[#This Row],[No]])</f>
        <v>澮</v>
      </c>
      <c r="D112">
        <f>_xlfn.UNICODE(テーブル6[[#This Row],[文字]])</f>
        <v>28590</v>
      </c>
    </row>
    <row r="113" spans="2:4">
      <c r="B113">
        <f t="shared" si="1"/>
        <v>111</v>
      </c>
      <c r="C113" t="str" cm="1">
        <f t="array" ref="C113">INDEX(字音画数表[旧字],テーブル6[[#This Row],[No]])</f>
        <v>褱</v>
      </c>
      <c r="D113">
        <f>_xlfn.UNICODE(テーブル6[[#This Row],[文字]])</f>
        <v>35121</v>
      </c>
    </row>
    <row r="114" spans="2:4">
      <c r="B114">
        <f t="shared" si="1"/>
        <v>112</v>
      </c>
      <c r="C114" t="str" cm="1">
        <f t="array" ref="C114">INDEX(字音画数表[旧字],テーブル6[[#This Row],[No]])</f>
        <v>鍇</v>
      </c>
      <c r="D114">
        <f>_xlfn.UNICODE(テーブル6[[#This Row],[文字]])</f>
        <v>37703</v>
      </c>
    </row>
    <row r="115" spans="2:4">
      <c r="B115">
        <f t="shared" si="1"/>
        <v>113</v>
      </c>
      <c r="C115" t="str" cm="1">
        <f t="array" ref="C115">INDEX(字音画数表[旧字],テーブル6[[#This Row],[No]])</f>
        <v>壞</v>
      </c>
      <c r="D115">
        <f>_xlfn.UNICODE(テーブル6[[#This Row],[文字]])</f>
        <v>22750</v>
      </c>
    </row>
    <row r="116" spans="2:4">
      <c r="B116">
        <f t="shared" si="1"/>
        <v>114</v>
      </c>
      <c r="C116" t="str" cm="1">
        <f t="array" ref="C116">INDEX(字音画数表[旧字],テーブル6[[#This Row],[No]])</f>
        <v>懷</v>
      </c>
      <c r="D116">
        <f>_xlfn.UNICODE(テーブル6[[#This Row],[文字]])</f>
        <v>25079</v>
      </c>
    </row>
    <row r="117" spans="2:4">
      <c r="B117">
        <f t="shared" si="1"/>
        <v>115</v>
      </c>
      <c r="C117" t="str" cm="1">
        <f t="array" ref="C117">INDEX(字音画数表[旧字],テーブル6[[#This Row],[No]])</f>
        <v>外</v>
      </c>
      <c r="D117">
        <f>_xlfn.UNICODE(テーブル6[[#This Row],[文字]])</f>
        <v>22806</v>
      </c>
    </row>
    <row r="118" spans="2:4">
      <c r="B118">
        <f t="shared" si="1"/>
        <v>116</v>
      </c>
      <c r="C118" t="str" cm="1">
        <f t="array" ref="C118">INDEX(字音画数表[旧字],テーブル6[[#This Row],[No]])</f>
        <v>各</v>
      </c>
      <c r="D118">
        <f>_xlfn.UNICODE(テーブル6[[#This Row],[文字]])</f>
        <v>21508</v>
      </c>
    </row>
    <row r="119" spans="2:4">
      <c r="B119">
        <f t="shared" si="1"/>
        <v>117</v>
      </c>
      <c r="C119" t="str" cm="1">
        <f t="array" ref="C119">INDEX(字音画数表[旧字],テーブル6[[#This Row],[No]])</f>
        <v>角</v>
      </c>
      <c r="D119">
        <f>_xlfn.UNICODE(テーブル6[[#This Row],[文字]])</f>
        <v>35282</v>
      </c>
    </row>
    <row r="120" spans="2:4">
      <c r="B120">
        <f t="shared" si="1"/>
        <v>118</v>
      </c>
      <c r="C120" t="str" cm="1">
        <f t="array" ref="C120">INDEX(字音画数表[旧字],テーブル6[[#This Row],[No]])</f>
        <v>客</v>
      </c>
      <c r="D120">
        <f>_xlfn.UNICODE(テーブル6[[#This Row],[文字]])</f>
        <v>23458</v>
      </c>
    </row>
    <row r="121" spans="2:4">
      <c r="B121">
        <f t="shared" si="1"/>
        <v>119</v>
      </c>
      <c r="C121" t="str" cm="1">
        <f t="array" ref="C121">INDEX(字音画数表[旧字],テーブル6[[#This Row],[No]])</f>
        <v>革</v>
      </c>
      <c r="D121">
        <f>_xlfn.UNICODE(テーブル6[[#This Row],[文字]])</f>
        <v>38761</v>
      </c>
    </row>
    <row r="122" spans="2:4">
      <c r="B122">
        <f t="shared" si="1"/>
        <v>120</v>
      </c>
      <c r="C122" t="str" cm="1">
        <f t="array" ref="C122">INDEX(字音画数表[旧字],テーブル6[[#This Row],[No]])</f>
        <v>カ</v>
      </c>
      <c r="D122">
        <f>_xlfn.UNICODE(テーブル6[[#This Row],[文字]])</f>
        <v>12459</v>
      </c>
    </row>
    <row r="123" spans="2:4">
      <c r="B123">
        <f t="shared" si="1"/>
        <v>121</v>
      </c>
      <c r="C123" t="str" cm="1">
        <f t="array" ref="C123">INDEX(字音画数表[旧字],テーブル6[[#This Row],[No]])</f>
        <v>赫</v>
      </c>
      <c r="D123">
        <f>_xlfn.UNICODE(テーブル6[[#This Row],[文字]])</f>
        <v>36203</v>
      </c>
    </row>
    <row r="124" spans="2:4">
      <c r="B124">
        <f t="shared" si="1"/>
        <v>122</v>
      </c>
      <c r="C124" t="str" cm="1">
        <f t="array" ref="C124">INDEX(字音画数表[旧字],テーブル6[[#This Row],[No]])</f>
        <v>學</v>
      </c>
      <c r="D124">
        <f>_xlfn.UNICODE(テーブル6[[#This Row],[文字]])</f>
        <v>23416</v>
      </c>
    </row>
    <row r="125" spans="2:4">
      <c r="B125">
        <f t="shared" si="1"/>
        <v>123</v>
      </c>
      <c r="C125" t="str" cm="1">
        <f t="array" ref="C125">INDEX(字音画数表[旧字],テーブル6[[#This Row],[No]])</f>
        <v>獲</v>
      </c>
      <c r="D125">
        <f>_xlfn.UNICODE(テーブル6[[#This Row],[文字]])</f>
        <v>29554</v>
      </c>
    </row>
    <row r="126" spans="2:4">
      <c r="B126">
        <f t="shared" si="1"/>
        <v>124</v>
      </c>
      <c r="C126" t="str" cm="1">
        <f t="array" ref="C126">INDEX(字音画数表[旧字],テーブル6[[#This Row],[No]])</f>
        <v>穫</v>
      </c>
      <c r="D126">
        <f>_xlfn.UNICODE(テーブル6[[#This Row],[文字]])</f>
        <v>31339</v>
      </c>
    </row>
    <row r="127" spans="2:4">
      <c r="B127">
        <f t="shared" si="1"/>
        <v>125</v>
      </c>
      <c r="C127" t="str" cm="1">
        <f t="array" ref="C127">INDEX(字音画数表[旧字],テーブル6[[#This Row],[No]])</f>
        <v>括</v>
      </c>
      <c r="D127">
        <f>_xlfn.UNICODE(テーブル6[[#This Row],[文字]])</f>
        <v>25324</v>
      </c>
    </row>
    <row r="128" spans="2:4">
      <c r="B128">
        <f t="shared" si="1"/>
        <v>126</v>
      </c>
      <c r="C128" t="str" cm="1">
        <f t="array" ref="C128">INDEX(字音画数表[旧字],テーブル6[[#This Row],[No]])</f>
        <v>恝</v>
      </c>
      <c r="D128">
        <f>_xlfn.UNICODE(テーブル6[[#This Row],[文字]])</f>
        <v>24669</v>
      </c>
    </row>
    <row r="129" spans="2:4">
      <c r="B129">
        <f t="shared" si="1"/>
        <v>127</v>
      </c>
      <c r="C129" t="str" cm="1">
        <f t="array" ref="C129">INDEX(字音画数表[旧字],テーブル6[[#This Row],[No]])</f>
        <v>栝</v>
      </c>
      <c r="D129">
        <f>_xlfn.UNICODE(テーブル6[[#This Row],[文字]])</f>
        <v>26653</v>
      </c>
    </row>
    <row r="130" spans="2:4">
      <c r="B130">
        <f t="shared" si="1"/>
        <v>128</v>
      </c>
      <c r="C130" t="str" cm="1">
        <f t="array" ref="C130">INDEX(字音画数表[旧字],テーブル6[[#This Row],[No]])</f>
        <v>适</v>
      </c>
      <c r="D130">
        <f>_xlfn.UNICODE(テーブル6[[#This Row],[文字]])</f>
        <v>36866</v>
      </c>
    </row>
    <row r="131" spans="2:4">
      <c r="B131">
        <f t="shared" si="1"/>
        <v>129</v>
      </c>
      <c r="C131" t="str" cm="1">
        <f t="array" ref="C131">INDEX(字音画数表[旧字],テーブル6[[#This Row],[No]])</f>
        <v>滑</v>
      </c>
      <c r="D131">
        <f>_xlfn.UNICODE(テーブル6[[#This Row],[文字]])</f>
        <v>28369</v>
      </c>
    </row>
    <row r="132" spans="2:4">
      <c r="B132">
        <f t="shared" ref="B132:B195" si="2">ROW()-2</f>
        <v>130</v>
      </c>
      <c r="C132" t="str" cm="1">
        <f t="array" ref="C132">INDEX(字音画数表[旧字],テーブル6[[#This Row],[No]])</f>
        <v>干</v>
      </c>
      <c r="D132">
        <f>_xlfn.UNICODE(テーブル6[[#This Row],[文字]])</f>
        <v>24178</v>
      </c>
    </row>
    <row r="133" spans="2:4">
      <c r="B133">
        <f t="shared" si="2"/>
        <v>131</v>
      </c>
      <c r="C133" t="str" cm="1">
        <f t="array" ref="C133">INDEX(字音画数表[旧字],テーブル6[[#This Row],[No]])</f>
        <v>甘</v>
      </c>
      <c r="D133">
        <f>_xlfn.UNICODE(テーブル6[[#This Row],[文字]])</f>
        <v>29976</v>
      </c>
    </row>
    <row r="134" spans="2:4">
      <c r="B134">
        <f t="shared" si="2"/>
        <v>132</v>
      </c>
      <c r="C134" t="str" cm="1">
        <f t="array" ref="C134">INDEX(字音画数表[旧字],テーブル6[[#This Row],[No]])</f>
        <v>完</v>
      </c>
      <c r="D134">
        <f>_xlfn.UNICODE(テーブル6[[#This Row],[文字]])</f>
        <v>23436</v>
      </c>
    </row>
    <row r="135" spans="2:4">
      <c r="B135">
        <f t="shared" si="2"/>
        <v>133</v>
      </c>
      <c r="C135" t="str" cm="1">
        <f t="array" ref="C135">INDEX(字音画数表[旧字],テーブル6[[#This Row],[No]])</f>
        <v>旱</v>
      </c>
      <c r="D135">
        <f>_xlfn.UNICODE(テーブル6[[#This Row],[文字]])</f>
        <v>26097</v>
      </c>
    </row>
    <row r="136" spans="2:4">
      <c r="B136">
        <f t="shared" si="2"/>
        <v>134</v>
      </c>
      <c r="C136" t="str" cm="1">
        <f t="array" ref="C136">INDEX(字音画数表[旧字],テーブル6[[#This Row],[No]])</f>
        <v>官</v>
      </c>
      <c r="D136">
        <f>_xlfn.UNICODE(テーブル6[[#This Row],[文字]])</f>
        <v>23448</v>
      </c>
    </row>
    <row r="137" spans="2:4">
      <c r="B137">
        <f t="shared" si="2"/>
        <v>135</v>
      </c>
      <c r="C137" t="str" cm="1">
        <f t="array" ref="C137">INDEX(字音画数表[旧字],テーブル6[[#This Row],[No]])</f>
        <v>邯</v>
      </c>
      <c r="D137">
        <f>_xlfn.UNICODE(テーブル6[[#This Row],[文字]])</f>
        <v>37039</v>
      </c>
    </row>
    <row r="138" spans="2:4">
      <c r="B138">
        <f t="shared" si="2"/>
        <v>136</v>
      </c>
      <c r="C138" t="str" cm="1">
        <f t="array" ref="C138">INDEX(字音画数表[旧字],テーブル6[[#This Row],[No]])</f>
        <v>咸</v>
      </c>
      <c r="D138">
        <f>_xlfn.UNICODE(テーブル6[[#This Row],[文字]])</f>
        <v>21688</v>
      </c>
    </row>
    <row r="139" spans="2:4">
      <c r="B139">
        <f t="shared" si="2"/>
        <v>137</v>
      </c>
      <c r="C139" t="str" cm="1">
        <f t="array" ref="C139">INDEX(字音画数表[旧字],テーブル6[[#This Row],[No]])</f>
        <v>臤</v>
      </c>
      <c r="D139">
        <f>_xlfn.UNICODE(テーブル6[[#This Row],[文字]])</f>
        <v>33252</v>
      </c>
    </row>
    <row r="140" spans="2:4">
      <c r="B140">
        <f t="shared" si="2"/>
        <v>138</v>
      </c>
      <c r="C140" t="str" cm="1">
        <f t="array" ref="C140">INDEX(字音画数表[旧字],テーブル6[[#This Row],[No]])</f>
        <v>悍</v>
      </c>
      <c r="D140">
        <f>_xlfn.UNICODE(テーブル6[[#This Row],[文字]])</f>
        <v>24717</v>
      </c>
    </row>
    <row r="141" spans="2:4">
      <c r="B141">
        <f t="shared" si="2"/>
        <v>139</v>
      </c>
      <c r="C141" t="str" cm="1">
        <f t="array" ref="C141">INDEX(字音画数表[旧字],テーブル6[[#This Row],[No]])</f>
        <v>菅</v>
      </c>
      <c r="D141">
        <f>_xlfn.UNICODE(テーブル6[[#This Row],[文字]])</f>
        <v>33733</v>
      </c>
    </row>
    <row r="142" spans="2:4">
      <c r="B142">
        <f t="shared" si="2"/>
        <v>140</v>
      </c>
      <c r="C142" t="str" cm="1">
        <f t="array" ref="C142">INDEX(字音画数表[旧字],テーブル6[[#This Row],[No]])</f>
        <v>萑</v>
      </c>
      <c r="D142">
        <f>_xlfn.UNICODE(テーブル6[[#This Row],[文字]])</f>
        <v>33809</v>
      </c>
    </row>
    <row r="143" spans="2:4">
      <c r="B143">
        <f t="shared" si="2"/>
        <v>141</v>
      </c>
      <c r="C143" t="str" cm="1">
        <f t="array" ref="C143">INDEX(字音画数表[旧字],テーブル6[[#This Row],[No]])</f>
        <v>堪</v>
      </c>
      <c r="D143">
        <f>_xlfn.UNICODE(テーブル6[[#This Row],[文字]])</f>
        <v>22570</v>
      </c>
    </row>
    <row r="144" spans="2:4">
      <c r="B144">
        <f t="shared" si="2"/>
        <v>142</v>
      </c>
      <c r="C144" t="str" cm="1">
        <f t="array" ref="C144">INDEX(字音画数表[旧字],テーブル6[[#This Row],[No]])</f>
        <v>敢</v>
      </c>
      <c r="D144">
        <f>_xlfn.UNICODE(テーブル6[[#This Row],[文字]])</f>
        <v>25954</v>
      </c>
    </row>
    <row r="145" spans="2:4">
      <c r="B145">
        <f t="shared" si="2"/>
        <v>143</v>
      </c>
      <c r="C145" t="str" cm="1">
        <f t="array" ref="C145">INDEX(字音画数表[旧字],テーブル6[[#This Row],[No]])</f>
        <v>款</v>
      </c>
      <c r="D145">
        <f>_xlfn.UNICODE(テーブル6[[#This Row],[文字]])</f>
        <v>27454</v>
      </c>
    </row>
    <row r="146" spans="2:4">
      <c r="B146">
        <f t="shared" si="2"/>
        <v>144</v>
      </c>
      <c r="C146" t="str" cm="1">
        <f t="array" ref="C146">INDEX(字音画数表[旧字],テーブル6[[#This Row],[No]])</f>
        <v>閒</v>
      </c>
      <c r="D146">
        <f>_xlfn.UNICODE(テーブル6[[#This Row],[文字]])</f>
        <v>38290</v>
      </c>
    </row>
    <row r="147" spans="2:4">
      <c r="B147">
        <f t="shared" si="2"/>
        <v>145</v>
      </c>
      <c r="C147" t="str" cm="1">
        <f t="array" ref="C147">INDEX(字音画数表[旧字],テーブル6[[#This Row],[No]])</f>
        <v>感</v>
      </c>
      <c r="D147">
        <f>_xlfn.UNICODE(テーブル6[[#This Row],[文字]])</f>
        <v>24863</v>
      </c>
    </row>
    <row r="148" spans="2:4">
      <c r="B148">
        <f t="shared" si="2"/>
        <v>146</v>
      </c>
      <c r="C148" t="str" cm="1">
        <f t="array" ref="C148">INDEX(字音画数表[旧字],テーブル6[[#This Row],[No]])</f>
        <v>榦</v>
      </c>
      <c r="D148">
        <f>_xlfn.UNICODE(テーブル6[[#This Row],[文字]])</f>
        <v>27046</v>
      </c>
    </row>
    <row r="149" spans="2:4">
      <c r="B149">
        <f t="shared" si="2"/>
        <v>147</v>
      </c>
      <c r="C149" t="str" cm="1">
        <f t="array" ref="C149">INDEX(字音画数表[旧字],テーブル6[[#This Row],[No]])</f>
        <v>漢</v>
      </c>
      <c r="D149">
        <f>_xlfn.UNICODE(テーブル6[[#This Row],[文字]])</f>
        <v>64071</v>
      </c>
    </row>
    <row r="150" spans="2:4">
      <c r="B150">
        <f t="shared" si="2"/>
        <v>148</v>
      </c>
      <c r="C150" t="str" cm="1">
        <f t="array" ref="C150">INDEX(字音画数表[旧字],テーブル6[[#This Row],[No]])</f>
        <v>銜</v>
      </c>
      <c r="D150">
        <f>_xlfn.UNICODE(テーブル6[[#This Row],[文字]])</f>
        <v>37532</v>
      </c>
    </row>
    <row r="151" spans="2:4">
      <c r="B151">
        <f t="shared" si="2"/>
        <v>149</v>
      </c>
      <c r="C151" t="str" cm="1">
        <f t="array" ref="C151">INDEX(字音画数表[旧字],テーブル6[[#This Row],[No]])</f>
        <v>寬</v>
      </c>
      <c r="D151">
        <f>_xlfn.UNICODE(テーブル6[[#This Row],[文字]])</f>
        <v>23532</v>
      </c>
    </row>
    <row r="152" spans="2:4">
      <c r="B152">
        <f t="shared" si="2"/>
        <v>150</v>
      </c>
      <c r="C152" t="str" cm="1">
        <f t="array" ref="C152">INDEX(字音画数表[旧字],テーブル6[[#This Row],[No]])</f>
        <v>監</v>
      </c>
      <c r="D152">
        <f>_xlfn.UNICODE(テーブル6[[#This Row],[文字]])</f>
        <v>30435</v>
      </c>
    </row>
    <row r="153" spans="2:4">
      <c r="B153">
        <f t="shared" si="2"/>
        <v>151</v>
      </c>
      <c r="C153" t="str" cm="1">
        <f t="array" ref="C153">INDEX(字音画数表[旧字],テーブル6[[#This Row],[No]])</f>
        <v>緩</v>
      </c>
      <c r="D153">
        <f>_xlfn.UNICODE(テーブル6[[#This Row],[文字]])</f>
        <v>32233</v>
      </c>
    </row>
    <row r="154" spans="2:4">
      <c r="B154">
        <f t="shared" si="2"/>
        <v>152</v>
      </c>
      <c r="C154" t="str" cm="1">
        <f t="array" ref="C154">INDEX(字音画数表[旧字],テーブル6[[#This Row],[No]])</f>
        <v>か</v>
      </c>
      <c r="D154">
        <f>_xlfn.UNICODE(テーブル6[[#This Row],[文字]])</f>
        <v>12363</v>
      </c>
    </row>
    <row r="155" spans="2:4">
      <c r="B155">
        <f t="shared" si="2"/>
        <v>153</v>
      </c>
      <c r="C155" t="str" cm="1">
        <f t="array" ref="C155">INDEX(字音画数表[旧字],テーブル6[[#This Row],[No]])</f>
        <v>翰</v>
      </c>
      <c r="D155">
        <f>_xlfn.UNICODE(テーブル6[[#This Row],[文字]])</f>
        <v>32752</v>
      </c>
    </row>
    <row r="156" spans="2:4">
      <c r="B156">
        <f t="shared" si="2"/>
        <v>154</v>
      </c>
      <c r="C156" t="str" cm="1">
        <f t="array" ref="C156">INDEX(字音画数表[旧字],テーブル6[[#This Row],[No]])</f>
        <v>環</v>
      </c>
      <c r="D156">
        <f>_xlfn.UNICODE(テーブル6[[#This Row],[文字]])</f>
        <v>29872</v>
      </c>
    </row>
    <row r="157" spans="2:4">
      <c r="B157">
        <f t="shared" si="2"/>
        <v>155</v>
      </c>
      <c r="C157" t="str" cm="1">
        <f t="array" ref="C157">INDEX(字音画数表[旧字],テーブル6[[#This Row],[No]])</f>
        <v>雚</v>
      </c>
      <c r="D157">
        <f>_xlfn.UNICODE(テーブル6[[#This Row],[文字]])</f>
        <v>38618</v>
      </c>
    </row>
    <row r="158" spans="2:4">
      <c r="B158">
        <f t="shared" si="2"/>
        <v>156</v>
      </c>
      <c r="C158" t="str" cm="1">
        <f t="array" ref="C158">INDEX(字音画数表[旧字],テーブル6[[#This Row],[No]])</f>
        <v>韓</v>
      </c>
      <c r="D158">
        <f>_xlfn.UNICODE(テーブル6[[#This Row],[文字]])</f>
        <v>38867</v>
      </c>
    </row>
    <row r="159" spans="2:4">
      <c r="B159">
        <f t="shared" si="2"/>
        <v>157</v>
      </c>
      <c r="C159" t="str" cm="1">
        <f t="array" ref="C159">INDEX(字音画数表[旧字],テーブル6[[#This Row],[No]])</f>
        <v>簡</v>
      </c>
      <c r="D159">
        <f>_xlfn.UNICODE(テーブル6[[#This Row],[文字]])</f>
        <v>31777</v>
      </c>
    </row>
    <row r="160" spans="2:4">
      <c r="B160">
        <f t="shared" si="2"/>
        <v>158</v>
      </c>
      <c r="C160" t="str" cm="1">
        <f t="array" ref="C160">INDEX(字音画数表[旧字],テーブル6[[#This Row],[No]])</f>
        <v>關</v>
      </c>
      <c r="D160">
        <f>_xlfn.UNICODE(テーブル6[[#This Row],[文字]])</f>
        <v>38364</v>
      </c>
    </row>
    <row r="161" spans="2:4">
      <c r="B161">
        <f t="shared" si="2"/>
        <v>159</v>
      </c>
      <c r="C161" t="str" cm="1">
        <f t="array" ref="C161">INDEX(字音画数表[旧字],テーブル6[[#This Row],[No]])</f>
        <v>灌</v>
      </c>
      <c r="D161">
        <f>_xlfn.UNICODE(テーブル6[[#This Row],[文字]])</f>
        <v>28748</v>
      </c>
    </row>
    <row r="162" spans="2:4">
      <c r="B162">
        <f t="shared" si="2"/>
        <v>160</v>
      </c>
      <c r="C162" t="str" cm="1">
        <f t="array" ref="C162">INDEX(字音画数表[旧字],テーブル6[[#This Row],[No]])</f>
        <v>觀</v>
      </c>
      <c r="D162">
        <f>_xlfn.UNICODE(テーブル6[[#This Row],[文字]])</f>
        <v>35264</v>
      </c>
    </row>
    <row r="163" spans="2:4">
      <c r="B163">
        <f t="shared" si="2"/>
        <v>161</v>
      </c>
      <c r="C163" t="str" cm="1">
        <f t="array" ref="C163">INDEX(字音画数表[旧字],テーブル6[[#This Row],[No]])</f>
        <v>雁</v>
      </c>
      <c r="D163">
        <f>_xlfn.UNICODE(テーブル6[[#This Row],[文字]])</f>
        <v>38593</v>
      </c>
    </row>
    <row r="164" spans="2:4">
      <c r="B164">
        <f t="shared" si="2"/>
        <v>162</v>
      </c>
      <c r="C164" t="str" cm="1">
        <f t="array" ref="C164">INDEX(字音画数表[旧字],テーブル6[[#This Row],[No]])</f>
        <v>鴈</v>
      </c>
      <c r="D164">
        <f>_xlfn.UNICODE(テーブル6[[#This Row],[文字]])</f>
        <v>40200</v>
      </c>
    </row>
    <row r="165" spans="2:4">
      <c r="B165">
        <f t="shared" si="2"/>
        <v>163</v>
      </c>
      <c r="C165" t="str" cm="1">
        <f t="array" ref="C165">INDEX(字音画数表[旧字],テーブル6[[#This Row],[No]])</f>
        <v>己</v>
      </c>
      <c r="D165">
        <f>_xlfn.UNICODE(テーブル6[[#This Row],[文字]])</f>
        <v>24049</v>
      </c>
    </row>
    <row r="166" spans="2:4">
      <c r="B166">
        <f t="shared" si="2"/>
        <v>164</v>
      </c>
      <c r="C166" t="str" cm="1">
        <f t="array" ref="C166">INDEX(字音画数表[旧字],テーブル6[[#This Row],[No]])</f>
        <v>忌</v>
      </c>
      <c r="D166">
        <f>_xlfn.UNICODE(テーブル6[[#This Row],[文字]])</f>
        <v>24524</v>
      </c>
    </row>
    <row r="167" spans="2:4">
      <c r="B167">
        <f t="shared" si="2"/>
        <v>165</v>
      </c>
      <c r="C167" t="str" cm="1">
        <f t="array" ref="C167">INDEX(字音画数表[旧字],テーブル6[[#This Row],[No]])</f>
        <v>其</v>
      </c>
      <c r="D167">
        <f>_xlfn.UNICODE(テーブル6[[#This Row],[文字]])</f>
        <v>20854</v>
      </c>
    </row>
    <row r="168" spans="2:4">
      <c r="B168">
        <f t="shared" si="2"/>
        <v>166</v>
      </c>
      <c r="C168" t="str" cm="1">
        <f t="array" ref="C168">INDEX(字音画数表[旧字],テーブル6[[#This Row],[No]])</f>
        <v>奇</v>
      </c>
      <c r="D168">
        <f>_xlfn.UNICODE(テーブル6[[#This Row],[文字]])</f>
        <v>22855</v>
      </c>
    </row>
    <row r="169" spans="2:4">
      <c r="B169">
        <f t="shared" si="2"/>
        <v>167</v>
      </c>
      <c r="C169" t="str" cm="1">
        <f t="array" ref="C169">INDEX(字音画数表[旧字],テーブル6[[#This Row],[No]])</f>
        <v>季</v>
      </c>
      <c r="D169">
        <f>_xlfn.UNICODE(テーブル6[[#This Row],[文字]])</f>
        <v>23395</v>
      </c>
    </row>
    <row r="170" spans="2:4">
      <c r="B170">
        <f t="shared" si="2"/>
        <v>168</v>
      </c>
      <c r="C170" t="str" cm="1">
        <f t="array" ref="C170">INDEX(字音画数表[旧字],テーブル6[[#This Row],[No]])</f>
        <v>姽</v>
      </c>
      <c r="D170">
        <f>_xlfn.UNICODE(テーブル6[[#This Row],[文字]])</f>
        <v>23037</v>
      </c>
    </row>
    <row r="171" spans="2:4">
      <c r="B171">
        <f t="shared" si="2"/>
        <v>169</v>
      </c>
      <c r="C171" t="str" cm="1">
        <f t="array" ref="C171">INDEX(字音画数表[旧字],テーブル6[[#This Row],[No]])</f>
        <v>紀</v>
      </c>
      <c r="D171">
        <f>_xlfn.UNICODE(テーブル6[[#This Row],[文字]])</f>
        <v>32000</v>
      </c>
    </row>
    <row r="172" spans="2:4">
      <c r="B172">
        <f t="shared" si="2"/>
        <v>170</v>
      </c>
      <c r="C172" t="str" cm="1">
        <f t="array" ref="C172">INDEX(字音画数表[旧字],テーブル6[[#This Row],[No]])</f>
        <v>氣</v>
      </c>
      <c r="D172">
        <f>_xlfn.UNICODE(テーブル6[[#This Row],[文字]])</f>
        <v>27683</v>
      </c>
    </row>
    <row r="173" spans="2:4">
      <c r="B173">
        <f t="shared" si="2"/>
        <v>171</v>
      </c>
      <c r="C173" t="str" cm="1">
        <f t="array" ref="C173">INDEX(字音画数表[旧字],テーブル6[[#This Row],[No]])</f>
        <v>耆</v>
      </c>
      <c r="D173">
        <f>_xlfn.UNICODE(テーブル6[[#This Row],[文字]])</f>
        <v>32774</v>
      </c>
    </row>
    <row r="174" spans="2:4">
      <c r="B174">
        <f t="shared" si="2"/>
        <v>172</v>
      </c>
      <c r="C174" t="str" cm="1">
        <f t="array" ref="C174">INDEX(字音画数表[旧字],テーブル6[[#This Row],[No]])</f>
        <v>起</v>
      </c>
      <c r="D174">
        <f>_xlfn.UNICODE(テーブル6[[#This Row],[文字]])</f>
        <v>36215</v>
      </c>
    </row>
    <row r="175" spans="2:4">
      <c r="B175">
        <f t="shared" si="2"/>
        <v>173</v>
      </c>
      <c r="C175" t="str" cm="1">
        <f t="array" ref="C175">INDEX(字音画数表[旧字],テーブル6[[#This Row],[No]])</f>
        <v>鬼</v>
      </c>
      <c r="D175">
        <f>_xlfn.UNICODE(テーブル6[[#This Row],[文字]])</f>
        <v>39740</v>
      </c>
    </row>
    <row r="176" spans="2:4">
      <c r="B176">
        <f t="shared" si="2"/>
        <v>174</v>
      </c>
      <c r="C176" t="str" cm="1">
        <f t="array" ref="C176">INDEX(字音画数表[旧字],テーブル6[[#This Row],[No]])</f>
        <v>寄</v>
      </c>
      <c r="D176">
        <f>_xlfn.UNICODE(テーブル6[[#This Row],[文字]])</f>
        <v>23492</v>
      </c>
    </row>
    <row r="177" spans="2:4">
      <c r="B177">
        <f t="shared" si="2"/>
        <v>175</v>
      </c>
      <c r="C177" t="str" cm="1">
        <f t="array" ref="C177">INDEX(字音画数表[旧字],テーブル6[[#This Row],[No]])</f>
        <v>規</v>
      </c>
      <c r="D177">
        <f>_xlfn.UNICODE(テーブル6[[#This Row],[文字]])</f>
        <v>35215</v>
      </c>
    </row>
    <row r="178" spans="2:4">
      <c r="B178">
        <f t="shared" si="2"/>
        <v>176</v>
      </c>
      <c r="C178" t="str" cm="1">
        <f t="array" ref="C178">INDEX(字音画数表[旧字],テーブル6[[#This Row],[No]])</f>
        <v>喜</v>
      </c>
      <c r="D178">
        <f>_xlfn.UNICODE(テーブル6[[#This Row],[文字]])</f>
        <v>21916</v>
      </c>
    </row>
    <row r="179" spans="2:4">
      <c r="B179">
        <f t="shared" si="2"/>
        <v>177</v>
      </c>
      <c r="C179" t="str" cm="1">
        <f t="array" ref="C179">INDEX(字音画数表[旧字],テーブル6[[#This Row],[No]])</f>
        <v>貴</v>
      </c>
      <c r="D179">
        <f>_xlfn.UNICODE(テーブル6[[#This Row],[文字]])</f>
        <v>36020</v>
      </c>
    </row>
    <row r="180" spans="2:4">
      <c r="B180">
        <f t="shared" si="2"/>
        <v>178</v>
      </c>
      <c r="C180" t="str" cm="1">
        <f t="array" ref="C180">INDEX(字音画数表[旧字],テーブル6[[#This Row],[No]])</f>
        <v>畸</v>
      </c>
      <c r="D180">
        <f>_xlfn.UNICODE(テーブル6[[#This Row],[文字]])</f>
        <v>30072</v>
      </c>
    </row>
    <row r="181" spans="2:4">
      <c r="B181">
        <f t="shared" si="2"/>
        <v>179</v>
      </c>
      <c r="C181" t="str" cm="1">
        <f t="array" ref="C181">INDEX(字音画数表[旧字],テーブル6[[#This Row],[No]])</f>
        <v>匱</v>
      </c>
      <c r="D181">
        <f>_xlfn.UNICODE(テーブル6[[#This Row],[文字]])</f>
        <v>21297</v>
      </c>
    </row>
    <row r="182" spans="2:4">
      <c r="B182">
        <f t="shared" si="2"/>
        <v>180</v>
      </c>
      <c r="C182" t="str" cm="1">
        <f t="array" ref="C182">INDEX(字音画数表[旧字],テーブル6[[#This Row],[No]])</f>
        <v>鬾</v>
      </c>
      <c r="D182">
        <f>_xlfn.UNICODE(テーブル6[[#This Row],[文字]])</f>
        <v>39742</v>
      </c>
    </row>
    <row r="183" spans="2:4">
      <c r="B183">
        <f t="shared" si="2"/>
        <v>181</v>
      </c>
      <c r="C183" t="str" cm="1">
        <f t="array" ref="C183">INDEX(字音画数表[旧字],テーブル6[[#This Row],[No]])</f>
        <v>器</v>
      </c>
      <c r="D183">
        <f>_xlfn.UNICODE(テーブル6[[#This Row],[文字]])</f>
        <v>64056</v>
      </c>
    </row>
    <row r="184" spans="2:4">
      <c r="B184">
        <f t="shared" si="2"/>
        <v>182</v>
      </c>
      <c r="C184" t="str" cm="1">
        <f t="array" ref="C184">INDEX(字音画数表[旧字],テーブル6[[#This Row],[No]])</f>
        <v>憙</v>
      </c>
      <c r="D184">
        <f>_xlfn.UNICODE(テーブル6[[#This Row],[文字]])</f>
        <v>24985</v>
      </c>
    </row>
    <row r="185" spans="2:4">
      <c r="B185">
        <f t="shared" si="2"/>
        <v>183</v>
      </c>
      <c r="C185" t="str" cm="1">
        <f t="array" ref="C185">INDEX(字音画数表[旧字],テーブル6[[#This Row],[No]])</f>
        <v>戲</v>
      </c>
      <c r="D185">
        <f>_xlfn.UNICODE(テーブル6[[#This Row],[文字]])</f>
        <v>25138</v>
      </c>
    </row>
    <row r="186" spans="2:4">
      <c r="B186">
        <f t="shared" si="2"/>
        <v>184</v>
      </c>
      <c r="C186" t="str" cm="1">
        <f t="array" ref="C186">INDEX(字音画数表[旧字],テーブル6[[#This Row],[No]])</f>
        <v>歸</v>
      </c>
      <c r="D186">
        <f>_xlfn.UNICODE(テーブル6[[#This Row],[文字]])</f>
        <v>27512</v>
      </c>
    </row>
    <row r="187" spans="2:4">
      <c r="B187">
        <f t="shared" si="2"/>
        <v>185</v>
      </c>
      <c r="C187" t="str" cm="1">
        <f t="array" ref="C187">INDEX(字音画数表[旧字],テーブル6[[#This Row],[No]])</f>
        <v>騎</v>
      </c>
      <c r="D187">
        <f>_xlfn.UNICODE(テーブル6[[#This Row],[文字]])</f>
        <v>39438</v>
      </c>
    </row>
    <row r="188" spans="2:4">
      <c r="B188">
        <f t="shared" si="2"/>
        <v>186</v>
      </c>
      <c r="C188" t="str" cm="1">
        <f t="array" ref="C188">INDEX(字音画数表[旧字],テーブル6[[#This Row],[No]])</f>
        <v>沂</v>
      </c>
      <c r="D188">
        <f>_xlfn.UNICODE(テーブル6[[#This Row],[文字]])</f>
        <v>27778</v>
      </c>
    </row>
    <row r="189" spans="2:4">
      <c r="B189">
        <f t="shared" si="2"/>
        <v>187</v>
      </c>
      <c r="C189" t="str" cm="1">
        <f t="array" ref="C189">INDEX(字音画数表[旧字],テーブル6[[#This Row],[No]])</f>
        <v>宜</v>
      </c>
      <c r="D189">
        <f>_xlfn.UNICODE(テーブル6[[#This Row],[文字]])</f>
        <v>23452</v>
      </c>
    </row>
    <row r="190" spans="2:4">
      <c r="B190">
        <f t="shared" si="2"/>
        <v>188</v>
      </c>
      <c r="C190" t="str" cm="1">
        <f t="array" ref="C190">INDEX(字音画数表[旧字],テーブル6[[#This Row],[No]])</f>
        <v>義</v>
      </c>
      <c r="D190">
        <f>_xlfn.UNICODE(テーブル6[[#This Row],[文字]])</f>
        <v>32681</v>
      </c>
    </row>
    <row r="191" spans="2:4">
      <c r="B191">
        <f t="shared" si="2"/>
        <v>189</v>
      </c>
      <c r="C191" t="str" cm="1">
        <f t="array" ref="C191">INDEX(字音画数表[旧字],テーブル6[[#This Row],[No]])</f>
        <v>疑</v>
      </c>
      <c r="D191">
        <f>_xlfn.UNICODE(テーブル6[[#This Row],[文字]])</f>
        <v>30097</v>
      </c>
    </row>
    <row r="192" spans="2:4">
      <c r="B192">
        <f t="shared" si="2"/>
        <v>190</v>
      </c>
      <c r="C192" t="str" cm="1">
        <f t="array" ref="C192">INDEX(字音画数表[旧字],テーブル6[[#This Row],[No]])</f>
        <v>錡</v>
      </c>
      <c r="D192">
        <f>_xlfn.UNICODE(テーブル6[[#This Row],[文字]])</f>
        <v>37665</v>
      </c>
    </row>
    <row r="193" spans="2:4">
      <c r="B193">
        <f t="shared" si="2"/>
        <v>191</v>
      </c>
      <c r="C193" t="str" cm="1">
        <f t="array" ref="C193">INDEX(字音画数表[旧字],テーブル6[[#This Row],[No]])</f>
        <v>魏</v>
      </c>
      <c r="D193">
        <f>_xlfn.UNICODE(テーブル6[[#This Row],[文字]])</f>
        <v>39759</v>
      </c>
    </row>
    <row r="194" spans="2:4">
      <c r="B194">
        <f t="shared" si="2"/>
        <v>192</v>
      </c>
      <c r="C194" t="str" cm="1">
        <f t="array" ref="C194">INDEX(字音画数表[旧字],テーブル6[[#This Row],[No]])</f>
        <v>ぎ</v>
      </c>
      <c r="D194">
        <f>_xlfn.UNICODE(テーブル6[[#This Row],[文字]])</f>
        <v>12366</v>
      </c>
    </row>
    <row r="195" spans="2:4">
      <c r="B195">
        <f t="shared" si="2"/>
        <v>193</v>
      </c>
      <c r="C195" t="str" cm="1">
        <f t="array" ref="C195">INDEX(字音画数表[旧字],テーブル6[[#This Row],[No]])</f>
        <v>齮</v>
      </c>
      <c r="D195">
        <f>_xlfn.UNICODE(テーブル6[[#This Row],[文字]])</f>
        <v>40814</v>
      </c>
    </row>
    <row r="196" spans="2:4">
      <c r="B196">
        <f t="shared" ref="B196:B259" si="3">ROW()-2</f>
        <v>194</v>
      </c>
      <c r="C196" t="str" cm="1">
        <f t="array" ref="C196">INDEX(字音画数表[旧字],テーブル6[[#This Row],[No]])</f>
        <v>吉</v>
      </c>
      <c r="D196">
        <f>_xlfn.UNICODE(テーブル6[[#This Row],[文字]])</f>
        <v>21513</v>
      </c>
    </row>
    <row r="197" spans="2:4">
      <c r="B197">
        <f t="shared" si="3"/>
        <v>195</v>
      </c>
      <c r="C197" t="str" cm="1">
        <f t="array" ref="C197">INDEX(字音画数表[旧字],テーブル6[[#This Row],[No]])</f>
        <v>卻</v>
      </c>
      <c r="D197">
        <f>_xlfn.UNICODE(テーブル6[[#This Row],[文字]])</f>
        <v>21371</v>
      </c>
    </row>
    <row r="198" spans="2:4">
      <c r="B198">
        <f t="shared" si="3"/>
        <v>196</v>
      </c>
      <c r="C198" t="str" cm="1">
        <f t="array" ref="C198">INDEX(字音画数表[旧字],テーブル6[[#This Row],[No]])</f>
        <v>九</v>
      </c>
      <c r="D198">
        <f>_xlfn.UNICODE(テーブル6[[#This Row],[文字]])</f>
        <v>20061</v>
      </c>
    </row>
    <row r="199" spans="2:4">
      <c r="B199">
        <f t="shared" si="3"/>
        <v>197</v>
      </c>
      <c r="C199" t="str" cm="1">
        <f t="array" ref="C199">INDEX(字音画数表[旧字],テーブル6[[#This Row],[No]])</f>
        <v>及</v>
      </c>
      <c r="D199">
        <f>_xlfn.UNICODE(テーブル6[[#This Row],[文字]])</f>
        <v>21450</v>
      </c>
    </row>
    <row r="200" spans="2:4">
      <c r="B200">
        <f t="shared" si="3"/>
        <v>198</v>
      </c>
      <c r="C200" t="str" cm="1">
        <f t="array" ref="C200">INDEX(字音画数表[旧字],テーブル6[[#This Row],[No]])</f>
        <v>弓</v>
      </c>
      <c r="D200">
        <f>_xlfn.UNICODE(テーブル6[[#This Row],[文字]])</f>
        <v>24339</v>
      </c>
    </row>
    <row r="201" spans="2:4">
      <c r="B201">
        <f t="shared" si="3"/>
        <v>199</v>
      </c>
      <c r="C201" t="str" cm="1">
        <f t="array" ref="C201">INDEX(字音画数表[旧字],テーブル6[[#This Row],[No]])</f>
        <v>休</v>
      </c>
      <c r="D201">
        <f>_xlfn.UNICODE(テーブル6[[#This Row],[文字]])</f>
        <v>20241</v>
      </c>
    </row>
    <row r="202" spans="2:4">
      <c r="B202">
        <f t="shared" si="3"/>
        <v>200</v>
      </c>
      <c r="C202" t="str" cm="1">
        <f t="array" ref="C202">INDEX(字音画数表[旧字],テーブル6[[#This Row],[No]])</f>
        <v>求</v>
      </c>
      <c r="D202">
        <f>_xlfn.UNICODE(テーブル6[[#This Row],[文字]])</f>
        <v>27714</v>
      </c>
    </row>
    <row r="203" spans="2:4">
      <c r="B203">
        <f t="shared" si="3"/>
        <v>201</v>
      </c>
      <c r="C203" t="str" cm="1">
        <f t="array" ref="C203">INDEX(字音画数表[旧字],テーブル6[[#This Row],[No]])</f>
        <v>咎</v>
      </c>
      <c r="D203">
        <f>_xlfn.UNICODE(テーブル6[[#This Row],[文字]])</f>
        <v>21646</v>
      </c>
    </row>
    <row r="204" spans="2:4">
      <c r="B204">
        <f t="shared" si="3"/>
        <v>202</v>
      </c>
      <c r="C204" t="str" cm="1">
        <f t="array" ref="C204">INDEX(字音画数表[旧字],テーブル6[[#This Row],[No]])</f>
        <v>糾</v>
      </c>
      <c r="D204">
        <f>_xlfn.UNICODE(テーブル6[[#This Row],[文字]])</f>
        <v>31998</v>
      </c>
    </row>
    <row r="205" spans="2:4">
      <c r="B205">
        <f t="shared" si="3"/>
        <v>203</v>
      </c>
      <c r="C205" t="str" cm="1">
        <f t="array" ref="C205">INDEX(字音画数表[旧字],テーブル6[[#This Row],[No]])</f>
        <v>級</v>
      </c>
      <c r="D205">
        <f>_xlfn.UNICODE(テーブル6[[#This Row],[文字]])</f>
        <v>32026</v>
      </c>
    </row>
    <row r="206" spans="2:4">
      <c r="B206">
        <f t="shared" si="3"/>
        <v>204</v>
      </c>
      <c r="C206" t="str" cm="1">
        <f t="array" ref="C206">INDEX(字音画数表[旧字],テーブル6[[#This Row],[No]])</f>
        <v>宮</v>
      </c>
      <c r="D206">
        <f>_xlfn.UNICODE(テーブル6[[#This Row],[文字]])</f>
        <v>23470</v>
      </c>
    </row>
    <row r="207" spans="2:4">
      <c r="B207">
        <f t="shared" si="3"/>
        <v>205</v>
      </c>
      <c r="C207" t="str" cm="1">
        <f t="array" ref="C207">INDEX(字音画数表[旧字],テーブル6[[#This Row],[No]])</f>
        <v>給</v>
      </c>
      <c r="D207">
        <f>_xlfn.UNICODE(テーブル6[[#This Row],[文字]])</f>
        <v>32102</v>
      </c>
    </row>
    <row r="208" spans="2:4">
      <c r="B208">
        <f t="shared" si="3"/>
        <v>206</v>
      </c>
      <c r="C208" t="str" cm="1">
        <f t="array" ref="C208">INDEX(字音画数表[旧字],テーブル6[[#This Row],[No]])</f>
        <v>裘</v>
      </c>
      <c r="D208">
        <f>_xlfn.UNICODE(テーブル6[[#This Row],[文字]])</f>
        <v>35032</v>
      </c>
    </row>
    <row r="209" spans="2:4">
      <c r="B209">
        <f t="shared" si="3"/>
        <v>207</v>
      </c>
      <c r="C209" t="str" cm="1">
        <f t="array" ref="C209">INDEX(字音画数表[旧字],テーブル6[[#This Row],[No]])</f>
        <v>廏</v>
      </c>
      <c r="D209">
        <f>_xlfn.UNICODE(テーブル6[[#This Row],[文字]])</f>
        <v>24271</v>
      </c>
    </row>
    <row r="210" spans="2:4">
      <c r="B210">
        <f t="shared" si="3"/>
        <v>208</v>
      </c>
      <c r="C210" t="str" cm="1">
        <f t="array" ref="C210">INDEX(字音画数表[旧字],テーブル6[[#This Row],[No]])</f>
        <v>樛</v>
      </c>
      <c r="D210">
        <f>_xlfn.UNICODE(テーブル6[[#This Row],[文字]])</f>
        <v>27163</v>
      </c>
    </row>
    <row r="211" spans="2:4">
      <c r="B211">
        <f t="shared" si="3"/>
        <v>209</v>
      </c>
      <c r="C211" t="str" cm="1">
        <f t="array" ref="C211">INDEX(字音画数表[旧字],テーブル6[[#This Row],[No]])</f>
        <v>牛</v>
      </c>
      <c r="D211">
        <f>_xlfn.UNICODE(テーブル6[[#This Row],[文字]])</f>
        <v>29275</v>
      </c>
    </row>
    <row r="212" spans="2:4">
      <c r="B212">
        <f t="shared" si="3"/>
        <v>210</v>
      </c>
      <c r="C212" t="str" cm="1">
        <f t="array" ref="C212">INDEX(字音画数表[旧字],テーブル6[[#This Row],[No]])</f>
        <v>去</v>
      </c>
      <c r="D212">
        <f>_xlfn.UNICODE(テーブル6[[#This Row],[文字]])</f>
        <v>21435</v>
      </c>
    </row>
    <row r="213" spans="2:4">
      <c r="B213">
        <f t="shared" si="3"/>
        <v>211</v>
      </c>
      <c r="C213" t="str" cm="1">
        <f t="array" ref="C213">INDEX(字音画数表[旧字],テーブル6[[#This Row],[No]])</f>
        <v>巨</v>
      </c>
      <c r="D213">
        <f>_xlfn.UNICODE(テーブル6[[#This Row],[文字]])</f>
        <v>24040</v>
      </c>
    </row>
    <row r="214" spans="2:4">
      <c r="B214">
        <f t="shared" si="3"/>
        <v>212</v>
      </c>
      <c r="C214" t="str" cm="1">
        <f t="array" ref="C214">INDEX(字音画数表[旧字],テーブル6[[#This Row],[No]])</f>
        <v>居</v>
      </c>
      <c r="D214">
        <f>_xlfn.UNICODE(テーブル6[[#This Row],[文字]])</f>
        <v>23621</v>
      </c>
    </row>
    <row r="215" spans="2:4">
      <c r="B215">
        <f t="shared" si="3"/>
        <v>213</v>
      </c>
      <c r="C215" t="str" cm="1">
        <f t="array" ref="C215">INDEX(字音画数表[旧字],テーブル6[[#This Row],[No]])</f>
        <v>胠</v>
      </c>
      <c r="D215">
        <f>_xlfn.UNICODE(テーブル6[[#This Row],[文字]])</f>
        <v>32992</v>
      </c>
    </row>
    <row r="216" spans="2:4">
      <c r="B216">
        <f t="shared" si="3"/>
        <v>214</v>
      </c>
      <c r="C216" t="str" cm="1">
        <f t="array" ref="C216">INDEX(字音画数表[旧字],テーブル6[[#This Row],[No]])</f>
        <v>袪</v>
      </c>
      <c r="D216">
        <f>_xlfn.UNICODE(テーブル6[[#This Row],[文字]])</f>
        <v>34986</v>
      </c>
    </row>
    <row r="217" spans="2:4">
      <c r="B217">
        <f t="shared" si="3"/>
        <v>215</v>
      </c>
      <c r="C217" t="str" cm="1">
        <f t="array" ref="C217">INDEX(字音画数表[旧字],テーブル6[[#This Row],[No]])</f>
        <v>渠</v>
      </c>
      <c r="D217">
        <f>_xlfn.UNICODE(テーブル6[[#This Row],[文字]])</f>
        <v>28192</v>
      </c>
    </row>
    <row r="218" spans="2:4">
      <c r="B218">
        <f t="shared" si="3"/>
        <v>216</v>
      </c>
      <c r="C218" t="str" cm="1">
        <f t="array" ref="C218">INDEX(字音画数表[旧字],テーブル6[[#This Row],[No]])</f>
        <v>據</v>
      </c>
      <c r="D218">
        <f>_xlfn.UNICODE(テーブル6[[#This Row],[文字]])</f>
        <v>25818</v>
      </c>
    </row>
    <row r="219" spans="2:4">
      <c r="B219">
        <f t="shared" si="3"/>
        <v>217</v>
      </c>
      <c r="C219" t="str" cm="1">
        <f t="array" ref="C219">INDEX(字音画数表[旧字],テーブル6[[#This Row],[No]])</f>
        <v>魚</v>
      </c>
      <c r="D219">
        <f>_xlfn.UNICODE(テーブル6[[#This Row],[文字]])</f>
        <v>39770</v>
      </c>
    </row>
    <row r="220" spans="2:4">
      <c r="B220">
        <f t="shared" si="3"/>
        <v>218</v>
      </c>
      <c r="C220" t="str" cm="1">
        <f t="array" ref="C220">INDEX(字音画数表[旧字],テーブル6[[#This Row],[No]])</f>
        <v>御</v>
      </c>
      <c r="D220">
        <f>_xlfn.UNICODE(テーブル6[[#This Row],[文字]])</f>
        <v>24481</v>
      </c>
    </row>
    <row r="221" spans="2:4">
      <c r="B221">
        <f t="shared" si="3"/>
        <v>219</v>
      </c>
      <c r="C221" t="str" cm="1">
        <f t="array" ref="C221">INDEX(字音画数表[旧字],テーブル6[[#This Row],[No]])</f>
        <v>向</v>
      </c>
      <c r="D221">
        <f>_xlfn.UNICODE(テーブル6[[#This Row],[文字]])</f>
        <v>21521</v>
      </c>
    </row>
    <row r="222" spans="2:4">
      <c r="B222">
        <f t="shared" si="3"/>
        <v>220</v>
      </c>
      <c r="C222" t="str" cm="1">
        <f t="array" ref="C222">INDEX(字音画数表[旧字],テーブル6[[#This Row],[No]])</f>
        <v>邛</v>
      </c>
      <c r="D222">
        <f>_xlfn.UNICODE(テーブル6[[#This Row],[文字]])</f>
        <v>37019</v>
      </c>
    </row>
    <row r="223" spans="2:4">
      <c r="B223">
        <f t="shared" si="3"/>
        <v>221</v>
      </c>
      <c r="C223" t="str" cm="1">
        <f t="array" ref="C223">INDEX(字音画数表[旧字],テーブル6[[#This Row],[No]])</f>
        <v>キ</v>
      </c>
      <c r="D223">
        <f>_xlfn.UNICODE(テーブル6[[#This Row],[文字]])</f>
        <v>12461</v>
      </c>
    </row>
    <row r="224" spans="2:4">
      <c r="B224">
        <f t="shared" si="3"/>
        <v>222</v>
      </c>
      <c r="C224" t="str" cm="1">
        <f t="array" ref="C224">INDEX(字音画数表[旧字],テーブル6[[#This Row],[No]])</f>
        <v>脇</v>
      </c>
      <c r="D224">
        <f>_xlfn.UNICODE(テーブル6[[#This Row],[文字]])</f>
        <v>33031</v>
      </c>
    </row>
    <row r="225" spans="2:4">
      <c r="B225">
        <f t="shared" si="3"/>
        <v>223</v>
      </c>
      <c r="C225" t="str" cm="1">
        <f t="array" ref="C225">INDEX(字音画数表[旧字],テーブル6[[#This Row],[No]])</f>
        <v>梜</v>
      </c>
      <c r="D225">
        <f>_xlfn.UNICODE(テーブル6[[#This Row],[文字]])</f>
        <v>26780</v>
      </c>
    </row>
    <row r="226" spans="2:4">
      <c r="B226">
        <f t="shared" si="3"/>
        <v>224</v>
      </c>
      <c r="C226" t="str" cm="1">
        <f t="array" ref="C226">INDEX(字音画数表[旧字],テーブル6[[#This Row],[No]])</f>
        <v>强</v>
      </c>
      <c r="D226">
        <f>_xlfn.UNICODE(テーブル6[[#This Row],[文字]])</f>
        <v>24378</v>
      </c>
    </row>
    <row r="227" spans="2:4">
      <c r="B227">
        <f t="shared" si="3"/>
        <v>225</v>
      </c>
      <c r="C227" t="str" cm="1">
        <f t="array" ref="C227">INDEX(字音画数表[旧字],テーブル6[[#This Row],[No]])</f>
        <v>鄕</v>
      </c>
      <c r="D227">
        <f>_xlfn.UNICODE(テーブル6[[#This Row],[文字]])</f>
        <v>37141</v>
      </c>
    </row>
    <row r="228" spans="2:4">
      <c r="B228">
        <f t="shared" si="3"/>
        <v>226</v>
      </c>
      <c r="C228" t="str" cm="1">
        <f t="array" ref="C228">INDEX(字音画数表[旧字],テーブル6[[#This Row],[No]])</f>
        <v>彊</v>
      </c>
      <c r="D228">
        <f>_xlfn.UNICODE(テーブル6[[#This Row],[文字]])</f>
        <v>24394</v>
      </c>
    </row>
    <row r="229" spans="2:4">
      <c r="B229">
        <f t="shared" si="3"/>
        <v>227</v>
      </c>
      <c r="C229" t="str" cm="1">
        <f t="array" ref="C229">INDEX(字音画数表[旧字],テーブル6[[#This Row],[No]])</f>
        <v>橋</v>
      </c>
      <c r="D229">
        <f>_xlfn.UNICODE(テーブル6[[#This Row],[文字]])</f>
        <v>27211</v>
      </c>
    </row>
    <row r="230" spans="2:4">
      <c r="B230">
        <f t="shared" si="3"/>
        <v>228</v>
      </c>
      <c r="C230" t="str" cm="1">
        <f t="array" ref="C230">INDEX(字音画数表[旧字],テーブル6[[#This Row],[No]])</f>
        <v>興</v>
      </c>
      <c r="D230">
        <f>_xlfn.UNICODE(テーブル6[[#This Row],[文字]])</f>
        <v>33288</v>
      </c>
    </row>
    <row r="231" spans="2:4">
      <c r="B231">
        <f t="shared" si="3"/>
        <v>229</v>
      </c>
      <c r="C231" t="str" cm="1">
        <f t="array" ref="C231">INDEX(字音画数表[旧字],テーブル6[[#This Row],[No]])</f>
        <v>き</v>
      </c>
      <c r="D231">
        <f>_xlfn.UNICODE(テーブル6[[#This Row],[文字]])</f>
        <v>12365</v>
      </c>
    </row>
    <row r="232" spans="2:4">
      <c r="B232">
        <f t="shared" si="3"/>
        <v>230</v>
      </c>
      <c r="C232" t="str" cm="1">
        <f t="array" ref="C232">INDEX(字音画数表[旧字],テーブル6[[#This Row],[No]])</f>
        <v>驕</v>
      </c>
      <c r="D232">
        <f>_xlfn.UNICODE(テーブル6[[#This Row],[文字]])</f>
        <v>39509</v>
      </c>
    </row>
    <row r="233" spans="2:4">
      <c r="B233">
        <f t="shared" si="3"/>
        <v>231</v>
      </c>
      <c r="C233" t="str" cm="1">
        <f t="array" ref="C233">INDEX(字音画数表[旧字],テーブル6[[#This Row],[No]])</f>
        <v>卬</v>
      </c>
      <c r="D233">
        <f>_xlfn.UNICODE(テーブル6[[#This Row],[文字]])</f>
        <v>21356</v>
      </c>
    </row>
    <row r="234" spans="2:4">
      <c r="B234">
        <f t="shared" si="3"/>
        <v>232</v>
      </c>
      <c r="C234" t="str" cm="1">
        <f t="array" ref="C234">INDEX(字音画数表[旧字],テーブル6[[#This Row],[No]])</f>
        <v>今</v>
      </c>
      <c r="D234">
        <f>_xlfn.UNICODE(テーブル6[[#This Row],[文字]])</f>
        <v>20170</v>
      </c>
    </row>
    <row r="235" spans="2:4">
      <c r="B235">
        <f t="shared" si="3"/>
        <v>233</v>
      </c>
      <c r="C235" t="str" cm="1">
        <f t="array" ref="C235">INDEX(字音画数表[旧字],テーブル6[[#This Row],[No]])</f>
        <v>斤</v>
      </c>
      <c r="D235">
        <f>_xlfn.UNICODE(テーブル6[[#This Row],[文字]])</f>
        <v>26020</v>
      </c>
    </row>
    <row r="236" spans="2:4">
      <c r="B236">
        <f t="shared" si="3"/>
        <v>234</v>
      </c>
      <c r="C236" t="str" cm="1">
        <f t="array" ref="C236">INDEX(字音画数表[旧字],テーブル6[[#This Row],[No]])</f>
        <v>均</v>
      </c>
      <c r="D236">
        <f>_xlfn.UNICODE(テーブル6[[#This Row],[文字]])</f>
        <v>22343</v>
      </c>
    </row>
    <row r="237" spans="2:4">
      <c r="B237">
        <f t="shared" si="3"/>
        <v>235</v>
      </c>
      <c r="C237" t="str" cm="1">
        <f t="array" ref="C237">INDEX(字音画数表[旧字],テーブル6[[#This Row],[No]])</f>
        <v>欣</v>
      </c>
      <c r="D237">
        <f>_xlfn.UNICODE(テーブル6[[#This Row],[文字]])</f>
        <v>27427</v>
      </c>
    </row>
    <row r="238" spans="2:4">
      <c r="B238">
        <f t="shared" si="3"/>
        <v>236</v>
      </c>
      <c r="C238" t="str" cm="1">
        <f t="array" ref="C238">INDEX(字音画数表[旧字],テーブル6[[#This Row],[No]])</f>
        <v>金</v>
      </c>
      <c r="D238">
        <f>_xlfn.UNICODE(テーブル6[[#This Row],[文字]])</f>
        <v>37329</v>
      </c>
    </row>
    <row r="239" spans="2:4">
      <c r="B239">
        <f t="shared" si="3"/>
        <v>237</v>
      </c>
      <c r="C239" t="str" cm="1">
        <f t="array" ref="C239">INDEX(字音画数表[旧字],テーブル6[[#This Row],[No]])</f>
        <v>觔</v>
      </c>
      <c r="D239">
        <f>_xlfn.UNICODE(テーブル6[[#This Row],[文字]])</f>
        <v>35284</v>
      </c>
    </row>
    <row r="240" spans="2:4">
      <c r="B240">
        <f t="shared" si="3"/>
        <v>238</v>
      </c>
      <c r="C240" t="str" cm="1">
        <f t="array" ref="C240">INDEX(字音画数表[旧字],テーブル6[[#This Row],[No]])</f>
        <v>菌</v>
      </c>
      <c r="D240">
        <f>_xlfn.UNICODE(テーブル6[[#This Row],[文字]])</f>
        <v>33740</v>
      </c>
    </row>
    <row r="241" spans="2:4">
      <c r="B241">
        <f t="shared" si="3"/>
        <v>239</v>
      </c>
      <c r="C241" t="str" cm="1">
        <f t="array" ref="C241">INDEX(字音画数表[旧字],テーブル6[[#This Row],[No]])</f>
        <v>赾</v>
      </c>
      <c r="D241">
        <f>_xlfn.UNICODE(テーブル6[[#This Row],[文字]])</f>
        <v>36222</v>
      </c>
    </row>
    <row r="242" spans="2:4">
      <c r="B242">
        <f t="shared" si="3"/>
        <v>240</v>
      </c>
      <c r="C242" t="str" cm="1">
        <f t="array" ref="C242">INDEX(字音画数表[旧字],テーブル6[[#This Row],[No]])</f>
        <v>欽</v>
      </c>
      <c r="D242">
        <f>_xlfn.UNICODE(テーブル6[[#This Row],[文字]])</f>
        <v>27453</v>
      </c>
    </row>
    <row r="243" spans="2:4">
      <c r="B243">
        <f t="shared" si="3"/>
        <v>241</v>
      </c>
      <c r="C243" t="str" cm="1">
        <f t="array" ref="C243">INDEX(字音画数表[旧字],テーブル6[[#This Row],[No]])</f>
        <v>具</v>
      </c>
      <c r="D243">
        <f>_xlfn.UNICODE(テーブル6[[#This Row],[文字]])</f>
        <v>20855</v>
      </c>
    </row>
    <row r="244" spans="2:4">
      <c r="B244">
        <f t="shared" si="3"/>
        <v>242</v>
      </c>
      <c r="C244" t="str" cm="1">
        <f t="array" ref="C244">INDEX(字音画数表[旧字],テーブル6[[#This Row],[No]])</f>
        <v>俱</v>
      </c>
      <c r="D244">
        <f>_xlfn.UNICODE(テーブル6[[#This Row],[文字]])</f>
        <v>20465</v>
      </c>
    </row>
    <row r="245" spans="2:4">
      <c r="B245">
        <f t="shared" si="3"/>
        <v>243</v>
      </c>
      <c r="C245" t="str" cm="1">
        <f t="array" ref="C245">INDEX(字音画数表[旧字],テーブル6[[#This Row],[No]])</f>
        <v>竘</v>
      </c>
      <c r="D245">
        <f>_xlfn.UNICODE(テーブル6[[#This Row],[文字]])</f>
        <v>31448</v>
      </c>
    </row>
    <row r="246" spans="2:4">
      <c r="B246">
        <f t="shared" si="3"/>
        <v>244</v>
      </c>
      <c r="C246" t="str" cm="1">
        <f t="array" ref="C246">INDEX(字音画数表[旧字],テーブル6[[#This Row],[No]])</f>
        <v>く</v>
      </c>
      <c r="D246">
        <f>_xlfn.UNICODE(テーブル6[[#This Row],[文字]])</f>
        <v>12367</v>
      </c>
    </row>
    <row r="247" spans="2:4">
      <c r="B247">
        <f t="shared" si="3"/>
        <v>245</v>
      </c>
      <c r="C247" t="str" cm="1">
        <f t="array" ref="C247">INDEX(字音画数表[旧字],テーブル6[[#This Row],[No]])</f>
        <v>瞿</v>
      </c>
      <c r="D247">
        <f>_xlfn.UNICODE(テーブル6[[#This Row],[文字]])</f>
        <v>30655</v>
      </c>
    </row>
    <row r="248" spans="2:4">
      <c r="B248">
        <f t="shared" si="3"/>
        <v>246</v>
      </c>
      <c r="C248" t="str" cm="1">
        <f t="array" ref="C248">INDEX(字音画数表[旧字],テーブル6[[#This Row],[No]])</f>
        <v>臞</v>
      </c>
      <c r="D248">
        <f>_xlfn.UNICODE(テーブル6[[#This Row],[文字]])</f>
        <v>33246</v>
      </c>
    </row>
    <row r="249" spans="2:4">
      <c r="B249">
        <f t="shared" si="3"/>
        <v>247</v>
      </c>
      <c r="C249" t="str" cm="1">
        <f t="array" ref="C249">INDEX(字音画数表[旧字],テーブル6[[#This Row],[No]])</f>
        <v>空</v>
      </c>
      <c r="D249">
        <f>_xlfn.UNICODE(テーブル6[[#This Row],[文字]])</f>
        <v>31354</v>
      </c>
    </row>
    <row r="250" spans="2:4">
      <c r="B250">
        <f t="shared" si="3"/>
        <v>248</v>
      </c>
      <c r="C250" t="str" cm="1">
        <f t="array" ref="C250">INDEX(字音画数表[旧字],テーブル6[[#This Row],[No]])</f>
        <v>屈</v>
      </c>
      <c r="D250">
        <f>_xlfn.UNICODE(テーブル6[[#This Row],[文字]])</f>
        <v>23624</v>
      </c>
    </row>
    <row r="251" spans="2:4">
      <c r="B251">
        <f t="shared" si="3"/>
        <v>249</v>
      </c>
      <c r="C251" t="str" cm="1">
        <f t="array" ref="C251">INDEX(字音画数表[旧字],テーブル6[[#This Row],[No]])</f>
        <v>詘</v>
      </c>
      <c r="D251">
        <f>_xlfn.UNICODE(テーブル6[[#This Row],[文字]])</f>
        <v>35416</v>
      </c>
    </row>
    <row r="252" spans="2:4">
      <c r="B252">
        <f t="shared" si="3"/>
        <v>250</v>
      </c>
      <c r="C252" t="str" cm="1">
        <f t="array" ref="C252">INDEX(字音画数表[旧字],テーブル6[[#This Row],[No]])</f>
        <v>君</v>
      </c>
      <c r="D252">
        <f>_xlfn.UNICODE(テーブル6[[#This Row],[文字]])</f>
        <v>21531</v>
      </c>
    </row>
    <row r="253" spans="2:4">
      <c r="B253">
        <f t="shared" si="3"/>
        <v>251</v>
      </c>
      <c r="C253" t="str" cm="1">
        <f t="array" ref="C253">INDEX(字音画数表[旧字],テーブル6[[#This Row],[No]])</f>
        <v>羣</v>
      </c>
      <c r="D253">
        <f>_xlfn.UNICODE(テーブル6[[#This Row],[文字]])</f>
        <v>32675</v>
      </c>
    </row>
    <row r="254" spans="2:4">
      <c r="B254">
        <f t="shared" si="3"/>
        <v>252</v>
      </c>
      <c r="C254" t="str" cm="1">
        <f t="array" ref="C254">INDEX(字音画数表[旧字],テーブル6[[#This Row],[No]])</f>
        <v>軍</v>
      </c>
      <c r="D254">
        <f>_xlfn.UNICODE(テーブル6[[#This Row],[文字]])</f>
        <v>36557</v>
      </c>
    </row>
    <row r="255" spans="2:4">
      <c r="B255">
        <f t="shared" si="3"/>
        <v>253</v>
      </c>
      <c r="C255" t="str" cm="1">
        <f t="array" ref="C255">INDEX(字音画数表[旧字],テーブル6[[#This Row],[No]])</f>
        <v>郡</v>
      </c>
      <c r="D255">
        <f>_xlfn.UNICODE(テーブル6[[#This Row],[文字]])</f>
        <v>37089</v>
      </c>
    </row>
    <row r="256" spans="2:4">
      <c r="B256">
        <f t="shared" si="3"/>
        <v>254</v>
      </c>
      <c r="C256" t="str" cm="1">
        <f t="array" ref="C256">INDEX(字音画数表[旧字],テーブル6[[#This Row],[No]])</f>
        <v>㓝</v>
      </c>
      <c r="D256">
        <f>_xlfn.UNICODE(テーブル6[[#This Row],[文字]])</f>
        <v>13533</v>
      </c>
    </row>
    <row r="257" spans="2:4">
      <c r="B257">
        <f t="shared" si="3"/>
        <v>255</v>
      </c>
      <c r="C257" t="str" cm="1">
        <f t="array" ref="C257">INDEX(字音画数表[旧字],テーブル6[[#This Row],[No]])</f>
        <v>京</v>
      </c>
      <c r="D257">
        <f>_xlfn.UNICODE(テーブル6[[#This Row],[文字]])</f>
        <v>20140</v>
      </c>
    </row>
    <row r="258" spans="2:4">
      <c r="B258">
        <f t="shared" si="3"/>
        <v>256</v>
      </c>
      <c r="C258" t="str" cm="1">
        <f t="array" ref="C258">INDEX(字音画数表[旧字],テーブル6[[#This Row],[No]])</f>
        <v>荆</v>
      </c>
      <c r="D258">
        <f>_xlfn.UNICODE(テーブル6[[#This Row],[文字]])</f>
        <v>33606</v>
      </c>
    </row>
    <row r="259" spans="2:4">
      <c r="B259">
        <f t="shared" si="3"/>
        <v>257</v>
      </c>
      <c r="C259" t="str" cm="1">
        <f t="array" ref="C259">INDEX(字音画数表[旧字],テーブル6[[#This Row],[No]])</f>
        <v>計</v>
      </c>
      <c r="D259">
        <f>_xlfn.UNICODE(テーブル6[[#This Row],[文字]])</f>
        <v>35336</v>
      </c>
    </row>
    <row r="260" spans="2:4">
      <c r="B260">
        <f t="shared" ref="B260:B323" si="4">ROW()-2</f>
        <v>258</v>
      </c>
      <c r="C260" t="str" cm="1">
        <f t="array" ref="C260">INDEX(字音画数表[旧字],テーブル6[[#This Row],[No]])</f>
        <v>娙</v>
      </c>
      <c r="D260">
        <f>_xlfn.UNICODE(テーブル6[[#This Row],[文字]])</f>
        <v>23065</v>
      </c>
    </row>
    <row r="261" spans="2:4">
      <c r="B261">
        <f t="shared" si="4"/>
        <v>259</v>
      </c>
      <c r="C261" t="str" cm="1">
        <f t="array" ref="C261">INDEX(字音画数表[旧字],テーブル6[[#This Row],[No]])</f>
        <v>徑</v>
      </c>
      <c r="D261">
        <f>_xlfn.UNICODE(テーブル6[[#This Row],[文字]])</f>
        <v>24465</v>
      </c>
    </row>
    <row r="262" spans="2:4">
      <c r="B262">
        <f t="shared" si="4"/>
        <v>260</v>
      </c>
      <c r="C262" t="str" cm="1">
        <f t="array" ref="C262">INDEX(字音画数表[旧字],テーブル6[[#This Row],[No]])</f>
        <v>陘</v>
      </c>
      <c r="D262">
        <f>_xlfn.UNICODE(テーブル6[[#This Row],[文字]])</f>
        <v>38488</v>
      </c>
    </row>
    <row r="263" spans="2:4">
      <c r="B263">
        <f t="shared" si="4"/>
        <v>261</v>
      </c>
      <c r="C263" t="str" cm="1">
        <f t="array" ref="C263">INDEX(字音画数表[旧字],テーブル6[[#This Row],[No]])</f>
        <v>啓</v>
      </c>
      <c r="D263">
        <f>_xlfn.UNICODE(テーブル6[[#This Row],[文字]])</f>
        <v>21843</v>
      </c>
    </row>
    <row r="264" spans="2:4">
      <c r="B264">
        <f t="shared" si="4"/>
        <v>262</v>
      </c>
      <c r="C264" t="str" cm="1">
        <f t="array" ref="C264">INDEX(字音画数表[旧字],テーブル6[[#This Row],[No]])</f>
        <v>竟</v>
      </c>
      <c r="D264">
        <f>_xlfn.UNICODE(テーブル6[[#This Row],[文字]])</f>
        <v>31455</v>
      </c>
    </row>
    <row r="265" spans="2:4">
      <c r="B265">
        <f t="shared" si="4"/>
        <v>263</v>
      </c>
      <c r="C265" t="str" cm="1">
        <f t="array" ref="C265">INDEX(字音画数表[旧字],テーブル6[[#This Row],[No]])</f>
        <v>敬</v>
      </c>
      <c r="D265">
        <f>_xlfn.UNICODE(テーブル6[[#This Row],[文字]])</f>
        <v>25964</v>
      </c>
    </row>
    <row r="266" spans="2:4">
      <c r="B266">
        <f t="shared" si="4"/>
        <v>264</v>
      </c>
      <c r="C266" t="str" cm="1">
        <f t="array" ref="C266">INDEX(字音画数表[旧字],テーブル6[[#This Row],[No]])</f>
        <v>慶</v>
      </c>
      <c r="D266">
        <f>_xlfn.UNICODE(テーブル6[[#This Row],[文字]])</f>
        <v>24950</v>
      </c>
    </row>
    <row r="267" spans="2:4">
      <c r="B267">
        <f t="shared" si="4"/>
        <v>265</v>
      </c>
      <c r="C267" t="str" cm="1">
        <f t="array" ref="C267">INDEX(字音画数表[旧字],テーブル6[[#This Row],[No]])</f>
        <v>谿</v>
      </c>
      <c r="D267">
        <f>_xlfn.UNICODE(テーブル6[[#This Row],[文字]])</f>
        <v>35903</v>
      </c>
    </row>
    <row r="268" spans="2:4">
      <c r="B268">
        <f t="shared" si="4"/>
        <v>266</v>
      </c>
      <c r="C268" t="str" cm="1">
        <f t="array" ref="C268">INDEX(字音画数表[旧字],テーブル6[[#This Row],[No]])</f>
        <v>繫</v>
      </c>
      <c r="D268">
        <f>_xlfn.UNICODE(テーブル6[[#This Row],[文字]])</f>
        <v>32363</v>
      </c>
    </row>
    <row r="269" spans="2:4">
      <c r="B269">
        <f t="shared" si="4"/>
        <v>267</v>
      </c>
      <c r="C269" t="str" cm="1">
        <f t="array" ref="C269">INDEX(字音画数表[旧字],テーブル6[[#This Row],[No]])</f>
        <v>競</v>
      </c>
      <c r="D269">
        <f>_xlfn.UNICODE(テーブル6[[#This Row],[文字]])</f>
        <v>31478</v>
      </c>
    </row>
    <row r="270" spans="2:4">
      <c r="B270">
        <f t="shared" si="4"/>
        <v>268</v>
      </c>
      <c r="C270" t="str" cm="1">
        <f t="array" ref="C270">INDEX(字音画数表[旧字],テーブル6[[#This Row],[No]])</f>
        <v>黥</v>
      </c>
      <c r="D270">
        <f>_xlfn.UNICODE(テーブル6[[#This Row],[文字]])</f>
        <v>40677</v>
      </c>
    </row>
    <row r="271" spans="2:4">
      <c r="B271">
        <f t="shared" si="4"/>
        <v>269</v>
      </c>
      <c r="C271" t="str" cm="1">
        <f t="array" ref="C271">INDEX(字音画数表[旧字],テーブル6[[#This Row],[No]])</f>
        <v>驚</v>
      </c>
      <c r="D271">
        <f>_xlfn.UNICODE(テーブル6[[#This Row],[文字]])</f>
        <v>39514</v>
      </c>
    </row>
    <row r="272" spans="2:4">
      <c r="B272">
        <f t="shared" si="4"/>
        <v>270</v>
      </c>
      <c r="C272" t="str" cm="1">
        <f t="array" ref="C272">INDEX(字音画数表[旧字],テーブル6[[#This Row],[No]])</f>
        <v>輗</v>
      </c>
      <c r="D272">
        <f>_xlfn.UNICODE(テーブル6[[#This Row],[文字]])</f>
        <v>36631</v>
      </c>
    </row>
    <row r="273" spans="2:4">
      <c r="B273">
        <f t="shared" si="4"/>
        <v>271</v>
      </c>
      <c r="C273" t="str" cm="1">
        <f t="array" ref="C273">INDEX(字音画数表[旧字],テーブル6[[#This Row],[No]])</f>
        <v>劇</v>
      </c>
      <c r="D273">
        <f>_xlfn.UNICODE(テーブル6[[#This Row],[文字]])</f>
        <v>21127</v>
      </c>
    </row>
    <row r="274" spans="2:4">
      <c r="B274">
        <f t="shared" si="4"/>
        <v>272</v>
      </c>
      <c r="C274" t="str" cm="1">
        <f t="array" ref="C274">INDEX(字音画数表[旧字],テーブル6[[#This Row],[No]])</f>
        <v>決</v>
      </c>
      <c r="D274">
        <f>_xlfn.UNICODE(テーブル6[[#This Row],[文字]])</f>
        <v>27770</v>
      </c>
    </row>
    <row r="275" spans="2:4">
      <c r="B275">
        <f t="shared" si="4"/>
        <v>273</v>
      </c>
      <c r="C275" t="str" cm="1">
        <f t="array" ref="C275">INDEX(字音画数表[旧字],テーブル6[[#This Row],[No]])</f>
        <v>け</v>
      </c>
      <c r="D275">
        <f>_xlfn.UNICODE(テーブル6[[#This Row],[文字]])</f>
        <v>12369</v>
      </c>
    </row>
    <row r="276" spans="2:4">
      <c r="B276">
        <f t="shared" si="4"/>
        <v>274</v>
      </c>
      <c r="C276" t="str" cm="1">
        <f t="array" ref="C276">INDEX(字音画数表[旧字],テーブル6[[#This Row],[No]])</f>
        <v>𥄎</v>
      </c>
      <c r="D276">
        <f>_xlfn.UNICODE(テーブル6[[#This Row],[文字]])</f>
        <v>151822</v>
      </c>
    </row>
    <row r="277" spans="2:4">
      <c r="B277">
        <f t="shared" si="4"/>
        <v>275</v>
      </c>
      <c r="C277" t="str" cm="1">
        <f t="array" ref="C277">INDEX(字音画数表[旧字],テーブル6[[#This Row],[No]])</f>
        <v>缺</v>
      </c>
      <c r="D277">
        <f>_xlfn.UNICODE(テーブル6[[#This Row],[文字]])</f>
        <v>32570</v>
      </c>
    </row>
    <row r="278" spans="2:4">
      <c r="B278">
        <f t="shared" si="4"/>
        <v>276</v>
      </c>
      <c r="C278" t="str" cm="1">
        <f t="array" ref="C278">INDEX(字音画数表[旧字],テーブル6[[#This Row],[No]])</f>
        <v>楬</v>
      </c>
      <c r="D278">
        <f>_xlfn.UNICODE(テーブル6[[#This Row],[文字]])</f>
        <v>26988</v>
      </c>
    </row>
    <row r="279" spans="2:4">
      <c r="B279">
        <f t="shared" si="4"/>
        <v>277</v>
      </c>
      <c r="C279" t="str" cm="1">
        <f t="array" ref="C279">INDEX(字音画数表[旧字],テーブル6[[#This Row],[No]])</f>
        <v>歇</v>
      </c>
      <c r="D279">
        <f>_xlfn.UNICODE(テーブル6[[#This Row],[文字]])</f>
        <v>27463</v>
      </c>
    </row>
    <row r="280" spans="2:4">
      <c r="B280">
        <f t="shared" si="4"/>
        <v>278</v>
      </c>
      <c r="C280" t="str" cm="1">
        <f t="array" ref="C280">INDEX(字音画数表[旧字],テーブル6[[#This Row],[No]])</f>
        <v>竭</v>
      </c>
      <c r="D280">
        <f>_xlfn.UNICODE(テーブル6[[#This Row],[文字]])</f>
        <v>31469</v>
      </c>
    </row>
    <row r="281" spans="2:4">
      <c r="B281">
        <f t="shared" si="4"/>
        <v>279</v>
      </c>
      <c r="C281" t="str" cm="1">
        <f t="array" ref="C281">INDEX(字音画数表[旧字],テーブル6[[#This Row],[No]])</f>
        <v>頡</v>
      </c>
      <c r="D281">
        <f>_xlfn.UNICODE(テーブル6[[#This Row],[文字]])</f>
        <v>38945</v>
      </c>
    </row>
    <row r="282" spans="2:4">
      <c r="B282">
        <f t="shared" si="4"/>
        <v>280</v>
      </c>
      <c r="C282" t="str" cm="1">
        <f t="array" ref="C282">INDEX(字音画数表[旧字],テーブル6[[#This Row],[No]])</f>
        <v>月</v>
      </c>
      <c r="D282">
        <f>_xlfn.UNICODE(テーブル6[[#This Row],[文字]])</f>
        <v>26376</v>
      </c>
    </row>
    <row r="283" spans="2:4">
      <c r="B283">
        <f t="shared" si="4"/>
        <v>281</v>
      </c>
      <c r="C283" t="str" cm="1">
        <f t="array" ref="C283">INDEX(字音画数表[旧字],テーブル6[[#This Row],[No]])</f>
        <v>見</v>
      </c>
      <c r="D283">
        <f>_xlfn.UNICODE(テーブル6[[#This Row],[文字]])</f>
        <v>35211</v>
      </c>
    </row>
    <row r="284" spans="2:4">
      <c r="B284">
        <f t="shared" si="4"/>
        <v>282</v>
      </c>
      <c r="C284" t="str" cm="1">
        <f t="array" ref="C284">INDEX(字音画数表[旧字],テーブル6[[#This Row],[No]])</f>
        <v>妶</v>
      </c>
      <c r="D284">
        <f>_xlfn.UNICODE(テーブル6[[#This Row],[文字]])</f>
        <v>22966</v>
      </c>
    </row>
    <row r="285" spans="2:4">
      <c r="B285">
        <f t="shared" si="4"/>
        <v>283</v>
      </c>
      <c r="C285" t="str" cm="1">
        <f t="array" ref="C285">INDEX(字音画数表[旧字],テーブル6[[#This Row],[No]])</f>
        <v>建</v>
      </c>
      <c r="D285">
        <f>_xlfn.UNICODE(テーブル6[[#This Row],[文字]])</f>
        <v>24314</v>
      </c>
    </row>
    <row r="286" spans="2:4">
      <c r="B286">
        <f t="shared" si="4"/>
        <v>284</v>
      </c>
      <c r="C286" t="str" cm="1">
        <f t="array" ref="C286">INDEX(字音画数表[旧字],テーブル6[[#This Row],[No]])</f>
        <v>兼</v>
      </c>
      <c r="D286">
        <f>_xlfn.UNICODE(テーブル6[[#This Row],[文字]])</f>
        <v>20860</v>
      </c>
    </row>
    <row r="287" spans="2:4">
      <c r="B287">
        <f t="shared" si="4"/>
        <v>285</v>
      </c>
      <c r="C287" t="str" cm="1">
        <f t="array" ref="C287">INDEX(字音画数表[旧字],テーブル6[[#This Row],[No]])</f>
        <v>涓</v>
      </c>
      <c r="D287">
        <f>_xlfn.UNICODE(テーブル6[[#This Row],[文字]])</f>
        <v>28051</v>
      </c>
    </row>
    <row r="288" spans="2:4">
      <c r="B288">
        <f t="shared" si="4"/>
        <v>286</v>
      </c>
      <c r="C288" t="str" cm="1">
        <f t="array" ref="C288">INDEX(字音画数表[旧字],テーブル6[[#This Row],[No]])</f>
        <v>乾</v>
      </c>
      <c r="D288">
        <f>_xlfn.UNICODE(テーブル6[[#This Row],[文字]])</f>
        <v>20094</v>
      </c>
    </row>
    <row r="289" spans="2:4">
      <c r="B289">
        <f t="shared" si="4"/>
        <v>287</v>
      </c>
      <c r="C289" t="str" cm="1">
        <f t="array" ref="C289">INDEX(字音画数表[旧字],テーブル6[[#This Row],[No]])</f>
        <v>嗛</v>
      </c>
      <c r="D289">
        <f>_xlfn.UNICODE(テーブル6[[#This Row],[文字]])</f>
        <v>21979</v>
      </c>
    </row>
    <row r="290" spans="2:4">
      <c r="B290">
        <f t="shared" si="4"/>
        <v>288</v>
      </c>
      <c r="C290" t="str" cm="1">
        <f t="array" ref="C290">INDEX(字音画数表[旧字],テーブル6[[#This Row],[No]])</f>
        <v>楗</v>
      </c>
      <c r="D290">
        <f>_xlfn.UNICODE(テーブル6[[#This Row],[文字]])</f>
        <v>26967</v>
      </c>
    </row>
    <row r="291" spans="2:4">
      <c r="B291">
        <f t="shared" si="4"/>
        <v>289</v>
      </c>
      <c r="C291" t="str" cm="1">
        <f t="array" ref="C291">INDEX(字音画数表[旧字],テーブル6[[#This Row],[No]])</f>
        <v>甄</v>
      </c>
      <c r="D291">
        <f>_xlfn.UNICODE(テーブル6[[#This Row],[文字]])</f>
        <v>29956</v>
      </c>
    </row>
    <row r="292" spans="2:4">
      <c r="B292">
        <f t="shared" si="4"/>
        <v>290</v>
      </c>
      <c r="C292" t="str" cm="1">
        <f t="array" ref="C292">INDEX(字音画数表[旧字],テーブル6[[#This Row],[No]])</f>
        <v>遣</v>
      </c>
      <c r="D292">
        <f>_xlfn.UNICODE(テーブル6[[#This Row],[文字]])</f>
        <v>36963</v>
      </c>
    </row>
    <row r="293" spans="2:4">
      <c r="B293">
        <f t="shared" si="4"/>
        <v>291</v>
      </c>
      <c r="C293" t="str" cm="1">
        <f t="array" ref="C293">INDEX(字音画数表[旧字],テーブル6[[#This Row],[No]])</f>
        <v>縣</v>
      </c>
      <c r="D293">
        <f>_xlfn.UNICODE(テーブル6[[#This Row],[文字]])</f>
        <v>32291</v>
      </c>
    </row>
    <row r="294" spans="2:4">
      <c r="B294">
        <f t="shared" si="4"/>
        <v>292</v>
      </c>
      <c r="C294" t="str" cm="1">
        <f t="array" ref="C294">INDEX(字音画数表[旧字],テーブル6[[#This Row],[No]])</f>
        <v>賢</v>
      </c>
      <c r="D294">
        <f>_xlfn.UNICODE(テーブル6[[#This Row],[文字]])</f>
        <v>36066</v>
      </c>
    </row>
    <row r="295" spans="2:4">
      <c r="B295">
        <f t="shared" si="4"/>
        <v>293</v>
      </c>
      <c r="C295" t="str" cm="1">
        <f t="array" ref="C295">INDEX(字音画数表[旧字],テーブル6[[#This Row],[No]])</f>
        <v>遺</v>
      </c>
      <c r="D295">
        <f>_xlfn.UNICODE(テーブル6[[#This Row],[文字]])</f>
        <v>36986</v>
      </c>
    </row>
    <row r="296" spans="2:4">
      <c r="B296">
        <f t="shared" si="4"/>
        <v>294</v>
      </c>
      <c r="C296" t="str" cm="1">
        <f t="array" ref="C296">INDEX(字音画数表[旧字],テーブル6[[#This Row],[No]])</f>
        <v>黔</v>
      </c>
      <c r="D296">
        <f>_xlfn.UNICODE(テーブル6[[#This Row],[文字]])</f>
        <v>40660</v>
      </c>
    </row>
    <row r="297" spans="2:4">
      <c r="B297">
        <f t="shared" si="4"/>
        <v>295</v>
      </c>
      <c r="C297" t="str" cm="1">
        <f t="array" ref="C297">INDEX(字音画数表[旧字],テーブル6[[#This Row],[No]])</f>
        <v>獻</v>
      </c>
      <c r="D297">
        <f>_xlfn.UNICODE(テーブル6[[#This Row],[文字]])</f>
        <v>29563</v>
      </c>
    </row>
    <row r="298" spans="2:4">
      <c r="B298">
        <f t="shared" si="4"/>
        <v>296</v>
      </c>
      <c r="C298" t="str" cm="1">
        <f t="array" ref="C298">INDEX(字音画数表[旧字],テーブル6[[#This Row],[No]])</f>
        <v>讂</v>
      </c>
      <c r="D298">
        <f>_xlfn.UNICODE(テーブル6[[#This Row],[文字]])</f>
        <v>35714</v>
      </c>
    </row>
    <row r="299" spans="2:4">
      <c r="B299">
        <f t="shared" si="4"/>
        <v>297</v>
      </c>
      <c r="C299" t="str" cm="1">
        <f t="array" ref="C299">INDEX(字音画数表[旧字],テーブル6[[#This Row],[No]])</f>
        <v>顯</v>
      </c>
      <c r="D299">
        <f>_xlfn.UNICODE(テーブル6[[#This Row],[文字]])</f>
        <v>39023</v>
      </c>
    </row>
    <row r="300" spans="2:4">
      <c r="B300">
        <f t="shared" si="4"/>
        <v>298</v>
      </c>
      <c r="C300" t="str" cm="1">
        <f t="array" ref="C300">INDEX(字音画数表[旧字],テーブル6[[#This Row],[No]])</f>
        <v>元</v>
      </c>
      <c r="D300">
        <f>_xlfn.UNICODE(テーブル6[[#This Row],[文字]])</f>
        <v>20803</v>
      </c>
    </row>
    <row r="301" spans="2:4">
      <c r="B301">
        <f t="shared" si="4"/>
        <v>299</v>
      </c>
      <c r="C301" t="str" cm="1">
        <f t="array" ref="C301">INDEX(字音画数表[旧字],テーブル6[[#This Row],[No]])</f>
        <v>沅</v>
      </c>
      <c r="D301">
        <f>_xlfn.UNICODE(テーブル6[[#This Row],[文字]])</f>
        <v>27781</v>
      </c>
    </row>
    <row r="302" spans="2:4">
      <c r="B302">
        <f t="shared" si="4"/>
        <v>300</v>
      </c>
      <c r="C302" t="str" cm="1">
        <f t="array" ref="C302">INDEX(字音画数表[旧字],テーブル6[[#This Row],[No]])</f>
        <v>言</v>
      </c>
      <c r="D302">
        <f>_xlfn.UNICODE(テーブル6[[#This Row],[文字]])</f>
        <v>35328</v>
      </c>
    </row>
    <row r="303" spans="2:4">
      <c r="B303">
        <f t="shared" si="4"/>
        <v>301</v>
      </c>
      <c r="C303" t="str" cm="1">
        <f t="array" ref="C303">INDEX(字音画数表[旧字],テーブル6[[#This Row],[No]])</f>
        <v>阮</v>
      </c>
      <c r="D303">
        <f>_xlfn.UNICODE(テーブル6[[#This Row],[文字]])</f>
        <v>38446</v>
      </c>
    </row>
    <row r="304" spans="2:4">
      <c r="B304">
        <f t="shared" si="4"/>
        <v>302</v>
      </c>
      <c r="C304" t="str" cm="1">
        <f t="array" ref="C304">INDEX(字音画数表[旧字],テーブル6[[#This Row],[No]])</f>
        <v>原</v>
      </c>
      <c r="D304">
        <f>_xlfn.UNICODE(テーブル6[[#This Row],[文字]])</f>
        <v>21407</v>
      </c>
    </row>
    <row r="305" spans="2:4">
      <c r="B305">
        <f t="shared" si="4"/>
        <v>303</v>
      </c>
      <c r="C305" t="str" cm="1">
        <f t="array" ref="C305">INDEX(字音画数表[旧字],テーブル6[[#This Row],[No]])</f>
        <v>愿</v>
      </c>
      <c r="D305">
        <f>_xlfn.UNICODE(テーブル6[[#This Row],[文字]])</f>
        <v>24895</v>
      </c>
    </row>
    <row r="306" spans="2:4">
      <c r="B306">
        <f t="shared" si="4"/>
        <v>304</v>
      </c>
      <c r="C306" t="str" cm="1">
        <f t="array" ref="C306">INDEX(字音画数表[旧字],テーブル6[[#This Row],[No]])</f>
        <v>甗</v>
      </c>
      <c r="D306">
        <f>_xlfn.UNICODE(テーブル6[[#This Row],[文字]])</f>
        <v>29975</v>
      </c>
    </row>
    <row r="307" spans="2:4">
      <c r="B307">
        <f t="shared" si="4"/>
        <v>305</v>
      </c>
      <c r="C307" t="str" cm="1">
        <f t="array" ref="C307">INDEX(字音画数表[旧字],テーブル6[[#This Row],[No]])</f>
        <v>戶</v>
      </c>
      <c r="D307">
        <f>_xlfn.UNICODE(テーブル6[[#This Row],[文字]])</f>
        <v>25142</v>
      </c>
    </row>
    <row r="308" spans="2:4">
      <c r="B308">
        <f t="shared" si="4"/>
        <v>306</v>
      </c>
      <c r="C308" t="str" cm="1">
        <f t="array" ref="C308">INDEX(字音画数表[旧字],テーブル6[[#This Row],[No]])</f>
        <v>虎</v>
      </c>
      <c r="D308">
        <f>_xlfn.UNICODE(テーブル6[[#This Row],[文字]])</f>
        <v>34382</v>
      </c>
    </row>
    <row r="309" spans="2:4">
      <c r="B309">
        <f t="shared" si="4"/>
        <v>307</v>
      </c>
      <c r="C309" t="str" cm="1">
        <f t="array" ref="C309">INDEX(字音画数表[旧字],テーブル6[[#This Row],[No]])</f>
        <v>固</v>
      </c>
      <c r="D309">
        <f>_xlfn.UNICODE(テーブル6[[#This Row],[文字]])</f>
        <v>22266</v>
      </c>
    </row>
    <row r="310" spans="2:4">
      <c r="B310">
        <f t="shared" si="4"/>
        <v>308</v>
      </c>
      <c r="C310" t="str" cm="1">
        <f t="array" ref="C310">INDEX(字音画数表[旧字],テーブル6[[#This Row],[No]])</f>
        <v>故</v>
      </c>
      <c r="D310">
        <f>_xlfn.UNICODE(テーブル6[[#This Row],[文字]])</f>
        <v>25925</v>
      </c>
    </row>
    <row r="311" spans="2:4">
      <c r="B311">
        <f t="shared" si="4"/>
        <v>309</v>
      </c>
      <c r="C311" t="str" cm="1">
        <f t="array" ref="C311">INDEX(字音画数表[旧字],テーブル6[[#This Row],[No]])</f>
        <v>枯</v>
      </c>
      <c r="D311">
        <f>_xlfn.UNICODE(テーブル6[[#This Row],[文字]])</f>
        <v>26543</v>
      </c>
    </row>
    <row r="312" spans="2:4">
      <c r="B312">
        <f t="shared" si="4"/>
        <v>310</v>
      </c>
      <c r="C312" t="str" cm="1">
        <f t="array" ref="C312">INDEX(字音画数表[旧字],テーブル6[[#This Row],[No]])</f>
        <v>狐</v>
      </c>
      <c r="D312">
        <f>_xlfn.UNICODE(テーブル6[[#This Row],[文字]])</f>
        <v>29392</v>
      </c>
    </row>
    <row r="313" spans="2:4">
      <c r="B313">
        <f t="shared" si="4"/>
        <v>311</v>
      </c>
      <c r="C313" t="str" cm="1">
        <f t="array" ref="C313">INDEX(字音画数表[旧字],テーブル6[[#This Row],[No]])</f>
        <v>胡</v>
      </c>
      <c r="D313">
        <f>_xlfn.UNICODE(テーブル6[[#This Row],[文字]])</f>
        <v>32993</v>
      </c>
    </row>
    <row r="314" spans="2:4">
      <c r="B314">
        <f t="shared" si="4"/>
        <v>312</v>
      </c>
      <c r="C314" t="str" cm="1">
        <f t="array" ref="C314">INDEX(字音画数表[旧字],テーブル6[[#This Row],[No]])</f>
        <v>郀</v>
      </c>
      <c r="D314">
        <f>_xlfn.UNICODE(テーブル6[[#This Row],[文字]])</f>
        <v>37056</v>
      </c>
    </row>
    <row r="315" spans="2:4">
      <c r="B315">
        <f t="shared" si="4"/>
        <v>313</v>
      </c>
      <c r="C315" t="str" cm="1">
        <f t="array" ref="C315">INDEX(字音画数表[旧字],テーブル6[[#This Row],[No]])</f>
        <v>庫</v>
      </c>
      <c r="D315">
        <f>_xlfn.UNICODE(テーブル6[[#This Row],[文字]])</f>
        <v>24235</v>
      </c>
    </row>
    <row r="316" spans="2:4">
      <c r="B316">
        <f t="shared" si="4"/>
        <v>314</v>
      </c>
      <c r="C316" t="str" cm="1">
        <f t="array" ref="C316">INDEX(字音画数表[旧字],テーブル6[[#This Row],[No]])</f>
        <v>こ</v>
      </c>
      <c r="D316">
        <f>_xlfn.UNICODE(テーブル6[[#This Row],[文字]])</f>
        <v>12371</v>
      </c>
    </row>
    <row r="317" spans="2:4">
      <c r="B317">
        <f t="shared" si="4"/>
        <v>315</v>
      </c>
      <c r="C317" t="str" cm="1">
        <f t="array" ref="C317">INDEX(字音画数表[旧字],テーブル6[[#This Row],[No]])</f>
        <v>胯</v>
      </c>
      <c r="D317">
        <f>_xlfn.UNICODE(テーブル6[[#This Row],[文字]])</f>
        <v>33007</v>
      </c>
    </row>
    <row r="318" spans="2:4">
      <c r="B318">
        <f t="shared" si="4"/>
        <v>316</v>
      </c>
      <c r="C318" t="str" cm="1">
        <f t="array" ref="C318">INDEX(字音画数表[旧字],テーブル6[[#This Row],[No]])</f>
        <v>觚</v>
      </c>
      <c r="D318">
        <f>_xlfn.UNICODE(テーブル6[[#This Row],[文字]])</f>
        <v>35290</v>
      </c>
    </row>
    <row r="319" spans="2:4">
      <c r="B319">
        <f t="shared" si="4"/>
        <v>317</v>
      </c>
      <c r="C319" t="str" cm="1">
        <f t="array" ref="C319">INDEX(字音画数表[旧字],テーブル6[[#This Row],[No]])</f>
        <v>賈</v>
      </c>
      <c r="D319">
        <f>_xlfn.UNICODE(テーブル6[[#This Row],[文字]])</f>
        <v>36040</v>
      </c>
    </row>
    <row r="320" spans="2:4">
      <c r="B320">
        <f t="shared" si="4"/>
        <v>318</v>
      </c>
      <c r="C320" t="str" cm="1">
        <f t="array" ref="C320">INDEX(字音画数表[旧字],テーブル6[[#This Row],[No]])</f>
        <v>鼓</v>
      </c>
      <c r="D320">
        <f>_xlfn.UNICODE(テーブル6[[#This Row],[文字]])</f>
        <v>40723</v>
      </c>
    </row>
    <row r="321" spans="2:4">
      <c r="B321">
        <f t="shared" si="4"/>
        <v>319</v>
      </c>
      <c r="C321" t="str" cm="1">
        <f t="array" ref="C321">INDEX(字音画数表[旧字],テーブル6[[#This Row],[No]])</f>
        <v>嫭</v>
      </c>
      <c r="D321">
        <f>_xlfn.UNICODE(テーブル6[[#This Row],[文字]])</f>
        <v>23277</v>
      </c>
    </row>
    <row r="322" spans="2:4">
      <c r="B322">
        <f t="shared" si="4"/>
        <v>320</v>
      </c>
      <c r="C322" t="str" cm="1">
        <f t="array" ref="C322">INDEX(字音画数表[旧字],テーブル6[[#This Row],[No]])</f>
        <v>五</v>
      </c>
      <c r="D322">
        <f>_xlfn.UNICODE(テーブル6[[#This Row],[文字]])</f>
        <v>20116</v>
      </c>
    </row>
    <row r="323" spans="2:4">
      <c r="B323">
        <f t="shared" si="4"/>
        <v>321</v>
      </c>
      <c r="C323" t="str" cm="1">
        <f t="array" ref="C323">INDEX(字音画数表[旧字],テーブル6[[#This Row],[No]])</f>
        <v>午</v>
      </c>
      <c r="D323">
        <f>_xlfn.UNICODE(テーブル6[[#This Row],[文字]])</f>
        <v>21320</v>
      </c>
    </row>
    <row r="324" spans="2:4">
      <c r="B324">
        <f t="shared" ref="B324:B387" si="5">ROW()-2</f>
        <v>322</v>
      </c>
      <c r="C324" t="str" cm="1">
        <f t="array" ref="C324">INDEX(字音画数表[旧字],テーブル6[[#This Row],[No]])</f>
        <v>伍</v>
      </c>
      <c r="D324">
        <f>_xlfn.UNICODE(テーブル6[[#This Row],[文字]])</f>
        <v>20237</v>
      </c>
    </row>
    <row r="325" spans="2:4">
      <c r="B325">
        <f t="shared" si="5"/>
        <v>323</v>
      </c>
      <c r="C325" t="str" cm="1">
        <f t="array" ref="C325">INDEX(字音画数表[旧字],テーブル6[[#This Row],[No]])</f>
        <v>吳</v>
      </c>
      <c r="D325">
        <f>_xlfn.UNICODE(テーブル6[[#This Row],[文字]])</f>
        <v>21555</v>
      </c>
    </row>
    <row r="326" spans="2:4">
      <c r="B326">
        <f t="shared" si="5"/>
        <v>324</v>
      </c>
      <c r="C326" t="str" cm="1">
        <f t="array" ref="C326">INDEX(字音画数表[旧字],テーブル6[[#This Row],[No]])</f>
        <v>吾</v>
      </c>
      <c r="D326">
        <f>_xlfn.UNICODE(テーブル6[[#This Row],[文字]])</f>
        <v>21566</v>
      </c>
    </row>
    <row r="327" spans="2:4">
      <c r="B327">
        <f t="shared" si="5"/>
        <v>325</v>
      </c>
      <c r="C327" t="str" cm="1">
        <f t="array" ref="C327">INDEX(字音画数表[旧字],テーブル6[[#This Row],[No]])</f>
        <v>俉</v>
      </c>
      <c r="D327">
        <f>_xlfn.UNICODE(テーブル6[[#This Row],[文字]])</f>
        <v>20425</v>
      </c>
    </row>
    <row r="328" spans="2:4">
      <c r="B328">
        <f t="shared" si="5"/>
        <v>326</v>
      </c>
      <c r="C328" t="str" cm="1">
        <f t="array" ref="C328">INDEX(字音画数表[旧字],テーブル6[[#This Row],[No]])</f>
        <v>梧</v>
      </c>
      <c r="D328">
        <f>_xlfn.UNICODE(テーブル6[[#This Row],[文字]])</f>
        <v>26791</v>
      </c>
    </row>
    <row r="329" spans="2:4">
      <c r="B329">
        <f t="shared" si="5"/>
        <v>327</v>
      </c>
      <c r="C329" t="str" cm="1">
        <f t="array" ref="C329">INDEX(字音画数表[旧字],テーブル6[[#This Row],[No]])</f>
        <v>誤</v>
      </c>
      <c r="D329">
        <f>_xlfn.UNICODE(テーブル6[[#This Row],[文字]])</f>
        <v>35492</v>
      </c>
    </row>
    <row r="330" spans="2:4">
      <c r="B330">
        <f t="shared" si="5"/>
        <v>328</v>
      </c>
      <c r="C330" t="str" cm="1">
        <f t="array" ref="C330">INDEX(字音画数表[旧字],テーブル6[[#This Row],[No]])</f>
        <v>口</v>
      </c>
      <c r="D330">
        <f>_xlfn.UNICODE(テーブル6[[#This Row],[文字]])</f>
        <v>21475</v>
      </c>
    </row>
    <row r="331" spans="2:4">
      <c r="B331">
        <f t="shared" si="5"/>
        <v>329</v>
      </c>
      <c r="C331" t="str" cm="1">
        <f t="array" ref="C331">INDEX(字音画数表[旧字],テーブル6[[#This Row],[No]])</f>
        <v>工</v>
      </c>
      <c r="D331">
        <f>_xlfn.UNICODE(テーブル6[[#This Row],[文字]])</f>
        <v>24037</v>
      </c>
    </row>
    <row r="332" spans="2:4">
      <c r="B332">
        <f t="shared" si="5"/>
        <v>330</v>
      </c>
      <c r="C332" t="str" cm="1">
        <f t="array" ref="C332">INDEX(字音画数表[旧字],テーブル6[[#This Row],[No]])</f>
        <v>公</v>
      </c>
      <c r="D332">
        <f>_xlfn.UNICODE(テーブル6[[#This Row],[文字]])</f>
        <v>20844</v>
      </c>
    </row>
    <row r="333" spans="2:4">
      <c r="B333">
        <f t="shared" si="5"/>
        <v>331</v>
      </c>
      <c r="C333" t="str" cm="1">
        <f t="array" ref="C333">INDEX(字音画数表[旧字],テーブル6[[#This Row],[No]])</f>
        <v>功</v>
      </c>
      <c r="D333">
        <f>_xlfn.UNICODE(テーブル6[[#This Row],[文字]])</f>
        <v>21151</v>
      </c>
    </row>
    <row r="334" spans="2:4">
      <c r="B334">
        <f t="shared" si="5"/>
        <v>332</v>
      </c>
      <c r="C334" t="str" cm="1">
        <f t="array" ref="C334">INDEX(字音画数表[旧字],テーブル6[[#This Row],[No]])</f>
        <v>弘</v>
      </c>
      <c r="D334">
        <f>_xlfn.UNICODE(テーブル6[[#This Row],[文字]])</f>
        <v>24344</v>
      </c>
    </row>
    <row r="335" spans="2:4">
      <c r="B335">
        <f t="shared" si="5"/>
        <v>333</v>
      </c>
      <c r="C335" t="str" cm="1">
        <f t="array" ref="C335">INDEX(字音画数表[旧字],テーブル6[[#This Row],[No]])</f>
        <v>甲</v>
      </c>
      <c r="D335">
        <f>_xlfn.UNICODE(テーブル6[[#This Row],[文字]])</f>
        <v>30002</v>
      </c>
    </row>
    <row r="336" spans="2:4">
      <c r="B336">
        <f t="shared" si="5"/>
        <v>334</v>
      </c>
      <c r="C336" t="str" cm="1">
        <f t="array" ref="C336">INDEX(字音画数表[旧字],テーブル6[[#This Row],[No]])</f>
        <v>交</v>
      </c>
      <c r="D336">
        <f>_xlfn.UNICODE(テーブル6[[#This Row],[文字]])</f>
        <v>20132</v>
      </c>
    </row>
    <row r="337" spans="2:4">
      <c r="B337">
        <f t="shared" si="5"/>
        <v>335</v>
      </c>
      <c r="C337" t="str" cm="1">
        <f t="array" ref="C337">INDEX(字音画数表[旧字],テーブル6[[#This Row],[No]])</f>
        <v>合</v>
      </c>
      <c r="D337">
        <f>_xlfn.UNICODE(テーブル6[[#This Row],[文字]])</f>
        <v>21512</v>
      </c>
    </row>
    <row r="338" spans="2:4">
      <c r="B338">
        <f t="shared" si="5"/>
        <v>336</v>
      </c>
      <c r="C338" t="str" cm="1">
        <f t="array" ref="C338">INDEX(字音画数表[旧字],テーブル6[[#This Row],[No]])</f>
        <v>江</v>
      </c>
      <c r="D338">
        <f>_xlfn.UNICODE(テーブル6[[#This Row],[文字]])</f>
        <v>27743</v>
      </c>
    </row>
    <row r="339" spans="2:4">
      <c r="B339">
        <f t="shared" si="5"/>
        <v>337</v>
      </c>
      <c r="C339" t="str" cm="1">
        <f t="array" ref="C339">INDEX(字音画数表[旧字],テーブル6[[#This Row],[No]])</f>
        <v>行</v>
      </c>
      <c r="D339">
        <f>_xlfn.UNICODE(テーブル6[[#This Row],[文字]])</f>
        <v>34892</v>
      </c>
    </row>
    <row r="340" spans="2:4">
      <c r="B340">
        <f t="shared" si="5"/>
        <v>338</v>
      </c>
      <c r="C340" t="str" cm="1">
        <f t="array" ref="C340">INDEX(字音画数表[旧字],テーブル6[[#This Row],[No]])</f>
        <v>攻</v>
      </c>
      <c r="D340">
        <f>_xlfn.UNICODE(テーブル6[[#This Row],[文字]])</f>
        <v>25915</v>
      </c>
    </row>
    <row r="341" spans="2:4">
      <c r="B341">
        <f t="shared" si="5"/>
        <v>339</v>
      </c>
      <c r="C341" t="str" cm="1">
        <f t="array" ref="C341">INDEX(字音画数表[旧字],テーブル6[[#This Row],[No]])</f>
        <v>更</v>
      </c>
      <c r="D341">
        <f>_xlfn.UNICODE(テーブル6[[#This Row],[文字]])</f>
        <v>26356</v>
      </c>
    </row>
    <row r="342" spans="2:4">
      <c r="B342">
        <f t="shared" si="5"/>
        <v>340</v>
      </c>
      <c r="C342" t="str" cm="1">
        <f t="array" ref="C342">INDEX(字音画数表[旧字],テーブル6[[#This Row],[No]])</f>
        <v>孝</v>
      </c>
      <c r="D342">
        <f>_xlfn.UNICODE(テーブル6[[#This Row],[文字]])</f>
        <v>23389</v>
      </c>
    </row>
    <row r="343" spans="2:4">
      <c r="B343">
        <f t="shared" si="5"/>
        <v>341</v>
      </c>
      <c r="C343" t="str" cm="1">
        <f t="array" ref="C343">INDEX(字音画数表[旧字],テーブル6[[#This Row],[No]])</f>
        <v>幸</v>
      </c>
      <c r="D343">
        <f>_xlfn.UNICODE(テーブル6[[#This Row],[文字]])</f>
        <v>24184</v>
      </c>
    </row>
    <row r="344" spans="2:4">
      <c r="B344">
        <f t="shared" si="5"/>
        <v>342</v>
      </c>
      <c r="C344" t="str" cm="1">
        <f t="array" ref="C344">INDEX(字音画数表[旧字],テーブル6[[#This Row],[No]])</f>
        <v>狗</v>
      </c>
      <c r="D344">
        <f>_xlfn.UNICODE(テーブル6[[#This Row],[文字]])</f>
        <v>29399</v>
      </c>
    </row>
    <row r="345" spans="2:4">
      <c r="B345">
        <f t="shared" si="5"/>
        <v>343</v>
      </c>
      <c r="C345" t="str" cm="1">
        <f t="array" ref="C345">INDEX(字音画数表[旧字],テーブル6[[#This Row],[No]])</f>
        <v>侯</v>
      </c>
      <c r="D345">
        <f>_xlfn.UNICODE(テーブル6[[#This Row],[文字]])</f>
        <v>20399</v>
      </c>
    </row>
    <row r="346" spans="2:4">
      <c r="B346">
        <f t="shared" si="5"/>
        <v>344</v>
      </c>
      <c r="C346" t="str" cm="1">
        <f t="array" ref="C346">INDEX(字音画数表[旧字],テーブル6[[#This Row],[No]])</f>
        <v>姣</v>
      </c>
      <c r="D346">
        <f>_xlfn.UNICODE(テーブル6[[#This Row],[文字]])</f>
        <v>23011</v>
      </c>
    </row>
    <row r="347" spans="2:4">
      <c r="B347">
        <f t="shared" si="5"/>
        <v>345</v>
      </c>
      <c r="C347" t="str" cm="1">
        <f t="array" ref="C347">INDEX(字音画数表[旧字],テーブル6[[#This Row],[No]])</f>
        <v>後</v>
      </c>
      <c r="D347">
        <f>_xlfn.UNICODE(テーブル6[[#This Row],[文字]])</f>
        <v>24460</v>
      </c>
    </row>
    <row r="348" spans="2:4">
      <c r="B348">
        <f t="shared" si="5"/>
        <v>346</v>
      </c>
      <c r="C348" t="str" cm="1">
        <f t="array" ref="C348">INDEX(字音画数表[旧字],テーブル6[[#This Row],[No]])</f>
        <v>恆</v>
      </c>
      <c r="D348">
        <f>_xlfn.UNICODE(テーブル6[[#This Row],[文字]])</f>
        <v>24646</v>
      </c>
    </row>
    <row r="349" spans="2:4">
      <c r="B349">
        <f t="shared" si="5"/>
        <v>347</v>
      </c>
      <c r="C349" t="str" cm="1">
        <f t="array" ref="C349">INDEX(字音画数表[旧字],テーブル6[[#This Row],[No]])</f>
        <v>狡</v>
      </c>
      <c r="D349">
        <f>_xlfn.UNICODE(テーブル6[[#This Row],[文字]])</f>
        <v>29409</v>
      </c>
    </row>
    <row r="350" spans="2:4">
      <c r="B350">
        <f t="shared" si="5"/>
        <v>348</v>
      </c>
      <c r="C350" t="str" cm="1">
        <f t="array" ref="C350">INDEX(字音画数表[旧字],テーブル6[[#This Row],[No]])</f>
        <v>皇</v>
      </c>
      <c r="D350">
        <f>_xlfn.UNICODE(テーブル6[[#This Row],[文字]])</f>
        <v>30343</v>
      </c>
    </row>
    <row r="351" spans="2:4">
      <c r="B351">
        <f t="shared" si="5"/>
        <v>349</v>
      </c>
      <c r="C351" t="str" cm="1">
        <f t="array" ref="C351">INDEX(字音画数表[旧字],テーブル6[[#This Row],[No]])</f>
        <v>剛</v>
      </c>
      <c r="D351">
        <f>_xlfn.UNICODE(テーブル6[[#This Row],[文字]])</f>
        <v>21083</v>
      </c>
    </row>
    <row r="352" spans="2:4">
      <c r="B352">
        <f t="shared" si="5"/>
        <v>350</v>
      </c>
      <c r="C352" t="str" cm="1">
        <f t="array" ref="C352">INDEX(字音画数表[旧字],テーブル6[[#This Row],[No]])</f>
        <v>校</v>
      </c>
      <c r="D352">
        <f>_xlfn.UNICODE(テーブル6[[#This Row],[文字]])</f>
        <v>26657</v>
      </c>
    </row>
    <row r="353" spans="2:4">
      <c r="B353">
        <f t="shared" si="5"/>
        <v>351</v>
      </c>
      <c r="C353" t="str" cm="1">
        <f t="array" ref="C353">INDEX(字音画数表[旧字],テーブル6[[#This Row],[No]])</f>
        <v>耗</v>
      </c>
      <c r="D353">
        <f>_xlfn.UNICODE(テーブル6[[#This Row],[文字]])</f>
        <v>32791</v>
      </c>
    </row>
    <row r="354" spans="2:4">
      <c r="B354">
        <f t="shared" si="5"/>
        <v>352</v>
      </c>
      <c r="C354" t="str" cm="1">
        <f t="array" ref="C354">INDEX(字音画数表[旧字],テーブル6[[#This Row],[No]])</f>
        <v>ご</v>
      </c>
      <c r="D354">
        <f>_xlfn.UNICODE(テーブル6[[#This Row],[文字]])</f>
        <v>12372</v>
      </c>
    </row>
    <row r="355" spans="2:4">
      <c r="B355">
        <f t="shared" si="5"/>
        <v>353</v>
      </c>
      <c r="C355" t="str" cm="1">
        <f t="array" ref="C355">INDEX(字音画数表[旧字],テーブル6[[#This Row],[No]])</f>
        <v>高</v>
      </c>
      <c r="D355">
        <f>_xlfn.UNICODE(テーブル6[[#This Row],[文字]])</f>
        <v>39640</v>
      </c>
    </row>
    <row r="356" spans="2:4">
      <c r="B356">
        <f t="shared" si="5"/>
        <v>354</v>
      </c>
      <c r="C356" t="str" cm="1">
        <f t="array" ref="C356">INDEX(字音画数表[旧字],テーブル6[[#This Row],[No]])</f>
        <v>寇</v>
      </c>
      <c r="D356">
        <f>_xlfn.UNICODE(テーブル6[[#This Row],[文字]])</f>
        <v>23495</v>
      </c>
    </row>
    <row r="357" spans="2:4">
      <c r="B357">
        <f t="shared" si="5"/>
        <v>355</v>
      </c>
      <c r="C357" t="str" cm="1">
        <f t="array" ref="C357">INDEX(字音画数表[旧字],テーブル6[[#This Row],[No]])</f>
        <v>笱</v>
      </c>
      <c r="D357">
        <f>_xlfn.UNICODE(テーブル6[[#This Row],[文字]])</f>
        <v>31537</v>
      </c>
    </row>
    <row r="358" spans="2:4">
      <c r="B358">
        <f t="shared" si="5"/>
        <v>356</v>
      </c>
      <c r="C358" t="str" cm="1">
        <f t="array" ref="C358">INDEX(字音画数表[旧字],テーブル6[[#This Row],[No]])</f>
        <v>䓘</v>
      </c>
      <c r="D358">
        <f>_xlfn.UNICODE(テーブル6[[#This Row],[文字]])</f>
        <v>17624</v>
      </c>
    </row>
    <row r="359" spans="2:4">
      <c r="B359">
        <f t="shared" si="5"/>
        <v>357</v>
      </c>
      <c r="C359" t="str" cm="1">
        <f t="array" ref="C359">INDEX(字音画数表[旧字],テーブル6[[#This Row],[No]])</f>
        <v>釦</v>
      </c>
      <c r="D359">
        <f>_xlfn.UNICODE(テーブル6[[#This Row],[文字]])</f>
        <v>37350</v>
      </c>
    </row>
    <row r="360" spans="2:4">
      <c r="B360">
        <f t="shared" si="5"/>
        <v>358</v>
      </c>
      <c r="C360" t="str" cm="1">
        <f t="array" ref="C360">INDEX(字音画数表[旧字],テーブル6[[#This Row],[No]])</f>
        <v>黃</v>
      </c>
      <c r="D360">
        <f>_xlfn.UNICODE(テーブル6[[#This Row],[文字]])</f>
        <v>40643</v>
      </c>
    </row>
    <row r="361" spans="2:4">
      <c r="B361">
        <f t="shared" si="5"/>
        <v>359</v>
      </c>
      <c r="C361" t="str" cm="1">
        <f t="array" ref="C361">INDEX(字音画数表[旧字],テーブル6[[#This Row],[No]])</f>
        <v>コ</v>
      </c>
      <c r="D361">
        <f>_xlfn.UNICODE(テーブル6[[#This Row],[文字]])</f>
        <v>12467</v>
      </c>
    </row>
    <row r="362" spans="2:4">
      <c r="B362">
        <f t="shared" si="5"/>
        <v>360</v>
      </c>
      <c r="C362" t="str" cm="1">
        <f t="array" ref="C362">INDEX(字音画数表[旧字],テーブル6[[#This Row],[No]])</f>
        <v>廣</v>
      </c>
      <c r="D362">
        <f>_xlfn.UNICODE(テーブル6[[#This Row],[文字]])</f>
        <v>24291</v>
      </c>
    </row>
    <row r="363" spans="2:4">
      <c r="B363">
        <f t="shared" si="5"/>
        <v>361</v>
      </c>
      <c r="C363" t="str" cm="1">
        <f t="array" ref="C363">INDEX(字音画数表[旧字],テーブル6[[#This Row],[No]])</f>
        <v>橫</v>
      </c>
      <c r="D363">
        <f>_xlfn.UNICODE(テーブル6[[#This Row],[文字]])</f>
        <v>27243</v>
      </c>
    </row>
    <row r="364" spans="2:4">
      <c r="B364">
        <f t="shared" si="5"/>
        <v>362</v>
      </c>
      <c r="C364" t="str" cm="1">
        <f t="array" ref="C364">INDEX(字音画数表[旧字],テーブル6[[#This Row],[No]])</f>
        <v>衡</v>
      </c>
      <c r="D364">
        <f>_xlfn.UNICODE(テーブル6[[#This Row],[文字]])</f>
        <v>34913</v>
      </c>
    </row>
    <row r="365" spans="2:4">
      <c r="B365">
        <f t="shared" si="5"/>
        <v>363</v>
      </c>
      <c r="C365" t="str" cm="1">
        <f t="array" ref="C365">INDEX(字音画数表[旧字],テーブル6[[#This Row],[No]])</f>
        <v>懬</v>
      </c>
      <c r="D365">
        <f>_xlfn.UNICODE(テーブル6[[#This Row],[文字]])</f>
        <v>25068</v>
      </c>
    </row>
    <row r="366" spans="2:4">
      <c r="B366">
        <f t="shared" si="5"/>
        <v>364</v>
      </c>
      <c r="C366" t="str" cm="1">
        <f t="array" ref="C366">INDEX(字音画数表[旧字],テーブル6[[#This Row],[No]])</f>
        <v>贛</v>
      </c>
      <c r="D366">
        <f>_xlfn.UNICODE(テーブル6[[#This Row],[文字]])</f>
        <v>36123</v>
      </c>
    </row>
    <row r="367" spans="2:4">
      <c r="B367">
        <f t="shared" si="5"/>
        <v>365</v>
      </c>
      <c r="C367" t="str" cm="1">
        <f t="array" ref="C367">INDEX(字音画数表[旧字],テーブル6[[#This Row],[No]])</f>
        <v>嫯</v>
      </c>
      <c r="D367">
        <f>_xlfn.UNICODE(テーブル6[[#This Row],[文字]])</f>
        <v>23279</v>
      </c>
    </row>
    <row r="368" spans="2:4">
      <c r="B368">
        <f t="shared" si="5"/>
        <v>366</v>
      </c>
      <c r="C368" t="str" cm="1">
        <f t="array" ref="C368">INDEX(字音画数表[旧字],テーブル6[[#This Row],[No]])</f>
        <v>謷</v>
      </c>
      <c r="D368">
        <f>_xlfn.UNICODE(テーブル6[[#This Row],[文字]])</f>
        <v>35639</v>
      </c>
    </row>
    <row r="369" spans="2:4">
      <c r="B369">
        <f t="shared" si="5"/>
        <v>367</v>
      </c>
      <c r="C369" t="str" cm="1">
        <f t="array" ref="C369">INDEX(字音画数表[旧字],テーブル6[[#This Row],[No]])</f>
        <v>刻</v>
      </c>
      <c r="D369">
        <f>_xlfn.UNICODE(テーブル6[[#This Row],[文字]])</f>
        <v>21051</v>
      </c>
    </row>
    <row r="370" spans="2:4">
      <c r="B370">
        <f t="shared" si="5"/>
        <v>368</v>
      </c>
      <c r="C370" t="str" cm="1">
        <f t="array" ref="C370">INDEX(字音画数表[旧字],テーブル6[[#This Row],[No]])</f>
        <v>わ</v>
      </c>
      <c r="D370">
        <f>_xlfn.UNICODE(テーブル6[[#This Row],[文字]])</f>
        <v>12431</v>
      </c>
    </row>
    <row r="371" spans="2:4">
      <c r="B371">
        <f t="shared" si="5"/>
        <v>369</v>
      </c>
      <c r="C371" t="str" cm="1">
        <f t="array" ref="C371">INDEX(字音画数表[旧字],テーブル6[[#This Row],[No]])</f>
        <v>國</v>
      </c>
      <c r="D371">
        <f>_xlfn.UNICODE(テーブル6[[#This Row],[文字]])</f>
        <v>22283</v>
      </c>
    </row>
    <row r="372" spans="2:4">
      <c r="B372">
        <f t="shared" si="5"/>
        <v>370</v>
      </c>
      <c r="C372" t="str" cm="1">
        <f t="array" ref="C372">INDEX(字音画数表[旧字],テーブル6[[#This Row],[No]])</f>
        <v>黑</v>
      </c>
      <c r="D372">
        <f>_xlfn.UNICODE(テーブル6[[#This Row],[文字]])</f>
        <v>40657</v>
      </c>
    </row>
    <row r="373" spans="2:4">
      <c r="B373">
        <f t="shared" si="5"/>
        <v>371</v>
      </c>
      <c r="C373" t="str" cm="1">
        <f t="array" ref="C373">INDEX(字音画数表[旧字],テーブル6[[#This Row],[No]])</f>
        <v>獄</v>
      </c>
      <c r="D373">
        <f>_xlfn.UNICODE(テーブル6[[#This Row],[文字]])</f>
        <v>29508</v>
      </c>
    </row>
    <row r="374" spans="2:4">
      <c r="B374">
        <f t="shared" si="5"/>
        <v>372</v>
      </c>
      <c r="C374" t="str" cm="1">
        <f t="array" ref="C374">INDEX(字音画数表[旧字],テーブル6[[#This Row],[No]])</f>
        <v>骨</v>
      </c>
      <c r="D374">
        <f>_xlfn.UNICODE(テーブル6[[#This Row],[文字]])</f>
        <v>39592</v>
      </c>
    </row>
    <row r="375" spans="2:4">
      <c r="B375">
        <f t="shared" si="5"/>
        <v>373</v>
      </c>
      <c r="C375" t="str" cm="1">
        <f t="array" ref="C375">INDEX(字音画数表[旧字],テーブル6[[#This Row],[No]])</f>
        <v>圂</v>
      </c>
      <c r="D375">
        <f>_xlfn.UNICODE(テーブル6[[#This Row],[文字]])</f>
        <v>22274</v>
      </c>
    </row>
    <row r="376" spans="2:4">
      <c r="B376">
        <f t="shared" si="5"/>
        <v>374</v>
      </c>
      <c r="C376" t="str" cm="1">
        <f t="array" ref="C376">INDEX(字音画数表[旧字],テーブル6[[#This Row],[No]])</f>
        <v>根</v>
      </c>
      <c r="D376">
        <f>_xlfn.UNICODE(テーブル6[[#This Row],[文字]])</f>
        <v>26681</v>
      </c>
    </row>
    <row r="377" spans="2:4">
      <c r="B377">
        <f t="shared" si="5"/>
        <v>375</v>
      </c>
      <c r="C377" t="str" cm="1">
        <f t="array" ref="C377">INDEX(字音画数表[旧字],テーブル6[[#This Row],[No]])</f>
        <v>左</v>
      </c>
      <c r="D377">
        <f>_xlfn.UNICODE(テーブル6[[#This Row],[文字]])</f>
        <v>24038</v>
      </c>
    </row>
    <row r="378" spans="2:4">
      <c r="B378">
        <f t="shared" si="5"/>
        <v>376</v>
      </c>
      <c r="C378" t="str" cm="1">
        <f t="array" ref="C378">INDEX(字音画数表[旧字],テーブル6[[#This Row],[No]])</f>
        <v>佐</v>
      </c>
      <c r="D378">
        <f>_xlfn.UNICODE(テーブル6[[#This Row],[文字]])</f>
        <v>20304</v>
      </c>
    </row>
    <row r="379" spans="2:4">
      <c r="B379">
        <f t="shared" si="5"/>
        <v>377</v>
      </c>
      <c r="C379" t="str" cm="1">
        <f t="array" ref="C379">INDEX(字音画数表[旧字],テーブル6[[#This Row],[No]])</f>
        <v>サ</v>
      </c>
      <c r="D379">
        <f>_xlfn.UNICODE(テーブル6[[#This Row],[文字]])</f>
        <v>12469</v>
      </c>
    </row>
    <row r="380" spans="2:4">
      <c r="B380">
        <f t="shared" si="5"/>
        <v>378</v>
      </c>
      <c r="C380" t="str" cm="1">
        <f t="array" ref="C380">INDEX(字音画数表[旧字],テーブル6[[#This Row],[No]])</f>
        <v>痤</v>
      </c>
      <c r="D380">
        <f>_xlfn.UNICODE(テーブル6[[#This Row],[文字]])</f>
        <v>30180</v>
      </c>
    </row>
    <row r="381" spans="2:4">
      <c r="B381">
        <f t="shared" si="5"/>
        <v>379</v>
      </c>
      <c r="C381" t="str" cm="1">
        <f t="array" ref="C381">INDEX(字音画数表[旧字],テーブル6[[#This Row],[No]])</f>
        <v>瑣</v>
      </c>
      <c r="D381">
        <f>_xlfn.UNICODE(テーブル6[[#This Row],[文字]])</f>
        <v>29795</v>
      </c>
    </row>
    <row r="382" spans="2:4">
      <c r="B382">
        <f t="shared" si="5"/>
        <v>380</v>
      </c>
      <c r="C382" t="str" cm="1">
        <f t="array" ref="C382">INDEX(字音画数表[旧字],テーブル6[[#This Row],[No]])</f>
        <v>才</v>
      </c>
      <c r="D382">
        <f>_xlfn.UNICODE(テーブル6[[#This Row],[文字]])</f>
        <v>25165</v>
      </c>
    </row>
    <row r="383" spans="2:4">
      <c r="B383">
        <f t="shared" si="5"/>
        <v>381</v>
      </c>
      <c r="C383" t="str" cm="1">
        <f t="array" ref="C383">INDEX(字音画数表[旧字],テーブル6[[#This Row],[No]])</f>
        <v>再</v>
      </c>
      <c r="D383">
        <f>_xlfn.UNICODE(テーブル6[[#This Row],[文字]])</f>
        <v>20877</v>
      </c>
    </row>
    <row r="384" spans="2:4">
      <c r="B384">
        <f t="shared" si="5"/>
        <v>382</v>
      </c>
      <c r="C384" t="str" cm="1">
        <f t="array" ref="C384">INDEX(字音画数表[旧字],テーブル6[[#This Row],[No]])</f>
        <v>在</v>
      </c>
      <c r="D384">
        <f>_xlfn.UNICODE(テーブル6[[#This Row],[文字]])</f>
        <v>22312</v>
      </c>
    </row>
    <row r="385" spans="2:4">
      <c r="B385">
        <f t="shared" si="5"/>
        <v>383</v>
      </c>
      <c r="C385" t="str" cm="1">
        <f t="array" ref="C385">INDEX(字音画数表[旧字],テーブル6[[#This Row],[No]])</f>
        <v>材</v>
      </c>
      <c r="D385">
        <f>_xlfn.UNICODE(テーブル6[[#This Row],[文字]])</f>
        <v>26448</v>
      </c>
    </row>
    <row r="386" spans="2:4">
      <c r="B386">
        <f t="shared" si="5"/>
        <v>384</v>
      </c>
      <c r="C386" t="str" cm="1">
        <f t="array" ref="C386">INDEX(字音画数表[旧字],テーブル6[[#This Row],[No]])</f>
        <v>采</v>
      </c>
      <c r="D386">
        <f>_xlfn.UNICODE(テーブル6[[#This Row],[文字]])</f>
        <v>37319</v>
      </c>
    </row>
    <row r="387" spans="2:4">
      <c r="B387">
        <f t="shared" si="5"/>
        <v>385</v>
      </c>
      <c r="C387" t="str" cm="1">
        <f t="array" ref="C387">INDEX(字音画数表[旧字],テーブル6[[#This Row],[No]])</f>
        <v>㝡</v>
      </c>
      <c r="D387">
        <f>_xlfn.UNICODE(テーブル6[[#This Row],[文字]])</f>
        <v>14177</v>
      </c>
    </row>
    <row r="388" spans="2:4">
      <c r="B388">
        <f t="shared" ref="B388:B451" si="6">ROW()-2</f>
        <v>386</v>
      </c>
      <c r="C388" t="str" cm="1">
        <f t="array" ref="C388">INDEX(字音画数表[旧字],テーブル6[[#This Row],[No]])</f>
        <v></v>
      </c>
      <c r="D388">
        <f>_xlfn.UNICODE(テーブル6[[#This Row],[文字]])</f>
        <v>57486</v>
      </c>
    </row>
    <row r="389" spans="2:4">
      <c r="B389">
        <f t="shared" si="6"/>
        <v>387</v>
      </c>
      <c r="C389" t="str" cm="1">
        <f t="array" ref="C389">INDEX(字音画数表[旧字],テーブル6[[#This Row],[No]])</f>
        <v>最</v>
      </c>
      <c r="D389">
        <f>_xlfn.UNICODE(テーブル6[[#This Row],[文字]])</f>
        <v>26368</v>
      </c>
    </row>
    <row r="390" spans="2:4">
      <c r="B390">
        <f t="shared" si="6"/>
        <v>388</v>
      </c>
      <c r="C390" t="str" cm="1">
        <f t="array" ref="C390">INDEX(字音画数表[旧字],テーブル6[[#This Row],[No]])</f>
        <v>塞</v>
      </c>
      <c r="D390">
        <f>_xlfn.UNICODE(テーブル6[[#This Row],[文字]])</f>
        <v>22622</v>
      </c>
    </row>
    <row r="391" spans="2:4">
      <c r="B391">
        <f t="shared" si="6"/>
        <v>389</v>
      </c>
      <c r="C391" t="str" cm="1">
        <f t="array" ref="C391">INDEX(字音画数表[旧字],テーブル6[[#This Row],[No]])</f>
        <v>㢑</v>
      </c>
      <c r="D391">
        <f>_xlfn.UNICODE(テーブル6[[#This Row],[文字]])</f>
        <v>14481</v>
      </c>
    </row>
    <row r="392" spans="2:4">
      <c r="B392">
        <f t="shared" si="6"/>
        <v>390</v>
      </c>
      <c r="C392" t="str" cm="1">
        <f t="array" ref="C392">INDEX(字音画数表[旧字],テーブル6[[#This Row],[No]])</f>
        <v>罪</v>
      </c>
      <c r="D392">
        <f>_xlfn.UNICODE(テーブル6[[#This Row],[文字]])</f>
        <v>32618</v>
      </c>
    </row>
    <row r="393" spans="2:4">
      <c r="B393">
        <f t="shared" si="6"/>
        <v>391</v>
      </c>
      <c r="C393" t="str" cm="1">
        <f t="array" ref="C393">INDEX(字音画数表[旧字],テーブル6[[#This Row],[No]])</f>
        <v>載</v>
      </c>
      <c r="D393">
        <f>_xlfn.UNICODE(テーブル6[[#This Row],[文字]])</f>
        <v>36617</v>
      </c>
    </row>
    <row r="394" spans="2:4">
      <c r="B394">
        <f t="shared" si="6"/>
        <v>392</v>
      </c>
      <c r="C394" t="str" cm="1">
        <f t="array" ref="C394">INDEX(字音画数表[旧字],テーブル6[[#This Row],[No]])</f>
        <v>蔡</v>
      </c>
      <c r="D394">
        <f>_xlfn.UNICODE(テーブル6[[#This Row],[文字]])</f>
        <v>34081</v>
      </c>
    </row>
    <row r="395" spans="2:4">
      <c r="B395">
        <f t="shared" si="6"/>
        <v>393</v>
      </c>
      <c r="C395" t="str" cm="1">
        <f t="array" ref="C395">INDEX(字音画数表[旧字],テーブル6[[#This Row],[No]])</f>
        <v>作</v>
      </c>
      <c r="D395">
        <f>_xlfn.UNICODE(テーブル6[[#This Row],[文字]])</f>
        <v>20316</v>
      </c>
    </row>
    <row r="396" spans="2:4">
      <c r="B396">
        <f t="shared" si="6"/>
        <v>394</v>
      </c>
      <c r="C396" t="str" cm="1">
        <f t="array" ref="C396">INDEX(字音画数表[旧字],テーブル6[[#This Row],[No]])</f>
        <v>浞</v>
      </c>
      <c r="D396">
        <f>_xlfn.UNICODE(テーブル6[[#This Row],[文字]])</f>
        <v>27998</v>
      </c>
    </row>
    <row r="397" spans="2:4">
      <c r="B397">
        <f t="shared" si="6"/>
        <v>395</v>
      </c>
      <c r="C397" t="str" cm="1">
        <f t="array" ref="C397">INDEX(字音画数表[旧字],テーブル6[[#This Row],[No]])</f>
        <v>責</v>
      </c>
      <c r="D397">
        <f>_xlfn.UNICODE(テーブル6[[#This Row],[文字]])</f>
        <v>36012</v>
      </c>
    </row>
    <row r="398" spans="2:4">
      <c r="B398">
        <f t="shared" si="6"/>
        <v>396</v>
      </c>
      <c r="C398" t="str" cm="1">
        <f t="array" ref="C398">INDEX(字音画数表[旧字],テーブル6[[#This Row],[No]])</f>
        <v>さ</v>
      </c>
      <c r="D398">
        <f>_xlfn.UNICODE(テーブル6[[#This Row],[文字]])</f>
        <v>12373</v>
      </c>
    </row>
    <row r="399" spans="2:4">
      <c r="B399">
        <f t="shared" si="6"/>
        <v>397</v>
      </c>
      <c r="C399" t="str" cm="1">
        <f t="array" ref="C399">INDEX(字音画数表[旧字],テーブル6[[#This Row],[No]])</f>
        <v>索</v>
      </c>
      <c r="D399">
        <f>_xlfn.UNICODE(テーブル6[[#This Row],[文字]])</f>
        <v>32034</v>
      </c>
    </row>
    <row r="400" spans="2:4">
      <c r="B400">
        <f t="shared" si="6"/>
        <v>398</v>
      </c>
      <c r="C400" t="str" cm="1">
        <f t="array" ref="C400">INDEX(字音画数表[旧字],テーブル6[[#This Row],[No]])</f>
        <v>齰</v>
      </c>
      <c r="D400">
        <f>_xlfn.UNICODE(テーブル6[[#This Row],[文字]])</f>
        <v>40816</v>
      </c>
    </row>
    <row r="401" spans="2:4">
      <c r="B401">
        <f t="shared" si="6"/>
        <v>399</v>
      </c>
      <c r="C401" t="str" cm="1">
        <f t="array" ref="C401">INDEX(字音画数表[旧字],テーブル6[[#This Row],[No]])</f>
        <v>三</v>
      </c>
      <c r="D401">
        <f>_xlfn.UNICODE(テーブル6[[#This Row],[文字]])</f>
        <v>19977</v>
      </c>
    </row>
    <row r="402" spans="2:4">
      <c r="B402">
        <f t="shared" si="6"/>
        <v>400</v>
      </c>
      <c r="C402" t="str" cm="1">
        <f t="array" ref="C402">INDEX(字音画数表[旧字],テーブル6[[#This Row],[No]])</f>
        <v>山</v>
      </c>
      <c r="D402">
        <f>_xlfn.UNICODE(テーブル6[[#This Row],[文字]])</f>
        <v>23665</v>
      </c>
    </row>
    <row r="403" spans="2:4">
      <c r="B403">
        <f t="shared" si="6"/>
        <v>401</v>
      </c>
      <c r="C403" t="str" cm="1">
        <f t="array" ref="C403">INDEX(字音画数表[旧字],テーブル6[[#This Row],[No]])</f>
        <v>產</v>
      </c>
      <c r="D403">
        <f>_xlfn.UNICODE(テーブル6[[#This Row],[文字]])</f>
        <v>29986</v>
      </c>
    </row>
    <row r="404" spans="2:4">
      <c r="B404">
        <f t="shared" si="6"/>
        <v>402</v>
      </c>
      <c r="C404" t="str" cm="1">
        <f t="array" ref="C404">INDEX(字音画数表[旧字],テーブル6[[#This Row],[No]])</f>
        <v>粲</v>
      </c>
      <c r="D404">
        <f>_xlfn.UNICODE(テーブル6[[#This Row],[文字]])</f>
        <v>31922</v>
      </c>
    </row>
    <row r="405" spans="2:4">
      <c r="B405">
        <f t="shared" si="6"/>
        <v>403</v>
      </c>
      <c r="C405" t="str" cm="1">
        <f t="array" ref="C405">INDEX(字音画数表[旧字],テーブル6[[#This Row],[No]])</f>
        <v>槧</v>
      </c>
      <c r="D405">
        <f>_xlfn.UNICODE(テーブル6[[#This Row],[文字]])</f>
        <v>27111</v>
      </c>
    </row>
    <row r="406" spans="2:4">
      <c r="B406">
        <f t="shared" si="6"/>
        <v>404</v>
      </c>
      <c r="C406" t="str" cm="1">
        <f t="array" ref="C406">INDEX(字音画数表[旧字],テーブル6[[#This Row],[No]])</f>
        <v>竄</v>
      </c>
      <c r="D406">
        <f>_xlfn.UNICODE(テーブル6[[#This Row],[文字]])</f>
        <v>31428</v>
      </c>
    </row>
    <row r="407" spans="2:4">
      <c r="B407">
        <f t="shared" si="6"/>
        <v>405</v>
      </c>
      <c r="C407" t="str" cm="1">
        <f t="array" ref="C407">INDEX(字音画数表[旧字],テーブル6[[#This Row],[No]])</f>
        <v>之</v>
      </c>
      <c r="D407">
        <f>_xlfn.UNICODE(テーブル6[[#This Row],[文字]])</f>
        <v>20043</v>
      </c>
    </row>
    <row r="408" spans="2:4">
      <c r="B408">
        <f t="shared" si="6"/>
        <v>406</v>
      </c>
      <c r="C408" t="str" cm="1">
        <f t="array" ref="C408">INDEX(字音画数表[旧字],テーブル6[[#This Row],[No]])</f>
        <v>士</v>
      </c>
      <c r="D408">
        <f>_xlfn.UNICODE(テーブル6[[#This Row],[文字]])</f>
        <v>22763</v>
      </c>
    </row>
    <row r="409" spans="2:4">
      <c r="B409">
        <f t="shared" si="6"/>
        <v>407</v>
      </c>
      <c r="C409" t="str" cm="1">
        <f t="array" ref="C409">INDEX(字音画数表[旧字],テーブル6[[#This Row],[No]])</f>
        <v>子</v>
      </c>
      <c r="D409">
        <f>_xlfn.UNICODE(テーブル6[[#This Row],[文字]])</f>
        <v>23376</v>
      </c>
    </row>
    <row r="410" spans="2:4">
      <c r="B410">
        <f t="shared" si="6"/>
        <v>408</v>
      </c>
      <c r="C410" t="str" cm="1">
        <f t="array" ref="C410">INDEX(字音画数表[旧字],テーブル6[[#This Row],[No]])</f>
        <v>尸</v>
      </c>
      <c r="D410">
        <f>_xlfn.UNICODE(テーブル6[[#This Row],[文字]])</f>
        <v>23608</v>
      </c>
    </row>
    <row r="411" spans="2:4">
      <c r="B411">
        <f t="shared" si="6"/>
        <v>409</v>
      </c>
      <c r="C411" t="str" cm="1">
        <f t="array" ref="C411">INDEX(字音画数表[旧字],テーブル6[[#This Row],[No]])</f>
        <v>巳</v>
      </c>
      <c r="D411">
        <f>_xlfn.UNICODE(テーブル6[[#This Row],[文字]])</f>
        <v>24051</v>
      </c>
    </row>
    <row r="412" spans="2:4">
      <c r="B412">
        <f t="shared" si="6"/>
        <v>410</v>
      </c>
      <c r="C412" t="str" cm="1">
        <f t="array" ref="C412">INDEX(字音画数表[旧字],テーブル6[[#This Row],[No]])</f>
        <v>亖</v>
      </c>
      <c r="D412">
        <f>_xlfn.UNICODE(テーブル6[[#This Row],[文字]])</f>
        <v>20118</v>
      </c>
    </row>
    <row r="413" spans="2:4">
      <c r="B413">
        <f t="shared" si="6"/>
        <v>411</v>
      </c>
      <c r="C413" t="str" cm="1">
        <f t="array" ref="C413">INDEX(字音画数表[旧字],テーブル6[[#This Row],[No]])</f>
        <v>支</v>
      </c>
      <c r="D413">
        <f>_xlfn.UNICODE(テーブル6[[#This Row],[文字]])</f>
        <v>25903</v>
      </c>
    </row>
    <row r="414" spans="2:4">
      <c r="B414">
        <f t="shared" si="6"/>
        <v>412</v>
      </c>
      <c r="C414" t="str" cm="1">
        <f t="array" ref="C414">INDEX(字音画数表[旧字],テーブル6[[#This Row],[No]])</f>
        <v>氏</v>
      </c>
      <c r="D414">
        <f>_xlfn.UNICODE(テーブル6[[#This Row],[文字]])</f>
        <v>27663</v>
      </c>
    </row>
    <row r="415" spans="2:4">
      <c r="B415">
        <f t="shared" si="6"/>
        <v>413</v>
      </c>
      <c r="C415" t="str" cm="1">
        <f t="array" ref="C415">INDEX(字音画数表[旧字],テーブル6[[#This Row],[No]])</f>
        <v>司</v>
      </c>
      <c r="D415">
        <f>_xlfn.UNICODE(テーブル6[[#This Row],[文字]])</f>
        <v>21496</v>
      </c>
    </row>
    <row r="416" spans="2:4">
      <c r="B416">
        <f t="shared" si="6"/>
        <v>414</v>
      </c>
      <c r="C416" t="str" cm="1">
        <f t="array" ref="C416">INDEX(字音画数表[旧字],テーブル6[[#This Row],[No]])</f>
        <v>史</v>
      </c>
      <c r="D416">
        <f>_xlfn.UNICODE(テーブル6[[#This Row],[文字]])</f>
        <v>21490</v>
      </c>
    </row>
    <row r="417" spans="2:4">
      <c r="B417">
        <f t="shared" si="6"/>
        <v>415</v>
      </c>
      <c r="C417" t="str" cm="1">
        <f t="array" ref="C417">INDEX(字音画数表[旧字],テーブル6[[#This Row],[No]])</f>
        <v>四</v>
      </c>
      <c r="D417">
        <f>_xlfn.UNICODE(テーブル6[[#This Row],[文字]])</f>
        <v>22235</v>
      </c>
    </row>
    <row r="418" spans="2:4">
      <c r="B418">
        <f t="shared" si="6"/>
        <v>416</v>
      </c>
      <c r="C418" t="str" cm="1">
        <f t="array" ref="C418">INDEX(字音画数表[旧字],テーブル6[[#This Row],[No]])</f>
        <v>市</v>
      </c>
      <c r="D418">
        <f>_xlfn.UNICODE(テーブル6[[#This Row],[文字]])</f>
        <v>24066</v>
      </c>
    </row>
    <row r="419" spans="2:4">
      <c r="B419">
        <f t="shared" si="6"/>
        <v>417</v>
      </c>
      <c r="C419" t="str" cm="1">
        <f t="array" ref="C419">INDEX(字音画数表[旧字],テーブル6[[#This Row],[No]])</f>
        <v>死</v>
      </c>
      <c r="D419">
        <f>_xlfn.UNICODE(テーブル6[[#This Row],[文字]])</f>
        <v>27515</v>
      </c>
    </row>
    <row r="420" spans="2:4">
      <c r="B420">
        <f t="shared" si="6"/>
        <v>418</v>
      </c>
      <c r="C420" t="str" cm="1">
        <f t="array" ref="C420">INDEX(字音画数表[旧字],テーブル6[[#This Row],[No]])</f>
        <v>糸</v>
      </c>
      <c r="D420">
        <f>_xlfn.UNICODE(テーブル6[[#This Row],[文字]])</f>
        <v>31992</v>
      </c>
    </row>
    <row r="421" spans="2:4">
      <c r="B421">
        <f t="shared" si="6"/>
        <v>419</v>
      </c>
      <c r="C421" t="str" cm="1">
        <f t="array" ref="C421">INDEX(字音画数表[旧字],テーブル6[[#This Row],[No]])</f>
        <v>自</v>
      </c>
      <c r="D421">
        <f>_xlfn.UNICODE(テーブル6[[#This Row],[文字]])</f>
        <v>33258</v>
      </c>
    </row>
    <row r="422" spans="2:4">
      <c r="B422">
        <f t="shared" si="6"/>
        <v>420</v>
      </c>
      <c r="C422" t="str" cm="1">
        <f t="array" ref="C422">INDEX(字音画数表[旧字],テーブル6[[#This Row],[No]])</f>
        <v>姊</v>
      </c>
      <c r="D422">
        <f>_xlfn.UNICODE(テーブル6[[#This Row],[文字]])</f>
        <v>22986</v>
      </c>
    </row>
    <row r="423" spans="2:4">
      <c r="B423">
        <f t="shared" si="6"/>
        <v>421</v>
      </c>
      <c r="C423" t="str" cm="1">
        <f t="array" ref="C423">INDEX(字音画数表[旧字],テーブル6[[#This Row],[No]])</f>
        <v>𡵩</v>
      </c>
      <c r="D423">
        <f>_xlfn.UNICODE(テーブル6[[#This Row],[文字]])</f>
        <v>138601</v>
      </c>
    </row>
    <row r="424" spans="2:4">
      <c r="B424">
        <f t="shared" si="6"/>
        <v>422</v>
      </c>
      <c r="C424" t="str" cm="1">
        <f t="array" ref="C424">INDEX(字音画数表[旧字],テーブル6[[#This Row],[No]])</f>
        <v>志</v>
      </c>
      <c r="D424">
        <f>_xlfn.UNICODE(テーブル6[[#This Row],[文字]])</f>
        <v>24535</v>
      </c>
    </row>
    <row r="425" spans="2:4">
      <c r="B425">
        <f t="shared" si="6"/>
        <v>423</v>
      </c>
      <c r="C425" t="str" cm="1">
        <f t="array" ref="C425">INDEX(字音画数表[旧字],テーブル6[[#This Row],[No]])</f>
        <v>私</v>
      </c>
      <c r="D425">
        <f>_xlfn.UNICODE(テーブル6[[#This Row],[文字]])</f>
        <v>31169</v>
      </c>
    </row>
    <row r="426" spans="2:4">
      <c r="B426">
        <f t="shared" si="6"/>
        <v>424</v>
      </c>
      <c r="C426" t="str" cm="1">
        <f t="array" ref="C426">INDEX(字音画数表[旧字],テーブル6[[#This Row],[No]])</f>
        <v>豕</v>
      </c>
      <c r="D426">
        <f>_xlfn.UNICODE(テーブル6[[#This Row],[文字]])</f>
        <v>35925</v>
      </c>
    </row>
    <row r="427" spans="2:4">
      <c r="B427">
        <f t="shared" si="6"/>
        <v>425</v>
      </c>
      <c r="C427" t="str" cm="1">
        <f t="array" ref="C427">INDEX(字音画数表[旧字],テーブル6[[#This Row],[No]])</f>
        <v>事</v>
      </c>
      <c r="D427">
        <f>_xlfn.UNICODE(テーブル6[[#This Row],[文字]])</f>
        <v>20107</v>
      </c>
    </row>
    <row r="428" spans="2:4">
      <c r="B428">
        <f t="shared" si="6"/>
        <v>426</v>
      </c>
      <c r="C428" t="str" cm="1">
        <f t="array" ref="C428">INDEX(字音画数表[旧字],テーブル6[[#This Row],[No]])</f>
        <v>使</v>
      </c>
      <c r="D428">
        <f>_xlfn.UNICODE(テーブル6[[#This Row],[文字]])</f>
        <v>20351</v>
      </c>
    </row>
    <row r="429" spans="2:4">
      <c r="B429">
        <f t="shared" si="6"/>
        <v>427</v>
      </c>
      <c r="C429" t="str" cm="1">
        <f t="array" ref="C429">INDEX(字音画数表[旧字],テーブル6[[#This Row],[No]])</f>
        <v>侍</v>
      </c>
      <c r="D429">
        <f>_xlfn.UNICODE(テーブル6[[#This Row],[文字]])</f>
        <v>20365</v>
      </c>
    </row>
    <row r="430" spans="2:4">
      <c r="B430">
        <f t="shared" si="6"/>
        <v>428</v>
      </c>
      <c r="C430" t="str" cm="1">
        <f t="array" ref="C430">INDEX(字音画数表[旧字],テーブル6[[#This Row],[No]])</f>
        <v>始</v>
      </c>
      <c r="D430">
        <f>_xlfn.UNICODE(テーブル6[[#This Row],[文字]])</f>
        <v>22987</v>
      </c>
    </row>
    <row r="431" spans="2:4">
      <c r="B431">
        <f t="shared" si="6"/>
        <v>429</v>
      </c>
      <c r="C431" t="str" cm="1">
        <f t="array" ref="C431">INDEX(字音画数表[旧字],テーブル6[[#This Row],[No]])</f>
        <v>甾</v>
      </c>
      <c r="D431">
        <f>_xlfn.UNICODE(テーブル6[[#This Row],[文字]])</f>
        <v>30014</v>
      </c>
    </row>
    <row r="432" spans="2:4">
      <c r="B432">
        <f t="shared" si="6"/>
        <v>430</v>
      </c>
      <c r="C432" t="str" cm="1">
        <f t="array" ref="C432">INDEX(字音画数表[旧字],テーブル6[[#This Row],[No]])</f>
        <v>庛</v>
      </c>
      <c r="D432">
        <f>_xlfn.UNICODE(テーブル6[[#This Row],[文字]])</f>
        <v>24219</v>
      </c>
    </row>
    <row r="433" spans="2:4">
      <c r="B433">
        <f t="shared" si="6"/>
        <v>431</v>
      </c>
      <c r="C433" t="str" cm="1">
        <f t="array" ref="C433">INDEX(字音画数表[旧字],テーブル6[[#This Row],[No]])</f>
        <v>思</v>
      </c>
      <c r="D433">
        <f>_xlfn.UNICODE(テーブル6[[#This Row],[文字]])</f>
        <v>24605</v>
      </c>
    </row>
    <row r="434" spans="2:4">
      <c r="B434">
        <f t="shared" si="6"/>
        <v>432</v>
      </c>
      <c r="C434" t="str" cm="1">
        <f t="array" ref="C434">INDEX(字音画数表[旧字],テーブル6[[#This Row],[No]])</f>
        <v>施</v>
      </c>
      <c r="D434">
        <f>_xlfn.UNICODE(テーブル6[[#This Row],[文字]])</f>
        <v>26045</v>
      </c>
    </row>
    <row r="435" spans="2:4">
      <c r="B435">
        <f t="shared" si="6"/>
        <v>433</v>
      </c>
      <c r="C435" t="str" cm="1">
        <f t="array" ref="C435">INDEX(字音画数表[旧字],テーブル6[[#This Row],[No]])</f>
        <v>是</v>
      </c>
      <c r="D435">
        <f>_xlfn.UNICODE(テーブル6[[#This Row],[文字]])</f>
        <v>26159</v>
      </c>
    </row>
    <row r="436" spans="2:4">
      <c r="B436">
        <f t="shared" si="6"/>
        <v>434</v>
      </c>
      <c r="C436" t="str" cm="1">
        <f t="array" ref="C436">INDEX(字音画数表[旧字],テーブル6[[#This Row],[No]])</f>
        <v>枳</v>
      </c>
      <c r="D436">
        <f>_xlfn.UNICODE(テーブル6[[#This Row],[文字]])</f>
        <v>26547</v>
      </c>
    </row>
    <row r="437" spans="2:4">
      <c r="B437">
        <f t="shared" si="6"/>
        <v>435</v>
      </c>
      <c r="C437" t="str" cm="1">
        <f t="array" ref="C437">INDEX(字音画数表[旧字],テーブル6[[#This Row],[No]])</f>
        <v>枲</v>
      </c>
      <c r="D437">
        <f>_xlfn.UNICODE(テーブル6[[#This Row],[文字]])</f>
        <v>26546</v>
      </c>
    </row>
    <row r="438" spans="2:4">
      <c r="B438">
        <f t="shared" si="6"/>
        <v>436</v>
      </c>
      <c r="C438" t="str" cm="1">
        <f t="array" ref="C438">INDEX(字音画数表[旧字],テーブル6[[#This Row],[No]])</f>
        <v>茲</v>
      </c>
      <c r="D438">
        <f>_xlfn.UNICODE(テーブル6[[#This Row],[文字]])</f>
        <v>33586</v>
      </c>
    </row>
    <row r="439" spans="2:4">
      <c r="B439">
        <f t="shared" si="6"/>
        <v>437</v>
      </c>
      <c r="C439" t="str" cm="1">
        <f t="array" ref="C439">INDEX(字音画数表[旧字],テーブル6[[#This Row],[No]])</f>
        <v>時</v>
      </c>
      <c r="D439">
        <f>_xlfn.UNICODE(テーブル6[[#This Row],[文字]])</f>
        <v>26178</v>
      </c>
    </row>
    <row r="440" spans="2:4">
      <c r="B440">
        <f t="shared" si="6"/>
        <v>438</v>
      </c>
      <c r="C440" t="str" cm="1">
        <f t="array" ref="C440">INDEX(字音画数表[旧字],テーブル6[[#This Row],[No]])</f>
        <v>秭</v>
      </c>
      <c r="D440">
        <f>_xlfn.UNICODE(テーブル6[[#This Row],[文字]])</f>
        <v>31213</v>
      </c>
    </row>
    <row r="441" spans="2:4">
      <c r="B441">
        <f t="shared" si="6"/>
        <v>439</v>
      </c>
      <c r="C441" t="str" cm="1">
        <f t="array" ref="C441">INDEX(字音画数表[旧字],テーブル6[[#This Row],[No]])</f>
        <v>茝</v>
      </c>
      <c r="D441">
        <f>_xlfn.UNICODE(テーブル6[[#This Row],[文字]])</f>
        <v>33565</v>
      </c>
    </row>
    <row r="442" spans="2:4">
      <c r="B442">
        <f t="shared" si="6"/>
        <v>440</v>
      </c>
      <c r="C442" t="str" cm="1">
        <f t="array" ref="C442">INDEX(字音画数表[旧字],テーブル6[[#This Row],[No]])</f>
        <v>虒</v>
      </c>
      <c r="D442">
        <f>_xlfn.UNICODE(テーブル6[[#This Row],[文字]])</f>
        <v>34386</v>
      </c>
    </row>
    <row r="443" spans="2:4">
      <c r="B443">
        <f t="shared" si="6"/>
        <v>441</v>
      </c>
      <c r="C443" t="str" cm="1">
        <f t="array" ref="C443">INDEX(字音画数表[旧字],テーブル6[[#This Row],[No]])</f>
        <v>徙</v>
      </c>
      <c r="D443">
        <f>_xlfn.UNICODE(テーブル6[[#This Row],[文字]])</f>
        <v>24473</v>
      </c>
    </row>
    <row r="444" spans="2:4">
      <c r="B444">
        <f t="shared" si="6"/>
        <v>442</v>
      </c>
      <c r="C444" t="str" cm="1">
        <f t="array" ref="C444">INDEX(字音画数表[旧字],テーブル6[[#This Row],[No]])</f>
        <v>梓</v>
      </c>
      <c r="D444">
        <f>_xlfn.UNICODE(テーブル6[[#This Row],[文字]])</f>
        <v>26771</v>
      </c>
    </row>
    <row r="445" spans="2:4">
      <c r="B445">
        <f t="shared" si="6"/>
        <v>443</v>
      </c>
      <c r="C445" t="str" cm="1">
        <f t="array" ref="C445">INDEX(字音画数表[旧字],テーブル6[[#This Row],[No]])</f>
        <v>淄</v>
      </c>
      <c r="D445">
        <f>_xlfn.UNICODE(テーブル6[[#This Row],[文字]])</f>
        <v>28100</v>
      </c>
    </row>
    <row r="446" spans="2:4">
      <c r="B446">
        <f t="shared" si="6"/>
        <v>444</v>
      </c>
      <c r="C446" t="str" cm="1">
        <f t="array" ref="C446">INDEX(字音画数表[旧字],テーブル6[[#This Row],[No]])</f>
        <v>疵</v>
      </c>
      <c r="D446">
        <f>_xlfn.UNICODE(テーブル6[[#This Row],[文字]])</f>
        <v>30133</v>
      </c>
    </row>
    <row r="447" spans="2:4">
      <c r="B447">
        <f t="shared" si="6"/>
        <v>445</v>
      </c>
      <c r="C447" t="str" cm="1">
        <f t="array" ref="C447">INDEX(字音画数表[旧字],テーブル6[[#This Row],[No]])</f>
        <v>秶</v>
      </c>
      <c r="D447">
        <f>_xlfn.UNICODE(テーブル6[[#This Row],[文字]])</f>
        <v>31222</v>
      </c>
    </row>
    <row r="448" spans="2:4">
      <c r="B448">
        <f t="shared" si="6"/>
        <v>446</v>
      </c>
      <c r="C448" t="str" cm="1">
        <f t="array" ref="C448">INDEX(字音画数表[旧字],テーブル6[[#This Row],[No]])</f>
        <v>笥</v>
      </c>
      <c r="D448">
        <f>_xlfn.UNICODE(テーブル6[[#This Row],[文字]])</f>
        <v>31525</v>
      </c>
    </row>
    <row r="449" spans="2:4">
      <c r="B449">
        <f t="shared" si="6"/>
        <v>447</v>
      </c>
      <c r="C449" t="str" cm="1">
        <f t="array" ref="C449">INDEX(字音画数表[旧字],テーブル6[[#This Row],[No]])</f>
        <v>飤</v>
      </c>
      <c r="D449">
        <f>_xlfn.UNICODE(テーブル6[[#This Row],[文字]])</f>
        <v>39140</v>
      </c>
    </row>
    <row r="450" spans="2:4">
      <c r="B450">
        <f t="shared" si="6"/>
        <v>448</v>
      </c>
      <c r="C450" t="str" cm="1">
        <f t="array" ref="C450">INDEX(字音画数表[旧字],テーブル6[[#This Row],[No]])</f>
        <v>詞</v>
      </c>
      <c r="D450">
        <f>_xlfn.UNICODE(テーブル6[[#This Row],[文字]])</f>
        <v>35422</v>
      </c>
    </row>
    <row r="451" spans="2:4">
      <c r="B451">
        <f t="shared" si="6"/>
        <v>449</v>
      </c>
      <c r="C451" t="str" cm="1">
        <f t="array" ref="C451">INDEX(字音画数表[旧字],テーブル6[[#This Row],[No]])</f>
        <v>資</v>
      </c>
      <c r="D451">
        <f>_xlfn.UNICODE(テーブル6[[#This Row],[文字]])</f>
        <v>36039</v>
      </c>
    </row>
    <row r="452" spans="2:4">
      <c r="B452">
        <f t="shared" ref="B452:B515" si="7">ROW()-2</f>
        <v>450</v>
      </c>
      <c r="C452" t="str" cm="1">
        <f t="array" ref="C452">INDEX(字音画数表[旧字],テーブル6[[#This Row],[No]])</f>
        <v>貲</v>
      </c>
      <c r="D452">
        <f>_xlfn.UNICODE(テーブル6[[#This Row],[文字]])</f>
        <v>36018</v>
      </c>
    </row>
    <row r="453" spans="2:4">
      <c r="B453">
        <f t="shared" si="7"/>
        <v>451</v>
      </c>
      <c r="C453" t="str" cm="1">
        <f t="array" ref="C453">INDEX(字音画数表[旧字],テーブル6[[#This Row],[No]])</f>
        <v>摯</v>
      </c>
      <c r="D453">
        <f>_xlfn.UNICODE(テーブル6[[#This Row],[文字]])</f>
        <v>25711</v>
      </c>
    </row>
    <row r="454" spans="2:4">
      <c r="B454">
        <f t="shared" si="7"/>
        <v>452</v>
      </c>
      <c r="C454" t="str" cm="1">
        <f t="array" ref="C454">INDEX(字音画数表[旧字],テーブル6[[#This Row],[No]])</f>
        <v>賜</v>
      </c>
      <c r="D454">
        <f>_xlfn.UNICODE(テーブル6[[#This Row],[文字]])</f>
        <v>36060</v>
      </c>
    </row>
    <row r="455" spans="2:4">
      <c r="B455">
        <f t="shared" si="7"/>
        <v>453</v>
      </c>
      <c r="C455" t="str" cm="1">
        <f t="array" ref="C455">INDEX(字音画数表[旧字],テーブル6[[#This Row],[No]])</f>
        <v>齒</v>
      </c>
      <c r="D455">
        <f>_xlfn.UNICODE(テーブル6[[#This Row],[文字]])</f>
        <v>40786</v>
      </c>
    </row>
    <row r="456" spans="2:4">
      <c r="B456">
        <f t="shared" si="7"/>
        <v>454</v>
      </c>
      <c r="C456" t="str" cm="1">
        <f t="array" ref="C456">INDEX(字音画数表[旧字],テーブル6[[#This Row],[No]])</f>
        <v>せ</v>
      </c>
      <c r="D456">
        <f>_xlfn.UNICODE(テーブル6[[#This Row],[文字]])</f>
        <v>12379</v>
      </c>
    </row>
    <row r="457" spans="2:4">
      <c r="B457">
        <f t="shared" si="7"/>
        <v>455</v>
      </c>
      <c r="C457" t="str" cm="1">
        <f t="array" ref="C457">INDEX(字音画数表[旧字],テーブル6[[#This Row],[No]])</f>
        <v>二</v>
      </c>
      <c r="D457">
        <f>_xlfn.UNICODE(テーブル6[[#This Row],[文字]])</f>
        <v>20108</v>
      </c>
    </row>
    <row r="458" spans="2:4">
      <c r="B458">
        <f t="shared" si="7"/>
        <v>456</v>
      </c>
      <c r="C458" t="str" cm="1">
        <f t="array" ref="C458">INDEX(字音画数表[旧字],テーブル6[[#This Row],[No]])</f>
        <v>字</v>
      </c>
      <c r="D458">
        <f>_xlfn.UNICODE(テーブル6[[#This Row],[文字]])</f>
        <v>23383</v>
      </c>
    </row>
    <row r="459" spans="2:4">
      <c r="B459">
        <f t="shared" si="7"/>
        <v>457</v>
      </c>
      <c r="C459" t="str" cm="1">
        <f t="array" ref="C459">INDEX(字音画数表[旧字],テーブル6[[#This Row],[No]])</f>
        <v>而</v>
      </c>
      <c r="D459">
        <f>_xlfn.UNICODE(テーブル6[[#This Row],[文字]])</f>
        <v>32780</v>
      </c>
    </row>
    <row r="460" spans="2:4">
      <c r="B460">
        <f t="shared" si="7"/>
        <v>458</v>
      </c>
      <c r="C460" t="str" cm="1">
        <f t="array" ref="C460">INDEX(字音画数表[旧字],テーブル6[[#This Row],[No]])</f>
        <v>兒</v>
      </c>
      <c r="D460">
        <f>_xlfn.UNICODE(テーブル6[[#This Row],[文字]])</f>
        <v>20818</v>
      </c>
    </row>
    <row r="461" spans="2:4">
      <c r="B461">
        <f t="shared" si="7"/>
        <v>459</v>
      </c>
      <c r="C461" t="str" cm="1">
        <f t="array" ref="C461">INDEX(字音画数表[旧字],テーブル6[[#This Row],[No]])</f>
        <v>貳</v>
      </c>
      <c r="D461">
        <f>_xlfn.UNICODE(テーブル6[[#This Row],[文字]])</f>
        <v>36019</v>
      </c>
    </row>
    <row r="462" spans="2:4">
      <c r="B462">
        <f t="shared" si="7"/>
        <v>460</v>
      </c>
      <c r="C462" t="str" cm="1">
        <f t="array" ref="C462">INDEX(字音画数表[旧字],テーブル6[[#This Row],[No]])</f>
        <v>七</v>
      </c>
      <c r="D462">
        <f>_xlfn.UNICODE(テーブル6[[#This Row],[文字]])</f>
        <v>19971</v>
      </c>
    </row>
    <row r="463" spans="2:4">
      <c r="B463">
        <f t="shared" si="7"/>
        <v>461</v>
      </c>
      <c r="C463" t="str" cm="1">
        <f t="array" ref="C463">INDEX(字音画数表[旧字],テーブル6[[#This Row],[No]])</f>
        <v>失</v>
      </c>
      <c r="D463">
        <f>_xlfn.UNICODE(テーブル6[[#This Row],[文字]])</f>
        <v>22833</v>
      </c>
    </row>
    <row r="464" spans="2:4">
      <c r="B464">
        <f t="shared" si="7"/>
        <v>462</v>
      </c>
      <c r="C464" t="str" cm="1">
        <f t="array" ref="C464">INDEX(字音画数表[旧字],テーブル6[[#This Row],[No]])</f>
        <v>室</v>
      </c>
      <c r="D464">
        <f>_xlfn.UNICODE(テーブル6[[#This Row],[文字]])</f>
        <v>23460</v>
      </c>
    </row>
    <row r="465" spans="2:4">
      <c r="B465">
        <f t="shared" si="7"/>
        <v>463</v>
      </c>
      <c r="C465" t="str" cm="1">
        <f t="array" ref="C465">INDEX(字音画数表[旧字],テーブル6[[#This Row],[No]])</f>
        <v>郅</v>
      </c>
      <c r="D465">
        <f>_xlfn.UNICODE(テーブル6[[#This Row],[文字]])</f>
        <v>37061</v>
      </c>
    </row>
    <row r="466" spans="2:4">
      <c r="B466">
        <f t="shared" si="7"/>
        <v>464</v>
      </c>
      <c r="C466" t="str" cm="1">
        <f t="array" ref="C466">INDEX(字音画数表[旧字],テーブル6[[#This Row],[No]])</f>
        <v>疾</v>
      </c>
      <c r="D466">
        <f>_xlfn.UNICODE(テーブル6[[#This Row],[文字]])</f>
        <v>30142</v>
      </c>
    </row>
    <row r="467" spans="2:4">
      <c r="B467">
        <f t="shared" si="7"/>
        <v>465</v>
      </c>
      <c r="C467" t="str" cm="1">
        <f t="array" ref="C467">INDEX(字音画数表[旧字],テーブル6[[#This Row],[No]])</f>
        <v>實</v>
      </c>
      <c r="D467">
        <f>_xlfn.UNICODE(テーブル6[[#This Row],[文字]])</f>
        <v>23526</v>
      </c>
    </row>
    <row r="468" spans="2:4">
      <c r="B468">
        <f t="shared" si="7"/>
        <v>466</v>
      </c>
      <c r="C468" t="str" cm="1">
        <f t="array" ref="C468">INDEX(字音画数表[旧字],テーブル6[[#This Row],[No]])</f>
        <v>漆</v>
      </c>
      <c r="D468">
        <f>_xlfn.UNICODE(テーブル6[[#This Row],[文字]])</f>
        <v>28422</v>
      </c>
    </row>
    <row r="469" spans="2:4">
      <c r="B469">
        <f t="shared" si="7"/>
        <v>467</v>
      </c>
      <c r="C469" t="str" cm="1">
        <f t="array" ref="C469">INDEX(字音画数表[旧字],テーブル6[[#This Row],[No]])</f>
        <v>日</v>
      </c>
      <c r="D469">
        <f>_xlfn.UNICODE(テーブル6[[#This Row],[文字]])</f>
        <v>26085</v>
      </c>
    </row>
    <row r="470" spans="2:4">
      <c r="B470">
        <f t="shared" si="7"/>
        <v>468</v>
      </c>
      <c r="C470" t="str" cm="1">
        <f t="array" ref="C470">INDEX(字音画数表[旧字],テーブル6[[#This Row],[No]])</f>
        <v>車</v>
      </c>
      <c r="D470">
        <f>_xlfn.UNICODE(テーブル6[[#This Row],[文字]])</f>
        <v>36554</v>
      </c>
    </row>
    <row r="471" spans="2:4">
      <c r="B471">
        <f t="shared" si="7"/>
        <v>469</v>
      </c>
      <c r="C471" t="str" cm="1">
        <f t="array" ref="C471">INDEX(字音画数表[旧字],テーブル6[[#This Row],[No]])</f>
        <v>舍</v>
      </c>
      <c r="D471">
        <f>_xlfn.UNICODE(テーブル6[[#This Row],[文字]])</f>
        <v>33293</v>
      </c>
    </row>
    <row r="472" spans="2:4">
      <c r="B472">
        <f t="shared" si="7"/>
        <v>470</v>
      </c>
      <c r="C472" t="str" cm="1">
        <f t="array" ref="C472">INDEX(字音画数表[旧字],テーブル6[[#This Row],[No]])</f>
        <v>柘</v>
      </c>
      <c r="D472">
        <f>_xlfn.UNICODE(テーブル6[[#This Row],[文字]])</f>
        <v>26584</v>
      </c>
    </row>
    <row r="473" spans="2:4">
      <c r="B473">
        <f t="shared" si="7"/>
        <v>471</v>
      </c>
      <c r="C473" t="str" cm="1">
        <f t="array" ref="C473">INDEX(字音画数表[旧字],テーブル6[[#This Row],[No]])</f>
        <v>者</v>
      </c>
      <c r="D473">
        <f>_xlfn.UNICODE(テーブル6[[#This Row],[文字]])</f>
        <v>64091</v>
      </c>
    </row>
    <row r="474" spans="2:4">
      <c r="B474">
        <f t="shared" si="7"/>
        <v>472</v>
      </c>
      <c r="C474" t="str" cm="1">
        <f t="array" ref="C474">INDEX(字音画数表[旧字],テーブル6[[#This Row],[No]])</f>
        <v>奢</v>
      </c>
      <c r="D474">
        <f>_xlfn.UNICODE(テーブル6[[#This Row],[文字]])</f>
        <v>22882</v>
      </c>
    </row>
    <row r="475" spans="2:4">
      <c r="B475">
        <f t="shared" si="7"/>
        <v>473</v>
      </c>
      <c r="C475" t="str" cm="1">
        <f t="array" ref="C475">INDEX(字音画数表[旧字],テーブル6[[#This Row],[No]])</f>
        <v>䦈</v>
      </c>
      <c r="D475">
        <f>_xlfn.UNICODE(テーブル6[[#This Row],[文字]])</f>
        <v>18824</v>
      </c>
    </row>
    <row r="476" spans="2:4">
      <c r="B476">
        <f t="shared" si="7"/>
        <v>474</v>
      </c>
      <c r="C476" t="str" cm="1">
        <f t="array" ref="C476">INDEX(字音画数表[旧字],テーブル6[[#This Row],[No]])</f>
        <v>謝</v>
      </c>
      <c r="D476">
        <f>_xlfn.UNICODE(テーブル6[[#This Row],[文字]])</f>
        <v>35613</v>
      </c>
    </row>
    <row r="477" spans="2:4">
      <c r="B477">
        <f t="shared" si="7"/>
        <v>475</v>
      </c>
      <c r="C477" t="str" cm="1">
        <f t="array" ref="C477">INDEX(字音画数表[旧字],テーブル6[[#This Row],[No]])</f>
        <v>削</v>
      </c>
      <c r="D477">
        <f>_xlfn.UNICODE(テーブル6[[#This Row],[文字]])</f>
        <v>21066</v>
      </c>
    </row>
    <row r="478" spans="2:4">
      <c r="B478">
        <f t="shared" si="7"/>
        <v>476</v>
      </c>
      <c r="C478" t="str" cm="1">
        <f t="array" ref="C478">INDEX(字音画数表[旧字],テーブル6[[#This Row],[No]])</f>
        <v>綽</v>
      </c>
      <c r="D478">
        <f>_xlfn.UNICODE(テーブル6[[#This Row],[文字]])</f>
        <v>32189</v>
      </c>
    </row>
    <row r="479" spans="2:4">
      <c r="B479">
        <f t="shared" si="7"/>
        <v>477</v>
      </c>
      <c r="C479" t="str" cm="1">
        <f t="array" ref="C479">INDEX(字音画数表[旧字],テーブル6[[#This Row],[No]])</f>
        <v>爵</v>
      </c>
      <c r="D479">
        <f>_xlfn.UNICODE(テーブル6[[#This Row],[文字]])</f>
        <v>29237</v>
      </c>
    </row>
    <row r="480" spans="2:4">
      <c r="B480">
        <f t="shared" si="7"/>
        <v>478</v>
      </c>
      <c r="C480" t="str" cm="1">
        <f t="array" ref="C480">INDEX(字音画数表[旧字],テーブル6[[#This Row],[No]])</f>
        <v>若</v>
      </c>
      <c r="D480">
        <f>_xlfn.UNICODE(テーブル6[[#This Row],[文字]])</f>
        <v>33509</v>
      </c>
    </row>
    <row r="481" spans="2:4">
      <c r="B481">
        <f t="shared" si="7"/>
        <v>479</v>
      </c>
      <c r="C481" t="str" cm="1">
        <f t="array" ref="C481">INDEX(字音画数表[旧字],テーブル6[[#This Row],[No]])</f>
        <v>主</v>
      </c>
      <c r="D481">
        <f>_xlfn.UNICODE(テーブル6[[#This Row],[文字]])</f>
        <v>20027</v>
      </c>
    </row>
    <row r="482" spans="2:4">
      <c r="B482">
        <f t="shared" si="7"/>
        <v>480</v>
      </c>
      <c r="C482" t="str" cm="1">
        <f t="array" ref="C482">INDEX(字音画数表[旧字],テーブル6[[#This Row],[No]])</f>
        <v>戍</v>
      </c>
      <c r="D482">
        <f>_xlfn.UNICODE(テーブル6[[#This Row],[文字]])</f>
        <v>25101</v>
      </c>
    </row>
    <row r="483" spans="2:4">
      <c r="B483">
        <f t="shared" si="7"/>
        <v>481</v>
      </c>
      <c r="C483" t="str" cm="1">
        <f t="array" ref="C483">INDEX(字音画数表[旧字],テーブル6[[#This Row],[No]])</f>
        <v>朱</v>
      </c>
      <c r="D483">
        <f>_xlfn.UNICODE(テーブル6[[#This Row],[文字]])</f>
        <v>26417</v>
      </c>
    </row>
    <row r="484" spans="2:4">
      <c r="B484">
        <f t="shared" si="7"/>
        <v>482</v>
      </c>
      <c r="C484" t="str" cm="1">
        <f t="array" ref="C484">INDEX(字音画数表[旧字],テーブル6[[#This Row],[No]])</f>
        <v>澍</v>
      </c>
      <c r="D484">
        <f>_xlfn.UNICODE(テーブル6[[#This Row],[文字]])</f>
        <v>28557</v>
      </c>
    </row>
    <row r="485" spans="2:4">
      <c r="B485">
        <f t="shared" si="7"/>
        <v>483</v>
      </c>
      <c r="C485" t="str" cm="1">
        <f t="array" ref="C485">INDEX(字音画数表[旧字],テーブル6[[#This Row],[No]])</f>
        <v>豎</v>
      </c>
      <c r="D485">
        <f>_xlfn.UNICODE(テーブル6[[#This Row],[文字]])</f>
        <v>35918</v>
      </c>
    </row>
    <row r="486" spans="2:4">
      <c r="B486">
        <f t="shared" si="7"/>
        <v>484</v>
      </c>
      <c r="C486" t="str" cm="1">
        <f t="array" ref="C486">INDEX(字音画数表[旧字],テーブル6[[#This Row],[No]])</f>
        <v>輸</v>
      </c>
      <c r="D486">
        <f>_xlfn.UNICODE(テーブル6[[#This Row],[文字]])</f>
        <v>36664</v>
      </c>
    </row>
    <row r="487" spans="2:4">
      <c r="B487">
        <f t="shared" si="7"/>
        <v>485</v>
      </c>
      <c r="C487" t="str" cm="1">
        <f t="array" ref="C487">INDEX(字音画数表[旧字],テーブル6[[#This Row],[No]])</f>
        <v>十</v>
      </c>
      <c r="D487">
        <f>_xlfn.UNICODE(テーブル6[[#This Row],[文字]])</f>
        <v>21313</v>
      </c>
    </row>
    <row r="488" spans="2:4">
      <c r="B488">
        <f t="shared" si="7"/>
        <v>486</v>
      </c>
      <c r="C488" t="str" cm="1">
        <f t="array" ref="C488">INDEX(字音画数表[旧字],テーブル6[[#This Row],[No]])</f>
        <v>卌</v>
      </c>
      <c r="D488">
        <f>_xlfn.UNICODE(テーブル6[[#This Row],[文字]])</f>
        <v>21324</v>
      </c>
    </row>
    <row r="489" spans="2:4">
      <c r="B489">
        <f t="shared" si="7"/>
        <v>487</v>
      </c>
      <c r="C489" t="str" cm="1">
        <f t="array" ref="C489">INDEX(字音画数表[旧字],テーブル6[[#This Row],[No]])</f>
        <v>囚</v>
      </c>
      <c r="D489">
        <f>_xlfn.UNICODE(テーブル6[[#This Row],[文字]])</f>
        <v>22234</v>
      </c>
    </row>
    <row r="490" spans="2:4">
      <c r="B490">
        <f t="shared" si="7"/>
        <v>488</v>
      </c>
      <c r="C490" t="str" cm="1">
        <f t="array" ref="C490">INDEX(字音画数表[旧字],テーブル6[[#This Row],[No]])</f>
        <v>充</v>
      </c>
      <c r="D490">
        <f>_xlfn.UNICODE(テーブル6[[#This Row],[文字]])</f>
        <v>20805</v>
      </c>
    </row>
    <row r="491" spans="2:4">
      <c r="B491">
        <f t="shared" si="7"/>
        <v>489</v>
      </c>
      <c r="C491" t="str" cm="1">
        <f t="array" ref="C491">INDEX(字音画数表[旧字],テーブル6[[#This Row],[No]])</f>
        <v>守</v>
      </c>
      <c r="D491">
        <f>_xlfn.UNICODE(テーブル6[[#This Row],[文字]])</f>
        <v>23432</v>
      </c>
    </row>
    <row r="492" spans="2:4">
      <c r="B492">
        <f t="shared" si="7"/>
        <v>490</v>
      </c>
      <c r="C492" t="str" cm="1">
        <f t="array" ref="C492">INDEX(字音画数表[旧字],テーブル6[[#This Row],[No]])</f>
        <v>州</v>
      </c>
      <c r="D492">
        <f>_xlfn.UNICODE(テーブル6[[#This Row],[文字]])</f>
        <v>24030</v>
      </c>
    </row>
    <row r="493" spans="2:4">
      <c r="B493">
        <f t="shared" si="7"/>
        <v>491</v>
      </c>
      <c r="C493" t="str" cm="1">
        <f t="array" ref="C493">INDEX(字音画数表[旧字],テーブル6[[#This Row],[No]])</f>
        <v>取</v>
      </c>
      <c r="D493">
        <f>_xlfn.UNICODE(テーブル6[[#This Row],[文字]])</f>
        <v>21462</v>
      </c>
    </row>
    <row r="494" spans="2:4">
      <c r="B494">
        <f t="shared" si="7"/>
        <v>492</v>
      </c>
      <c r="C494" t="str" cm="1">
        <f t="array" ref="C494">INDEX(字音画数表[旧字],テーブル6[[#This Row],[No]])</f>
        <v>受</v>
      </c>
      <c r="D494">
        <f>_xlfn.UNICODE(テーブル6[[#This Row],[文字]])</f>
        <v>21463</v>
      </c>
    </row>
    <row r="495" spans="2:4">
      <c r="B495">
        <f t="shared" si="7"/>
        <v>493</v>
      </c>
      <c r="C495" t="str" cm="1">
        <f t="array" ref="C495">INDEX(字音画数表[旧字],テーブル6[[#This Row],[No]])</f>
        <v>周</v>
      </c>
      <c r="D495">
        <f>_xlfn.UNICODE(テーブル6[[#This Row],[文字]])</f>
        <v>21608</v>
      </c>
    </row>
    <row r="496" spans="2:4">
      <c r="B496">
        <f t="shared" si="7"/>
        <v>494</v>
      </c>
      <c r="C496" t="str" cm="1">
        <f t="array" ref="C496">INDEX(字音画数表[旧字],テーブル6[[#This Row],[No]])</f>
        <v>首</v>
      </c>
      <c r="D496">
        <f>_xlfn.UNICODE(テーブル6[[#This Row],[文字]])</f>
        <v>39318</v>
      </c>
    </row>
    <row r="497" spans="2:4">
      <c r="B497">
        <f t="shared" si="7"/>
        <v>495</v>
      </c>
      <c r="C497" t="str" cm="1">
        <f t="array" ref="C497">INDEX(字音画数表[旧字],テーブル6[[#This Row],[No]])</f>
        <v>冣</v>
      </c>
      <c r="D497">
        <f>_xlfn.UNICODE(テーブル6[[#This Row],[文字]])</f>
        <v>20899</v>
      </c>
    </row>
    <row r="498" spans="2:4">
      <c r="B498">
        <f t="shared" si="7"/>
        <v>496</v>
      </c>
      <c r="C498" t="str" cm="1">
        <f t="array" ref="C498">INDEX(字音画数表[旧字],テーブル6[[#This Row],[No]])</f>
        <v>執</v>
      </c>
      <c r="D498">
        <f>_xlfn.UNICODE(テーブル6[[#This Row],[文字]])</f>
        <v>22519</v>
      </c>
    </row>
    <row r="499" spans="2:4">
      <c r="B499">
        <f t="shared" si="7"/>
        <v>497</v>
      </c>
      <c r="C499" t="str" cm="1">
        <f t="array" ref="C499">INDEX(字音画数表[旧字],テーブル6[[#This Row],[No]])</f>
        <v>習</v>
      </c>
      <c r="D499">
        <f>_xlfn.UNICODE(テーブル6[[#This Row],[文字]])</f>
        <v>32722</v>
      </c>
    </row>
    <row r="500" spans="2:4">
      <c r="B500">
        <f t="shared" si="7"/>
        <v>498</v>
      </c>
      <c r="C500" t="str" cm="1">
        <f t="array" ref="C500">INDEX(字音画数表[旧字],テーブル6[[#This Row],[No]])</f>
        <v>脩</v>
      </c>
      <c r="D500">
        <f>_xlfn.UNICODE(テーブル6[[#This Row],[文字]])</f>
        <v>33065</v>
      </c>
    </row>
    <row r="501" spans="2:4">
      <c r="B501">
        <f t="shared" si="7"/>
        <v>499</v>
      </c>
      <c r="C501" t="str" cm="1">
        <f t="array" ref="C501">INDEX(字音画数表[旧字],テーブル6[[#This Row],[No]])</f>
        <v>就</v>
      </c>
      <c r="D501">
        <f>_xlfn.UNICODE(テーブル6[[#This Row],[文字]])</f>
        <v>23601</v>
      </c>
    </row>
    <row r="502" spans="2:4">
      <c r="B502">
        <f t="shared" si="7"/>
        <v>500</v>
      </c>
      <c r="C502" t="str" cm="1">
        <f t="array" ref="C502">INDEX(字音画数表[旧字],テーブル6[[#This Row],[No]])</f>
        <v>眾</v>
      </c>
      <c r="D502">
        <f>_xlfn.UNICODE(テーブル6[[#This Row],[文字]])</f>
        <v>30526</v>
      </c>
    </row>
    <row r="503" spans="2:4">
      <c r="B503">
        <f t="shared" si="7"/>
        <v>501</v>
      </c>
      <c r="C503" t="str" cm="1">
        <f t="array" ref="C503">INDEX(字音画数表[旧字],テーブル6[[#This Row],[No]])</f>
        <v>溲</v>
      </c>
      <c r="D503">
        <f>_xlfn.UNICODE(テーブル6[[#This Row],[文字]])</f>
        <v>28338</v>
      </c>
    </row>
    <row r="504" spans="2:4">
      <c r="B504">
        <f t="shared" si="7"/>
        <v>502</v>
      </c>
      <c r="C504" t="str" cm="1">
        <f t="array" ref="C504">INDEX(字音画数表[旧字],テーブル6[[#This Row],[No]])</f>
        <v>じ</v>
      </c>
      <c r="D504">
        <f>_xlfn.UNICODE(テーブル6[[#This Row],[文字]])</f>
        <v>12376</v>
      </c>
    </row>
    <row r="505" spans="2:4">
      <c r="B505">
        <f t="shared" si="7"/>
        <v>503</v>
      </c>
      <c r="C505" t="str" cm="1">
        <f t="array" ref="C505">INDEX(字音画数表[旧字],テーブル6[[#This Row],[No]])</f>
        <v>壽</v>
      </c>
      <c r="D505">
        <f>_xlfn.UNICODE(テーブル6[[#This Row],[文字]])</f>
        <v>22781</v>
      </c>
    </row>
    <row r="506" spans="2:4">
      <c r="B506">
        <f t="shared" si="7"/>
        <v>504</v>
      </c>
      <c r="C506" t="str" cm="1">
        <f t="array" ref="C506">INDEX(字音画数表[旧字],テーブル6[[#This Row],[No]])</f>
        <v>聚</v>
      </c>
      <c r="D506">
        <f>_xlfn.UNICODE(テーブル6[[#This Row],[文字]])</f>
        <v>32858</v>
      </c>
    </row>
    <row r="507" spans="2:4">
      <c r="B507">
        <f t="shared" si="7"/>
        <v>505</v>
      </c>
      <c r="C507" t="str" cm="1">
        <f t="array" ref="C507">INDEX(字音画数表[旧字],テーブル6[[#This Row],[No]])</f>
        <v>騶</v>
      </c>
      <c r="D507">
        <f>_xlfn.UNICODE(テーブル6[[#This Row],[文字]])</f>
        <v>39478</v>
      </c>
    </row>
    <row r="508" spans="2:4">
      <c r="B508">
        <f t="shared" si="7"/>
        <v>506</v>
      </c>
      <c r="C508" t="str" cm="1">
        <f t="array" ref="C508">INDEX(字音画数表[旧字],テーブル6[[#This Row],[No]])</f>
        <v>襲</v>
      </c>
      <c r="D508">
        <f>_xlfn.UNICODE(テーブル6[[#This Row],[文字]])</f>
        <v>35186</v>
      </c>
    </row>
    <row r="509" spans="2:4">
      <c r="B509">
        <f t="shared" si="7"/>
        <v>507</v>
      </c>
      <c r="C509" t="str" cm="1">
        <f t="array" ref="C509">INDEX(字音画数表[旧字],テーブル6[[#This Row],[No]])</f>
        <v>讎</v>
      </c>
      <c r="D509">
        <f>_xlfn.UNICODE(テーブル6[[#This Row],[文字]])</f>
        <v>35726</v>
      </c>
    </row>
    <row r="510" spans="2:4">
      <c r="B510">
        <f t="shared" si="7"/>
        <v>508</v>
      </c>
      <c r="C510" t="str" cm="1">
        <f t="array" ref="C510">INDEX(字音画数表[旧字],テーブル6[[#This Row],[No]])</f>
        <v>入</v>
      </c>
      <c r="D510">
        <f>_xlfn.UNICODE(テーブル6[[#This Row],[文字]])</f>
        <v>20837</v>
      </c>
    </row>
    <row r="511" spans="2:4">
      <c r="B511">
        <f t="shared" si="7"/>
        <v>509</v>
      </c>
      <c r="C511" t="str" cm="1">
        <f t="array" ref="C511">INDEX(字音画数表[旧字],テーブル6[[#This Row],[No]])</f>
        <v>什</v>
      </c>
      <c r="D511">
        <f>_xlfn.UNICODE(テーブル6[[#This Row],[文字]])</f>
        <v>20160</v>
      </c>
    </row>
    <row r="512" spans="2:4">
      <c r="B512">
        <f t="shared" si="7"/>
        <v>510</v>
      </c>
      <c r="C512" t="str" cm="1">
        <f t="array" ref="C512">INDEX(字音画数表[旧字],テーブル6[[#This Row],[No]])</f>
        <v>戎</v>
      </c>
      <c r="D512">
        <f>_xlfn.UNICODE(テーブル6[[#This Row],[文字]])</f>
        <v>25102</v>
      </c>
    </row>
    <row r="513" spans="2:4">
      <c r="B513">
        <f t="shared" si="7"/>
        <v>511</v>
      </c>
      <c r="C513" t="str" cm="1">
        <f t="array" ref="C513">INDEX(字音画数表[旧字],テーブル6[[#This Row],[No]])</f>
        <v>從</v>
      </c>
      <c r="D513">
        <f>_xlfn.UNICODE(テーブル6[[#This Row],[文字]])</f>
        <v>24478</v>
      </c>
    </row>
    <row r="514" spans="2:4">
      <c r="B514">
        <f t="shared" si="7"/>
        <v>512</v>
      </c>
      <c r="C514" t="str" cm="1">
        <f t="array" ref="C514">INDEX(字音画数表[旧字],テーブル6[[#This Row],[No]])</f>
        <v>叔</v>
      </c>
      <c r="D514">
        <f>_xlfn.UNICODE(テーブル6[[#This Row],[文字]])</f>
        <v>21460</v>
      </c>
    </row>
    <row r="515" spans="2:4">
      <c r="B515">
        <f t="shared" si="7"/>
        <v>513</v>
      </c>
      <c r="C515" t="str" cm="1">
        <f t="array" ref="C515">INDEX(字音画数表[旧字],テーブル6[[#This Row],[No]])</f>
        <v>そ</v>
      </c>
      <c r="D515">
        <f>_xlfn.UNICODE(テーブル6[[#This Row],[文字]])</f>
        <v>12381</v>
      </c>
    </row>
    <row r="516" spans="2:4">
      <c r="B516">
        <f t="shared" ref="B516:B579" si="8">ROW()-2</f>
        <v>514</v>
      </c>
      <c r="C516" t="str" cm="1">
        <f t="array" ref="C516">INDEX(字音画数表[旧字],テーブル6[[#This Row],[No]])</f>
        <v>鬻</v>
      </c>
      <c r="D516">
        <f>_xlfn.UNICODE(テーブル6[[#This Row],[文字]])</f>
        <v>39739</v>
      </c>
    </row>
    <row r="517" spans="2:4">
      <c r="B517">
        <f t="shared" si="8"/>
        <v>515</v>
      </c>
      <c r="C517" t="str" cm="1">
        <f t="array" ref="C517">INDEX(字音画数表[旧字],テーブル6[[#This Row],[No]])</f>
        <v>出</v>
      </c>
      <c r="D517">
        <f>_xlfn.UNICODE(テーブル6[[#This Row],[文字]])</f>
        <v>20986</v>
      </c>
    </row>
    <row r="518" spans="2:4">
      <c r="B518">
        <f t="shared" si="8"/>
        <v>516</v>
      </c>
      <c r="C518" t="str" cm="1">
        <f t="array" ref="C518">INDEX(字音画数表[旧字],テーブル6[[#This Row],[No]])</f>
        <v>戌</v>
      </c>
      <c r="D518">
        <f>_xlfn.UNICODE(テーブル6[[#This Row],[文字]])</f>
        <v>25100</v>
      </c>
    </row>
    <row r="519" spans="2:4">
      <c r="B519">
        <f t="shared" si="8"/>
        <v>517</v>
      </c>
      <c r="C519" t="str" cm="1">
        <f t="array" ref="C519">INDEX(字音画数表[旧字],テーブル6[[#This Row],[No]])</f>
        <v>崒</v>
      </c>
      <c r="D519">
        <f>_xlfn.UNICODE(テーブル6[[#This Row],[文字]])</f>
        <v>23826</v>
      </c>
    </row>
    <row r="520" spans="2:4">
      <c r="B520">
        <f t="shared" si="8"/>
        <v>518</v>
      </c>
      <c r="C520" t="str" cm="1">
        <f t="array" ref="C520">INDEX(字音画数表[旧字],テーブル6[[#This Row],[No]])</f>
        <v>旬</v>
      </c>
      <c r="D520">
        <f>_xlfn.UNICODE(テーブル6[[#This Row],[文字]])</f>
        <v>26092</v>
      </c>
    </row>
    <row r="521" spans="2:4">
      <c r="B521">
        <f t="shared" si="8"/>
        <v>519</v>
      </c>
      <c r="C521" t="str" cm="1">
        <f t="array" ref="C521">INDEX(字音画数表[旧字],テーブル6[[#This Row],[No]])</f>
        <v>春</v>
      </c>
      <c r="D521">
        <f>_xlfn.UNICODE(テーブル6[[#This Row],[文字]])</f>
        <v>26149</v>
      </c>
    </row>
    <row r="522" spans="2:4">
      <c r="B522">
        <f t="shared" si="8"/>
        <v>520</v>
      </c>
      <c r="C522" t="str" cm="1">
        <f t="array" ref="C522">INDEX(字音画数表[旧字],テーブル6[[#This Row],[No]])</f>
        <v>朐</v>
      </c>
      <c r="D522">
        <f>_xlfn.UNICODE(テーブル6[[#This Row],[文字]])</f>
        <v>26384</v>
      </c>
    </row>
    <row r="523" spans="2:4">
      <c r="B523">
        <f t="shared" si="8"/>
        <v>521</v>
      </c>
      <c r="C523" t="str" cm="1">
        <f t="array" ref="C523">INDEX(字音画数表[旧字],テーブル6[[#This Row],[No]])</f>
        <v>盾</v>
      </c>
      <c r="D523">
        <f>_xlfn.UNICODE(テーブル6[[#This Row],[文字]])</f>
        <v>30462</v>
      </c>
    </row>
    <row r="524" spans="2:4">
      <c r="B524">
        <f t="shared" si="8"/>
        <v>522</v>
      </c>
      <c r="C524" t="str" cm="1">
        <f t="array" ref="C524">INDEX(字音画数表[旧字],テーブル6[[#This Row],[No]])</f>
        <v>胊</v>
      </c>
      <c r="D524">
        <f>_xlfn.UNICODE(テーブル6[[#This Row],[文字]])</f>
        <v>32970</v>
      </c>
    </row>
    <row r="525" spans="2:4">
      <c r="B525">
        <f t="shared" si="8"/>
        <v>523</v>
      </c>
      <c r="C525" t="str" cm="1">
        <f t="array" ref="C525">INDEX(字音画数表[旧字],テーブル6[[#This Row],[No]])</f>
        <v>荀</v>
      </c>
      <c r="D525">
        <f>_xlfn.UNICODE(テーブル6[[#This Row],[文字]])</f>
        <v>33600</v>
      </c>
    </row>
    <row r="526" spans="2:4">
      <c r="B526">
        <f t="shared" si="8"/>
        <v>524</v>
      </c>
      <c r="C526" t="str" cm="1">
        <f t="array" ref="C526">INDEX(字音画数表[旧字],テーブル6[[#This Row],[No]])</f>
        <v>順</v>
      </c>
      <c r="D526">
        <f>_xlfn.UNICODE(テーブル6[[#This Row],[文字]])</f>
        <v>38918</v>
      </c>
    </row>
    <row r="527" spans="2:4">
      <c r="B527">
        <f t="shared" si="8"/>
        <v>525</v>
      </c>
      <c r="C527" t="str" cm="1">
        <f t="array" ref="C527">INDEX(字音画数表[旧字],テーブル6[[#This Row],[No]])</f>
        <v>忍</v>
      </c>
      <c r="D527">
        <f>_xlfn.UNICODE(テーブル6[[#This Row],[文字]])</f>
        <v>24525</v>
      </c>
    </row>
    <row r="528" spans="2:4">
      <c r="B528">
        <f t="shared" si="8"/>
        <v>526</v>
      </c>
      <c r="C528" t="str" cm="1">
        <f t="array" ref="C528">INDEX(字音画数表[旧字],テーブル6[[#This Row],[No]])</f>
        <v>且</v>
      </c>
      <c r="D528">
        <f>_xlfn.UNICODE(テーブル6[[#This Row],[文字]])</f>
        <v>19988</v>
      </c>
    </row>
    <row r="529" spans="2:4">
      <c r="B529">
        <f t="shared" si="8"/>
        <v>527</v>
      </c>
      <c r="C529" t="str" cm="1">
        <f t="array" ref="C529">INDEX(字音画数表[旧字],テーブル6[[#This Row],[No]])</f>
        <v>初</v>
      </c>
      <c r="D529">
        <f>_xlfn.UNICODE(テーブル6[[#This Row],[文字]])</f>
        <v>21021</v>
      </c>
    </row>
    <row r="530" spans="2:4">
      <c r="B530">
        <f t="shared" si="8"/>
        <v>528</v>
      </c>
      <c r="C530" t="str" cm="1">
        <f t="array" ref="C530">INDEX(字音画数表[旧字],テーブル6[[#This Row],[No]])</f>
        <v>所</v>
      </c>
      <c r="D530">
        <f>_xlfn.UNICODE(テーブル6[[#This Row],[文字]])</f>
        <v>25152</v>
      </c>
    </row>
    <row r="531" spans="2:4">
      <c r="B531">
        <f t="shared" si="8"/>
        <v>529</v>
      </c>
      <c r="C531" t="str" cm="1">
        <f t="array" ref="C531">INDEX(字音画数表[旧字],テーブル6[[#This Row],[No]])</f>
        <v>胥</v>
      </c>
      <c r="D531">
        <f>_xlfn.UNICODE(テーブル6[[#This Row],[文字]])</f>
        <v>32997</v>
      </c>
    </row>
    <row r="532" spans="2:4">
      <c r="B532">
        <f t="shared" si="8"/>
        <v>530</v>
      </c>
      <c r="C532" t="str" cm="1">
        <f t="array" ref="C532">INDEX(字音画数表[旧字],テーブル6[[#This Row],[No]])</f>
        <v>徐</v>
      </c>
      <c r="D532">
        <f>_xlfn.UNICODE(テーブル6[[#This Row],[文字]])</f>
        <v>24464</v>
      </c>
    </row>
    <row r="533" spans="2:4">
      <c r="B533">
        <f t="shared" si="8"/>
        <v>531</v>
      </c>
      <c r="C533" t="str" cm="1">
        <f t="array" ref="C533">INDEX(字音画数表[旧字],テーブル6[[#This Row],[No]])</f>
        <v>書</v>
      </c>
      <c r="D533">
        <f>_xlfn.UNICODE(テーブル6[[#This Row],[文字]])</f>
        <v>26360</v>
      </c>
    </row>
    <row r="534" spans="2:4">
      <c r="B534">
        <f t="shared" si="8"/>
        <v>532</v>
      </c>
      <c r="C534" t="str" cm="1">
        <f t="array" ref="C534">INDEX(字音画数表[旧字],テーブル6[[#This Row],[No]])</f>
        <v>處</v>
      </c>
      <c r="D534">
        <f>_xlfn.UNICODE(テーブル6[[#This Row],[文字]])</f>
        <v>34389</v>
      </c>
    </row>
    <row r="535" spans="2:4">
      <c r="B535">
        <f t="shared" si="8"/>
        <v>533</v>
      </c>
      <c r="C535" t="str" cm="1">
        <f t="array" ref="C535">INDEX(字音画数表[旧字],テーブル6[[#This Row],[No]])</f>
        <v>し</v>
      </c>
      <c r="D535">
        <f>_xlfn.UNICODE(テーブル6[[#This Row],[文字]])</f>
        <v>12375</v>
      </c>
    </row>
    <row r="536" spans="2:4">
      <c r="B536">
        <f t="shared" si="8"/>
        <v>534</v>
      </c>
      <c r="C536" t="str" cm="1">
        <f t="array" ref="C536">INDEX(字音画数表[旧字],テーブル6[[#This Row],[No]])</f>
        <v>鼠</v>
      </c>
      <c r="D536">
        <f>_xlfn.UNICODE(テーブル6[[#This Row],[文字]])</f>
        <v>40736</v>
      </c>
    </row>
    <row r="537" spans="2:4">
      <c r="B537">
        <f t="shared" si="8"/>
        <v>535</v>
      </c>
      <c r="C537" t="str" cm="1">
        <f t="array" ref="C537">INDEX(字音画数表[旧字],テーブル6[[#This Row],[No]])</f>
        <v>署</v>
      </c>
      <c r="D537">
        <f>_xlfn.UNICODE(テーブル6[[#This Row],[文字]])</f>
        <v>64090</v>
      </c>
    </row>
    <row r="538" spans="2:4">
      <c r="B538">
        <f t="shared" si="8"/>
        <v>536</v>
      </c>
      <c r="C538" t="str" cm="1">
        <f t="array" ref="C538">INDEX(字音画数表[旧字],テーブル6[[#This Row],[No]])</f>
        <v>翥</v>
      </c>
      <c r="D538">
        <f>_xlfn.UNICODE(テーブル6[[#This Row],[文字]])</f>
        <v>32741</v>
      </c>
    </row>
    <row r="539" spans="2:4">
      <c r="B539">
        <f t="shared" si="8"/>
        <v>537</v>
      </c>
      <c r="C539" t="str" cm="1">
        <f t="array" ref="C539">INDEX(字音画数表[旧字],テーブル6[[#This Row],[No]])</f>
        <v>諸</v>
      </c>
      <c r="D539">
        <f>_xlfn.UNICODE(テーブル6[[#This Row],[文字]])</f>
        <v>64034</v>
      </c>
    </row>
    <row r="540" spans="2:4">
      <c r="B540">
        <f t="shared" si="8"/>
        <v>538</v>
      </c>
      <c r="C540" t="str" cm="1">
        <f t="array" ref="C540">INDEX(字音画数表[旧字],テーブル6[[#This Row],[No]])</f>
        <v>女</v>
      </c>
      <c r="D540">
        <f>_xlfn.UNICODE(テーブル6[[#This Row],[文字]])</f>
        <v>22899</v>
      </c>
    </row>
    <row r="541" spans="2:4">
      <c r="B541">
        <f t="shared" si="8"/>
        <v>539</v>
      </c>
      <c r="C541" t="str" cm="1">
        <f t="array" ref="C541">INDEX(字音画数表[旧字],テーブル6[[#This Row],[No]])</f>
        <v>如</v>
      </c>
      <c r="D541">
        <f>_xlfn.UNICODE(テーブル6[[#This Row],[文字]])</f>
        <v>22914</v>
      </c>
    </row>
    <row r="542" spans="2:4">
      <c r="B542">
        <f t="shared" si="8"/>
        <v>540</v>
      </c>
      <c r="C542" t="str" cm="1">
        <f t="array" ref="C542">INDEX(字音画数表[旧字],テーブル6[[#This Row],[No]])</f>
        <v>汝</v>
      </c>
      <c r="D542">
        <f>_xlfn.UNICODE(テーブル6[[#This Row],[文字]])</f>
        <v>27741</v>
      </c>
    </row>
    <row r="543" spans="2:4">
      <c r="B543">
        <f t="shared" si="8"/>
        <v>541</v>
      </c>
      <c r="C543" t="str" cm="1">
        <f t="array" ref="C543">INDEX(字音画数表[旧字],テーブル6[[#This Row],[No]])</f>
        <v>上</v>
      </c>
      <c r="D543">
        <f>_xlfn.UNICODE(テーブル6[[#This Row],[文字]])</f>
        <v>19978</v>
      </c>
    </row>
    <row r="544" spans="2:4">
      <c r="B544">
        <f t="shared" si="8"/>
        <v>542</v>
      </c>
      <c r="C544" t="str" cm="1">
        <f t="array" ref="C544">INDEX(字音画数表[旧字],テーブル6[[#This Row],[No]])</f>
        <v>小</v>
      </c>
      <c r="D544">
        <f>_xlfn.UNICODE(テーブル6[[#This Row],[文字]])</f>
        <v>23567</v>
      </c>
    </row>
    <row r="545" spans="2:4">
      <c r="B545">
        <f t="shared" si="8"/>
        <v>543</v>
      </c>
      <c r="C545" t="str" cm="1">
        <f t="array" ref="C545">INDEX(字音画数表[旧字],テーブル6[[#This Row],[No]])</f>
        <v>少</v>
      </c>
      <c r="D545">
        <f>_xlfn.UNICODE(テーブル6[[#This Row],[文字]])</f>
        <v>23569</v>
      </c>
    </row>
    <row r="546" spans="2:4">
      <c r="B546">
        <f t="shared" si="8"/>
        <v>544</v>
      </c>
      <c r="C546" t="str" cm="1">
        <f t="array" ref="C546">INDEX(字音画数表[旧字],テーブル6[[#This Row],[No]])</f>
        <v>召</v>
      </c>
      <c r="D546">
        <f>_xlfn.UNICODE(テーブル6[[#This Row],[文字]])</f>
        <v>21484</v>
      </c>
    </row>
    <row r="547" spans="2:4">
      <c r="B547">
        <f t="shared" si="8"/>
        <v>545</v>
      </c>
      <c r="C547" t="str" cm="1">
        <f t="array" ref="C547">INDEX(字音画数表[旧字],テーブル6[[#This Row],[No]])</f>
        <v>丞</v>
      </c>
      <c r="D547">
        <f>_xlfn.UNICODE(テーブル6[[#This Row],[文字]])</f>
        <v>19998</v>
      </c>
    </row>
    <row r="548" spans="2:4">
      <c r="B548">
        <f t="shared" si="8"/>
        <v>546</v>
      </c>
      <c r="C548" t="str" cm="1">
        <f t="array" ref="C548">INDEX(字音画数表[旧字],テーブル6[[#This Row],[No]])</f>
        <v>匠</v>
      </c>
      <c r="D548">
        <f>_xlfn.UNICODE(テーブル6[[#This Row],[文字]])</f>
        <v>21280</v>
      </c>
    </row>
    <row r="549" spans="2:4">
      <c r="B549">
        <f t="shared" si="8"/>
        <v>547</v>
      </c>
      <c r="C549" t="str" cm="1">
        <f t="array" ref="C549">INDEX(字音画数表[旧字],テーブル6[[#This Row],[No]])</f>
        <v>壯</v>
      </c>
      <c r="D549">
        <f>_xlfn.UNICODE(テーブル6[[#This Row],[文字]])</f>
        <v>22767</v>
      </c>
    </row>
    <row r="550" spans="2:4">
      <c r="B550">
        <f t="shared" si="8"/>
        <v>548</v>
      </c>
      <c r="C550" t="str" cm="1">
        <f t="array" ref="C550">INDEX(字音画数表[旧字],テーブル6[[#This Row],[No]])</f>
        <v>妾</v>
      </c>
      <c r="D550">
        <f>_xlfn.UNICODE(テーブル6[[#This Row],[文字]])</f>
        <v>22974</v>
      </c>
    </row>
    <row r="551" spans="2:4">
      <c r="B551">
        <f t="shared" si="8"/>
        <v>549</v>
      </c>
      <c r="C551" t="str" cm="1">
        <f t="array" ref="C551">INDEX(字音画数表[旧字],テーブル6[[#This Row],[No]])</f>
        <v>尚</v>
      </c>
      <c r="D551">
        <f>_xlfn.UNICODE(テーブル6[[#This Row],[文字]])</f>
        <v>23578</v>
      </c>
    </row>
    <row r="552" spans="2:4">
      <c r="B552">
        <f t="shared" si="8"/>
        <v>550</v>
      </c>
      <c r="C552" t="str" cm="1">
        <f t="array" ref="C552">INDEX(字音画数表[旧字],テーブル6[[#This Row],[No]])</f>
        <v>昌</v>
      </c>
      <c r="D552">
        <f>_xlfn.UNICODE(テーブル6[[#This Row],[文字]])</f>
        <v>26124</v>
      </c>
    </row>
    <row r="553" spans="2:4">
      <c r="B553">
        <f t="shared" si="8"/>
        <v>551</v>
      </c>
      <c r="C553" t="str" cm="1">
        <f t="array" ref="C553">INDEX(字音画数表[旧字],テーブル6[[#This Row],[No]])</f>
        <v>松</v>
      </c>
      <c r="D553">
        <f>_xlfn.UNICODE(テーブル6[[#This Row],[文字]])</f>
        <v>26494</v>
      </c>
    </row>
    <row r="554" spans="2:4">
      <c r="B554">
        <f t="shared" si="8"/>
        <v>552</v>
      </c>
      <c r="C554" t="str" cm="1">
        <f t="array" ref="C554">INDEX(字音画数表[旧字],テーブル6[[#This Row],[No]])</f>
        <v>沼</v>
      </c>
      <c r="D554">
        <f>_xlfn.UNICODE(テーブル6[[#This Row],[文字]])</f>
        <v>27836</v>
      </c>
    </row>
    <row r="555" spans="2:4">
      <c r="B555">
        <f t="shared" si="8"/>
        <v>553</v>
      </c>
      <c r="C555" t="str" cm="1">
        <f t="array" ref="C555">INDEX(字音画数表[旧字],テーブル6[[#This Row],[No]])</f>
        <v>狀</v>
      </c>
      <c r="D555">
        <f>_xlfn.UNICODE(テーブル6[[#This Row],[文字]])</f>
        <v>29376</v>
      </c>
    </row>
    <row r="556" spans="2:4">
      <c r="B556">
        <f t="shared" si="8"/>
        <v>554</v>
      </c>
      <c r="C556" t="str" cm="1">
        <f t="array" ref="C556">INDEX(字音画数表[旧字],テーブル6[[#This Row],[No]])</f>
        <v>庠</v>
      </c>
      <c r="D556">
        <f>_xlfn.UNICODE(テーブル6[[#This Row],[文字]])</f>
        <v>24224</v>
      </c>
    </row>
    <row r="557" spans="2:4">
      <c r="B557">
        <f t="shared" si="8"/>
        <v>555</v>
      </c>
      <c r="C557" t="str" cm="1">
        <f t="array" ref="C557">INDEX(字音画数表[旧字],テーブル6[[#This Row],[No]])</f>
        <v>昭</v>
      </c>
      <c r="D557">
        <f>_xlfn.UNICODE(テーブル6[[#This Row],[文字]])</f>
        <v>26157</v>
      </c>
    </row>
    <row r="558" spans="2:4">
      <c r="B558">
        <f t="shared" si="8"/>
        <v>556</v>
      </c>
      <c r="C558" t="str" cm="1">
        <f t="array" ref="C558">INDEX(字音画数表[旧字],テーブル6[[#This Row],[No]])</f>
        <v>相</v>
      </c>
      <c r="D558">
        <f>_xlfn.UNICODE(テーブル6[[#This Row],[文字]])</f>
        <v>30456</v>
      </c>
    </row>
    <row r="559" spans="2:4">
      <c r="B559">
        <f t="shared" si="8"/>
        <v>557</v>
      </c>
      <c r="C559" t="str" cm="1">
        <f t="array" ref="C559">INDEX(字音画数表[旧字],テーブル6[[#This Row],[No]])</f>
        <v>乘</v>
      </c>
      <c r="D559">
        <f>_xlfn.UNICODE(テーブル6[[#This Row],[文字]])</f>
        <v>20056</v>
      </c>
    </row>
    <row r="560" spans="2:4">
      <c r="B560">
        <f t="shared" si="8"/>
        <v>558</v>
      </c>
      <c r="C560" t="str" cm="1">
        <f t="array" ref="C560">INDEX(字音画数表[旧字],テーブル6[[#This Row],[No]])</f>
        <v>宵</v>
      </c>
      <c r="D560">
        <f>_xlfn.UNICODE(テーブル6[[#This Row],[文字]])</f>
        <v>23477</v>
      </c>
    </row>
    <row r="561" spans="2:4">
      <c r="B561">
        <f t="shared" si="8"/>
        <v>559</v>
      </c>
      <c r="C561" t="str" cm="1">
        <f t="array" ref="C561">INDEX(字音画数表[旧字],テーブル6[[#This Row],[No]])</f>
        <v>商</v>
      </c>
      <c r="D561">
        <f>_xlfn.UNICODE(テーブル6[[#This Row],[文字]])</f>
        <v>21830</v>
      </c>
    </row>
    <row r="562" spans="2:4">
      <c r="B562">
        <f t="shared" si="8"/>
        <v>560</v>
      </c>
      <c r="C562" t="str" cm="1">
        <f t="array" ref="C562">INDEX(字音画数表[旧字],テーブル6[[#This Row],[No]])</f>
        <v>章</v>
      </c>
      <c r="D562">
        <f>_xlfn.UNICODE(テーブル6[[#This Row],[文字]])</f>
        <v>31456</v>
      </c>
    </row>
    <row r="563" spans="2:4">
      <c r="B563">
        <f t="shared" si="8"/>
        <v>561</v>
      </c>
      <c r="C563" t="str" cm="1">
        <f t="array" ref="C563">INDEX(字音画数表[旧字],テーブル6[[#This Row],[No]])</f>
        <v>舂</v>
      </c>
      <c r="D563">
        <f>_xlfn.UNICODE(テーブル6[[#This Row],[文字]])</f>
        <v>33282</v>
      </c>
    </row>
    <row r="564" spans="2:4">
      <c r="B564">
        <f t="shared" si="8"/>
        <v>562</v>
      </c>
      <c r="C564" t="str" cm="1">
        <f t="array" ref="C564">INDEX(字音画数表[旧字],テーブル6[[#This Row],[No]])</f>
        <v>勝</v>
      </c>
      <c r="D564">
        <f>_xlfn.UNICODE(テーブル6[[#This Row],[文字]])</f>
        <v>21213</v>
      </c>
    </row>
    <row r="565" spans="2:4">
      <c r="B565">
        <f t="shared" si="8"/>
        <v>563</v>
      </c>
      <c r="C565" t="str" cm="1">
        <f t="array" ref="C565">INDEX(字音画数表[旧字],テーブル6[[#This Row],[No]])</f>
        <v>將</v>
      </c>
      <c r="D565">
        <f>_xlfn.UNICODE(テーブル6[[#This Row],[文字]])</f>
        <v>23559</v>
      </c>
    </row>
    <row r="566" spans="2:4">
      <c r="B566">
        <f t="shared" si="8"/>
        <v>564</v>
      </c>
      <c r="C566" t="str" cm="1">
        <f t="array" ref="C566">INDEX(字音画数表[旧字],テーブル6[[#This Row],[No]])</f>
        <v>敞</v>
      </c>
      <c r="D566">
        <f>_xlfn.UNICODE(テーブル6[[#This Row],[文字]])</f>
        <v>25950</v>
      </c>
    </row>
    <row r="567" spans="2:4">
      <c r="B567">
        <f t="shared" si="8"/>
        <v>565</v>
      </c>
      <c r="C567" t="str" cm="1">
        <f t="array" ref="C567">INDEX(字音画数表[旧字],テーブル6[[#This Row],[No]])</f>
        <v>椒</v>
      </c>
      <c r="D567">
        <f>_xlfn.UNICODE(テーブル6[[#This Row],[文字]])</f>
        <v>26898</v>
      </c>
    </row>
    <row r="568" spans="2:4">
      <c r="B568">
        <f t="shared" si="8"/>
        <v>566</v>
      </c>
      <c r="C568" t="str" cm="1">
        <f t="array" ref="C568">INDEX(字音画数表[旧字],テーブル6[[#This Row],[No]])</f>
        <v>䇰</v>
      </c>
      <c r="D568">
        <f>_xlfn.UNICODE(テーブル6[[#This Row],[文字]])</f>
        <v>16880</v>
      </c>
    </row>
    <row r="569" spans="2:4">
      <c r="B569">
        <f t="shared" si="8"/>
        <v>567</v>
      </c>
      <c r="C569" t="str" cm="1">
        <f t="array" ref="C569">INDEX(字音画数表[旧字],テーブル6[[#This Row],[No]])</f>
        <v>象</v>
      </c>
      <c r="D569">
        <f>_xlfn.UNICODE(テーブル6[[#This Row],[文字]])</f>
        <v>35937</v>
      </c>
    </row>
    <row r="570" spans="2:4">
      <c r="B570">
        <f t="shared" si="8"/>
        <v>568</v>
      </c>
      <c r="C570" t="str" cm="1">
        <f t="array" ref="C570">INDEX(字音画数表[旧字],テーブル6[[#This Row],[No]])</f>
        <v>篜</v>
      </c>
      <c r="D570">
        <f>_xlfn.UNICODE(テーブル6[[#This Row],[文字]])</f>
        <v>31708</v>
      </c>
    </row>
    <row r="571" spans="2:4">
      <c r="B571">
        <f t="shared" si="8"/>
        <v>569</v>
      </c>
      <c r="C571" t="str" cm="1">
        <f t="array" ref="C571">INDEX(字音画数表[旧字],テーブル6[[#This Row],[No]])</f>
        <v>奬</v>
      </c>
      <c r="D571">
        <f>_xlfn.UNICODE(テーブル6[[#This Row],[文字]])</f>
        <v>22892</v>
      </c>
    </row>
    <row r="572" spans="2:4">
      <c r="B572">
        <f t="shared" si="8"/>
        <v>570</v>
      </c>
      <c r="C572" t="str" cm="1">
        <f t="array" ref="C572">INDEX(字音画数表[旧字],テーブル6[[#This Row],[No]])</f>
        <v>銷</v>
      </c>
      <c r="D572">
        <f>_xlfn.UNICODE(テーブル6[[#This Row],[文字]])</f>
        <v>37559</v>
      </c>
    </row>
    <row r="573" spans="2:4">
      <c r="B573">
        <f t="shared" si="8"/>
        <v>571</v>
      </c>
      <c r="C573" t="str" cm="1">
        <f t="array" ref="C573">INDEX(字音画数表[旧字],テーブル6[[#This Row],[No]])</f>
        <v>簫</v>
      </c>
      <c r="D573">
        <f>_xlfn.UNICODE(テーブル6[[#This Row],[文字]])</f>
        <v>31787</v>
      </c>
    </row>
    <row r="574" spans="2:4">
      <c r="B574">
        <f t="shared" si="8"/>
        <v>572</v>
      </c>
      <c r="C574" t="str" cm="1">
        <f t="array" ref="C574">INDEX(字音画数表[旧字],テーブル6[[#This Row],[No]])</f>
        <v>宂</v>
      </c>
      <c r="D574">
        <f>_xlfn.UNICODE(テーブル6[[#This Row],[文字]])</f>
        <v>23426</v>
      </c>
    </row>
    <row r="575" spans="2:4">
      <c r="B575">
        <f t="shared" si="8"/>
        <v>573</v>
      </c>
      <c r="C575" t="str" cm="1">
        <f t="array" ref="C575">INDEX(字音画数表[旧字],テーブル6[[#This Row],[No]])</f>
        <v>褭</v>
      </c>
      <c r="D575">
        <f>_xlfn.UNICODE(テーブル6[[#This Row],[文字]])</f>
        <v>35117</v>
      </c>
    </row>
    <row r="576" spans="2:4">
      <c r="B576">
        <f t="shared" si="8"/>
        <v>574</v>
      </c>
      <c r="C576" t="str" cm="1">
        <f t="array" ref="C576">INDEX(字音画数表[旧字],テーブル6[[#This Row],[No]])</f>
        <v>嬈</v>
      </c>
      <c r="D576">
        <f>_xlfn.UNICODE(テーブル6[[#This Row],[文字]])</f>
        <v>23304</v>
      </c>
    </row>
    <row r="577" spans="2:4">
      <c r="B577">
        <f t="shared" si="8"/>
        <v>575</v>
      </c>
      <c r="C577" t="str" cm="1">
        <f t="array" ref="C577">INDEX(字音画数表[旧字],テーブル6[[#This Row],[No]])</f>
        <v>襄</v>
      </c>
      <c r="D577">
        <f>_xlfn.UNICODE(テーブル6[[#This Row],[文字]])</f>
        <v>35140</v>
      </c>
    </row>
    <row r="578" spans="2:4">
      <c r="B578">
        <f t="shared" si="8"/>
        <v>576</v>
      </c>
      <c r="C578" t="str" cm="1">
        <f t="array" ref="C578">INDEX(字音画数表[旧字],テーブル6[[#This Row],[No]])</f>
        <v>擾</v>
      </c>
      <c r="D578">
        <f>_xlfn.UNICODE(テーブル6[[#This Row],[文字]])</f>
        <v>25854</v>
      </c>
    </row>
    <row r="579" spans="2:4">
      <c r="B579">
        <f t="shared" si="8"/>
        <v>577</v>
      </c>
      <c r="C579" t="str" cm="1">
        <f t="array" ref="C579">INDEX(字音画数表[旧字],テーブル6[[#This Row],[No]])</f>
        <v>繞</v>
      </c>
      <c r="D579">
        <f>_xlfn.UNICODE(テーブル6[[#This Row],[文字]])</f>
        <v>32350</v>
      </c>
    </row>
    <row r="580" spans="2:4">
      <c r="B580">
        <f t="shared" ref="B580:B643" si="9">ROW()-2</f>
        <v>578</v>
      </c>
      <c r="C580" t="str" cm="1">
        <f t="array" ref="C580">INDEX(字音画数表[旧字],テーブル6[[#This Row],[No]])</f>
        <v>饒</v>
      </c>
      <c r="D580">
        <f>_xlfn.UNICODE(テーブル6[[#This Row],[文字]])</f>
        <v>39250</v>
      </c>
    </row>
    <row r="581" spans="2:4">
      <c r="B581">
        <f t="shared" si="9"/>
        <v>579</v>
      </c>
      <c r="C581" t="str" cm="1">
        <f t="array" ref="C581">INDEX(字音画数表[旧字],テーブル6[[#This Row],[No]])</f>
        <v>仄</v>
      </c>
      <c r="D581">
        <f>_xlfn.UNICODE(テーブル6[[#This Row],[文字]])</f>
        <v>20164</v>
      </c>
    </row>
    <row r="582" spans="2:4">
      <c r="B582">
        <f t="shared" si="9"/>
        <v>580</v>
      </c>
      <c r="C582" t="str" cm="1">
        <f t="array" ref="C582">INDEX(字音画数表[旧字],テーブル6[[#This Row],[No]])</f>
        <v>式</v>
      </c>
      <c r="D582">
        <f>_xlfn.UNICODE(テーブル6[[#This Row],[文字]])</f>
        <v>24335</v>
      </c>
    </row>
    <row r="583" spans="2:4">
      <c r="B583">
        <f t="shared" si="9"/>
        <v>581</v>
      </c>
      <c r="C583" t="str" cm="1">
        <f t="array" ref="C583">INDEX(字音画数表[旧字],テーブル6[[#This Row],[No]])</f>
        <v>色</v>
      </c>
      <c r="D583">
        <f>_xlfn.UNICODE(テーブル6[[#This Row],[文字]])</f>
        <v>33394</v>
      </c>
    </row>
    <row r="584" spans="2:4">
      <c r="B584">
        <f t="shared" si="9"/>
        <v>582</v>
      </c>
      <c r="C584" t="str" cm="1">
        <f t="array" ref="C584">INDEX(字音画数表[旧字],テーブル6[[#This Row],[No]])</f>
        <v>束</v>
      </c>
      <c r="D584">
        <f>_xlfn.UNICODE(テーブル6[[#This Row],[文字]])</f>
        <v>26463</v>
      </c>
    </row>
    <row r="585" spans="2:4">
      <c r="B585">
        <f t="shared" si="9"/>
        <v>583</v>
      </c>
      <c r="C585" t="str" cm="1">
        <f t="array" ref="C585">INDEX(字音画数表[旧字],テーブル6[[#This Row],[No]])</f>
        <v>卽</v>
      </c>
      <c r="D585">
        <f>_xlfn.UNICODE(テーブル6[[#This Row],[文字]])</f>
        <v>21373</v>
      </c>
    </row>
    <row r="586" spans="2:4">
      <c r="B586">
        <f t="shared" si="9"/>
        <v>584</v>
      </c>
      <c r="C586" t="str" cm="1">
        <f t="array" ref="C586">INDEX(字音画数表[旧字],テーブル6[[#This Row],[No]])</f>
        <v>食</v>
      </c>
      <c r="D586">
        <f>_xlfn.UNICODE(テーブル6[[#This Row],[文字]])</f>
        <v>39135</v>
      </c>
    </row>
    <row r="587" spans="2:4">
      <c r="B587">
        <f t="shared" si="9"/>
        <v>585</v>
      </c>
      <c r="C587" t="str" cm="1">
        <f t="array" ref="C587">INDEX(字音画数表[旧字],テーブル6[[#This Row],[No]])</f>
        <v>息</v>
      </c>
      <c r="D587">
        <f>_xlfn.UNICODE(テーブル6[[#This Row],[文字]])</f>
        <v>24687</v>
      </c>
    </row>
    <row r="588" spans="2:4">
      <c r="B588">
        <f t="shared" si="9"/>
        <v>586</v>
      </c>
      <c r="C588" t="str" cm="1">
        <f t="array" ref="C588">INDEX(字音画数表[旧字],テーブル6[[#This Row],[No]])</f>
        <v>粟</v>
      </c>
      <c r="D588">
        <f>_xlfn.UNICODE(テーブル6[[#This Row],[文字]])</f>
        <v>31903</v>
      </c>
    </row>
    <row r="589" spans="2:4">
      <c r="B589">
        <f t="shared" si="9"/>
        <v>587</v>
      </c>
      <c r="C589" t="str" cm="1">
        <f t="array" ref="C589">INDEX(字音画数表[旧字],テーブル6[[#This Row],[No]])</f>
        <v>嗇</v>
      </c>
      <c r="D589">
        <f>_xlfn.UNICODE(テーブル6[[#This Row],[文字]])</f>
        <v>21959</v>
      </c>
    </row>
    <row r="590" spans="2:4">
      <c r="B590">
        <f t="shared" si="9"/>
        <v>588</v>
      </c>
      <c r="C590" t="str" cm="1">
        <f t="array" ref="C590">INDEX(字音画数表[旧字],テーブル6[[#This Row],[No]])</f>
        <v>蜀</v>
      </c>
      <c r="D590">
        <f>_xlfn.UNICODE(テーブル6[[#This Row],[文字]])</f>
        <v>34560</v>
      </c>
    </row>
    <row r="591" spans="2:4">
      <c r="B591">
        <f t="shared" si="9"/>
        <v>589</v>
      </c>
      <c r="C591" t="str" cm="1">
        <f t="array" ref="C591">INDEX(字音画数表[旧字],テーブル6[[#This Row],[No]])</f>
        <v>歜</v>
      </c>
      <c r="D591">
        <f>_xlfn.UNICODE(テーブル6[[#This Row],[文字]])</f>
        <v>27484</v>
      </c>
    </row>
    <row r="592" spans="2:4">
      <c r="B592">
        <f t="shared" si="9"/>
        <v>590</v>
      </c>
      <c r="C592" t="str" cm="1">
        <f t="array" ref="C592">INDEX(字音画数表[旧字],テーブル6[[#This Row],[No]])</f>
        <v>織</v>
      </c>
      <c r="D592">
        <f>_xlfn.UNICODE(テーブル6[[#This Row],[文字]])</f>
        <v>32340</v>
      </c>
    </row>
    <row r="593" spans="2:4">
      <c r="B593">
        <f t="shared" si="9"/>
        <v>591</v>
      </c>
      <c r="C593" t="str" cm="1">
        <f t="array" ref="C593">INDEX(字音画数表[旧字],テーブル6[[#This Row],[No]])</f>
        <v>職</v>
      </c>
      <c r="D593">
        <f>_xlfn.UNICODE(テーブル6[[#This Row],[文字]])</f>
        <v>32887</v>
      </c>
    </row>
    <row r="594" spans="2:4">
      <c r="B594">
        <f t="shared" si="9"/>
        <v>592</v>
      </c>
      <c r="C594" t="str" cm="1">
        <f t="array" ref="C594">INDEX(字音画数表[旧字],テーブル6[[#This Row],[No]])</f>
        <v>續</v>
      </c>
      <c r="D594">
        <f>_xlfn.UNICODE(テーブル6[[#This Row],[文字]])</f>
        <v>32396</v>
      </c>
    </row>
    <row r="595" spans="2:4">
      <c r="B595">
        <f t="shared" si="9"/>
        <v>593</v>
      </c>
      <c r="C595" t="str" cm="1">
        <f t="array" ref="C595">INDEX(字音画数表[旧字],テーブル6[[#This Row],[No]])</f>
        <v>觸</v>
      </c>
      <c r="D595">
        <f>_xlfn.UNICODE(テーブル6[[#This Row],[文字]])</f>
        <v>35320</v>
      </c>
    </row>
    <row r="596" spans="2:4">
      <c r="B596">
        <f t="shared" si="9"/>
        <v>594</v>
      </c>
      <c r="C596" t="str" cm="1">
        <f t="array" ref="C596">INDEX(字音画数表[旧字],テーブル6[[#This Row],[No]])</f>
        <v>屬</v>
      </c>
      <c r="D596">
        <f>_xlfn.UNICODE(テーブル6[[#This Row],[文字]])</f>
        <v>23660</v>
      </c>
    </row>
    <row r="597" spans="2:4">
      <c r="B597">
        <f t="shared" si="9"/>
        <v>595</v>
      </c>
      <c r="C597" t="str" cm="1">
        <f t="array" ref="C597">INDEX(字音画数表[旧字],テーブル6[[#This Row],[No]])</f>
        <v>贖</v>
      </c>
      <c r="D597">
        <f>_xlfn.UNICODE(テーブル6[[#This Row],[文字]])</f>
        <v>36118</v>
      </c>
    </row>
    <row r="598" spans="2:4">
      <c r="B598">
        <f t="shared" si="9"/>
        <v>596</v>
      </c>
      <c r="C598" t="str" cm="1">
        <f t="array" ref="C598">INDEX(字音画数表[旧字],テーブル6[[#This Row],[No]])</f>
        <v>蓐</v>
      </c>
      <c r="D598">
        <f>_xlfn.UNICODE(テーブル6[[#This Row],[文字]])</f>
        <v>34000</v>
      </c>
    </row>
    <row r="599" spans="2:4">
      <c r="B599">
        <f t="shared" si="9"/>
        <v>597</v>
      </c>
      <c r="C599" t="str" cm="1">
        <f t="array" ref="C599">INDEX(字音画数表[旧字],テーブル6[[#This Row],[No]])</f>
        <v>申</v>
      </c>
      <c r="D599">
        <f>_xlfn.UNICODE(テーブル6[[#This Row],[文字]])</f>
        <v>30003</v>
      </c>
    </row>
    <row r="600" spans="2:4">
      <c r="B600">
        <f t="shared" si="9"/>
        <v>598</v>
      </c>
      <c r="C600" t="str" cm="1">
        <f t="array" ref="C600">INDEX(字音画数表[旧字],テーブル6[[#This Row],[No]])</f>
        <v>臣</v>
      </c>
      <c r="D600">
        <f>_xlfn.UNICODE(テーブル6[[#This Row],[文字]])</f>
        <v>33251</v>
      </c>
    </row>
    <row r="601" spans="2:4">
      <c r="B601">
        <f t="shared" si="9"/>
        <v>599</v>
      </c>
      <c r="C601" t="str" cm="1">
        <f t="array" ref="C601">INDEX(字音画数表[旧字],テーブル6[[#This Row],[No]])</f>
        <v>辛</v>
      </c>
      <c r="D601">
        <f>_xlfn.UNICODE(テーブル6[[#This Row],[文字]])</f>
        <v>36763</v>
      </c>
    </row>
    <row r="602" spans="2:4">
      <c r="B602">
        <f t="shared" si="9"/>
        <v>600</v>
      </c>
      <c r="C602" t="str" cm="1">
        <f t="array" ref="C602">INDEX(字音画数表[旧字],テーブル6[[#This Row],[No]])</f>
        <v>辰</v>
      </c>
      <c r="D602">
        <f>_xlfn.UNICODE(テーブル6[[#This Row],[文字]])</f>
        <v>36784</v>
      </c>
    </row>
    <row r="603" spans="2:4">
      <c r="B603">
        <f t="shared" si="9"/>
        <v>601</v>
      </c>
      <c r="C603" t="str" cm="1">
        <f t="array" ref="C603">INDEX(字音画数表[旧字],テーブル6[[#This Row],[No]])</f>
        <v>信</v>
      </c>
      <c r="D603">
        <f>_xlfn.UNICODE(テーブル6[[#This Row],[文字]])</f>
        <v>20449</v>
      </c>
    </row>
    <row r="604" spans="2:4">
      <c r="B604">
        <f t="shared" si="9"/>
        <v>602</v>
      </c>
      <c r="C604" t="str" cm="1">
        <f t="array" ref="C604">INDEX(字音画数表[旧字],テーブル6[[#This Row],[No]])</f>
        <v>津</v>
      </c>
      <c r="D604">
        <f>_xlfn.UNICODE(テーブル6[[#This Row],[文字]])</f>
        <v>27941</v>
      </c>
    </row>
    <row r="605" spans="2:4">
      <c r="B605">
        <f t="shared" si="9"/>
        <v>603</v>
      </c>
      <c r="C605" t="str" cm="1">
        <f t="array" ref="C605">INDEX(字音画数表[旧字],テーブル6[[#This Row],[No]])</f>
        <v>晉</v>
      </c>
      <c r="D605">
        <f>_xlfn.UNICODE(テーブル6[[#This Row],[文字]])</f>
        <v>26185</v>
      </c>
    </row>
    <row r="606" spans="2:4">
      <c r="B606">
        <f t="shared" si="9"/>
        <v>604</v>
      </c>
      <c r="C606" t="str" cm="1">
        <f t="array" ref="C606">INDEX(字音画数表[旧字],テーブル6[[#This Row],[No]])</f>
        <v>眞</v>
      </c>
      <c r="D606">
        <f>_xlfn.UNICODE(テーブル6[[#This Row],[文字]])</f>
        <v>30494</v>
      </c>
    </row>
    <row r="607" spans="2:4">
      <c r="B607">
        <f t="shared" si="9"/>
        <v>605</v>
      </c>
      <c r="C607" t="str" cm="1">
        <f t="array" ref="C607">INDEX(字音画数表[旧字],テーブル6[[#This Row],[No]])</f>
        <v>秦</v>
      </c>
      <c r="D607">
        <f>_xlfn.UNICODE(テーブル6[[#This Row],[文字]])</f>
        <v>31206</v>
      </c>
    </row>
    <row r="608" spans="2:4">
      <c r="B608">
        <f t="shared" si="9"/>
        <v>606</v>
      </c>
      <c r="C608" t="str" cm="1">
        <f t="array" ref="C608">INDEX(字音画数表[旧字],テーブル6[[#This Row],[No]])</f>
        <v>茞</v>
      </c>
      <c r="D608">
        <f>_xlfn.UNICODE(テーブル6[[#This Row],[文字]])</f>
        <v>33566</v>
      </c>
    </row>
    <row r="609" spans="2:4">
      <c r="B609">
        <f t="shared" si="9"/>
        <v>607</v>
      </c>
      <c r="C609" t="str" cm="1">
        <f t="array" ref="C609">INDEX(字音画数表[旧字],テーブル6[[#This Row],[No]])</f>
        <v>訊</v>
      </c>
      <c r="D609">
        <f>_xlfn.UNICODE(テーブル6[[#This Row],[文字]])</f>
        <v>35338</v>
      </c>
    </row>
    <row r="610" spans="2:4">
      <c r="B610">
        <f t="shared" si="9"/>
        <v>608</v>
      </c>
      <c r="C610" t="str" cm="1">
        <f t="array" ref="C610">INDEX(字音画数表[旧字],テーブル6[[#This Row],[No]])</f>
        <v>軫</v>
      </c>
      <c r="D610">
        <f>_xlfn.UNICODE(テーブル6[[#This Row],[文字]])</f>
        <v>36587</v>
      </c>
    </row>
    <row r="611" spans="2:4">
      <c r="B611">
        <f t="shared" si="9"/>
        <v>609</v>
      </c>
      <c r="C611" t="str" cm="1">
        <f t="array" ref="C611">INDEX(字音画数表[旧字],テーブル6[[#This Row],[No]])</f>
        <v>愼</v>
      </c>
      <c r="D611">
        <f>_xlfn.UNICODE(テーブル6[[#This Row],[文字]])</f>
        <v>24892</v>
      </c>
    </row>
    <row r="612" spans="2:4">
      <c r="B612">
        <f t="shared" si="9"/>
        <v>610</v>
      </c>
      <c r="C612" t="str" cm="1">
        <f t="array" ref="C612">INDEX(字音画数表[旧字],テーブル6[[#This Row],[No]])</f>
        <v>新</v>
      </c>
      <c r="D612">
        <f>_xlfn.UNICODE(テーブル6[[#This Row],[文字]])</f>
        <v>26032</v>
      </c>
    </row>
    <row r="613" spans="2:4">
      <c r="B613">
        <f t="shared" si="9"/>
        <v>611</v>
      </c>
      <c r="C613" t="str" cm="1">
        <f t="array" ref="C613">INDEX(字音画数表[旧字],テーブル6[[#This Row],[No]])</f>
        <v>盡</v>
      </c>
      <c r="D613">
        <f>_xlfn.UNICODE(テーブル6[[#This Row],[文字]])</f>
        <v>30433</v>
      </c>
    </row>
    <row r="614" spans="2:4">
      <c r="B614">
        <f t="shared" si="9"/>
        <v>612</v>
      </c>
      <c r="C614" t="str" cm="1">
        <f t="array" ref="C614">INDEX(字音画数表[旧字],テーブル6[[#This Row],[No]])</f>
        <v>審</v>
      </c>
      <c r="D614">
        <f>_xlfn.UNICODE(テーブル6[[#This Row],[文字]])</f>
        <v>23529</v>
      </c>
    </row>
    <row r="615" spans="2:4">
      <c r="B615">
        <f t="shared" si="9"/>
        <v>613</v>
      </c>
      <c r="C615" t="str" cm="1">
        <f t="array" ref="C615">INDEX(字音画数表[旧字],テーブル6[[#This Row],[No]])</f>
        <v>薪</v>
      </c>
      <c r="D615">
        <f>_xlfn.UNICODE(テーブル6[[#This Row],[文字]])</f>
        <v>34218</v>
      </c>
    </row>
    <row r="616" spans="2:4">
      <c r="B616">
        <f t="shared" si="9"/>
        <v>614</v>
      </c>
      <c r="C616" t="str" cm="1">
        <f t="array" ref="C616">INDEX(字音画数表[旧字],テーブル6[[#This Row],[No]])</f>
        <v>親</v>
      </c>
      <c r="D616">
        <f>_xlfn.UNICODE(テーブル6[[#This Row],[文字]])</f>
        <v>35242</v>
      </c>
    </row>
    <row r="617" spans="2:4">
      <c r="B617">
        <f t="shared" si="9"/>
        <v>615</v>
      </c>
      <c r="C617" t="str" cm="1">
        <f t="array" ref="C617">INDEX(字音画数表[旧字],テーブル6[[#This Row],[No]])</f>
        <v>瞫</v>
      </c>
      <c r="D617">
        <f>_xlfn.UNICODE(テーブル6[[#This Row],[文字]])</f>
        <v>30635</v>
      </c>
    </row>
    <row r="618" spans="2:4">
      <c r="B618">
        <f t="shared" si="9"/>
        <v>616</v>
      </c>
      <c r="C618" t="str" cm="1">
        <f t="array" ref="C618">INDEX(字音画数表[旧字],テーブル6[[#This Row],[No]])</f>
        <v>簪</v>
      </c>
      <c r="D618">
        <f>_xlfn.UNICODE(テーブル6[[#This Row],[文字]])</f>
        <v>31786</v>
      </c>
    </row>
    <row r="619" spans="2:4">
      <c r="B619">
        <f t="shared" si="9"/>
        <v>617</v>
      </c>
      <c r="C619" t="str" cm="1">
        <f t="array" ref="C619">INDEX(字音画数表[旧字],テーブル6[[#This Row],[No]])</f>
        <v>人</v>
      </c>
      <c r="D619">
        <f>_xlfn.UNICODE(テーブル6[[#This Row],[文字]])</f>
        <v>20154</v>
      </c>
    </row>
    <row r="620" spans="2:4">
      <c r="B620">
        <f t="shared" si="9"/>
        <v>618</v>
      </c>
      <c r="C620" t="str" cm="1">
        <f t="array" ref="C620">INDEX(字音画数表[旧字],テーブル6[[#This Row],[No]])</f>
        <v>仁</v>
      </c>
      <c r="D620">
        <f>_xlfn.UNICODE(テーブル6[[#This Row],[文字]])</f>
        <v>20161</v>
      </c>
    </row>
    <row r="621" spans="2:4">
      <c r="B621">
        <f t="shared" si="9"/>
        <v>619</v>
      </c>
      <c r="C621" t="str" cm="1">
        <f t="array" ref="C621">INDEX(字音画数表[旧字],テーブル6[[#This Row],[No]])</f>
        <v>壬</v>
      </c>
      <c r="D621">
        <f>_xlfn.UNICODE(テーブル6[[#This Row],[文字]])</f>
        <v>22764</v>
      </c>
    </row>
    <row r="622" spans="2:4">
      <c r="B622">
        <f t="shared" si="9"/>
        <v>620</v>
      </c>
      <c r="C622" t="str" cm="1">
        <f t="array" ref="C622">INDEX(字音画数表[旧字],テーブル6[[#This Row],[No]])</f>
        <v>水</v>
      </c>
      <c r="D622">
        <f>_xlfn.UNICODE(テーブル6[[#This Row],[文字]])</f>
        <v>27700</v>
      </c>
    </row>
    <row r="623" spans="2:4">
      <c r="B623">
        <f t="shared" si="9"/>
        <v>621</v>
      </c>
      <c r="C623" t="str" cm="1">
        <f t="array" ref="C623">INDEX(字音画数表[旧字],テーブル6[[#This Row],[No]])</f>
        <v>衰</v>
      </c>
      <c r="D623">
        <f>_xlfn.UNICODE(テーブル6[[#This Row],[文字]])</f>
        <v>34928</v>
      </c>
    </row>
    <row r="624" spans="2:4">
      <c r="B624">
        <f t="shared" si="9"/>
        <v>622</v>
      </c>
      <c r="C624" t="str" cm="1">
        <f t="array" ref="C624">INDEX(字音画数表[旧字],テーブル6[[#This Row],[No]])</f>
        <v>遂</v>
      </c>
      <c r="D624">
        <f>_xlfn.UNICODE(テーブル6[[#This Row],[文字]])</f>
        <v>36930</v>
      </c>
    </row>
    <row r="625" spans="2:4">
      <c r="B625">
        <f t="shared" si="9"/>
        <v>623</v>
      </c>
      <c r="C625" t="str" cm="1">
        <f t="array" ref="C625">INDEX(字音画数表[旧字],テーブル6[[#This Row],[No]])</f>
        <v>芻</v>
      </c>
      <c r="D625">
        <f>_xlfn.UNICODE(テーブル6[[#This Row],[文字]])</f>
        <v>33467</v>
      </c>
    </row>
    <row r="626" spans="2:4">
      <c r="B626">
        <f t="shared" si="9"/>
        <v>624</v>
      </c>
      <c r="C626" t="str" cm="1">
        <f t="array" ref="C626">INDEX(字音画数表[旧字],テーブル6[[#This Row],[No]])</f>
        <v>數</v>
      </c>
      <c r="D626">
        <f>_xlfn.UNICODE(テーブル6[[#This Row],[文字]])</f>
        <v>25976</v>
      </c>
    </row>
    <row r="627" spans="2:4">
      <c r="B627">
        <f t="shared" si="9"/>
        <v>625</v>
      </c>
      <c r="C627" t="str" cm="1">
        <f t="array" ref="C627">INDEX(字音画数表[旧字],テーブル6[[#This Row],[No]])</f>
        <v>占</v>
      </c>
      <c r="D627">
        <f>_xlfn.UNICODE(テーブル6[[#This Row],[文字]])</f>
        <v>21344</v>
      </c>
    </row>
    <row r="628" spans="2:4">
      <c r="B628">
        <f t="shared" si="9"/>
        <v>626</v>
      </c>
      <c r="C628" t="str" cm="1">
        <f t="array" ref="C628">INDEX(字音画数表[旧字],テーブル6[[#This Row],[No]])</f>
        <v>正</v>
      </c>
      <c r="D628">
        <f>_xlfn.UNICODE(テーブル6[[#This Row],[文字]])</f>
        <v>27491</v>
      </c>
    </row>
    <row r="629" spans="2:4">
      <c r="B629">
        <f t="shared" si="9"/>
        <v>627</v>
      </c>
      <c r="C629" t="str" cm="1">
        <f t="array" ref="C629">INDEX(字音画数表[旧字],テーブル6[[#This Row],[No]])</f>
        <v>成</v>
      </c>
      <c r="D629">
        <f>_xlfn.UNICODE(テーブル6[[#This Row],[文字]])</f>
        <v>25104</v>
      </c>
    </row>
    <row r="630" spans="2:4">
      <c r="B630">
        <f t="shared" si="9"/>
        <v>628</v>
      </c>
      <c r="C630" t="str" cm="1">
        <f t="array" ref="C630">INDEX(字音画数表[旧字],テーブル6[[#This Row],[No]])</f>
        <v>西</v>
      </c>
      <c r="D630">
        <f>_xlfn.UNICODE(テーブル6[[#This Row],[文字]])</f>
        <v>35199</v>
      </c>
    </row>
    <row r="631" spans="2:4">
      <c r="B631">
        <f t="shared" si="9"/>
        <v>629</v>
      </c>
      <c r="C631" t="str" cm="1">
        <f t="array" ref="C631">INDEX(字音画数表[旧字],テーブル6[[#This Row],[No]])</f>
        <v>姓</v>
      </c>
      <c r="D631">
        <f>_xlfn.UNICODE(テーブル6[[#This Row],[文字]])</f>
        <v>22995</v>
      </c>
    </row>
    <row r="632" spans="2:4">
      <c r="B632">
        <f t="shared" si="9"/>
        <v>630</v>
      </c>
      <c r="C632" t="str" cm="1">
        <f t="array" ref="C632">INDEX(字音画数表[旧字],テーブル6[[#This Row],[No]])</f>
        <v>妻</v>
      </c>
      <c r="D632">
        <f>_xlfn.UNICODE(テーブル6[[#This Row],[文字]])</f>
        <v>22971</v>
      </c>
    </row>
    <row r="633" spans="2:4">
      <c r="B633">
        <f t="shared" si="9"/>
        <v>631</v>
      </c>
      <c r="C633" t="str" cm="1">
        <f t="array" ref="C633">INDEX(字音画数表[旧字],テーブル6[[#This Row],[No]])</f>
        <v>性</v>
      </c>
      <c r="D633">
        <f>_xlfn.UNICODE(テーブル6[[#This Row],[文字]])</f>
        <v>24615</v>
      </c>
    </row>
    <row r="634" spans="2:4">
      <c r="B634">
        <f t="shared" si="9"/>
        <v>632</v>
      </c>
      <c r="C634" t="str" cm="1">
        <f t="array" ref="C634">INDEX(字音画数表[旧字],テーブル6[[#This Row],[No]])</f>
        <v>靑</v>
      </c>
      <c r="D634">
        <f>_xlfn.UNICODE(テーブル6[[#This Row],[文字]])</f>
        <v>38737</v>
      </c>
    </row>
    <row r="635" spans="2:4">
      <c r="B635">
        <f t="shared" si="9"/>
        <v>633</v>
      </c>
      <c r="C635" t="str" cm="1">
        <f t="array" ref="C635">INDEX(字音画数表[旧字],テーブル6[[#This Row],[No]])</f>
        <v>城</v>
      </c>
      <c r="D635">
        <f>_xlfn.UNICODE(テーブル6[[#This Row],[文字]])</f>
        <v>22478</v>
      </c>
    </row>
    <row r="636" spans="2:4">
      <c r="B636">
        <f t="shared" si="9"/>
        <v>634</v>
      </c>
      <c r="C636" t="str" cm="1">
        <f t="array" ref="C636">INDEX(字音画数表[旧字],テーブル6[[#This Row],[No]])</f>
        <v>省</v>
      </c>
      <c r="D636">
        <f>_xlfn.UNICODE(テーブル6[[#This Row],[文字]])</f>
        <v>30465</v>
      </c>
    </row>
    <row r="637" spans="2:4">
      <c r="B637">
        <f t="shared" si="9"/>
        <v>635</v>
      </c>
      <c r="C637" t="str" cm="1">
        <f t="array" ref="C637">INDEX(字音画数表[旧字],テーブル6[[#This Row],[No]])</f>
        <v>迣</v>
      </c>
      <c r="D637">
        <f>_xlfn.UNICODE(テーブル6[[#This Row],[文字]])</f>
        <v>36835</v>
      </c>
    </row>
    <row r="638" spans="2:4">
      <c r="B638">
        <f t="shared" si="9"/>
        <v>636</v>
      </c>
      <c r="C638" t="str" cm="1">
        <f t="array" ref="C638">INDEX(字音画数表[旧字],テーブル6[[#This Row],[No]])</f>
        <v>眚</v>
      </c>
      <c r="D638">
        <f>_xlfn.UNICODE(テーブル6[[#This Row],[文字]])</f>
        <v>30490</v>
      </c>
    </row>
    <row r="639" spans="2:4">
      <c r="B639">
        <f t="shared" si="9"/>
        <v>637</v>
      </c>
      <c r="C639" t="str" cm="1">
        <f t="array" ref="C639">INDEX(字音画数表[旧字],テーブル6[[#This Row],[No]])</f>
        <v>旌</v>
      </c>
      <c r="D639">
        <f>_xlfn.UNICODE(テーブル6[[#This Row],[文字]])</f>
        <v>26060</v>
      </c>
    </row>
    <row r="640" spans="2:4">
      <c r="B640">
        <f t="shared" si="9"/>
        <v>638</v>
      </c>
      <c r="C640" t="str" cm="1">
        <f t="array" ref="C640">INDEX(字音画数表[旧字],テーブル6[[#This Row],[No]])</f>
        <v>淸</v>
      </c>
      <c r="D640">
        <f>_xlfn.UNICODE(テーブル6[[#This Row],[文字]])</f>
        <v>28152</v>
      </c>
    </row>
    <row r="641" spans="2:4">
      <c r="B641">
        <f t="shared" si="9"/>
        <v>639</v>
      </c>
      <c r="C641" t="str" cm="1">
        <f t="array" ref="C641">INDEX(字音画数表[旧字],テーブル6[[#This Row],[No]])</f>
        <v>郪</v>
      </c>
      <c r="D641">
        <f>_xlfn.UNICODE(テーブル6[[#This Row],[文字]])</f>
        <v>37098</v>
      </c>
    </row>
    <row r="642" spans="2:4">
      <c r="B642">
        <f t="shared" si="9"/>
        <v>640</v>
      </c>
      <c r="C642" t="str" cm="1">
        <f t="array" ref="C642">INDEX(字音画数表[旧字],テーブル6[[#This Row],[No]])</f>
        <v>歲</v>
      </c>
      <c r="D642">
        <f>_xlfn.UNICODE(テーブル6[[#This Row],[文字]])</f>
        <v>27506</v>
      </c>
    </row>
    <row r="643" spans="2:4">
      <c r="B643">
        <f t="shared" si="9"/>
        <v>641</v>
      </c>
      <c r="C643" t="str" cm="1">
        <f t="array" ref="C643">INDEX(字音画数表[旧字],テーブル6[[#This Row],[No]])</f>
        <v>裚</v>
      </c>
      <c r="D643">
        <f>_xlfn.UNICODE(テーブル6[[#This Row],[文字]])</f>
        <v>35034</v>
      </c>
    </row>
    <row r="644" spans="2:4">
      <c r="B644">
        <f t="shared" ref="B644:B707" si="10">ROW()-2</f>
        <v>642</v>
      </c>
      <c r="C644" t="str" cm="1">
        <f t="array" ref="C644">INDEX(字音画数表[旧字],テーブル6[[#This Row],[No]])</f>
        <v>誠</v>
      </c>
      <c r="D644">
        <f>_xlfn.UNICODE(テーブル6[[#This Row],[文字]])</f>
        <v>35488</v>
      </c>
    </row>
    <row r="645" spans="2:4">
      <c r="B645">
        <f t="shared" si="10"/>
        <v>643</v>
      </c>
      <c r="C645" t="str" cm="1">
        <f t="array" ref="C645">INDEX(字音画数表[旧字],テーブル6[[#This Row],[No]])</f>
        <v>齊</v>
      </c>
      <c r="D645">
        <f>_xlfn.UNICODE(テーブル6[[#This Row],[文字]])</f>
        <v>40778</v>
      </c>
    </row>
    <row r="646" spans="2:4">
      <c r="B646">
        <f t="shared" si="10"/>
        <v>644</v>
      </c>
      <c r="C646" t="str" cm="1">
        <f t="array" ref="C646">INDEX(字音画数表[旧字],テーブル6[[#This Row],[No]])</f>
        <v>瘛</v>
      </c>
      <c r="D646">
        <f>_xlfn.UNICODE(テーブル6[[#This Row],[文字]])</f>
        <v>30235</v>
      </c>
    </row>
    <row r="647" spans="2:4">
      <c r="B647">
        <f t="shared" si="10"/>
        <v>645</v>
      </c>
      <c r="C647" t="str" cm="1">
        <f t="array" ref="C647">INDEX(字音画数表[旧字],テーブル6[[#This Row],[No]])</f>
        <v>請</v>
      </c>
      <c r="D647">
        <f>_xlfn.UNICODE(テーブル6[[#This Row],[文字]])</f>
        <v>35531</v>
      </c>
    </row>
    <row r="648" spans="2:4">
      <c r="B648">
        <f t="shared" si="10"/>
        <v>646</v>
      </c>
      <c r="C648" t="str" cm="1">
        <f t="array" ref="C648">INDEX(字音画数表[旧字],テーブル6[[#This Row],[No]])</f>
        <v>靜</v>
      </c>
      <c r="D648">
        <f>_xlfn.UNICODE(テーブル6[[#This Row],[文字]])</f>
        <v>38748</v>
      </c>
    </row>
    <row r="649" spans="2:4">
      <c r="B649">
        <f t="shared" si="10"/>
        <v>647</v>
      </c>
      <c r="C649" t="str" cm="1">
        <f t="array" ref="C649">INDEX(字音画数表[旧字],テーブル6[[#This Row],[No]])</f>
        <v>𤺊</v>
      </c>
      <c r="D649">
        <f>_xlfn.UNICODE(テーブル6[[#This Row],[文字]])</f>
        <v>151178</v>
      </c>
    </row>
    <row r="650" spans="2:4">
      <c r="B650">
        <f t="shared" si="10"/>
        <v>648</v>
      </c>
      <c r="C650" t="str" cm="1">
        <f t="array" ref="C650">INDEX(字音画数表[旧字],テーブル6[[#This Row],[No]])</f>
        <v>贅</v>
      </c>
      <c r="D650">
        <f>_xlfn.UNICODE(テーブル6[[#This Row],[文字]])</f>
        <v>36101</v>
      </c>
    </row>
    <row r="651" spans="2:4">
      <c r="B651">
        <f t="shared" si="10"/>
        <v>649</v>
      </c>
      <c r="C651" t="str" cm="1">
        <f t="array" ref="C651">INDEX(字音画数表[旧字],テーブル6[[#This Row],[No]])</f>
        <v>夕</v>
      </c>
      <c r="D651">
        <f>_xlfn.UNICODE(テーブル6[[#This Row],[文字]])</f>
        <v>22805</v>
      </c>
    </row>
    <row r="652" spans="2:4">
      <c r="B652">
        <f t="shared" si="10"/>
        <v>650</v>
      </c>
      <c r="C652" t="str" cm="1">
        <f t="array" ref="C652">INDEX(字音画数表[旧字],テーブル6[[#This Row],[No]])</f>
        <v>石</v>
      </c>
      <c r="D652">
        <f>_xlfn.UNICODE(テーブル6[[#This Row],[文字]])</f>
        <v>30707</v>
      </c>
    </row>
    <row r="653" spans="2:4">
      <c r="B653">
        <f t="shared" si="10"/>
        <v>651</v>
      </c>
      <c r="C653" t="str" cm="1">
        <f t="array" ref="C653">INDEX(字音画数表[旧字],テーブル6[[#This Row],[No]])</f>
        <v>赤</v>
      </c>
      <c r="D653">
        <f>_xlfn.UNICODE(テーブル6[[#This Row],[文字]])</f>
        <v>36196</v>
      </c>
    </row>
    <row r="654" spans="2:4">
      <c r="B654">
        <f t="shared" si="10"/>
        <v>652</v>
      </c>
      <c r="C654" t="str" cm="1">
        <f t="array" ref="C654">INDEX(字音画数表[旧字],テーブル6[[#This Row],[No]])</f>
        <v>析</v>
      </c>
      <c r="D654">
        <f>_xlfn.UNICODE(テーブル6[[#This Row],[文字]])</f>
        <v>26512</v>
      </c>
    </row>
    <row r="655" spans="2:4">
      <c r="B655">
        <f t="shared" si="10"/>
        <v>653</v>
      </c>
      <c r="C655" t="str" cm="1">
        <f t="array" ref="C655">INDEX(字音画数表[旧字],テーブル6[[#This Row],[No]])</f>
        <v>席</v>
      </c>
      <c r="D655">
        <f>_xlfn.UNICODE(テーブル6[[#This Row],[文字]])</f>
        <v>24109</v>
      </c>
    </row>
    <row r="656" spans="2:4">
      <c r="B656">
        <f t="shared" si="10"/>
        <v>654</v>
      </c>
      <c r="C656" t="str" cm="1">
        <f t="array" ref="C656">INDEX(字音画数表[旧字],テーブル6[[#This Row],[No]])</f>
        <v>惜</v>
      </c>
      <c r="D656">
        <f>_xlfn.UNICODE(テーブル6[[#This Row],[文字]])</f>
        <v>24796</v>
      </c>
    </row>
    <row r="657" spans="2:4">
      <c r="B657">
        <f t="shared" si="10"/>
        <v>655</v>
      </c>
      <c r="C657" t="str" cm="1">
        <f t="array" ref="C657">INDEX(字音画数表[旧字],テーブル6[[#This Row],[No]])</f>
        <v>適</v>
      </c>
      <c r="D657">
        <f>_xlfn.UNICODE(テーブル6[[#This Row],[文字]])</f>
        <v>36969</v>
      </c>
    </row>
    <row r="658" spans="2:4">
      <c r="B658">
        <f t="shared" si="10"/>
        <v>656</v>
      </c>
      <c r="C658" t="str" cm="1">
        <f t="array" ref="C658">INDEX(字音画数表[旧字],テーブル6[[#This Row],[No]])</f>
        <v>積</v>
      </c>
      <c r="D658">
        <f>_xlfn.UNICODE(テーブル6[[#This Row],[文字]])</f>
        <v>31309</v>
      </c>
    </row>
    <row r="659" spans="2:4">
      <c r="B659">
        <f t="shared" si="10"/>
        <v>657</v>
      </c>
      <c r="C659" t="str" cm="1">
        <f t="array" ref="C659">INDEX(字音画数表[旧字],テーブル6[[#This Row],[No]])</f>
        <v>釋</v>
      </c>
      <c r="D659">
        <f>_xlfn.UNICODE(テーブル6[[#This Row],[文字]])</f>
        <v>37323</v>
      </c>
    </row>
    <row r="660" spans="2:4">
      <c r="B660">
        <f t="shared" si="10"/>
        <v>658</v>
      </c>
      <c r="C660" t="str" cm="1">
        <f t="array" ref="C660">INDEX(字音画数表[旧字],テーブル6[[#This Row],[No]])</f>
        <v>竊</v>
      </c>
      <c r="D660">
        <f>_xlfn.UNICODE(テーブル6[[#This Row],[文字]])</f>
        <v>31434</v>
      </c>
    </row>
    <row r="661" spans="2:4">
      <c r="B661">
        <f t="shared" si="10"/>
        <v>659</v>
      </c>
      <c r="C661" t="str" cm="1">
        <f t="array" ref="C661">INDEX(字音画数表[旧字],テーブル6[[#This Row],[No]])</f>
        <v>千</v>
      </c>
      <c r="D661">
        <f>_xlfn.UNICODE(テーブル6[[#This Row],[文字]])</f>
        <v>21315</v>
      </c>
    </row>
    <row r="662" spans="2:4">
      <c r="B662">
        <f t="shared" si="10"/>
        <v>660</v>
      </c>
      <c r="C662" t="str" cm="1">
        <f t="array" ref="C662">INDEX(字音画数表[旧字],テーブル6[[#This Row],[No]])</f>
        <v>阡</v>
      </c>
      <c r="D662">
        <f>_xlfn.UNICODE(テーブル6[[#This Row],[文字]])</f>
        <v>38433</v>
      </c>
    </row>
    <row r="663" spans="2:4">
      <c r="B663">
        <f t="shared" si="10"/>
        <v>661</v>
      </c>
      <c r="C663" t="str" cm="1">
        <f t="array" ref="C663">INDEX(字音画数表[旧字],テーブル6[[#This Row],[No]])</f>
        <v>前</v>
      </c>
      <c r="D663">
        <f>_xlfn.UNICODE(テーブル6[[#This Row],[文字]])</f>
        <v>21069</v>
      </c>
    </row>
    <row r="664" spans="2:4">
      <c r="B664">
        <f t="shared" si="10"/>
        <v>662</v>
      </c>
      <c r="C664" t="str" cm="1">
        <f t="array" ref="C664">INDEX(字音画数表[旧字],テーブル6[[#This Row],[No]])</f>
        <v>宣</v>
      </c>
      <c r="D664">
        <f>_xlfn.UNICODE(テーブル6[[#This Row],[文字]])</f>
        <v>23459</v>
      </c>
    </row>
    <row r="665" spans="2:4">
      <c r="B665">
        <f t="shared" si="10"/>
        <v>663</v>
      </c>
      <c r="C665" t="str" cm="1">
        <f t="array" ref="C665">INDEX(字音画数表[旧字],テーブル6[[#This Row],[No]])</f>
        <v>淺</v>
      </c>
      <c r="D665">
        <f>_xlfn.UNICODE(テーブル6[[#This Row],[文字]])</f>
        <v>28154</v>
      </c>
    </row>
    <row r="666" spans="2:4">
      <c r="B666">
        <f t="shared" si="10"/>
        <v>664</v>
      </c>
      <c r="C666" t="str" cm="1">
        <f t="array" ref="C666">INDEX(字音画数表[旧字],テーブル6[[#This Row],[No]])</f>
        <v>船</v>
      </c>
      <c r="D666">
        <f>_xlfn.UNICODE(テーブル6[[#This Row],[文字]])</f>
        <v>33337</v>
      </c>
    </row>
    <row r="667" spans="2:4">
      <c r="B667">
        <f t="shared" si="10"/>
        <v>665</v>
      </c>
      <c r="C667" t="str" cm="1">
        <f t="array" ref="C667">INDEX(字音画数表[旧字],テーブル6[[#This Row],[No]])</f>
        <v>孱</v>
      </c>
      <c r="D667">
        <f>_xlfn.UNICODE(テーブル6[[#This Row],[文字]])</f>
        <v>23409</v>
      </c>
    </row>
    <row r="668" spans="2:4">
      <c r="B668">
        <f t="shared" si="10"/>
        <v>666</v>
      </c>
      <c r="C668" t="str" cm="1">
        <f t="array" ref="C668">INDEX(字音画数表[旧字],テーブル6[[#This Row],[No]])</f>
        <v>賤</v>
      </c>
      <c r="D668">
        <f>_xlfn.UNICODE(テーブル6[[#This Row],[文字]])</f>
        <v>36068</v>
      </c>
    </row>
    <row r="669" spans="2:4">
      <c r="B669">
        <f t="shared" si="10"/>
        <v>667</v>
      </c>
      <c r="C669" t="str" cm="1">
        <f t="array" ref="C669">INDEX(字音画数表[旧字],テーブル6[[#This Row],[No]])</f>
        <v>踐</v>
      </c>
      <c r="D669">
        <f>_xlfn.UNICODE(テーブル6[[#This Row],[文字]])</f>
        <v>36368</v>
      </c>
    </row>
    <row r="670" spans="2:4">
      <c r="B670">
        <f t="shared" si="10"/>
        <v>668</v>
      </c>
      <c r="C670" t="str" cm="1">
        <f t="array" ref="C670">INDEX(字音画数表[旧字],テーブル6[[#This Row],[No]])</f>
        <v>嬗</v>
      </c>
      <c r="D670">
        <f>_xlfn.UNICODE(テーブル6[[#This Row],[文字]])</f>
        <v>23319</v>
      </c>
    </row>
    <row r="671" spans="2:4">
      <c r="B671">
        <f t="shared" si="10"/>
        <v>669</v>
      </c>
      <c r="C671" t="str" cm="1">
        <f t="array" ref="C671">INDEX(字音画数表[旧字],テーブル6[[#This Row],[No]])</f>
        <v>戰</v>
      </c>
      <c r="D671">
        <f>_xlfn.UNICODE(テーブル6[[#This Row],[文字]])</f>
        <v>25136</v>
      </c>
    </row>
    <row r="672" spans="2:4">
      <c r="B672">
        <f t="shared" si="10"/>
        <v>670</v>
      </c>
      <c r="C672" t="str" cm="1">
        <f t="array" ref="C672">INDEX(字音画数表[旧字],テーブル6[[#This Row],[No]])</f>
        <v>諯</v>
      </c>
      <c r="D672">
        <f>_xlfn.UNICODE(テーブル6[[#This Row],[文字]])</f>
        <v>35567</v>
      </c>
    </row>
    <row r="673" spans="2:4">
      <c r="B673">
        <f t="shared" si="10"/>
        <v>671</v>
      </c>
      <c r="C673" t="str" cm="1">
        <f t="array" ref="C673">INDEX(字音画数表[旧字],テーブル6[[#This Row],[No]])</f>
        <v>遷</v>
      </c>
      <c r="D673">
        <f>_xlfn.UNICODE(テーブル6[[#This Row],[文字]])</f>
        <v>36983</v>
      </c>
    </row>
    <row r="674" spans="2:4">
      <c r="B674">
        <f t="shared" si="10"/>
        <v>672</v>
      </c>
      <c r="C674" t="str" cm="1">
        <f t="array" ref="C674">INDEX(字音画数表[旧字],テーブル6[[#This Row],[No]])</f>
        <v>錢</v>
      </c>
      <c r="D674">
        <f>_xlfn.UNICODE(テーブル6[[#This Row],[文字]])</f>
        <v>37666</v>
      </c>
    </row>
    <row r="675" spans="2:4">
      <c r="B675">
        <f t="shared" si="10"/>
        <v>673</v>
      </c>
      <c r="C675" t="str" cm="1">
        <f t="array" ref="C675">INDEX(字音画数表[旧字],テーブル6[[#This Row],[No]])</f>
        <v>韱</v>
      </c>
      <c r="D675">
        <f>_xlfn.UNICODE(テーブル6[[#This Row],[文字]])</f>
        <v>38897</v>
      </c>
    </row>
    <row r="676" spans="2:4">
      <c r="B676">
        <f t="shared" si="10"/>
        <v>674</v>
      </c>
      <c r="C676" t="str" cm="1">
        <f t="array" ref="C676">INDEX(字音画数表[旧字],テーブル6[[#This Row],[No]])</f>
        <v>鮮</v>
      </c>
      <c r="D676">
        <f>_xlfn.UNICODE(テーブル6[[#This Row],[文字]])</f>
        <v>39854</v>
      </c>
    </row>
    <row r="677" spans="2:4">
      <c r="B677">
        <f t="shared" si="10"/>
        <v>675</v>
      </c>
      <c r="C677" t="str" cm="1">
        <f t="array" ref="C677">INDEX(字音画数表[旧字],テーブル6[[#This Row],[No]])</f>
        <v>瞻</v>
      </c>
      <c r="D677">
        <f>_xlfn.UNICODE(テーブル6[[#This Row],[文字]])</f>
        <v>30651</v>
      </c>
    </row>
    <row r="678" spans="2:4">
      <c r="B678">
        <f t="shared" si="10"/>
        <v>676</v>
      </c>
      <c r="C678" t="str" cm="1">
        <f t="array" ref="C678">INDEX(字音画数表[旧字],テーブル6[[#This Row],[No]])</f>
        <v>繕</v>
      </c>
      <c r="D678">
        <f>_xlfn.UNICODE(テーブル6[[#This Row],[文字]])</f>
        <v>32341</v>
      </c>
    </row>
    <row r="679" spans="2:4">
      <c r="B679">
        <f t="shared" si="10"/>
        <v>677</v>
      </c>
      <c r="C679" t="str" cm="1">
        <f t="array" ref="C679">INDEX(字音画数表[旧字],テーブル6[[#This Row],[No]])</f>
        <v>冉</v>
      </c>
      <c r="D679">
        <f>_xlfn.UNICODE(テーブル6[[#This Row],[文字]])</f>
        <v>20873</v>
      </c>
    </row>
    <row r="680" spans="2:4">
      <c r="B680">
        <f t="shared" si="10"/>
        <v>678</v>
      </c>
      <c r="C680" t="str" cm="1">
        <f t="array" ref="C680">INDEX(字音画数表[旧字],テーブル6[[#This Row],[No]])</f>
        <v>沮</v>
      </c>
      <c r="D680">
        <f>_xlfn.UNICODE(テーブル6[[#This Row],[文字]])</f>
        <v>27822</v>
      </c>
    </row>
    <row r="681" spans="2:4">
      <c r="B681">
        <f t="shared" si="10"/>
        <v>679</v>
      </c>
      <c r="C681" t="str" cm="1">
        <f t="array" ref="C681">INDEX(字音画数表[旧字],テーブル6[[#This Row],[No]])</f>
        <v>租</v>
      </c>
      <c r="D681">
        <f>_xlfn.UNICODE(テーブル6[[#This Row],[文字]])</f>
        <v>31199</v>
      </c>
    </row>
    <row r="682" spans="2:4">
      <c r="B682">
        <f t="shared" si="10"/>
        <v>680</v>
      </c>
      <c r="C682" t="str" cm="1">
        <f t="array" ref="C682">INDEX(字音画数表[旧字],テーブル6[[#This Row],[No]])</f>
        <v>組</v>
      </c>
      <c r="D682">
        <f>_xlfn.UNICODE(テーブル6[[#This Row],[文字]])</f>
        <v>32068</v>
      </c>
    </row>
    <row r="683" spans="2:4">
      <c r="B683">
        <f t="shared" si="10"/>
        <v>681</v>
      </c>
      <c r="C683" t="str" cm="1">
        <f t="array" ref="C683">INDEX(字音画数表[旧字],テーブル6[[#This Row],[No]])</f>
        <v>蘇</v>
      </c>
      <c r="D683">
        <f>_xlfn.UNICODE(テーブル6[[#This Row],[文字]])</f>
        <v>34311</v>
      </c>
    </row>
    <row r="684" spans="2:4">
      <c r="B684">
        <f t="shared" si="10"/>
        <v>682</v>
      </c>
      <c r="C684" t="str" cm="1">
        <f t="array" ref="C684">INDEX(字音画数表[旧字],テーブル6[[#This Row],[No]])</f>
        <v>走</v>
      </c>
      <c r="D684">
        <f>_xlfn.UNICODE(テーブル6[[#This Row],[文字]])</f>
        <v>36208</v>
      </c>
    </row>
    <row r="685" spans="2:4">
      <c r="B685">
        <f t="shared" si="10"/>
        <v>683</v>
      </c>
      <c r="C685" t="str" cm="1">
        <f t="array" ref="C685">INDEX(字音画数表[旧字],テーブル6[[#This Row],[No]])</f>
        <v>宗</v>
      </c>
      <c r="D685">
        <f>_xlfn.UNICODE(テーブル6[[#This Row],[文字]])</f>
        <v>23447</v>
      </c>
    </row>
    <row r="686" spans="2:4">
      <c r="B686">
        <f t="shared" si="10"/>
        <v>684</v>
      </c>
      <c r="C686" t="str" cm="1">
        <f t="array" ref="C686">INDEX(字音画数表[旧字],テーブル6[[#This Row],[No]])</f>
        <v>倉</v>
      </c>
      <c r="D686">
        <f>_xlfn.UNICODE(テーブル6[[#This Row],[文字]])</f>
        <v>20489</v>
      </c>
    </row>
    <row r="687" spans="2:4">
      <c r="B687">
        <f t="shared" si="10"/>
        <v>685</v>
      </c>
      <c r="C687" t="str" cm="1">
        <f t="array" ref="C687">INDEX(字音画数表[旧字],テーブル6[[#This Row],[No]])</f>
        <v>娤</v>
      </c>
      <c r="D687">
        <f>_xlfn.UNICODE(テーブル6[[#This Row],[文字]])</f>
        <v>23076</v>
      </c>
    </row>
    <row r="688" spans="2:4">
      <c r="B688">
        <f t="shared" si="10"/>
        <v>686</v>
      </c>
      <c r="C688" t="str" cm="1">
        <f t="array" ref="C688">INDEX(字音画数表[旧字],テーブル6[[#This Row],[No]])</f>
        <v>桑</v>
      </c>
      <c r="D688">
        <f>_xlfn.UNICODE(テーブル6[[#This Row],[文字]])</f>
        <v>26705</v>
      </c>
    </row>
    <row r="689" spans="2:4">
      <c r="B689">
        <f t="shared" si="10"/>
        <v>687</v>
      </c>
      <c r="C689" t="str" cm="1">
        <f t="array" ref="C689">INDEX(字音画数表[旧字],テーブル6[[#This Row],[No]])</f>
        <v>莊</v>
      </c>
      <c r="D689">
        <f>_xlfn.UNICODE(テーブル6[[#This Row],[文字]])</f>
        <v>33674</v>
      </c>
    </row>
    <row r="690" spans="2:4">
      <c r="B690">
        <f t="shared" si="10"/>
        <v>688</v>
      </c>
      <c r="C690" t="str" cm="1">
        <f t="array" ref="C690">INDEX(字音画数表[旧字],テーブル6[[#This Row],[No]])</f>
        <v>送</v>
      </c>
      <c r="D690">
        <f>_xlfn.UNICODE(テーブル6[[#This Row],[文字]])</f>
        <v>36865</v>
      </c>
    </row>
    <row r="691" spans="2:4">
      <c r="B691">
        <f t="shared" si="10"/>
        <v>689</v>
      </c>
      <c r="C691" t="str" cm="1">
        <f t="array" ref="C691">INDEX(字音画数表[旧字],テーブル6[[#This Row],[No]])</f>
        <v>曹</v>
      </c>
      <c r="D691">
        <f>_xlfn.UNICODE(テーブル6[[#This Row],[文字]])</f>
        <v>26361</v>
      </c>
    </row>
    <row r="692" spans="2:4">
      <c r="B692">
        <f t="shared" si="10"/>
        <v>690</v>
      </c>
      <c r="C692" t="str" cm="1">
        <f t="array" ref="C692">INDEX(字音画数表[旧字],テーブル6[[#This Row],[No]])</f>
        <v>爽</v>
      </c>
      <c r="D692">
        <f>_xlfn.UNICODE(テーブル6[[#This Row],[文字]])</f>
        <v>29245</v>
      </c>
    </row>
    <row r="693" spans="2:4">
      <c r="B693">
        <f t="shared" si="10"/>
        <v>691</v>
      </c>
      <c r="C693" t="str" cm="1">
        <f t="array" ref="C693">INDEX(字音画数表[旧字],テーブル6[[#This Row],[No]])</f>
        <v>造</v>
      </c>
      <c r="D693">
        <f>_xlfn.UNICODE(テーブル6[[#This Row],[文字]])</f>
        <v>36896</v>
      </c>
    </row>
    <row r="694" spans="2:4">
      <c r="B694">
        <f t="shared" si="10"/>
        <v>692</v>
      </c>
      <c r="C694" t="str" cm="1">
        <f t="array" ref="C694">INDEX(字音画数表[旧字],テーブル6[[#This Row],[No]])</f>
        <v>窗</v>
      </c>
      <c r="D694">
        <f>_xlfn.UNICODE(テーブル6[[#This Row],[文字]])</f>
        <v>31383</v>
      </c>
    </row>
    <row r="695" spans="2:4">
      <c r="B695">
        <f t="shared" si="10"/>
        <v>693</v>
      </c>
      <c r="C695" t="str" cm="1">
        <f t="array" ref="C695">INDEX(字音画数表[旧字],テーブル6[[#This Row],[No]])</f>
        <v>蒼</v>
      </c>
      <c r="D695">
        <f>_xlfn.UNICODE(テーブル6[[#This Row],[文字]])</f>
        <v>33980</v>
      </c>
    </row>
    <row r="696" spans="2:4">
      <c r="B696">
        <f t="shared" si="10"/>
        <v>694</v>
      </c>
      <c r="C696" t="str" cm="1">
        <f t="array" ref="C696">INDEX(字音画数表[旧字],テーブル6[[#This Row],[No]])</f>
        <v>裝</v>
      </c>
      <c r="D696">
        <f>_xlfn.UNICODE(テーブル6[[#This Row],[文字]])</f>
        <v>35037</v>
      </c>
    </row>
    <row r="697" spans="2:4">
      <c r="B697">
        <f t="shared" si="10"/>
        <v>695</v>
      </c>
      <c r="C697" t="str" cm="1">
        <f t="array" ref="C697">INDEX(字音画数表[旧字],テーブル6[[#This Row],[No]])</f>
        <v>漕</v>
      </c>
      <c r="D697">
        <f>_xlfn.UNICODE(テーブル6[[#This Row],[文字]])</f>
        <v>28437</v>
      </c>
    </row>
    <row r="698" spans="2:4">
      <c r="B698">
        <f t="shared" si="10"/>
        <v>696</v>
      </c>
      <c r="C698" t="str" cm="1">
        <f t="array" ref="C698">INDEX(字音画数表[旧字],テーブル6[[#This Row],[No]])</f>
        <v>增</v>
      </c>
      <c r="D698">
        <f>_xlfn.UNICODE(テーブル6[[#This Row],[文字]])</f>
        <v>22686</v>
      </c>
    </row>
    <row r="699" spans="2:4">
      <c r="B699">
        <f t="shared" si="10"/>
        <v>697</v>
      </c>
      <c r="C699" t="str" cm="1">
        <f t="array" ref="C699">INDEX(字音画数表[旧字],テーブル6[[#This Row],[No]])</f>
        <v>ソ</v>
      </c>
      <c r="D699">
        <f>_xlfn.UNICODE(テーブル6[[#This Row],[文字]])</f>
        <v>12477</v>
      </c>
    </row>
    <row r="700" spans="2:4">
      <c r="B700">
        <f t="shared" si="10"/>
        <v>698</v>
      </c>
      <c r="C700" t="str" cm="1">
        <f t="array" ref="C700">INDEX(字音画数表[旧字],テーブル6[[#This Row],[No]])</f>
        <v>臧</v>
      </c>
      <c r="D700">
        <f>_xlfn.UNICODE(テーブル6[[#This Row],[文字]])</f>
        <v>33255</v>
      </c>
    </row>
    <row r="701" spans="2:4">
      <c r="B701">
        <f t="shared" si="10"/>
        <v>699</v>
      </c>
      <c r="C701" t="str" cm="1">
        <f t="array" ref="C701">INDEX(字音画数表[旧字],テーブル6[[#This Row],[No]])</f>
        <v>駔</v>
      </c>
      <c r="D701">
        <f>_xlfn.UNICODE(テーブル6[[#This Row],[文字]])</f>
        <v>39380</v>
      </c>
    </row>
    <row r="702" spans="2:4">
      <c r="B702">
        <f t="shared" si="10"/>
        <v>700</v>
      </c>
      <c r="C702" t="str" cm="1">
        <f t="array" ref="C702">INDEX(字音画数表[旧字],テーブル6[[#This Row],[No]])</f>
        <v>操</v>
      </c>
      <c r="D702">
        <f>_xlfn.UNICODE(テーブル6[[#This Row],[文字]])</f>
        <v>25805</v>
      </c>
    </row>
    <row r="703" spans="2:4">
      <c r="B703">
        <f t="shared" si="10"/>
        <v>701</v>
      </c>
      <c r="C703" t="str" cm="1">
        <f t="array" ref="C703">INDEX(字音画数表[旧字],テーブル6[[#This Row],[No]])</f>
        <v>騷</v>
      </c>
      <c r="D703">
        <f>_xlfn.UNICODE(テーブル6[[#This Row],[文字]])</f>
        <v>39479</v>
      </c>
    </row>
    <row r="704" spans="2:4">
      <c r="B704">
        <f t="shared" si="10"/>
        <v>702</v>
      </c>
      <c r="C704" t="str" cm="1">
        <f t="array" ref="C704">INDEX(字音画数表[旧字],テーブル6[[#This Row],[No]])</f>
        <v>竈</v>
      </c>
      <c r="D704">
        <f>_xlfn.UNICODE(テーブル6[[#This Row],[文字]])</f>
        <v>31432</v>
      </c>
    </row>
    <row r="705" spans="2:4">
      <c r="B705">
        <f t="shared" si="10"/>
        <v>703</v>
      </c>
      <c r="C705" t="str" cm="1">
        <f t="array" ref="C705">INDEX(字音画数表[旧字],テーブル6[[#This Row],[No]])</f>
        <v>賊</v>
      </c>
      <c r="D705">
        <f>_xlfn.UNICODE(テーブル6[[#This Row],[文字]])</f>
        <v>36042</v>
      </c>
    </row>
    <row r="706" spans="2:4">
      <c r="B706">
        <f t="shared" si="10"/>
        <v>704</v>
      </c>
      <c r="C706" t="str" cm="1">
        <f t="array" ref="C706">INDEX(字音画数表[旧字],テーブル6[[#This Row],[No]])</f>
        <v>遬</v>
      </c>
      <c r="D706">
        <f>_xlfn.UNICODE(テーブル6[[#This Row],[文字]])</f>
        <v>36972</v>
      </c>
    </row>
    <row r="707" spans="2:4">
      <c r="B707">
        <f t="shared" si="10"/>
        <v>705</v>
      </c>
      <c r="C707" t="str" cm="1">
        <f t="array" ref="C707">INDEX(字音画数表[旧字],テーブル6[[#This Row],[No]])</f>
        <v>族</v>
      </c>
      <c r="D707">
        <f>_xlfn.UNICODE(テーブル6[[#This Row],[文字]])</f>
        <v>26063</v>
      </c>
    </row>
    <row r="708" spans="2:4">
      <c r="B708">
        <f t="shared" ref="B708:B771" si="11">ROW()-2</f>
        <v>706</v>
      </c>
      <c r="C708" t="str" cm="1">
        <f t="array" ref="C708">INDEX(字音画数表[旧字],テーブル6[[#This Row],[No]])</f>
        <v>卒</v>
      </c>
      <c r="D708">
        <f>_xlfn.UNICODE(テーブル6[[#This Row],[文字]])</f>
        <v>21330</v>
      </c>
    </row>
    <row r="709" spans="2:4">
      <c r="B709">
        <f t="shared" si="11"/>
        <v>707</v>
      </c>
      <c r="C709" t="str" cm="1">
        <f t="array" ref="C709">INDEX(字音画数表[旧字],テーブル6[[#This Row],[No]])</f>
        <v>孫</v>
      </c>
      <c r="D709">
        <f>_xlfn.UNICODE(テーブル6[[#This Row],[文字]])</f>
        <v>23403</v>
      </c>
    </row>
    <row r="710" spans="2:4">
      <c r="B710">
        <f t="shared" si="11"/>
        <v>708</v>
      </c>
      <c r="C710" t="str" cm="1">
        <f t="array" ref="C710">INDEX(字音画数表[旧字],テーブル6[[#This Row],[No]])</f>
        <v>它</v>
      </c>
      <c r="D710">
        <f>_xlfn.UNICODE(テーブル6[[#This Row],[文字]])</f>
        <v>23427</v>
      </c>
    </row>
    <row r="711" spans="2:4">
      <c r="B711">
        <f t="shared" si="11"/>
        <v>709</v>
      </c>
      <c r="C711" t="str" cm="1">
        <f t="array" ref="C711">INDEX(字音画数表[旧字],テーブル6[[#This Row],[No]])</f>
        <v>多</v>
      </c>
      <c r="D711">
        <f>_xlfn.UNICODE(テーブル6[[#This Row],[文字]])</f>
        <v>22810</v>
      </c>
    </row>
    <row r="712" spans="2:4">
      <c r="B712">
        <f t="shared" si="11"/>
        <v>710</v>
      </c>
      <c r="C712" t="str" cm="1">
        <f t="array" ref="C712">INDEX(字音画数表[旧字],テーブル6[[#This Row],[No]])</f>
        <v>佗</v>
      </c>
      <c r="D712">
        <f>_xlfn.UNICODE(テーブル6[[#This Row],[文字]])</f>
        <v>20311</v>
      </c>
    </row>
    <row r="713" spans="2:4">
      <c r="B713">
        <f t="shared" si="11"/>
        <v>711</v>
      </c>
      <c r="C713" t="str" cm="1">
        <f t="array" ref="C713">INDEX(字音画数表[旧字],テーブル6[[#This Row],[No]])</f>
        <v>陁</v>
      </c>
      <c r="D713">
        <f>_xlfn.UNICODE(テーブル6[[#This Row],[文字]])</f>
        <v>38465</v>
      </c>
    </row>
    <row r="714" spans="2:4">
      <c r="B714">
        <f t="shared" si="11"/>
        <v>712</v>
      </c>
      <c r="C714" t="str" cm="1">
        <f t="array" ref="C714">INDEX(字音画数表[旧字],テーブル6[[#This Row],[No]])</f>
        <v>隋</v>
      </c>
      <c r="D714">
        <f>_xlfn.UNICODE(テーブル6[[#This Row],[文字]])</f>
        <v>38539</v>
      </c>
    </row>
    <row r="715" spans="2:4">
      <c r="B715">
        <f t="shared" si="11"/>
        <v>713</v>
      </c>
      <c r="C715" t="str" cm="1">
        <f t="array" ref="C715">INDEX(字音画数表[旧字],テーブル6[[#This Row],[No]])</f>
        <v>大</v>
      </c>
      <c r="D715">
        <f>_xlfn.UNICODE(テーブル6[[#This Row],[文字]])</f>
        <v>22823</v>
      </c>
    </row>
    <row r="716" spans="2:4">
      <c r="B716">
        <f t="shared" si="11"/>
        <v>714</v>
      </c>
      <c r="C716" t="str" cm="1">
        <f t="array" ref="C716">INDEX(字音画数表[旧字],テーブル6[[#This Row],[No]])</f>
        <v>太</v>
      </c>
      <c r="D716">
        <f>_xlfn.UNICODE(テーブル6[[#This Row],[文字]])</f>
        <v>22826</v>
      </c>
    </row>
    <row r="717" spans="2:4">
      <c r="B717">
        <f t="shared" si="11"/>
        <v>715</v>
      </c>
      <c r="C717" t="str" cm="1">
        <f t="array" ref="C717">INDEX(字音画数表[旧字],テーブル6[[#This Row],[No]])</f>
        <v>代</v>
      </c>
      <c r="D717">
        <f>_xlfn.UNICODE(テーブル6[[#This Row],[文字]])</f>
        <v>20195</v>
      </c>
    </row>
    <row r="718" spans="2:4">
      <c r="B718">
        <f t="shared" si="11"/>
        <v>716</v>
      </c>
      <c r="C718" t="str" cm="1">
        <f t="array" ref="C718">INDEX(字音画数表[旧字],テーブル6[[#This Row],[No]])</f>
        <v>泰</v>
      </c>
      <c r="D718">
        <f>_xlfn.UNICODE(テーブル6[[#This Row],[文字]])</f>
        <v>27888</v>
      </c>
    </row>
    <row r="719" spans="2:4">
      <c r="B719">
        <f t="shared" si="11"/>
        <v>717</v>
      </c>
      <c r="C719" t="str" cm="1">
        <f t="array" ref="C719">INDEX(字音画数表[旧字],テーブル6[[#This Row],[No]])</f>
        <v>帶</v>
      </c>
      <c r="D719">
        <f>_xlfn.UNICODE(テーブル6[[#This Row],[文字]])</f>
        <v>24118</v>
      </c>
    </row>
    <row r="720" spans="2:4">
      <c r="B720">
        <f t="shared" si="11"/>
        <v>718</v>
      </c>
      <c r="C720" t="str" cm="1">
        <f t="array" ref="C720">INDEX(字音画数表[旧字],テーブル6[[#This Row],[No]])</f>
        <v>貸</v>
      </c>
      <c r="D720">
        <f>_xlfn.UNICODE(テーブル6[[#This Row],[文字]])</f>
        <v>36024</v>
      </c>
    </row>
    <row r="721" spans="2:4">
      <c r="B721">
        <f t="shared" si="11"/>
        <v>719</v>
      </c>
      <c r="C721" t="str" cm="1">
        <f t="array" ref="C721">INDEX(字音画数表[旧字],テーブル6[[#This Row],[No]])</f>
        <v>逮</v>
      </c>
      <c r="D721">
        <f>_xlfn.UNICODE(テーブル6[[#This Row],[文字]])</f>
        <v>36910</v>
      </c>
    </row>
    <row r="722" spans="2:4">
      <c r="B722">
        <f t="shared" si="11"/>
        <v>720</v>
      </c>
      <c r="C722" t="str" cm="1">
        <f t="array" ref="C722">INDEX(字音画数表[旧字],テーブル6[[#This Row],[No]])</f>
        <v>臺</v>
      </c>
      <c r="D722">
        <f>_xlfn.UNICODE(テーブル6[[#This Row],[文字]])</f>
        <v>33274</v>
      </c>
    </row>
    <row r="723" spans="2:4">
      <c r="B723">
        <f t="shared" si="11"/>
        <v>721</v>
      </c>
      <c r="C723" t="str" cm="1">
        <f t="array" ref="C723">INDEX(字音画数表[旧字],テーブル6[[#This Row],[No]])</f>
        <v>駘</v>
      </c>
      <c r="D723">
        <f>_xlfn.UNICODE(テーブル6[[#This Row],[文字]])</f>
        <v>39384</v>
      </c>
    </row>
    <row r="724" spans="2:4">
      <c r="B724">
        <f t="shared" si="11"/>
        <v>722</v>
      </c>
      <c r="C724" t="str" cm="1">
        <f t="array" ref="C724">INDEX(字音画数表[旧字],テーブル6[[#This Row],[No]])</f>
        <v>魋</v>
      </c>
      <c r="D724">
        <f>_xlfn.UNICODE(テーブル6[[#This Row],[文字]])</f>
        <v>39755</v>
      </c>
    </row>
    <row r="725" spans="2:4">
      <c r="B725">
        <f t="shared" si="11"/>
        <v>723</v>
      </c>
      <c r="C725" t="str" cm="1">
        <f t="array" ref="C725">INDEX(字音画数表[旧字],テーブル6[[#This Row],[No]])</f>
        <v>斄</v>
      </c>
      <c r="D725">
        <f>_xlfn.UNICODE(テーブル6[[#This Row],[文字]])</f>
        <v>25988</v>
      </c>
    </row>
    <row r="726" spans="2:4">
      <c r="B726">
        <f t="shared" si="11"/>
        <v>724</v>
      </c>
      <c r="C726" t="str" cm="1">
        <f t="array" ref="C726">INDEX(字音画数表[旧字],テーブル6[[#This Row],[No]])</f>
        <v>穨</v>
      </c>
      <c r="D726">
        <f>_xlfn.UNICODE(テーブル6[[#This Row],[文字]])</f>
        <v>31336</v>
      </c>
    </row>
    <row r="727" spans="2:4">
      <c r="B727">
        <f t="shared" si="11"/>
        <v>725</v>
      </c>
      <c r="C727" t="str" cm="1">
        <f t="array" ref="C727">INDEX(字音画数表[旧字],テーブル6[[#This Row],[No]])</f>
        <v>乃</v>
      </c>
      <c r="D727">
        <f>_xlfn.UNICODE(テーブル6[[#This Row],[文字]])</f>
        <v>20035</v>
      </c>
    </row>
    <row r="728" spans="2:4">
      <c r="B728">
        <f t="shared" si="11"/>
        <v>726</v>
      </c>
      <c r="C728" t="str" cm="1">
        <f t="array" ref="C728">INDEX(字音画数表[旧字],テーブル6[[#This Row],[No]])</f>
        <v>內</v>
      </c>
      <c r="D728">
        <f>_xlfn.UNICODE(テーブル6[[#This Row],[文字]])</f>
        <v>20839</v>
      </c>
    </row>
    <row r="729" spans="2:4">
      <c r="B729">
        <f t="shared" si="11"/>
        <v>727</v>
      </c>
      <c r="C729" t="str" cm="1">
        <f t="array" ref="C729">INDEX(字音画数表[旧字],テーブル6[[#This Row],[No]])</f>
        <v>耐</v>
      </c>
      <c r="D729">
        <f>_xlfn.UNICODE(テーブル6[[#This Row],[文字]])</f>
        <v>32784</v>
      </c>
    </row>
    <row r="730" spans="2:4">
      <c r="B730">
        <f t="shared" si="11"/>
        <v>728</v>
      </c>
      <c r="C730" t="str" cm="1">
        <f t="array" ref="C730">INDEX(字音画数表[旧字],テーブル6[[#This Row],[No]])</f>
        <v>擇</v>
      </c>
      <c r="D730">
        <f>_xlfn.UNICODE(テーブル6[[#This Row],[文字]])</f>
        <v>25799</v>
      </c>
    </row>
    <row r="731" spans="2:4">
      <c r="B731">
        <f t="shared" si="11"/>
        <v>729</v>
      </c>
      <c r="C731" t="str" cm="1">
        <f t="array" ref="C731">INDEX(字音画数表[旧字],テーブル6[[#This Row],[No]])</f>
        <v>橐</v>
      </c>
      <c r="D731">
        <f>_xlfn.UNICODE(テーブル6[[#This Row],[文字]])</f>
        <v>27216</v>
      </c>
    </row>
    <row r="732" spans="2:4">
      <c r="B732">
        <f t="shared" si="11"/>
        <v>730</v>
      </c>
      <c r="C732" t="str" cm="1">
        <f t="array" ref="C732">INDEX(字音画数表[旧字],テーブル6[[#This Row],[No]])</f>
        <v>澤</v>
      </c>
      <c r="D732">
        <f>_xlfn.UNICODE(テーブル6[[#This Row],[文字]])</f>
        <v>28580</v>
      </c>
    </row>
    <row r="733" spans="2:4">
      <c r="B733">
        <f t="shared" si="11"/>
        <v>731</v>
      </c>
      <c r="C733" t="str" cm="1">
        <f t="array" ref="C733">INDEX(字音画数表[旧字],テーブル6[[#This Row],[No]])</f>
        <v>謫</v>
      </c>
      <c r="D733">
        <f>_xlfn.UNICODE(テーブル6[[#This Row],[文字]])</f>
        <v>35627</v>
      </c>
    </row>
    <row r="734" spans="2:4">
      <c r="B734">
        <f t="shared" si="11"/>
        <v>732</v>
      </c>
      <c r="C734" t="str" cm="1">
        <f t="array" ref="C734">INDEX(字音画数表[旧字],テーブル6[[#This Row],[No]])</f>
        <v>丹</v>
      </c>
      <c r="D734">
        <f>_xlfn.UNICODE(テーブル6[[#This Row],[文字]])</f>
        <v>20025</v>
      </c>
    </row>
    <row r="735" spans="2:4">
      <c r="B735">
        <f t="shared" si="11"/>
        <v>733</v>
      </c>
      <c r="C735" t="str" cm="1">
        <f t="array" ref="C735">INDEX(字音画数表[旧字],テーブル6[[#This Row],[No]])</f>
        <v>旦</v>
      </c>
      <c r="D735">
        <f>_xlfn.UNICODE(テーブル6[[#This Row],[文字]])</f>
        <v>26086</v>
      </c>
    </row>
    <row r="736" spans="2:4">
      <c r="B736">
        <f t="shared" si="11"/>
        <v>734</v>
      </c>
      <c r="C736" t="str" cm="1">
        <f t="array" ref="C736">INDEX(字音画数表[旧字],テーブル6[[#This Row],[No]])</f>
        <v>段</v>
      </c>
      <c r="D736">
        <f>_xlfn.UNICODE(テーブル6[[#This Row],[文字]])</f>
        <v>27573</v>
      </c>
    </row>
    <row r="737" spans="2:4">
      <c r="B737">
        <f t="shared" si="11"/>
        <v>735</v>
      </c>
      <c r="C737" t="str" cm="1">
        <f t="array" ref="C737">INDEX(字音画数表[旧字],テーブル6[[#This Row],[No]])</f>
        <v>炭</v>
      </c>
      <c r="D737">
        <f>_xlfn.UNICODE(テーブル6[[#This Row],[文字]])</f>
        <v>28845</v>
      </c>
    </row>
    <row r="738" spans="2:4">
      <c r="B738">
        <f t="shared" si="11"/>
        <v>736</v>
      </c>
      <c r="C738" t="str" cm="1">
        <f t="array" ref="C738">INDEX(字音画数表[旧字],テーブル6[[#This Row],[No]])</f>
        <v>單</v>
      </c>
      <c r="D738">
        <f>_xlfn.UNICODE(テーブル6[[#This Row],[文字]])</f>
        <v>21934</v>
      </c>
    </row>
    <row r="739" spans="2:4">
      <c r="B739">
        <f t="shared" si="11"/>
        <v>737</v>
      </c>
      <c r="C739" t="str" cm="1">
        <f t="array" ref="C739">INDEX(字音画数表[旧字],テーブル6[[#This Row],[No]])</f>
        <v>端</v>
      </c>
      <c r="D739">
        <f>_xlfn.UNICODE(テーブル6[[#This Row],[文字]])</f>
        <v>31471</v>
      </c>
    </row>
    <row r="740" spans="2:4">
      <c r="B740">
        <f t="shared" si="11"/>
        <v>738</v>
      </c>
      <c r="C740" t="str" cm="1">
        <f t="array" ref="C740">INDEX(字音画数表[旧字],テーブル6[[#This Row],[No]])</f>
        <v>儋</v>
      </c>
      <c r="D740">
        <f>_xlfn.UNICODE(テーブル6[[#This Row],[文字]])</f>
        <v>20747</v>
      </c>
    </row>
    <row r="741" spans="2:4">
      <c r="B741">
        <f t="shared" si="11"/>
        <v>739</v>
      </c>
      <c r="C741" t="str" cm="1">
        <f t="array" ref="C741">INDEX(字音画数表[旧字],テーブル6[[#This Row],[No]])</f>
        <v>談</v>
      </c>
      <c r="D741">
        <f>_xlfn.UNICODE(テーブル6[[#This Row],[文字]])</f>
        <v>35527</v>
      </c>
    </row>
    <row r="742" spans="2:4">
      <c r="B742">
        <f t="shared" si="11"/>
        <v>740</v>
      </c>
      <c r="C742" t="str" cm="1">
        <f t="array" ref="C742">INDEX(字音画数表[旧字],テーブル6[[#This Row],[No]])</f>
        <v>鄲</v>
      </c>
      <c r="D742">
        <f>_xlfn.UNICODE(テーブル6[[#This Row],[文字]])</f>
        <v>37170</v>
      </c>
    </row>
    <row r="743" spans="2:4">
      <c r="B743">
        <f t="shared" si="11"/>
        <v>741</v>
      </c>
      <c r="C743" t="str" cm="1">
        <f t="array" ref="C743">INDEX(字音画数表[旧字],テーブル6[[#This Row],[No]])</f>
        <v>澸</v>
      </c>
      <c r="D743">
        <f>_xlfn.UNICODE(テーブル6[[#This Row],[文字]])</f>
        <v>28600</v>
      </c>
    </row>
    <row r="744" spans="2:4">
      <c r="B744">
        <f t="shared" si="11"/>
        <v>742</v>
      </c>
      <c r="C744" t="str" cm="1">
        <f t="array" ref="C744">INDEX(字音画数表[旧字],テーブル6[[#This Row],[No]])</f>
        <v>膻</v>
      </c>
      <c r="D744">
        <f>_xlfn.UNICODE(テーブル6[[#This Row],[文字]])</f>
        <v>33211</v>
      </c>
    </row>
    <row r="745" spans="2:4">
      <c r="B745">
        <f t="shared" si="11"/>
        <v>743</v>
      </c>
      <c r="C745" t="str" cm="1">
        <f t="array" ref="C745">INDEX(字音画数表[旧字],テーブル6[[#This Row],[No]])</f>
        <v>鍛</v>
      </c>
      <c r="D745">
        <f>_xlfn.UNICODE(テーブル6[[#This Row],[文字]])</f>
        <v>37723</v>
      </c>
    </row>
    <row r="746" spans="2:4">
      <c r="B746">
        <f t="shared" si="11"/>
        <v>744</v>
      </c>
      <c r="C746" t="str" cm="1">
        <f t="array" ref="C746">INDEX(字音画数表[旧字],テーブル6[[#This Row],[No]])</f>
        <v>鐔</v>
      </c>
      <c r="D746">
        <f>_xlfn.UNICODE(テーブル6[[#This Row],[文字]])</f>
        <v>37908</v>
      </c>
    </row>
    <row r="747" spans="2:4">
      <c r="B747">
        <f t="shared" si="11"/>
        <v>745</v>
      </c>
      <c r="C747" t="str" cm="1">
        <f t="array" ref="C747">INDEX(字音画数表[旧字],テーブル6[[#This Row],[No]])</f>
        <v>灘</v>
      </c>
      <c r="D747">
        <f>_xlfn.UNICODE(テーブル6[[#This Row],[文字]])</f>
        <v>28760</v>
      </c>
    </row>
    <row r="748" spans="2:4">
      <c r="B748">
        <f t="shared" si="11"/>
        <v>746</v>
      </c>
      <c r="C748" t="str" cm="1">
        <f t="array" ref="C748">INDEX(字音画数表[旧字],テーブル6[[#This Row],[No]])</f>
        <v>男</v>
      </c>
      <c r="D748">
        <f>_xlfn.UNICODE(テーブル6[[#This Row],[文字]])</f>
        <v>30007</v>
      </c>
    </row>
    <row r="749" spans="2:4">
      <c r="B749">
        <f t="shared" si="11"/>
        <v>747</v>
      </c>
      <c r="C749" t="str" cm="1">
        <f t="array" ref="C749">INDEX(字音画数表[旧字],テーブル6[[#This Row],[No]])</f>
        <v>難</v>
      </c>
      <c r="D749">
        <f>_xlfn.UNICODE(テーブル6[[#This Row],[文字]])</f>
        <v>64104</v>
      </c>
    </row>
    <row r="750" spans="2:4">
      <c r="B750">
        <f t="shared" si="11"/>
        <v>748</v>
      </c>
      <c r="C750" t="str" cm="1">
        <f t="array" ref="C750">INDEX(字音画数表[旧字],テーブル6[[#This Row],[No]])</f>
        <v>地</v>
      </c>
      <c r="D750">
        <f>_xlfn.UNICODE(テーブル6[[#This Row],[文字]])</f>
        <v>22320</v>
      </c>
    </row>
    <row r="751" spans="2:4">
      <c r="B751">
        <f t="shared" si="11"/>
        <v>749</v>
      </c>
      <c r="C751" t="str" cm="1">
        <f t="array" ref="C751">INDEX(字音画数表[旧字],テーブル6[[#This Row],[No]])</f>
        <v>治</v>
      </c>
      <c r="D751">
        <f>_xlfn.UNICODE(テーブル6[[#This Row],[文字]])</f>
        <v>27835</v>
      </c>
    </row>
    <row r="752" spans="2:4">
      <c r="B752">
        <f t="shared" si="11"/>
        <v>750</v>
      </c>
      <c r="C752" t="str" cm="1">
        <f t="array" ref="C752">INDEX(字音画数表[旧字],テーブル6[[#This Row],[No]])</f>
        <v>致</v>
      </c>
      <c r="D752">
        <f>_xlfn.UNICODE(テーブル6[[#This Row],[文字]])</f>
        <v>33268</v>
      </c>
    </row>
    <row r="753" spans="2:4">
      <c r="B753">
        <f t="shared" si="11"/>
        <v>751</v>
      </c>
      <c r="C753" t="str" cm="1">
        <f t="array" ref="C753">INDEX(字音画数表[旧字],テーブル6[[#This Row],[No]])</f>
        <v>笞</v>
      </c>
      <c r="D753">
        <f>_xlfn.UNICODE(テーブル6[[#This Row],[文字]])</f>
        <v>31518</v>
      </c>
    </row>
    <row r="754" spans="2:4">
      <c r="B754">
        <f t="shared" si="11"/>
        <v>752</v>
      </c>
      <c r="C754" t="str" cm="1">
        <f t="array" ref="C754">INDEX(字音画数表[旧字],テーブル6[[#This Row],[No]])</f>
        <v>稺</v>
      </c>
      <c r="D754">
        <f>_xlfn.UNICODE(テーブル6[[#This Row],[文字]])</f>
        <v>31290</v>
      </c>
    </row>
    <row r="755" spans="2:4">
      <c r="B755">
        <f t="shared" si="11"/>
        <v>753</v>
      </c>
      <c r="C755" t="str" cm="1">
        <f t="array" ref="C755">INDEX(字音画数表[旧字],テーブル6[[#This Row],[No]])</f>
        <v>竹</v>
      </c>
      <c r="D755">
        <f>_xlfn.UNICODE(テーブル6[[#This Row],[文字]])</f>
        <v>31481</v>
      </c>
    </row>
    <row r="756" spans="2:4">
      <c r="B756">
        <f t="shared" si="11"/>
        <v>754</v>
      </c>
      <c r="C756" t="str" cm="1">
        <f t="array" ref="C756">INDEX(字音画数表[旧字],テーブル6[[#This Row],[No]])</f>
        <v>畜</v>
      </c>
      <c r="D756">
        <f>_xlfn.UNICODE(テーブル6[[#This Row],[文字]])</f>
        <v>30044</v>
      </c>
    </row>
    <row r="757" spans="2:4">
      <c r="B757">
        <f t="shared" si="11"/>
        <v>755</v>
      </c>
      <c r="C757" t="str" cm="1">
        <f t="array" ref="C757">INDEX(字音画数表[旧字],テーブル6[[#This Row],[No]])</f>
        <v>逐</v>
      </c>
      <c r="D757">
        <f>_xlfn.UNICODE(テーブル6[[#This Row],[文字]])</f>
        <v>36880</v>
      </c>
    </row>
    <row r="758" spans="2:4">
      <c r="B758">
        <f t="shared" si="11"/>
        <v>756</v>
      </c>
      <c r="C758" t="str" cm="1">
        <f t="array" ref="C758">INDEX(字音画数表[旧字],テーブル6[[#This Row],[No]])</f>
        <v>秩</v>
      </c>
      <c r="D758">
        <f>_xlfn.UNICODE(テーブル6[[#This Row],[文字]])</f>
        <v>31209</v>
      </c>
    </row>
    <row r="759" spans="2:4">
      <c r="B759">
        <f t="shared" si="11"/>
        <v>757</v>
      </c>
      <c r="C759" t="str" cm="1">
        <f t="array" ref="C759">INDEX(字音画数表[旧字],テーブル6[[#This Row],[No]])</f>
        <v>丑</v>
      </c>
      <c r="D759">
        <f>_xlfn.UNICODE(テーブル6[[#This Row],[文字]])</f>
        <v>19985</v>
      </c>
    </row>
    <row r="760" spans="2:4">
      <c r="B760">
        <f t="shared" si="11"/>
        <v>758</v>
      </c>
      <c r="C760" t="str" cm="1">
        <f t="array" ref="C760">INDEX(字音画数表[旧字],テーブル6[[#This Row],[No]])</f>
        <v>中</v>
      </c>
      <c r="D760">
        <f>_xlfn.UNICODE(テーブル6[[#This Row],[文字]])</f>
        <v>20013</v>
      </c>
    </row>
    <row r="761" spans="2:4">
      <c r="B761">
        <f t="shared" si="11"/>
        <v>759</v>
      </c>
      <c r="C761" t="str" cm="1">
        <f t="array" ref="C761">INDEX(字音画数表[旧字],テーブル6[[#This Row],[No]])</f>
        <v>忠</v>
      </c>
      <c r="D761">
        <f>_xlfn.UNICODE(テーブル6[[#This Row],[文字]])</f>
        <v>24544</v>
      </c>
    </row>
    <row r="762" spans="2:4">
      <c r="B762">
        <f t="shared" si="11"/>
        <v>760</v>
      </c>
      <c r="C762" t="str" cm="1">
        <f t="array" ref="C762">INDEX(字音画数表[旧字],テーブル6[[#This Row],[No]])</f>
        <v>柱</v>
      </c>
      <c r="D762">
        <f>_xlfn.UNICODE(テーブル6[[#This Row],[文字]])</f>
        <v>26609</v>
      </c>
    </row>
    <row r="763" spans="2:4">
      <c r="B763">
        <f t="shared" si="11"/>
        <v>761</v>
      </c>
      <c r="C763" t="str" cm="1">
        <f t="array" ref="C763">INDEX(字音画数表[旧字],テーブル6[[#This Row],[No]])</f>
        <v>衷</v>
      </c>
      <c r="D763">
        <f>_xlfn.UNICODE(テーブル6[[#This Row],[文字]])</f>
        <v>34935</v>
      </c>
    </row>
    <row r="764" spans="2:4">
      <c r="B764">
        <f t="shared" si="11"/>
        <v>762</v>
      </c>
      <c r="C764" t="str" cm="1">
        <f t="array" ref="C764">INDEX(字音画数表[旧字],テーブル6[[#This Row],[No]])</f>
        <v>軴</v>
      </c>
      <c r="D764">
        <f>_xlfn.UNICODE(テーブル6[[#This Row],[文字]])</f>
        <v>36596</v>
      </c>
    </row>
    <row r="765" spans="2:4">
      <c r="B765">
        <f t="shared" si="11"/>
        <v>763</v>
      </c>
      <c r="C765" t="str" cm="1">
        <f t="array" ref="C765">INDEX(字音画数表[旧字],テーブル6[[#This Row],[No]])</f>
        <v>瘳</v>
      </c>
      <c r="D765">
        <f>_xlfn.UNICODE(テーブル6[[#This Row],[文字]])</f>
        <v>30259</v>
      </c>
    </row>
    <row r="766" spans="2:4">
      <c r="B766">
        <f t="shared" si="11"/>
        <v>764</v>
      </c>
      <c r="C766" t="str" cm="1">
        <f t="array" ref="C766">INDEX(字音画数表[旧字],テーブル6[[#This Row],[No]])</f>
        <v>疇</v>
      </c>
      <c r="D766">
        <f>_xlfn.UNICODE(テーブル6[[#This Row],[文字]])</f>
        <v>30087</v>
      </c>
    </row>
    <row r="767" spans="2:4">
      <c r="B767">
        <f t="shared" si="11"/>
        <v>765</v>
      </c>
      <c r="C767" t="str" cm="1">
        <f t="array" ref="C767">INDEX(字音画数表[旧字],テーブル6[[#This Row],[No]])</f>
        <v>鑄</v>
      </c>
      <c r="D767">
        <f>_xlfn.UNICODE(テーブル6[[#This Row],[文字]])</f>
        <v>37956</v>
      </c>
    </row>
    <row r="768" spans="2:4">
      <c r="B768">
        <f t="shared" si="11"/>
        <v>766</v>
      </c>
      <c r="C768" t="str" cm="1">
        <f t="array" ref="C768">INDEX(字音画数表[旧字],テーブル6[[#This Row],[No]])</f>
        <v>除</v>
      </c>
      <c r="D768">
        <f>_xlfn.UNICODE(テーブル6[[#This Row],[文字]])</f>
        <v>38500</v>
      </c>
    </row>
    <row r="769" spans="2:4">
      <c r="B769">
        <f t="shared" si="11"/>
        <v>767</v>
      </c>
      <c r="C769" t="str" cm="1">
        <f t="array" ref="C769">INDEX(字音画数表[旧字],テーブル6[[#This Row],[No]])</f>
        <v>丈</v>
      </c>
      <c r="D769">
        <f>_xlfn.UNICODE(テーブル6[[#This Row],[文字]])</f>
        <v>19976</v>
      </c>
    </row>
    <row r="770" spans="2:4">
      <c r="B770">
        <f t="shared" si="11"/>
        <v>768</v>
      </c>
      <c r="C770" t="str" cm="1">
        <f t="array" ref="C770">INDEX(字音画数表[旧字],テーブル6[[#This Row],[No]])</f>
        <v>仗</v>
      </c>
      <c r="D770">
        <f>_xlfn.UNICODE(テーブル6[[#This Row],[文字]])</f>
        <v>20183</v>
      </c>
    </row>
    <row r="771" spans="2:4">
      <c r="B771">
        <f t="shared" si="11"/>
        <v>769</v>
      </c>
      <c r="C771" t="str" cm="1">
        <f t="array" ref="C771">INDEX(字音画数表[旧字],テーブル6[[#This Row],[No]])</f>
        <v>長</v>
      </c>
      <c r="D771">
        <f>_xlfn.UNICODE(テーブル6[[#This Row],[文字]])</f>
        <v>38263</v>
      </c>
    </row>
    <row r="772" spans="2:4">
      <c r="B772">
        <f t="shared" ref="B772:B835" si="12">ROW()-2</f>
        <v>770</v>
      </c>
      <c r="C772" t="str" cm="1">
        <f t="array" ref="C772">INDEX(字音画数表[旧字],テーブル6[[#This Row],[No]])</f>
        <v>鳥</v>
      </c>
      <c r="D772">
        <f>_xlfn.UNICODE(テーブル6[[#This Row],[文字]])</f>
        <v>40165</v>
      </c>
    </row>
    <row r="773" spans="2:4">
      <c r="B773">
        <f t="shared" si="12"/>
        <v>771</v>
      </c>
      <c r="C773" t="str" cm="1">
        <f t="array" ref="C773">INDEX(字音画数表[旧字],テーブル6[[#This Row],[No]])</f>
        <v>朝</v>
      </c>
      <c r="D773">
        <f>_xlfn.UNICODE(テーブル6[[#This Row],[文字]])</f>
        <v>26397</v>
      </c>
    </row>
    <row r="774" spans="2:4">
      <c r="B774">
        <f t="shared" si="12"/>
        <v>772</v>
      </c>
      <c r="C774" t="str" cm="1">
        <f t="array" ref="C774">INDEX(字音画数表[旧字],テーブル6[[#This Row],[No]])</f>
        <v>牒</v>
      </c>
      <c r="D774">
        <f>_xlfn.UNICODE(テーブル6[[#This Row],[文字]])</f>
        <v>29266</v>
      </c>
    </row>
    <row r="775" spans="2:4">
      <c r="B775">
        <f t="shared" si="12"/>
        <v>773</v>
      </c>
      <c r="C775" t="str" cm="1">
        <f t="array" ref="C775">INDEX(字音画数表[旧字],テーブル6[[#This Row],[No]])</f>
        <v>趙</v>
      </c>
      <c r="D775">
        <f>_xlfn.UNICODE(テーブル6[[#This Row],[文字]])</f>
        <v>36249</v>
      </c>
    </row>
    <row r="776" spans="2:4">
      <c r="B776">
        <f t="shared" si="12"/>
        <v>774</v>
      </c>
      <c r="C776" t="str" cm="1">
        <f t="array" ref="C776">INDEX(字音画数表[旧字],テーブル6[[#This Row],[No]])</f>
        <v>徵</v>
      </c>
      <c r="D776">
        <f>_xlfn.UNICODE(テーブル6[[#This Row],[文字]])</f>
        <v>24501</v>
      </c>
    </row>
    <row r="777" spans="2:4">
      <c r="B777">
        <f t="shared" si="12"/>
        <v>775</v>
      </c>
      <c r="C777" t="str" cm="1">
        <f t="array" ref="C777">INDEX(字音画数表[旧字],テーブル6[[#This Row],[No]])</f>
        <v>鼂</v>
      </c>
      <c r="D777">
        <f>_xlfn.UNICODE(テーブル6[[#This Row],[文字]])</f>
        <v>40706</v>
      </c>
    </row>
    <row r="778" spans="2:4">
      <c r="B778">
        <f t="shared" si="12"/>
        <v>776</v>
      </c>
      <c r="C778" t="str" cm="1">
        <f t="array" ref="C778">INDEX(字音画数表[旧字],テーブル6[[#This Row],[No]])</f>
        <v>沈</v>
      </c>
      <c r="D778">
        <f>_xlfn.UNICODE(テーブル6[[#This Row],[文字]])</f>
        <v>27784</v>
      </c>
    </row>
    <row r="779" spans="2:4">
      <c r="B779">
        <f t="shared" si="12"/>
        <v>777</v>
      </c>
      <c r="C779" t="str" cm="1">
        <f t="array" ref="C779">INDEX(字音画数表[旧字],テーブル6[[#This Row],[No]])</f>
        <v>陳</v>
      </c>
      <c r="D779">
        <f>_xlfn.UNICODE(テーブル6[[#This Row],[文字]])</f>
        <v>38515</v>
      </c>
    </row>
    <row r="780" spans="2:4">
      <c r="B780">
        <f t="shared" si="12"/>
        <v>778</v>
      </c>
      <c r="C780" t="str" cm="1">
        <f t="array" ref="C780">INDEX(字音画数表[旧字],テーブル6[[#This Row],[No]])</f>
        <v>追</v>
      </c>
      <c r="D780">
        <f>_xlfn.UNICODE(テーブル6[[#This Row],[文字]])</f>
        <v>36861</v>
      </c>
    </row>
    <row r="781" spans="2:4">
      <c r="B781">
        <f t="shared" si="12"/>
        <v>779</v>
      </c>
      <c r="C781" t="str" cm="1">
        <f t="array" ref="C781">INDEX(字音画数表[旧字],テーブル6[[#This Row],[No]])</f>
        <v>丁</v>
      </c>
      <c r="D781">
        <f>_xlfn.UNICODE(テーブル6[[#This Row],[文字]])</f>
        <v>19969</v>
      </c>
    </row>
    <row r="782" spans="2:4">
      <c r="B782">
        <f t="shared" si="12"/>
        <v>780</v>
      </c>
      <c r="C782" t="str" cm="1">
        <f t="array" ref="C782">INDEX(字音画数表[旧字],テーブル6[[#This Row],[No]])</f>
        <v>氐</v>
      </c>
      <c r="D782">
        <f>_xlfn.UNICODE(テーブル6[[#This Row],[文字]])</f>
        <v>27664</v>
      </c>
    </row>
    <row r="783" spans="2:4">
      <c r="B783">
        <f t="shared" si="12"/>
        <v>781</v>
      </c>
      <c r="C783" t="str" cm="1">
        <f t="array" ref="C783">INDEX(字音画数表[旧字],テーブル6[[#This Row],[No]])</f>
        <v>廷</v>
      </c>
      <c r="D783">
        <f>_xlfn.UNICODE(テーブル6[[#This Row],[文字]])</f>
        <v>24311</v>
      </c>
    </row>
    <row r="784" spans="2:4">
      <c r="B784">
        <f t="shared" si="12"/>
        <v>782</v>
      </c>
      <c r="C784" t="str" cm="1">
        <f t="array" ref="C784">INDEX(字音画数表[旧字],テーブル6[[#This Row],[No]])</f>
        <v>弟</v>
      </c>
      <c r="D784">
        <f>_xlfn.UNICODE(テーブル6[[#This Row],[文字]])</f>
        <v>24351</v>
      </c>
    </row>
    <row r="785" spans="2:4">
      <c r="B785">
        <f t="shared" si="12"/>
        <v>783</v>
      </c>
      <c r="C785" t="str" cm="1">
        <f t="array" ref="C785">INDEX(字音画数表[旧字],テーブル6[[#This Row],[No]])</f>
        <v>杕</v>
      </c>
      <c r="D785">
        <f>_xlfn.UNICODE(テーブル6[[#This Row],[文字]])</f>
        <v>26453</v>
      </c>
    </row>
    <row r="786" spans="2:4">
      <c r="B786">
        <f t="shared" si="12"/>
        <v>784</v>
      </c>
      <c r="C786" t="str" cm="1">
        <f t="array" ref="C786">INDEX(字音画数表[旧字],テーブル6[[#This Row],[No]])</f>
        <v>定</v>
      </c>
      <c r="D786">
        <f>_xlfn.UNICODE(テーブル6[[#This Row],[文字]])</f>
        <v>23450</v>
      </c>
    </row>
    <row r="787" spans="2:4">
      <c r="B787">
        <f t="shared" si="12"/>
        <v>785</v>
      </c>
      <c r="C787" t="str" cm="1">
        <f t="array" ref="C787">INDEX(字音画数表[旧字],テーブル6[[#This Row],[No]])</f>
        <v>邸</v>
      </c>
      <c r="D787">
        <f>_xlfn.UNICODE(テーブル6[[#This Row],[文字]])</f>
        <v>37048</v>
      </c>
    </row>
    <row r="788" spans="2:4">
      <c r="B788">
        <f t="shared" si="12"/>
        <v>786</v>
      </c>
      <c r="C788" t="str" cm="1">
        <f t="array" ref="C788">INDEX(字音画数表[旧字],テーブル6[[#This Row],[No]])</f>
        <v>亭</v>
      </c>
      <c r="D788">
        <f>_xlfn.UNICODE(テーブル6[[#This Row],[文字]])</f>
        <v>20141</v>
      </c>
    </row>
    <row r="789" spans="2:4">
      <c r="B789">
        <f t="shared" si="12"/>
        <v>787</v>
      </c>
      <c r="C789" t="str" cm="1">
        <f t="array" ref="C789">INDEX(字音画数表[旧字],テーブル6[[#This Row],[No]])</f>
        <v>帝</v>
      </c>
      <c r="D789">
        <f>_xlfn.UNICODE(テーブル6[[#This Row],[文字]])</f>
        <v>24093</v>
      </c>
    </row>
    <row r="790" spans="2:4">
      <c r="B790">
        <f t="shared" si="12"/>
        <v>788</v>
      </c>
      <c r="C790" t="str" cm="1">
        <f t="array" ref="C790">INDEX(字音画数表[旧字],テーブル6[[#This Row],[No]])</f>
        <v>庭</v>
      </c>
      <c r="D790">
        <f>_xlfn.UNICODE(テーブル6[[#This Row],[文字]])</f>
        <v>24237</v>
      </c>
    </row>
    <row r="791" spans="2:4">
      <c r="B791">
        <f t="shared" si="12"/>
        <v>789</v>
      </c>
      <c r="C791" t="str" cm="1">
        <f t="array" ref="C791">INDEX(字音画数表[旧字],テーブル6[[#This Row],[No]])</f>
        <v>嗁</v>
      </c>
      <c r="D791">
        <f>_xlfn.UNICODE(テーブル6[[#This Row],[文字]])</f>
        <v>21953</v>
      </c>
    </row>
    <row r="792" spans="2:4">
      <c r="B792">
        <f t="shared" si="12"/>
        <v>790</v>
      </c>
      <c r="C792" t="str" cm="1">
        <f t="array" ref="C792">INDEX(字音画数表[旧字],テーブル6[[#This Row],[No]])</f>
        <v>鄭</v>
      </c>
      <c r="D792">
        <f>_xlfn.UNICODE(テーブル6[[#This Row],[文字]])</f>
        <v>37165</v>
      </c>
    </row>
    <row r="793" spans="2:4">
      <c r="B793">
        <f t="shared" si="12"/>
        <v>791</v>
      </c>
      <c r="C793" t="str" cm="1">
        <f t="array" ref="C793">INDEX(字音画数表[旧字],テーブル6[[#This Row],[No]])</f>
        <v>泥</v>
      </c>
      <c r="D793">
        <f>_xlfn.UNICODE(テーブル6[[#This Row],[文字]])</f>
        <v>27877</v>
      </c>
    </row>
    <row r="794" spans="2:4">
      <c r="B794">
        <f t="shared" si="12"/>
        <v>792</v>
      </c>
      <c r="C794" t="str" cm="1">
        <f t="array" ref="C794">INDEX(字音画数表[旧字],テーブル6[[#This Row],[No]])</f>
        <v>䊮</v>
      </c>
      <c r="D794">
        <f>_xlfn.UNICODE(テーブル6[[#This Row],[文字]])</f>
        <v>17070</v>
      </c>
    </row>
    <row r="795" spans="2:4">
      <c r="B795">
        <f t="shared" si="12"/>
        <v>793</v>
      </c>
      <c r="C795" t="str" cm="1">
        <f t="array" ref="C795">INDEX(字音画数表[旧字],テーブル6[[#This Row],[No]])</f>
        <v>翟</v>
      </c>
      <c r="D795">
        <f>_xlfn.UNICODE(テーブル6[[#This Row],[文字]])</f>
        <v>32735</v>
      </c>
    </row>
    <row r="796" spans="2:4">
      <c r="B796">
        <f t="shared" si="12"/>
        <v>794</v>
      </c>
      <c r="C796" t="str" cm="1">
        <f t="array" ref="C796">INDEX(字音画数表[旧字],テーブル6[[#This Row],[No]])</f>
        <v>徹</v>
      </c>
      <c r="D796">
        <f>_xlfn.UNICODE(テーブル6[[#This Row],[文字]])</f>
        <v>24505</v>
      </c>
    </row>
    <row r="797" spans="2:4">
      <c r="B797">
        <f t="shared" si="12"/>
        <v>795</v>
      </c>
      <c r="C797" t="str" cm="1">
        <f t="array" ref="C797">INDEX(字音画数表[旧字],テーブル6[[#This Row],[No]])</f>
        <v>鐵</v>
      </c>
      <c r="D797">
        <f>_xlfn.UNICODE(テーブル6[[#This Row],[文字]])</f>
        <v>37941</v>
      </c>
    </row>
    <row r="798" spans="2:4">
      <c r="B798">
        <f t="shared" si="12"/>
        <v>796</v>
      </c>
      <c r="C798" t="str" cm="1">
        <f t="array" ref="C798">INDEX(字音画数表[旧字],テーブル6[[#This Row],[No]])</f>
        <v>天</v>
      </c>
      <c r="D798">
        <f>_xlfn.UNICODE(テーブル6[[#This Row],[文字]])</f>
        <v>22825</v>
      </c>
    </row>
    <row r="799" spans="2:4">
      <c r="B799">
        <f t="shared" si="12"/>
        <v>797</v>
      </c>
      <c r="C799" t="str" cm="1">
        <f t="array" ref="C799">INDEX(字音画数表[旧字],テーブル6[[#This Row],[No]])</f>
        <v>典</v>
      </c>
      <c r="D799">
        <f>_xlfn.UNICODE(テーブル6[[#This Row],[文字]])</f>
        <v>20856</v>
      </c>
    </row>
    <row r="800" spans="2:4">
      <c r="B800">
        <f t="shared" si="12"/>
        <v>798</v>
      </c>
      <c r="C800" t="str" cm="1">
        <f t="array" ref="C800">INDEX(字音画数表[旧字],テーブル6[[#This Row],[No]])</f>
        <v>恬</v>
      </c>
      <c r="D800">
        <f>_xlfn.UNICODE(テーブル6[[#This Row],[文字]])</f>
        <v>24684</v>
      </c>
    </row>
    <row r="801" spans="2:4">
      <c r="B801">
        <f t="shared" si="12"/>
        <v>799</v>
      </c>
      <c r="C801" t="str" cm="1">
        <f t="array" ref="C801">INDEX(字音画数表[旧字],テーブル6[[#This Row],[No]])</f>
        <v>纏</v>
      </c>
      <c r="D801">
        <f>_xlfn.UNICODE(テーブル6[[#This Row],[文字]])</f>
        <v>32399</v>
      </c>
    </row>
    <row r="802" spans="2:4">
      <c r="B802">
        <f t="shared" si="12"/>
        <v>800</v>
      </c>
      <c r="C802" t="str" cm="1">
        <f t="array" ref="C802">INDEX(字音画数表[旧字],テーブル6[[#This Row],[No]])</f>
        <v>田</v>
      </c>
      <c r="D802">
        <f>_xlfn.UNICODE(テーブル6[[#This Row],[文字]])</f>
        <v>30000</v>
      </c>
    </row>
    <row r="803" spans="2:4">
      <c r="B803">
        <f t="shared" si="12"/>
        <v>801</v>
      </c>
      <c r="C803" t="str" cm="1">
        <f t="array" ref="C803">INDEX(字音画数表[旧字],テーブル6[[#This Row],[No]])</f>
        <v>傳</v>
      </c>
      <c r="D803">
        <f>_xlfn.UNICODE(テーブル6[[#This Row],[文字]])</f>
        <v>20659</v>
      </c>
    </row>
    <row r="804" spans="2:4">
      <c r="B804">
        <f t="shared" si="12"/>
        <v>802</v>
      </c>
      <c r="C804" t="str" cm="1">
        <f t="array" ref="C804">INDEX(字音画数表[旧字],テーブル6[[#This Row],[No]])</f>
        <v>土</v>
      </c>
      <c r="D804">
        <f>_xlfn.UNICODE(テーブル6[[#This Row],[文字]])</f>
        <v>22303</v>
      </c>
    </row>
    <row r="805" spans="2:4">
      <c r="B805">
        <f t="shared" si="12"/>
        <v>803</v>
      </c>
      <c r="C805" t="str" cm="1">
        <f t="array" ref="C805">INDEX(字音画数表[旧字],テーブル6[[#This Row],[No]])</f>
        <v>兔</v>
      </c>
      <c r="D805">
        <f>_xlfn.UNICODE(テーブル6[[#This Row],[文字]])</f>
        <v>20820</v>
      </c>
    </row>
    <row r="806" spans="2:4">
      <c r="B806">
        <f t="shared" si="12"/>
        <v>804</v>
      </c>
      <c r="C806" t="str" cm="1">
        <f t="array" ref="C806">INDEX(字音画数表[旧字],テーブル6[[#This Row],[No]])</f>
        <v>徒</v>
      </c>
      <c r="D806">
        <f>_xlfn.UNICODE(テーブル6[[#This Row],[文字]])</f>
        <v>24466</v>
      </c>
    </row>
    <row r="807" spans="2:4">
      <c r="B807">
        <f t="shared" si="12"/>
        <v>805</v>
      </c>
      <c r="C807" t="str" cm="1">
        <f t="array" ref="C807">INDEX(字音画数表[旧字],テーブル6[[#This Row],[No]])</f>
        <v>涂</v>
      </c>
      <c r="D807">
        <f>_xlfn.UNICODE(テーブル6[[#This Row],[文字]])</f>
        <v>28034</v>
      </c>
    </row>
    <row r="808" spans="2:4">
      <c r="B808">
        <f t="shared" si="12"/>
        <v>806</v>
      </c>
      <c r="C808" t="str" cm="1">
        <f t="array" ref="C808">INDEX(字音画数表[旧字],テーブル6[[#This Row],[No]])</f>
        <v>荼</v>
      </c>
      <c r="D808">
        <f>_xlfn.UNICODE(テーブル6[[#This Row],[文字]])</f>
        <v>33660</v>
      </c>
    </row>
    <row r="809" spans="2:4">
      <c r="B809">
        <f t="shared" si="12"/>
        <v>807</v>
      </c>
      <c r="C809" t="str" cm="1">
        <f t="array" ref="C809">INDEX(字音画数表[旧字],テーブル6[[#This Row],[No]])</f>
        <v>都</v>
      </c>
      <c r="D809">
        <f>_xlfn.UNICODE(テーブル6[[#This Row],[文字]])</f>
        <v>64038</v>
      </c>
    </row>
    <row r="810" spans="2:4">
      <c r="B810">
        <f t="shared" si="12"/>
        <v>808</v>
      </c>
      <c r="C810" t="str" cm="1">
        <f t="array" ref="C810">INDEX(字音画数表[旧字],テーブル6[[#This Row],[No]])</f>
        <v>奴</v>
      </c>
      <c r="D810">
        <f>_xlfn.UNICODE(テーブル6[[#This Row],[文字]])</f>
        <v>22900</v>
      </c>
    </row>
    <row r="811" spans="2:4">
      <c r="B811">
        <f t="shared" si="12"/>
        <v>809</v>
      </c>
      <c r="C811" t="str" cm="1">
        <f t="array" ref="C811">INDEX(字音画数表[旧字],テーブル6[[#This Row],[No]])</f>
        <v>弩</v>
      </c>
      <c r="D811">
        <f>_xlfn.UNICODE(テーブル6[[#This Row],[文字]])</f>
        <v>24361</v>
      </c>
    </row>
    <row r="812" spans="2:4">
      <c r="B812">
        <f t="shared" si="12"/>
        <v>810</v>
      </c>
      <c r="C812" t="str" cm="1">
        <f t="array" ref="C812">INDEX(字音画数表[旧字],テーブル6[[#This Row],[No]])</f>
        <v>刀</v>
      </c>
      <c r="D812">
        <f>_xlfn.UNICODE(テーブル6[[#This Row],[文字]])</f>
        <v>20992</v>
      </c>
    </row>
    <row r="813" spans="2:4">
      <c r="B813">
        <f t="shared" si="12"/>
        <v>811</v>
      </c>
      <c r="C813" t="str" cm="1">
        <f t="array" ref="C813">INDEX(字音画数表[旧字],テーブル6[[#This Row],[No]])</f>
        <v>斗</v>
      </c>
      <c r="D813">
        <f>_xlfn.UNICODE(テーブル6[[#This Row],[文字]])</f>
        <v>26007</v>
      </c>
    </row>
    <row r="814" spans="2:4">
      <c r="B814">
        <f t="shared" si="12"/>
        <v>812</v>
      </c>
      <c r="C814" t="str" cm="1">
        <f t="array" ref="C814">INDEX(字音画数表[旧字],テーブル6[[#This Row],[No]])</f>
        <v>同</v>
      </c>
      <c r="D814">
        <f>_xlfn.UNICODE(テーブル6[[#This Row],[文字]])</f>
        <v>21516</v>
      </c>
    </row>
    <row r="815" spans="2:4">
      <c r="B815">
        <f t="shared" si="12"/>
        <v>813</v>
      </c>
      <c r="C815" t="str" cm="1">
        <f t="array" ref="C815">INDEX(字音画数表[旧字],テーブル6[[#This Row],[No]])</f>
        <v>宕</v>
      </c>
      <c r="D815">
        <f>_xlfn.UNICODE(テーブル6[[#This Row],[文字]])</f>
        <v>23445</v>
      </c>
    </row>
    <row r="816" spans="2:4">
      <c r="B816">
        <f t="shared" si="12"/>
        <v>814</v>
      </c>
      <c r="C816" t="str" cm="1">
        <f t="array" ref="C816">INDEX(字音画数表[旧字],テーブル6[[#This Row],[No]])</f>
        <v>東</v>
      </c>
      <c r="D816">
        <f>_xlfn.UNICODE(テーブル6[[#This Row],[文字]])</f>
        <v>26481</v>
      </c>
    </row>
    <row r="817" spans="2:4">
      <c r="B817">
        <f t="shared" si="12"/>
        <v>815</v>
      </c>
      <c r="C817" t="str" cm="1">
        <f t="array" ref="C817">INDEX(字音画数表[旧字],テーブル6[[#This Row],[No]])</f>
        <v>唐</v>
      </c>
      <c r="D817">
        <f>_xlfn.UNICODE(テーブル6[[#This Row],[文字]])</f>
        <v>21776</v>
      </c>
    </row>
    <row r="818" spans="2:4">
      <c r="B818">
        <f t="shared" si="12"/>
        <v>816</v>
      </c>
      <c r="C818" t="str" cm="1">
        <f t="array" ref="C818">INDEX(字音画数表[旧字],テーブル6[[#This Row],[No]])</f>
        <v>偒</v>
      </c>
      <c r="D818">
        <f>_xlfn.UNICODE(テーブル6[[#This Row],[文字]])</f>
        <v>20562</v>
      </c>
    </row>
    <row r="819" spans="2:4">
      <c r="B819">
        <f t="shared" si="12"/>
        <v>817</v>
      </c>
      <c r="C819" t="str" cm="1">
        <f t="array" ref="C819">INDEX(字音画数表[旧字],テーブル6[[#This Row],[No]])</f>
        <v>動</v>
      </c>
      <c r="D819">
        <f>_xlfn.UNICODE(テーブル6[[#This Row],[文字]])</f>
        <v>21205</v>
      </c>
    </row>
    <row r="820" spans="2:4">
      <c r="B820">
        <f t="shared" si="12"/>
        <v>818</v>
      </c>
      <c r="C820" t="str" cm="1">
        <f t="array" ref="C820">INDEX(字音画数表[旧字],テーブル6[[#This Row],[No]])</f>
        <v>通</v>
      </c>
      <c r="D820">
        <f>_xlfn.UNICODE(テーブル6[[#This Row],[文字]])</f>
        <v>36890</v>
      </c>
    </row>
    <row r="821" spans="2:4">
      <c r="B821">
        <f t="shared" si="12"/>
        <v>819</v>
      </c>
      <c r="C821" t="str" cm="1">
        <f t="array" ref="C821">INDEX(字音画数表[旧字],テーブル6[[#This Row],[No]])</f>
        <v>堂</v>
      </c>
      <c r="D821">
        <f>_xlfn.UNICODE(テーブル6[[#This Row],[文字]])</f>
        <v>22530</v>
      </c>
    </row>
    <row r="822" spans="2:4">
      <c r="B822">
        <f t="shared" si="12"/>
        <v>820</v>
      </c>
      <c r="C822" t="str" cm="1">
        <f t="array" ref="C822">INDEX(字音画数表[旧字],テーブル6[[#This Row],[No]])</f>
        <v>登</v>
      </c>
      <c r="D822">
        <f>_xlfn.UNICODE(テーブル6[[#This Row],[文字]])</f>
        <v>30331</v>
      </c>
    </row>
    <row r="823" spans="2:4">
      <c r="B823">
        <f t="shared" si="12"/>
        <v>821</v>
      </c>
      <c r="C823" t="str" cm="1">
        <f t="array" ref="C823">INDEX(字音画数表[旧字],テーブル6[[#This Row],[No]])</f>
        <v>盜</v>
      </c>
      <c r="D823">
        <f>_xlfn.UNICODE(テーブル6[[#This Row],[文字]])</f>
        <v>30428</v>
      </c>
    </row>
    <row r="824" spans="2:4">
      <c r="B824">
        <f t="shared" si="12"/>
        <v>822</v>
      </c>
      <c r="C824" t="str" cm="1">
        <f t="array" ref="C824">INDEX(字音画数表[旧字],テーブル6[[#This Row],[No]])</f>
        <v>等</v>
      </c>
      <c r="D824">
        <f>_xlfn.UNICODE(テーブル6[[#This Row],[文字]])</f>
        <v>31561</v>
      </c>
    </row>
    <row r="825" spans="2:4">
      <c r="B825">
        <f t="shared" si="12"/>
        <v>823</v>
      </c>
      <c r="C825" t="str" cm="1">
        <f t="array" ref="C825">INDEX(字音画数表[旧字],テーブル6[[#This Row],[No]])</f>
        <v>當</v>
      </c>
      <c r="D825">
        <f>_xlfn.UNICODE(テーブル6[[#This Row],[文字]])</f>
        <v>30070</v>
      </c>
    </row>
    <row r="826" spans="2:4">
      <c r="B826">
        <f t="shared" si="12"/>
        <v>824</v>
      </c>
      <c r="C826" t="str" cm="1">
        <f t="array" ref="C826">INDEX(字音画数表[旧字],テーブル6[[#This Row],[No]])</f>
        <v>遝</v>
      </c>
      <c r="D826">
        <f>_xlfn.UNICODE(テーブル6[[#This Row],[文字]])</f>
        <v>36957</v>
      </c>
    </row>
    <row r="827" spans="2:4">
      <c r="B827">
        <f t="shared" si="12"/>
        <v>825</v>
      </c>
      <c r="C827" t="str" cm="1">
        <f t="array" ref="C827">INDEX(字音画数表[旧字],テーブル6[[#This Row],[No]])</f>
        <v>鄧</v>
      </c>
      <c r="D827">
        <f>_xlfn.UNICODE(テーブル6[[#This Row],[文字]])</f>
        <v>37159</v>
      </c>
    </row>
    <row r="828" spans="2:4">
      <c r="B828">
        <f t="shared" si="12"/>
        <v>826</v>
      </c>
      <c r="C828" t="str" cm="1">
        <f t="array" ref="C828">INDEX(字音画数表[旧字],テーブル6[[#This Row],[No]])</f>
        <v>螣</v>
      </c>
      <c r="D828">
        <f>_xlfn.UNICODE(テーブル6[[#This Row],[文字]])</f>
        <v>34723</v>
      </c>
    </row>
    <row r="829" spans="2:4">
      <c r="B829">
        <f t="shared" si="12"/>
        <v>827</v>
      </c>
      <c r="C829" t="str" cm="1">
        <f t="array" ref="C829">INDEX(字音画数表[旧字],テーブル6[[#This Row],[No]])</f>
        <v>洞</v>
      </c>
      <c r="D829">
        <f>_xlfn.UNICODE(テーブル6[[#This Row],[文字]])</f>
        <v>27934</v>
      </c>
    </row>
    <row r="830" spans="2:4">
      <c r="B830">
        <f t="shared" si="12"/>
        <v>828</v>
      </c>
      <c r="C830" t="str" cm="1">
        <f t="array" ref="C830">INDEX(字音画数表[旧字],テーブル6[[#This Row],[No]])</f>
        <v>能</v>
      </c>
      <c r="D830">
        <f>_xlfn.UNICODE(テーブル6[[#This Row],[文字]])</f>
        <v>33021</v>
      </c>
    </row>
    <row r="831" spans="2:4">
      <c r="B831">
        <f t="shared" si="12"/>
        <v>829</v>
      </c>
      <c r="C831" t="str" cm="1">
        <f t="array" ref="C831">INDEX(字音画数表[旧字],テーブル6[[#This Row],[No]])</f>
        <v>匘</v>
      </c>
      <c r="D831">
        <f>_xlfn.UNICODE(テーブル6[[#This Row],[文字]])</f>
        <v>21272</v>
      </c>
    </row>
    <row r="832" spans="2:4">
      <c r="B832">
        <f t="shared" si="12"/>
        <v>830</v>
      </c>
      <c r="C832" t="str" cm="1">
        <f t="array" ref="C832">INDEX(字音画数表[旧字],テーブル6[[#This Row],[No]])</f>
        <v>童</v>
      </c>
      <c r="D832">
        <f>_xlfn.UNICODE(テーブル6[[#This Row],[文字]])</f>
        <v>31461</v>
      </c>
    </row>
    <row r="833" spans="2:4">
      <c r="B833">
        <f t="shared" si="12"/>
        <v>831</v>
      </c>
      <c r="C833" t="str" cm="1">
        <f t="array" ref="C833">INDEX(字音画数表[旧字],テーブル6[[#This Row],[No]])</f>
        <v>道</v>
      </c>
      <c r="D833">
        <f>_xlfn.UNICODE(テーブル6[[#This Row],[文字]])</f>
        <v>36947</v>
      </c>
    </row>
    <row r="834" spans="2:4">
      <c r="B834">
        <f t="shared" si="12"/>
        <v>832</v>
      </c>
      <c r="C834" t="str" cm="1">
        <f t="array" ref="C834">INDEX(字音画数表[旧字],テーブル6[[#This Row],[No]])</f>
        <v>潼</v>
      </c>
      <c r="D834">
        <f>_xlfn.UNICODE(テーブル6[[#This Row],[文字]])</f>
        <v>28540</v>
      </c>
    </row>
    <row r="835" spans="2:4">
      <c r="B835">
        <f t="shared" si="12"/>
        <v>833</v>
      </c>
      <c r="C835" t="str" cm="1">
        <f t="array" ref="C835">INDEX(字音画数表[旧字],テーブル6[[#This Row],[No]])</f>
        <v>譊</v>
      </c>
      <c r="D835">
        <f>_xlfn.UNICODE(テーブル6[[#This Row],[文字]])</f>
        <v>35658</v>
      </c>
    </row>
    <row r="836" spans="2:4">
      <c r="B836">
        <f t="shared" ref="B836:B899" si="13">ROW()-2</f>
        <v>834</v>
      </c>
      <c r="C836" t="str" cm="1">
        <f t="array" ref="C836">INDEX(字音画数表[旧字],テーブル6[[#This Row],[No]])</f>
        <v>禿</v>
      </c>
      <c r="D836">
        <f>_xlfn.UNICODE(テーブル6[[#This Row],[文字]])</f>
        <v>31167</v>
      </c>
    </row>
    <row r="837" spans="2:4">
      <c r="B837">
        <f t="shared" si="13"/>
        <v>835</v>
      </c>
      <c r="C837" t="str" cm="1">
        <f t="array" ref="C837">INDEX(字音画数表[旧字],テーブル6[[#This Row],[No]])</f>
        <v>忑</v>
      </c>
      <c r="D837">
        <f>_xlfn.UNICODE(テーブル6[[#This Row],[文字]])</f>
        <v>24529</v>
      </c>
    </row>
    <row r="838" spans="2:4">
      <c r="B838">
        <f t="shared" si="13"/>
        <v>836</v>
      </c>
      <c r="C838" t="str" cm="1">
        <f t="array" ref="C838">INDEX(字音画数表[旧字],テーブル6[[#This Row],[No]])</f>
        <v>貣</v>
      </c>
      <c r="D838">
        <f>_xlfn.UNICODE(テーブル6[[#This Row],[文字]])</f>
        <v>36003</v>
      </c>
    </row>
    <row r="839" spans="2:4">
      <c r="B839">
        <f t="shared" si="13"/>
        <v>837</v>
      </c>
      <c r="C839" t="str" cm="1">
        <f t="array" ref="C839">INDEX(字音画数表[旧字],テーブル6[[#This Row],[No]])</f>
        <v>得</v>
      </c>
      <c r="D839">
        <f>_xlfn.UNICODE(テーブル6[[#This Row],[文字]])</f>
        <v>24471</v>
      </c>
    </row>
    <row r="840" spans="2:4">
      <c r="B840">
        <f t="shared" si="13"/>
        <v>838</v>
      </c>
      <c r="C840" t="str" cm="1">
        <f t="array" ref="C840">INDEX(字音画数表[旧字],テーブル6[[#This Row],[No]])</f>
        <v>德</v>
      </c>
      <c r="D840">
        <f>_xlfn.UNICODE(テーブル6[[#This Row],[文字]])</f>
        <v>24503</v>
      </c>
    </row>
    <row r="841" spans="2:4">
      <c r="B841">
        <f t="shared" si="13"/>
        <v>839</v>
      </c>
      <c r="C841" t="str" cm="1">
        <f t="array" ref="C841">INDEX(字音画数表[旧字],テーブル6[[#This Row],[No]])</f>
        <v>牘</v>
      </c>
      <c r="D841">
        <f>_xlfn.UNICODE(テーブル6[[#This Row],[文字]])</f>
        <v>29272</v>
      </c>
    </row>
    <row r="842" spans="2:4">
      <c r="B842">
        <f t="shared" si="13"/>
        <v>840</v>
      </c>
      <c r="C842" t="str" cm="1">
        <f t="array" ref="C842">INDEX(字音画数表[旧字],テーブル6[[#This Row],[No]])</f>
        <v>屯</v>
      </c>
      <c r="D842">
        <f>_xlfn.UNICODE(テーブル6[[#This Row],[文字]])</f>
        <v>23663</v>
      </c>
    </row>
    <row r="843" spans="2:4">
      <c r="B843">
        <f t="shared" si="13"/>
        <v>841</v>
      </c>
      <c r="C843" t="str" cm="1">
        <f t="array" ref="C843">INDEX(字音画数表[旧字],テーブル6[[#This Row],[No]])</f>
        <v>敦</v>
      </c>
      <c r="D843">
        <f>_xlfn.UNICODE(テーブル6[[#This Row],[文字]])</f>
        <v>25958</v>
      </c>
    </row>
    <row r="844" spans="2:4">
      <c r="B844">
        <f t="shared" si="13"/>
        <v>842</v>
      </c>
      <c r="C844" t="str" cm="1">
        <f t="array" ref="C844">INDEX(字音画数表[旧字],テーブル6[[#This Row],[No]])</f>
        <v>南</v>
      </c>
      <c r="D844">
        <f>_xlfn.UNICODE(テーブル6[[#This Row],[文字]])</f>
        <v>21335</v>
      </c>
    </row>
    <row r="845" spans="2:4">
      <c r="B845">
        <f t="shared" si="13"/>
        <v>843</v>
      </c>
      <c r="C845" t="str" cm="1">
        <f t="array" ref="C845">INDEX(字音画数表[旧字],テーブル6[[#This Row],[No]])</f>
        <v>年</v>
      </c>
      <c r="D845">
        <f>_xlfn.UNICODE(テーブル6[[#This Row],[文字]])</f>
        <v>24180</v>
      </c>
    </row>
    <row r="846" spans="2:4">
      <c r="B846">
        <f t="shared" si="13"/>
        <v>844</v>
      </c>
      <c r="C846" t="str" cm="1">
        <f t="array" ref="C846">INDEX(字音画数表[旧字],テーブル6[[#This Row],[No]])</f>
        <v>巴</v>
      </c>
      <c r="D846">
        <f>_xlfn.UNICODE(テーブル6[[#This Row],[文字]])</f>
        <v>24052</v>
      </c>
    </row>
    <row r="847" spans="2:4">
      <c r="B847">
        <f t="shared" si="13"/>
        <v>845</v>
      </c>
      <c r="C847" t="str" cm="1">
        <f t="array" ref="C847">INDEX(字音画数表[旧字],テーブル6[[#This Row],[No]])</f>
        <v>坡</v>
      </c>
      <c r="D847">
        <f>_xlfn.UNICODE(テーブル6[[#This Row],[文字]])</f>
        <v>22369</v>
      </c>
    </row>
    <row r="848" spans="2:4">
      <c r="B848">
        <f t="shared" si="13"/>
        <v>846</v>
      </c>
      <c r="C848" t="str" cm="1">
        <f t="array" ref="C848">INDEX(字音画数表[旧字],テーブル6[[#This Row],[No]])</f>
        <v>馬</v>
      </c>
      <c r="D848">
        <f>_xlfn.UNICODE(テーブル6[[#This Row],[文字]])</f>
        <v>39340</v>
      </c>
    </row>
    <row r="849" spans="2:4">
      <c r="B849">
        <f t="shared" si="13"/>
        <v>847</v>
      </c>
      <c r="C849" t="str" cm="1">
        <f t="array" ref="C849">INDEX(字音画数表[旧字],テーブル6[[#This Row],[No]])</f>
        <v>貝</v>
      </c>
      <c r="D849">
        <f>_xlfn.UNICODE(テーブル6[[#This Row],[文字]])</f>
        <v>35997</v>
      </c>
    </row>
    <row r="850" spans="2:4">
      <c r="B850">
        <f t="shared" si="13"/>
        <v>848</v>
      </c>
      <c r="C850" t="str" cm="1">
        <f t="array" ref="C850">INDEX(字音画数表[旧字],テーブル6[[#This Row],[No]])</f>
        <v>敗</v>
      </c>
      <c r="D850">
        <f>_xlfn.UNICODE(テーブル6[[#This Row],[文字]])</f>
        <v>25943</v>
      </c>
    </row>
    <row r="851" spans="2:4">
      <c r="B851">
        <f t="shared" si="13"/>
        <v>849</v>
      </c>
      <c r="C851" t="str" cm="1">
        <f t="array" ref="C851">INDEX(字音画数表[旧字],テーブル6[[#This Row],[No]])</f>
        <v>稗</v>
      </c>
      <c r="D851">
        <f>_xlfn.UNICODE(テーブル6[[#This Row],[文字]])</f>
        <v>31255</v>
      </c>
    </row>
    <row r="852" spans="2:4">
      <c r="B852">
        <f t="shared" si="13"/>
        <v>850</v>
      </c>
      <c r="C852" t="str" cm="1">
        <f t="array" ref="C852">INDEX(字音画数表[旧字],テーブル6[[#This Row],[No]])</f>
        <v>裴</v>
      </c>
      <c r="D852">
        <f>_xlfn.UNICODE(テーブル6[[#This Row],[文字]])</f>
        <v>35060</v>
      </c>
    </row>
    <row r="853" spans="2:4">
      <c r="B853">
        <f t="shared" si="13"/>
        <v>851</v>
      </c>
      <c r="C853" t="str" cm="1">
        <f t="array" ref="C853">INDEX(字音画数表[旧字],テーブル6[[#This Row],[No]])</f>
        <v>廢</v>
      </c>
      <c r="D853">
        <f>_xlfn.UNICODE(テーブル6[[#This Row],[文字]])</f>
        <v>24290</v>
      </c>
    </row>
    <row r="854" spans="2:4">
      <c r="B854">
        <f t="shared" si="13"/>
        <v>852</v>
      </c>
      <c r="C854" t="str" cm="1">
        <f t="array" ref="C854">INDEX(字音画数表[旧字],テーブル6[[#This Row],[No]])</f>
        <v>買</v>
      </c>
      <c r="D854">
        <f>_xlfn.UNICODE(テーブル6[[#This Row],[文字]])</f>
        <v>36023</v>
      </c>
    </row>
    <row r="855" spans="2:4">
      <c r="B855">
        <f t="shared" si="13"/>
        <v>853</v>
      </c>
      <c r="C855" t="str" cm="1">
        <f t="array" ref="C855">INDEX(字音画数表[旧字],テーブル6[[#This Row],[No]])</f>
        <v>賣</v>
      </c>
      <c r="D855">
        <f>_xlfn.UNICODE(テーブル6[[#This Row],[文字]])</f>
        <v>36067</v>
      </c>
    </row>
    <row r="856" spans="2:4">
      <c r="B856">
        <f t="shared" si="13"/>
        <v>854</v>
      </c>
      <c r="C856" t="str" cm="1">
        <f t="array" ref="C856">INDEX(字音画数表[旧字],テーブル6[[#This Row],[No]])</f>
        <v>白</v>
      </c>
      <c r="D856">
        <f>_xlfn.UNICODE(テーブル6[[#This Row],[文字]])</f>
        <v>30333</v>
      </c>
    </row>
    <row r="857" spans="2:4">
      <c r="B857">
        <f t="shared" si="13"/>
        <v>855</v>
      </c>
      <c r="C857" t="str" cm="1">
        <f t="array" ref="C857">INDEX(字音画数表[旧字],テーブル6[[#This Row],[No]])</f>
        <v>百</v>
      </c>
      <c r="D857">
        <f>_xlfn.UNICODE(テーブル6[[#This Row],[文字]])</f>
        <v>30334</v>
      </c>
    </row>
    <row r="858" spans="2:4">
      <c r="B858">
        <f t="shared" si="13"/>
        <v>856</v>
      </c>
      <c r="C858" t="str" cm="1">
        <f t="array" ref="C858">INDEX(字音画数表[旧字],テーブル6[[#This Row],[No]])</f>
        <v>伯</v>
      </c>
      <c r="D858">
        <f>_xlfn.UNICODE(テーブル6[[#This Row],[文字]])</f>
        <v>20271</v>
      </c>
    </row>
    <row r="859" spans="2:4">
      <c r="B859">
        <f t="shared" si="13"/>
        <v>857</v>
      </c>
      <c r="C859" t="str" cm="1">
        <f t="array" ref="C859">INDEX(字音画数表[旧字],テーブル6[[#This Row],[No]])</f>
        <v>剝</v>
      </c>
      <c r="D859">
        <f>_xlfn.UNICODE(テーブル6[[#This Row],[文字]])</f>
        <v>21085</v>
      </c>
    </row>
    <row r="860" spans="2:4">
      <c r="B860">
        <f t="shared" si="13"/>
        <v>858</v>
      </c>
      <c r="C860" t="str" cm="1">
        <f t="array" ref="C860">INDEX(字音画数表[旧字],テーブル6[[#This Row],[No]])</f>
        <v>柏</v>
      </c>
      <c r="D860">
        <f>_xlfn.UNICODE(テーブル6[[#This Row],[文字]])</f>
        <v>26575</v>
      </c>
    </row>
    <row r="861" spans="2:4">
      <c r="B861">
        <f t="shared" si="13"/>
        <v>859</v>
      </c>
      <c r="C861" t="str" cm="1">
        <f t="array" ref="C861">INDEX(字音画数表[旧字],テーブル6[[#This Row],[No]])</f>
        <v>傅</v>
      </c>
      <c r="D861">
        <f>_xlfn.UNICODE(テーブル6[[#This Row],[文字]])</f>
        <v>20613</v>
      </c>
    </row>
    <row r="862" spans="2:4">
      <c r="B862">
        <f t="shared" si="13"/>
        <v>860</v>
      </c>
      <c r="C862" t="str" cm="1">
        <f t="array" ref="C862">INDEX(字音画数表[旧字],テーブル6[[#This Row],[No]])</f>
        <v>薄</v>
      </c>
      <c r="D862">
        <f>_xlfn.UNICODE(テーブル6[[#This Row],[文字]])</f>
        <v>34180</v>
      </c>
    </row>
    <row r="863" spans="2:4">
      <c r="B863">
        <f t="shared" si="13"/>
        <v>861</v>
      </c>
      <c r="C863" t="str" cm="1">
        <f t="array" ref="C863">INDEX(字音画数表[旧字],テーブル6[[#This Row],[No]])</f>
        <v>陌</v>
      </c>
      <c r="D863">
        <f>_xlfn.UNICODE(テーブル6[[#This Row],[文字]])</f>
        <v>38476</v>
      </c>
    </row>
    <row r="864" spans="2:4">
      <c r="B864">
        <f t="shared" si="13"/>
        <v>862</v>
      </c>
      <c r="C864" t="str" cm="1">
        <f t="array" ref="C864">INDEX(字音画数表[旧字],テーブル6[[#This Row],[No]])</f>
        <v>莫</v>
      </c>
      <c r="D864">
        <f>_xlfn.UNICODE(テーブル6[[#This Row],[文字]])</f>
        <v>33707</v>
      </c>
    </row>
    <row r="865" spans="2:4">
      <c r="B865">
        <f t="shared" si="13"/>
        <v>863</v>
      </c>
      <c r="C865" t="str" cm="1">
        <f t="array" ref="C865">INDEX(字音画数表[旧字],テーブル6[[#This Row],[No]])</f>
        <v>八</v>
      </c>
      <c r="D865">
        <f>_xlfn.UNICODE(テーブル6[[#This Row],[文字]])</f>
        <v>20843</v>
      </c>
    </row>
    <row r="866" spans="2:4">
      <c r="B866">
        <f t="shared" si="13"/>
        <v>864</v>
      </c>
      <c r="C866" t="str" cm="1">
        <f t="array" ref="C866">INDEX(字音画数表[旧字],テーブル6[[#This Row],[No]])</f>
        <v>伐</v>
      </c>
      <c r="D866">
        <f>_xlfn.UNICODE(テーブル6[[#This Row],[文字]])</f>
        <v>20240</v>
      </c>
    </row>
    <row r="867" spans="2:4">
      <c r="B867">
        <f t="shared" si="13"/>
        <v>865</v>
      </c>
      <c r="C867" t="str" cm="1">
        <f t="array" ref="C867">INDEX(字音画数表[旧字],テーブル6[[#This Row],[No]])</f>
        <v>拔</v>
      </c>
      <c r="D867">
        <f>_xlfn.UNICODE(テーブル6[[#This Row],[文字]])</f>
        <v>25300</v>
      </c>
    </row>
    <row r="868" spans="2:4">
      <c r="B868">
        <f t="shared" si="13"/>
        <v>866</v>
      </c>
      <c r="C868" t="str" cm="1">
        <f t="array" ref="C868">INDEX(字音画数表[旧字],テーブル6[[#This Row],[No]])</f>
        <v>發</v>
      </c>
      <c r="D868">
        <f>_xlfn.UNICODE(テーブル6[[#This Row],[文字]])</f>
        <v>30332</v>
      </c>
    </row>
    <row r="869" spans="2:4">
      <c r="B869">
        <f t="shared" si="13"/>
        <v>867</v>
      </c>
      <c r="C869" t="str" cm="1">
        <f t="array" ref="C869">INDEX(字音画数表[旧字],テーブル6[[#This Row],[No]])</f>
        <v>罰</v>
      </c>
      <c r="D869">
        <f>_xlfn.UNICODE(テーブル6[[#This Row],[文字]])</f>
        <v>32624</v>
      </c>
    </row>
    <row r="870" spans="2:4">
      <c r="B870">
        <f t="shared" si="13"/>
        <v>868</v>
      </c>
      <c r="C870" t="str" cm="1">
        <f t="array" ref="C870">INDEX(字音画数表[旧字],テーブル6[[#This Row],[No]])</f>
        <v>凡</v>
      </c>
      <c r="D870">
        <f>_xlfn.UNICODE(テーブル6[[#This Row],[文字]])</f>
        <v>20961</v>
      </c>
    </row>
    <row r="871" spans="2:4">
      <c r="B871">
        <f t="shared" si="13"/>
        <v>869</v>
      </c>
      <c r="C871" t="str" cm="1">
        <f t="array" ref="C871">INDEX(字音画数表[旧字],テーブル6[[#This Row],[No]])</f>
        <v>犯</v>
      </c>
      <c r="D871">
        <f>_xlfn.UNICODE(テーブル6[[#This Row],[文字]])</f>
        <v>29359</v>
      </c>
    </row>
    <row r="872" spans="2:4">
      <c r="B872">
        <f t="shared" si="13"/>
        <v>870</v>
      </c>
      <c r="C872" t="str" cm="1">
        <f t="array" ref="C872">INDEX(字音画数表[旧字],テーブル6[[#This Row],[No]])</f>
        <v>般</v>
      </c>
      <c r="D872">
        <f>_xlfn.UNICODE(テーブル6[[#This Row],[文字]])</f>
        <v>33324</v>
      </c>
    </row>
    <row r="873" spans="2:4">
      <c r="B873">
        <f t="shared" si="13"/>
        <v>871</v>
      </c>
      <c r="C873" t="str" cm="1">
        <f t="array" ref="C873">INDEX(字音画数表[旧字],テーブル6[[#This Row],[No]])</f>
        <v>販</v>
      </c>
      <c r="D873">
        <f>_xlfn.UNICODE(テーブル6[[#This Row],[文字]])</f>
        <v>36009</v>
      </c>
    </row>
    <row r="874" spans="2:4">
      <c r="B874">
        <f t="shared" si="13"/>
        <v>872</v>
      </c>
      <c r="C874" t="str" cm="1">
        <f t="array" ref="C874">INDEX(字音画数表[旧字],テーブル6[[#This Row],[No]])</f>
        <v>煩</v>
      </c>
      <c r="D874">
        <f>_xlfn.UNICODE(テーブル6[[#This Row],[文字]])</f>
        <v>29033</v>
      </c>
    </row>
    <row r="875" spans="2:4">
      <c r="B875">
        <f t="shared" si="13"/>
        <v>873</v>
      </c>
      <c r="C875" t="str" cm="1">
        <f t="array" ref="C875">INDEX(字音画数表[旧字],テーブル6[[#This Row],[No]])</f>
        <v>繁</v>
      </c>
      <c r="D875">
        <f>_xlfn.UNICODE(テーブル6[[#This Row],[文字]])</f>
        <v>64089</v>
      </c>
    </row>
    <row r="876" spans="2:4">
      <c r="B876">
        <f t="shared" si="13"/>
        <v>874</v>
      </c>
      <c r="C876" t="str" cm="1">
        <f t="array" ref="C876">INDEX(字音画数表[旧字],テーブル6[[#This Row],[No]])</f>
        <v>攀</v>
      </c>
      <c r="D876">
        <f>_xlfn.UNICODE(テーブル6[[#This Row],[文字]])</f>
        <v>25856</v>
      </c>
    </row>
    <row r="877" spans="2:4">
      <c r="B877">
        <f t="shared" si="13"/>
        <v>875</v>
      </c>
      <c r="C877" t="str" cm="1">
        <f t="array" ref="C877">INDEX(字音画数表[旧字],テーブル6[[#This Row],[No]])</f>
        <v>蘩</v>
      </c>
      <c r="D877">
        <f>_xlfn.UNICODE(テーブル6[[#This Row],[文字]])</f>
        <v>34345</v>
      </c>
    </row>
    <row r="878" spans="2:4">
      <c r="B878">
        <f t="shared" si="13"/>
        <v>876</v>
      </c>
      <c r="C878" t="str" cm="1">
        <f t="array" ref="C878">INDEX(字音画数表[旧字],テーブル6[[#This Row],[No]])</f>
        <v>挽</v>
      </c>
      <c r="D878">
        <f>_xlfn.UNICODE(テーブル6[[#This Row],[文字]])</f>
        <v>25405</v>
      </c>
    </row>
    <row r="879" spans="2:4">
      <c r="B879">
        <f t="shared" si="13"/>
        <v>877</v>
      </c>
      <c r="C879" t="str" cm="1">
        <f t="array" ref="C879">INDEX(字音画数表[旧字],テーブル6[[#This Row],[No]])</f>
        <v>曼</v>
      </c>
      <c r="D879">
        <f>_xlfn.UNICODE(テーブル6[[#This Row],[文字]])</f>
        <v>26364</v>
      </c>
    </row>
    <row r="880" spans="2:4">
      <c r="B880">
        <f t="shared" si="13"/>
        <v>878</v>
      </c>
      <c r="C880" t="str" cm="1">
        <f t="array" ref="C880">INDEX(字音画数表[旧字],テーブル6[[#This Row],[No]])</f>
        <v>萬</v>
      </c>
      <c r="D880">
        <f>_xlfn.UNICODE(テーブル6[[#This Row],[文字]])</f>
        <v>33836</v>
      </c>
    </row>
    <row r="881" spans="2:4">
      <c r="B881">
        <f t="shared" si="13"/>
        <v>879</v>
      </c>
      <c r="C881" t="str" cm="1">
        <f t="array" ref="C881">INDEX(字音画数表[旧字],テーブル6[[#This Row],[No]])</f>
        <v>蔓</v>
      </c>
      <c r="D881">
        <f>_xlfn.UNICODE(テーブル6[[#This Row],[文字]])</f>
        <v>34067</v>
      </c>
    </row>
    <row r="882" spans="2:4">
      <c r="B882">
        <f t="shared" si="13"/>
        <v>880</v>
      </c>
      <c r="C882" t="str" cm="1">
        <f t="array" ref="C882">INDEX(字音画数表[旧字],テーブル6[[#This Row],[No]])</f>
        <v>妃</v>
      </c>
      <c r="D882">
        <f>_xlfn.UNICODE(テーブル6[[#This Row],[文字]])</f>
        <v>22915</v>
      </c>
    </row>
    <row r="883" spans="2:4">
      <c r="B883">
        <f t="shared" si="13"/>
        <v>881</v>
      </c>
      <c r="C883" t="str" cm="1">
        <f t="array" ref="C883">INDEX(字音画数表[旧字],テーブル6[[#This Row],[No]])</f>
        <v>卑</v>
      </c>
      <c r="D883">
        <f>_xlfn.UNICODE(テーブル6[[#This Row],[文字]])</f>
        <v>64053</v>
      </c>
    </row>
    <row r="884" spans="2:4">
      <c r="B884">
        <f t="shared" si="13"/>
        <v>882</v>
      </c>
      <c r="C884" t="str" cm="1">
        <f t="array" ref="C884">INDEX(字音画数表[旧字],テーブル6[[#This Row],[No]])</f>
        <v>彼</v>
      </c>
      <c r="D884">
        <f>_xlfn.UNICODE(テーブル6[[#This Row],[文字]])</f>
        <v>24444</v>
      </c>
    </row>
    <row r="885" spans="2:4">
      <c r="B885">
        <f t="shared" si="13"/>
        <v>883</v>
      </c>
      <c r="C885" t="str" cm="1">
        <f t="array" ref="C885">INDEX(字音画数表[旧字],テーブル6[[#This Row],[No]])</f>
        <v>畀</v>
      </c>
      <c r="D885">
        <f>_xlfn.UNICODE(テーブル6[[#This Row],[文字]])</f>
        <v>30016</v>
      </c>
    </row>
    <row r="886" spans="2:4">
      <c r="B886">
        <f t="shared" si="13"/>
        <v>884</v>
      </c>
      <c r="C886" t="str" cm="1">
        <f t="array" ref="C886">INDEX(字音画数表[旧字],テーブル6[[#This Row],[No]])</f>
        <v>肥</v>
      </c>
      <c r="D886">
        <f>_xlfn.UNICODE(テーブル6[[#This Row],[文字]])</f>
        <v>32933</v>
      </c>
    </row>
    <row r="887" spans="2:4">
      <c r="B887">
        <f t="shared" si="13"/>
        <v>885</v>
      </c>
      <c r="C887" t="str" cm="1">
        <f t="array" ref="C887">INDEX(字音画数表[旧字],テーブル6[[#This Row],[No]])</f>
        <v>非</v>
      </c>
      <c r="D887">
        <f>_xlfn.UNICODE(テーブル6[[#This Row],[文字]])</f>
        <v>38750</v>
      </c>
    </row>
    <row r="888" spans="2:4">
      <c r="B888">
        <f t="shared" si="13"/>
        <v>886</v>
      </c>
      <c r="C888" t="str" cm="1">
        <f t="array" ref="C888">INDEX(字音画数表[旧字],テーブル6[[#This Row],[No]])</f>
        <v>婢</v>
      </c>
      <c r="D888">
        <f>_xlfn.UNICODE(テーブル6[[#This Row],[文字]])</f>
        <v>23138</v>
      </c>
    </row>
    <row r="889" spans="2:4">
      <c r="B889">
        <f t="shared" si="13"/>
        <v>887</v>
      </c>
      <c r="C889" t="str" cm="1">
        <f t="array" ref="C889">INDEX(字音画数表[旧字],テーブル6[[#This Row],[No]])</f>
        <v>ひ</v>
      </c>
      <c r="D889">
        <f>_xlfn.UNICODE(テーブル6[[#This Row],[文字]])</f>
        <v>12402</v>
      </c>
    </row>
    <row r="890" spans="2:4">
      <c r="B890">
        <f t="shared" si="13"/>
        <v>888</v>
      </c>
      <c r="C890" t="str" cm="1">
        <f t="array" ref="C890">INDEX(字音画数表[旧字],テーブル6[[#This Row],[No]])</f>
        <v>郫</v>
      </c>
      <c r="D890">
        <f>_xlfn.UNICODE(テーブル6[[#This Row],[文字]])</f>
        <v>37099</v>
      </c>
    </row>
    <row r="891" spans="2:4">
      <c r="B891">
        <f t="shared" si="13"/>
        <v>889</v>
      </c>
      <c r="C891" t="str" cm="1">
        <f t="array" ref="C891">INDEX(字音画数表[旧字],テーブル6[[#This Row],[No]])</f>
        <v>備</v>
      </c>
      <c r="D891">
        <f>_xlfn.UNICODE(テーブル6[[#This Row],[文字]])</f>
        <v>20633</v>
      </c>
    </row>
    <row r="892" spans="2:4">
      <c r="B892">
        <f t="shared" si="13"/>
        <v>890</v>
      </c>
      <c r="C892" t="str" cm="1">
        <f t="array" ref="C892">INDEX(字音画数表[旧字],テーブル6[[#This Row],[No]])</f>
        <v>臂</v>
      </c>
      <c r="D892">
        <f>_xlfn.UNICODE(テーブル6[[#This Row],[文字]])</f>
        <v>33218</v>
      </c>
    </row>
    <row r="893" spans="2:4">
      <c r="B893">
        <f t="shared" si="13"/>
        <v>891</v>
      </c>
      <c r="C893" t="str" cm="1">
        <f t="array" ref="C893">INDEX(字音画数表[旧字],テーブル6[[#This Row],[No]])</f>
        <v>未</v>
      </c>
      <c r="D893">
        <f>_xlfn.UNICODE(テーブル6[[#This Row],[文字]])</f>
        <v>26410</v>
      </c>
    </row>
    <row r="894" spans="2:4">
      <c r="B894">
        <f t="shared" si="13"/>
        <v>892</v>
      </c>
      <c r="C894" t="str" cm="1">
        <f t="array" ref="C894">INDEX(字音画数表[旧字],テーブル6[[#This Row],[No]])</f>
        <v>密</v>
      </c>
      <c r="D894">
        <f>_xlfn.UNICODE(テーブル6[[#This Row],[文字]])</f>
        <v>23494</v>
      </c>
    </row>
    <row r="895" spans="2:4">
      <c r="B895">
        <f t="shared" si="13"/>
        <v>893</v>
      </c>
      <c r="C895" t="str" cm="1">
        <f t="array" ref="C895">INDEX(字音画数表[旧字],テーブル6[[#This Row],[No]])</f>
        <v>彪</v>
      </c>
      <c r="D895">
        <f>_xlfn.UNICODE(テーブル6[[#This Row],[文字]])</f>
        <v>24426</v>
      </c>
    </row>
    <row r="896" spans="2:4">
      <c r="B896">
        <f t="shared" si="13"/>
        <v>894</v>
      </c>
      <c r="C896" t="str" cm="1">
        <f t="array" ref="C896">INDEX(字音画数表[旧字],テーブル6[[#This Row],[No]])</f>
        <v>冰</v>
      </c>
      <c r="D896">
        <f>_xlfn.UNICODE(テーブル6[[#This Row],[文字]])</f>
        <v>20912</v>
      </c>
    </row>
    <row r="897" spans="2:4">
      <c r="B897">
        <f t="shared" si="13"/>
        <v>895</v>
      </c>
      <c r="C897" t="str" cm="1">
        <f t="array" ref="C897">INDEX(字音画数表[旧字],テーブル6[[#This Row],[No]])</f>
        <v>驃</v>
      </c>
      <c r="D897">
        <f>_xlfn.UNICODE(テーブル6[[#This Row],[文字]])</f>
        <v>39491</v>
      </c>
    </row>
    <row r="898" spans="2:4">
      <c r="B898">
        <f t="shared" si="13"/>
        <v>896</v>
      </c>
      <c r="C898" t="str" cm="1">
        <f t="array" ref="C898">INDEX(字音画数表[旧字],テーブル6[[#This Row],[No]])</f>
        <v>苗</v>
      </c>
      <c r="D898">
        <f>_xlfn.UNICODE(テーブル6[[#This Row],[文字]])</f>
        <v>33495</v>
      </c>
    </row>
    <row r="899" spans="2:4">
      <c r="B899">
        <f t="shared" si="13"/>
        <v>897</v>
      </c>
      <c r="C899" t="str" cm="1">
        <f t="array" ref="C899">INDEX(字音画数表[旧字],テーブル6[[#This Row],[No]])</f>
        <v>廟</v>
      </c>
      <c r="D899">
        <f>_xlfn.UNICODE(テーブル6[[#This Row],[文字]])</f>
        <v>24287</v>
      </c>
    </row>
    <row r="900" spans="2:4">
      <c r="B900">
        <f t="shared" ref="B900:B963" si="14">ROW()-2</f>
        <v>898</v>
      </c>
      <c r="C900" t="str" cm="1">
        <f t="array" ref="C900">INDEX(字音画数表[旧字],テーブル6[[#This Row],[No]])</f>
        <v>稟</v>
      </c>
      <c r="D900">
        <f>_xlfn.UNICODE(テーブル6[[#This Row],[文字]])</f>
        <v>31263</v>
      </c>
    </row>
    <row r="901" spans="2:4">
      <c r="B901">
        <f t="shared" si="14"/>
        <v>899</v>
      </c>
      <c r="C901" t="str" cm="1">
        <f t="array" ref="C901">INDEX(字音画数表[旧字],テーブル6[[#This Row],[No]])</f>
        <v>賓</v>
      </c>
      <c r="D901">
        <f>_xlfn.UNICODE(テーブル6[[#This Row],[文字]])</f>
        <v>64100</v>
      </c>
    </row>
    <row r="902" spans="2:4">
      <c r="B902">
        <f t="shared" si="14"/>
        <v>900</v>
      </c>
      <c r="C902" t="str" cm="1">
        <f t="array" ref="C902">INDEX(字音画数表[旧字],テーブル6[[#This Row],[No]])</f>
        <v>不</v>
      </c>
      <c r="D902">
        <f>_xlfn.UNICODE(テーブル6[[#This Row],[文字]])</f>
        <v>19981</v>
      </c>
    </row>
    <row r="903" spans="2:4">
      <c r="B903">
        <f t="shared" si="14"/>
        <v>901</v>
      </c>
      <c r="C903" t="str" cm="1">
        <f t="array" ref="C903">INDEX(字音画数表[旧字],テーブル6[[#This Row],[No]])</f>
        <v>夫</v>
      </c>
      <c r="D903">
        <f>_xlfn.UNICODE(テーブル6[[#This Row],[文字]])</f>
        <v>22827</v>
      </c>
    </row>
    <row r="904" spans="2:4">
      <c r="B904">
        <f t="shared" si="14"/>
        <v>902</v>
      </c>
      <c r="C904" t="str" cm="1">
        <f t="array" ref="C904">INDEX(字音画数表[旧字],テーブル6[[#This Row],[No]])</f>
        <v>父</v>
      </c>
      <c r="D904">
        <f>_xlfn.UNICODE(テーブル6[[#This Row],[文字]])</f>
        <v>29238</v>
      </c>
    </row>
    <row r="905" spans="2:4">
      <c r="B905">
        <f t="shared" si="14"/>
        <v>903</v>
      </c>
      <c r="C905" t="str" cm="1">
        <f t="array" ref="C905">INDEX(字音画数表[旧字],テーブル6[[#This Row],[No]])</f>
        <v>付</v>
      </c>
      <c r="D905">
        <f>_xlfn.UNICODE(テーブル6[[#This Row],[文字]])</f>
        <v>20184</v>
      </c>
    </row>
    <row r="906" spans="2:4">
      <c r="B906">
        <f t="shared" si="14"/>
        <v>904</v>
      </c>
      <c r="C906" t="str" cm="1">
        <f t="array" ref="C906">INDEX(字音画数表[旧字],テーブル6[[#This Row],[No]])</f>
        <v>缶</v>
      </c>
      <c r="D906">
        <f>_xlfn.UNICODE(テーブル6[[#This Row],[文字]])</f>
        <v>32566</v>
      </c>
    </row>
    <row r="907" spans="2:4">
      <c r="B907">
        <f t="shared" si="14"/>
        <v>905</v>
      </c>
      <c r="C907" t="str" cm="1">
        <f t="array" ref="C907">INDEX(字音画数表[旧字],テーブル6[[#This Row],[No]])</f>
        <v>扶</v>
      </c>
      <c r="D907">
        <f>_xlfn.UNICODE(テーブル6[[#This Row],[文字]])</f>
        <v>25206</v>
      </c>
    </row>
    <row r="908" spans="2:4">
      <c r="B908">
        <f t="shared" si="14"/>
        <v>906</v>
      </c>
      <c r="C908" t="str" cm="1">
        <f t="array" ref="C908">INDEX(字音画数表[旧字],テーブル6[[#This Row],[No]])</f>
        <v>府</v>
      </c>
      <c r="D908">
        <f>_xlfn.UNICODE(テーブル6[[#This Row],[文字]])</f>
        <v>24220</v>
      </c>
    </row>
    <row r="909" spans="2:4">
      <c r="B909">
        <f t="shared" si="14"/>
        <v>907</v>
      </c>
      <c r="C909" t="str" cm="1">
        <f t="array" ref="C909">INDEX(字音画数表[旧字],テーブル6[[#This Row],[No]])</f>
        <v>負</v>
      </c>
      <c r="D909">
        <f>_xlfn.UNICODE(テーブル6[[#This Row],[文字]])</f>
        <v>36000</v>
      </c>
    </row>
    <row r="910" spans="2:4">
      <c r="B910">
        <f t="shared" si="14"/>
        <v>908</v>
      </c>
      <c r="C910" t="str" cm="1">
        <f t="array" ref="C910">INDEX(字音画数表[旧字],テーブル6[[#This Row],[No]])</f>
        <v>浮</v>
      </c>
      <c r="D910">
        <f>_xlfn.UNICODE(テーブル6[[#This Row],[文字]])</f>
        <v>28014</v>
      </c>
    </row>
    <row r="911" spans="2:4">
      <c r="B911">
        <f t="shared" si="14"/>
        <v>909</v>
      </c>
      <c r="C911" t="str" cm="1">
        <f t="array" ref="C911">INDEX(字音画数表[旧字],テーブル6[[#This Row],[No]])</f>
        <v>符</v>
      </c>
      <c r="D911">
        <f>_xlfn.UNICODE(テーブル6[[#This Row],[文字]])</f>
        <v>31526</v>
      </c>
    </row>
    <row r="912" spans="2:4">
      <c r="B912">
        <f t="shared" si="14"/>
        <v>910</v>
      </c>
      <c r="C912" t="str" cm="1">
        <f t="array" ref="C912">INDEX(字音画数表[旧字],テーブル6[[#This Row],[No]])</f>
        <v>富</v>
      </c>
      <c r="D912">
        <f>_xlfn.UNICODE(テーブル6[[#This Row],[文字]])</f>
        <v>23500</v>
      </c>
    </row>
    <row r="913" spans="2:4">
      <c r="B913">
        <f t="shared" si="14"/>
        <v>911</v>
      </c>
      <c r="C913" t="str" cm="1">
        <f t="array" ref="C913">INDEX(字音画数表[旧字],テーブル6[[#This Row],[No]])</f>
        <v>賦</v>
      </c>
      <c r="D913">
        <f>_xlfn.UNICODE(テーブル6[[#This Row],[文字]])</f>
        <v>36070</v>
      </c>
    </row>
    <row r="914" spans="2:4">
      <c r="B914">
        <f t="shared" si="14"/>
        <v>912</v>
      </c>
      <c r="C914" t="str" cm="1">
        <f t="array" ref="C914">INDEX(字音画数表[旧字],テーブル6[[#This Row],[No]])</f>
        <v>ふ</v>
      </c>
      <c r="D914">
        <f>_xlfn.UNICODE(テーブル6[[#This Row],[文字]])</f>
        <v>12405</v>
      </c>
    </row>
    <row r="915" spans="2:4">
      <c r="B915">
        <f t="shared" si="14"/>
        <v>913</v>
      </c>
      <c r="C915" t="str" cm="1">
        <f t="array" ref="C915">INDEX(字音画数表[旧字],テーブル6[[#This Row],[No]])</f>
        <v>フ</v>
      </c>
      <c r="D915">
        <f>_xlfn.UNICODE(テーブル6[[#This Row],[文字]])</f>
        <v>12501</v>
      </c>
    </row>
    <row r="916" spans="2:4">
      <c r="B916">
        <f t="shared" si="14"/>
        <v>914</v>
      </c>
      <c r="C916" t="str" cm="1">
        <f t="array" ref="C916">INDEX(字音画数表[旧字],テーブル6[[#This Row],[No]])</f>
        <v>毋</v>
      </c>
      <c r="D916">
        <f>_xlfn.UNICODE(テーブル6[[#This Row],[文字]])</f>
        <v>27595</v>
      </c>
    </row>
    <row r="917" spans="2:4">
      <c r="B917">
        <f t="shared" si="14"/>
        <v>915</v>
      </c>
      <c r="C917" t="str" cm="1">
        <f t="array" ref="C917">INDEX(字音画数表[旧字],テーブル6[[#This Row],[No]])</f>
        <v>巫</v>
      </c>
      <c r="D917">
        <f>_xlfn.UNICODE(テーブル6[[#This Row],[文字]])</f>
        <v>24043</v>
      </c>
    </row>
    <row r="918" spans="2:4">
      <c r="B918">
        <f t="shared" si="14"/>
        <v>916</v>
      </c>
      <c r="C918" t="str" cm="1">
        <f t="array" ref="C918">INDEX(字音画数表[旧字],テーブル6[[#This Row],[No]])</f>
        <v>武</v>
      </c>
      <c r="D918">
        <f>_xlfn.UNICODE(テーブル6[[#This Row],[文字]])</f>
        <v>27494</v>
      </c>
    </row>
    <row r="919" spans="2:4">
      <c r="B919">
        <f t="shared" si="14"/>
        <v>917</v>
      </c>
      <c r="C919" t="str" cm="1">
        <f t="array" ref="C919">INDEX(字音画数表[旧字],テーブル6[[#This Row],[No]])</f>
        <v>務</v>
      </c>
      <c r="D919">
        <f>_xlfn.UNICODE(テーブル6[[#This Row],[文字]])</f>
        <v>21209</v>
      </c>
    </row>
    <row r="920" spans="2:4">
      <c r="B920">
        <f t="shared" si="14"/>
        <v>918</v>
      </c>
      <c r="C920" t="str" cm="1">
        <f t="array" ref="C920">INDEX(字音画数表[旧字],テーブル6[[#This Row],[No]])</f>
        <v>無</v>
      </c>
      <c r="D920">
        <f>_xlfn.UNICODE(テーブル6[[#This Row],[文字]])</f>
        <v>28961</v>
      </c>
    </row>
    <row r="921" spans="2:4">
      <c r="B921">
        <f t="shared" si="14"/>
        <v>919</v>
      </c>
      <c r="C921" t="str" cm="1">
        <f t="array" ref="C921">INDEX(字音画数表[旧字],テーブル6[[#This Row],[No]])</f>
        <v>廡</v>
      </c>
      <c r="D921">
        <f>_xlfn.UNICODE(テーブル6[[#This Row],[文字]])</f>
        <v>24289</v>
      </c>
    </row>
    <row r="922" spans="2:4">
      <c r="B922">
        <f t="shared" si="14"/>
        <v>920</v>
      </c>
      <c r="C922" t="str" cm="1">
        <f t="array" ref="C922">INDEX(字音画数表[旧字],テーブル6[[#This Row],[No]])</f>
        <v>布</v>
      </c>
      <c r="D922">
        <f>_xlfn.UNICODE(テーブル6[[#This Row],[文字]])</f>
        <v>24067</v>
      </c>
    </row>
    <row r="923" spans="2:4">
      <c r="B923">
        <f t="shared" si="14"/>
        <v>921</v>
      </c>
      <c r="C923" t="str" cm="1">
        <f t="array" ref="C923">INDEX(字音画数表[旧字],テーブル6[[#This Row],[No]])</f>
        <v>涪</v>
      </c>
      <c r="D923">
        <f>_xlfn.UNICODE(テーブル6[[#This Row],[文字]])</f>
        <v>28074</v>
      </c>
    </row>
    <row r="924" spans="2:4">
      <c r="B924">
        <f t="shared" si="14"/>
        <v>922</v>
      </c>
      <c r="C924" t="str" cm="1">
        <f t="array" ref="C924">INDEX(字音画数表[旧字],テーブル6[[#This Row],[No]])</f>
        <v>復</v>
      </c>
      <c r="D924">
        <f>_xlfn.UNICODE(テーブル6[[#This Row],[文字]])</f>
        <v>24489</v>
      </c>
    </row>
    <row r="925" spans="2:4">
      <c r="B925">
        <f t="shared" si="14"/>
        <v>923</v>
      </c>
      <c r="C925" t="str" cm="1">
        <f t="array" ref="C925">INDEX(字音画数表[旧字],テーブル6[[#This Row],[No]])</f>
        <v>福</v>
      </c>
      <c r="D925">
        <f>_xlfn.UNICODE(テーブル6[[#This Row],[文字]])</f>
        <v>64027</v>
      </c>
    </row>
    <row r="926" spans="2:4">
      <c r="B926">
        <f t="shared" si="14"/>
        <v>924</v>
      </c>
      <c r="C926" t="str" cm="1">
        <f t="array" ref="C926">INDEX(字音画数表[旧字],テーブル6[[#This Row],[No]])</f>
        <v>覆</v>
      </c>
      <c r="D926">
        <f>_xlfn.UNICODE(テーブル6[[#This Row],[文字]])</f>
        <v>35206</v>
      </c>
    </row>
    <row r="927" spans="2:4">
      <c r="B927">
        <f t="shared" si="14"/>
        <v>925</v>
      </c>
      <c r="C927" t="str" cm="1">
        <f t="array" ref="C927">INDEX(字音画数表[旧字],テーブル6[[#This Row],[No]])</f>
        <v>物</v>
      </c>
      <c r="D927">
        <f>_xlfn.UNICODE(テーブル6[[#This Row],[文字]])</f>
        <v>29289</v>
      </c>
    </row>
    <row r="928" spans="2:4">
      <c r="B928">
        <f t="shared" si="14"/>
        <v>926</v>
      </c>
      <c r="C928" t="str" cm="1">
        <f t="array" ref="C928">INDEX(字音画数表[旧字],テーブル6[[#This Row],[No]])</f>
        <v>分</v>
      </c>
      <c r="D928">
        <f>_xlfn.UNICODE(テーブル6[[#This Row],[文字]])</f>
        <v>20998</v>
      </c>
    </row>
    <row r="929" spans="2:4">
      <c r="B929">
        <f t="shared" si="14"/>
        <v>927</v>
      </c>
      <c r="C929" t="str" cm="1">
        <f t="array" ref="C929">INDEX(字音画数表[旧字],テーブル6[[#This Row],[No]])</f>
        <v>忿</v>
      </c>
      <c r="D929">
        <f>_xlfn.UNICODE(テーブル6[[#This Row],[文字]])</f>
        <v>24575</v>
      </c>
    </row>
    <row r="930" spans="2:4">
      <c r="B930">
        <f t="shared" si="14"/>
        <v>928</v>
      </c>
      <c r="C930" t="str" cm="1">
        <f t="array" ref="C930">INDEX(字音画数表[旧字],テーブル6[[#This Row],[No]])</f>
        <v>文</v>
      </c>
      <c r="D930">
        <f>_xlfn.UNICODE(テーブル6[[#This Row],[文字]])</f>
        <v>25991</v>
      </c>
    </row>
    <row r="931" spans="2:4">
      <c r="B931">
        <f t="shared" si="14"/>
        <v>929</v>
      </c>
      <c r="C931" t="str" cm="1">
        <f t="array" ref="C931">INDEX(字音画数表[旧字],テーブル6[[#This Row],[No]])</f>
        <v>問</v>
      </c>
      <c r="D931">
        <f>_xlfn.UNICODE(テーブル6[[#This Row],[文字]])</f>
        <v>21839</v>
      </c>
    </row>
    <row r="932" spans="2:4">
      <c r="B932">
        <f t="shared" si="14"/>
        <v>930</v>
      </c>
      <c r="C932" t="str" cm="1">
        <f t="array" ref="C932">INDEX(字音画数表[旧字],テーブル6[[#This Row],[No]])</f>
        <v>丙</v>
      </c>
      <c r="D932">
        <f>_xlfn.UNICODE(テーブル6[[#This Row],[文字]])</f>
        <v>19993</v>
      </c>
    </row>
    <row r="933" spans="2:4">
      <c r="B933">
        <f t="shared" si="14"/>
        <v>931</v>
      </c>
      <c r="C933" t="str" cm="1">
        <f t="array" ref="C933">INDEX(字音画数表[旧字],テーブル6[[#This Row],[No]])</f>
        <v>平</v>
      </c>
      <c r="D933">
        <f>_xlfn.UNICODE(テーブル6[[#This Row],[文字]])</f>
        <v>24179</v>
      </c>
    </row>
    <row r="934" spans="2:4">
      <c r="B934">
        <f t="shared" si="14"/>
        <v>932</v>
      </c>
      <c r="C934" t="str" cm="1">
        <f t="array" ref="C934">INDEX(字音画数表[旧字],テーブル6[[#This Row],[No]])</f>
        <v>兵</v>
      </c>
      <c r="D934">
        <f>_xlfn.UNICODE(テーブル6[[#This Row],[文字]])</f>
        <v>20853</v>
      </c>
    </row>
    <row r="935" spans="2:4">
      <c r="B935">
        <f t="shared" si="14"/>
        <v>933</v>
      </c>
      <c r="C935" t="str" cm="1">
        <f t="array" ref="C935">INDEX(字音画数表[旧字],テーブル6[[#This Row],[No]])</f>
        <v>幷</v>
      </c>
      <c r="D935">
        <f>_xlfn.UNICODE(テーブル6[[#This Row],[文字]])</f>
        <v>24183</v>
      </c>
    </row>
    <row r="936" spans="2:4">
      <c r="B936">
        <f t="shared" si="14"/>
        <v>934</v>
      </c>
      <c r="C936" t="str" cm="1">
        <f t="array" ref="C936">INDEX(字音画数表[旧字],テーブル6[[#This Row],[No]])</f>
        <v>病</v>
      </c>
      <c r="D936">
        <f>_xlfn.UNICODE(テーブル6[[#This Row],[文字]])</f>
        <v>30149</v>
      </c>
    </row>
    <row r="937" spans="2:4">
      <c r="B937">
        <f t="shared" si="14"/>
        <v>935</v>
      </c>
      <c r="C937" t="str" cm="1">
        <f t="array" ref="C937">INDEX(字音画数表[旧字],テーブル6[[#This Row],[No]])</f>
        <v>竝</v>
      </c>
      <c r="D937">
        <f>_xlfn.UNICODE(テーブル6[[#This Row],[文字]])</f>
        <v>31453</v>
      </c>
    </row>
    <row r="938" spans="2:4">
      <c r="B938">
        <f t="shared" si="14"/>
        <v>936</v>
      </c>
      <c r="C938" t="str" cm="1">
        <f t="array" ref="C938">INDEX(字音画数表[旧字],テーブル6[[#This Row],[No]])</f>
        <v>椑</v>
      </c>
      <c r="D938">
        <f>_xlfn.UNICODE(テーブル6[[#This Row],[文字]])</f>
        <v>26897</v>
      </c>
    </row>
    <row r="939" spans="2:4">
      <c r="B939">
        <f t="shared" si="14"/>
        <v>937</v>
      </c>
      <c r="C939" t="str" cm="1">
        <f t="array" ref="C939">INDEX(字音画数表[旧字],テーブル6[[#This Row],[No]])</f>
        <v>辟</v>
      </c>
      <c r="D939">
        <f>_xlfn.UNICODE(テーブル6[[#This Row],[文字]])</f>
        <v>36767</v>
      </c>
    </row>
    <row r="940" spans="2:4">
      <c r="B940">
        <f t="shared" si="14"/>
        <v>938</v>
      </c>
      <c r="C940" t="str" cm="1">
        <f t="array" ref="C940">INDEX(字音画数表[旧字],テーブル6[[#This Row],[No]])</f>
        <v>扁</v>
      </c>
      <c r="D940">
        <f>_xlfn.UNICODE(テーブル6[[#This Row],[文字]])</f>
        <v>25153</v>
      </c>
    </row>
    <row r="941" spans="2:4">
      <c r="B941">
        <f t="shared" si="14"/>
        <v>939</v>
      </c>
      <c r="C941" t="str" cm="1">
        <f t="array" ref="C941">INDEX(字音画数表[旧字],テーブル6[[#This Row],[No]])</f>
        <v>偏</v>
      </c>
      <c r="D941">
        <f>_xlfn.UNICODE(テーブル6[[#This Row],[文字]])</f>
        <v>20559</v>
      </c>
    </row>
    <row r="942" spans="2:4">
      <c r="B942">
        <f t="shared" si="14"/>
        <v>940</v>
      </c>
      <c r="C942" t="str" cm="1">
        <f t="array" ref="C942">INDEX(字音画数表[旧字],テーブル6[[#This Row],[No]])</f>
        <v>辨</v>
      </c>
      <c r="D942">
        <f>_xlfn.UNICODE(テーブル6[[#This Row],[文字]])</f>
        <v>36776</v>
      </c>
    </row>
    <row r="943" spans="2:4">
      <c r="B943">
        <f t="shared" si="14"/>
        <v>941</v>
      </c>
      <c r="C943" t="str" cm="1">
        <f t="array" ref="C943">INDEX(字音画数表[旧字],テーブル6[[#This Row],[No]])</f>
        <v>邊</v>
      </c>
      <c r="D943">
        <f>_xlfn.UNICODE(テーブル6[[#This Row],[文字]])</f>
        <v>37002</v>
      </c>
    </row>
    <row r="944" spans="2:4">
      <c r="B944">
        <f t="shared" si="14"/>
        <v>942</v>
      </c>
      <c r="C944" t="str" cm="1">
        <f t="array" ref="C944">INDEX(字音画数表[旧字],テーブル6[[#This Row],[No]])</f>
        <v>變</v>
      </c>
      <c r="D944">
        <f>_xlfn.UNICODE(テーブル6[[#This Row],[文字]])</f>
        <v>35722</v>
      </c>
    </row>
    <row r="945" spans="2:4">
      <c r="B945">
        <f t="shared" si="14"/>
        <v>943</v>
      </c>
      <c r="C945" t="str" cm="1">
        <f t="array" ref="C945">INDEX(字音画数表[旧字],テーブル6[[#This Row],[No]])</f>
        <v>芇</v>
      </c>
      <c r="D945">
        <f>_xlfn.UNICODE(テーブル6[[#This Row],[文字]])</f>
        <v>33415</v>
      </c>
    </row>
    <row r="946" spans="2:4">
      <c r="B946">
        <f t="shared" si="14"/>
        <v>944</v>
      </c>
      <c r="C946" t="str" cm="1">
        <f t="array" ref="C946">INDEX(字音画数表[旧字],テーブル6[[#This Row],[No]])</f>
        <v>免</v>
      </c>
      <c r="D946">
        <f>_xlfn.UNICODE(テーブル6[[#This Row],[文字]])</f>
        <v>64050</v>
      </c>
    </row>
    <row r="947" spans="2:4">
      <c r="B947">
        <f t="shared" si="14"/>
        <v>945</v>
      </c>
      <c r="C947" t="str" cm="1">
        <f t="array" ref="C947">INDEX(字音画数表[旧字],テーブル6[[#This Row],[No]])</f>
        <v>捕</v>
      </c>
      <c r="D947">
        <f>_xlfn.UNICODE(テーブル6[[#This Row],[文字]])</f>
        <v>25429</v>
      </c>
    </row>
    <row r="948" spans="2:4">
      <c r="B948">
        <f t="shared" si="14"/>
        <v>946</v>
      </c>
      <c r="C948" t="str" cm="1">
        <f t="array" ref="C948">INDEX(字音画数表[旧字],テーブル6[[#This Row],[No]])</f>
        <v>浦</v>
      </c>
      <c r="D948">
        <f>_xlfn.UNICODE(テーブル6[[#This Row],[文字]])</f>
        <v>28006</v>
      </c>
    </row>
    <row r="949" spans="2:4">
      <c r="B949">
        <f t="shared" si="14"/>
        <v>947</v>
      </c>
      <c r="C949" t="str" cm="1">
        <f t="array" ref="C949">INDEX(字音画数表[旧字],テーブル6[[#This Row],[No]])</f>
        <v>部</v>
      </c>
      <c r="D949">
        <f>_xlfn.UNICODE(テーブル6[[#This Row],[文字]])</f>
        <v>37096</v>
      </c>
    </row>
    <row r="950" spans="2:4">
      <c r="B950">
        <f t="shared" si="14"/>
        <v>948</v>
      </c>
      <c r="C950" t="str" cm="1">
        <f t="array" ref="C950">INDEX(字音画数表[旧字],テーブル6[[#This Row],[No]])</f>
        <v>蒲</v>
      </c>
      <c r="D950">
        <f>_xlfn.UNICODE(テーブル6[[#This Row],[文字]])</f>
        <v>33970</v>
      </c>
    </row>
    <row r="951" spans="2:4">
      <c r="B951">
        <f t="shared" si="14"/>
        <v>949</v>
      </c>
      <c r="C951" t="str" cm="1">
        <f t="array" ref="C951">INDEX(字音画数表[旧字],テーブル6[[#This Row],[No]])</f>
        <v>簿</v>
      </c>
      <c r="D951">
        <f>_xlfn.UNICODE(テーブル6[[#This Row],[文字]])</f>
        <v>31807</v>
      </c>
    </row>
    <row r="952" spans="2:4">
      <c r="B952">
        <f t="shared" si="14"/>
        <v>950</v>
      </c>
      <c r="C952" t="str" cm="1">
        <f t="array" ref="C952">INDEX(字音画数表[旧字],テーブル6[[#This Row],[No]])</f>
        <v>募</v>
      </c>
      <c r="D952">
        <f>_xlfn.UNICODE(テーブル6[[#This Row],[文字]])</f>
        <v>21215</v>
      </c>
    </row>
    <row r="953" spans="2:4">
      <c r="B953">
        <f t="shared" si="14"/>
        <v>951</v>
      </c>
      <c r="C953" t="str" cm="1">
        <f t="array" ref="C953">INDEX(字音画数表[旧字],テーブル6[[#This Row],[No]])</f>
        <v>乏</v>
      </c>
      <c r="D953">
        <f>_xlfn.UNICODE(テーブル6[[#This Row],[文字]])</f>
        <v>20047</v>
      </c>
    </row>
    <row r="954" spans="2:4">
      <c r="B954">
        <f t="shared" si="14"/>
        <v>952</v>
      </c>
      <c r="C954" t="str" cm="1">
        <f t="array" ref="C954">INDEX(字音画数表[旧字],テーブル6[[#This Row],[No]])</f>
        <v>邦</v>
      </c>
      <c r="D954">
        <f>_xlfn.UNICODE(テーブル6[[#This Row],[文字]])</f>
        <v>37030</v>
      </c>
    </row>
    <row r="955" spans="2:4">
      <c r="B955">
        <f t="shared" si="14"/>
        <v>953</v>
      </c>
      <c r="C955" t="str" cm="1">
        <f t="array" ref="C955">INDEX(字音画数表[旧字],テーブル6[[#This Row],[No]])</f>
        <v>法</v>
      </c>
      <c r="D955">
        <f>_xlfn.UNICODE(テーブル6[[#This Row],[文字]])</f>
        <v>27861</v>
      </c>
    </row>
    <row r="956" spans="2:4">
      <c r="B956">
        <f t="shared" si="14"/>
        <v>954</v>
      </c>
      <c r="C956" t="str" cm="1">
        <f t="array" ref="C956">INDEX(字音画数表[旧字],テーブル6[[#This Row],[No]])</f>
        <v>姘</v>
      </c>
      <c r="D956">
        <f>_xlfn.UNICODE(テーブル6[[#This Row],[文字]])</f>
        <v>23000</v>
      </c>
    </row>
    <row r="957" spans="2:4">
      <c r="B957">
        <f t="shared" si="14"/>
        <v>955</v>
      </c>
      <c r="C957" t="str" cm="1">
        <f t="array" ref="C957">INDEX(字音画数表[旧字],テーブル6[[#This Row],[No]])</f>
        <v>封</v>
      </c>
      <c r="D957">
        <f>_xlfn.UNICODE(テーブル6[[#This Row],[文字]])</f>
        <v>23553</v>
      </c>
    </row>
    <row r="958" spans="2:4">
      <c r="B958">
        <f t="shared" si="14"/>
        <v>956</v>
      </c>
      <c r="C958" t="str" cm="1">
        <f t="array" ref="C958">INDEX(字音画数表[旧字],テーブル6[[#This Row],[No]])</f>
        <v>逢</v>
      </c>
      <c r="D958">
        <f>_xlfn.UNICODE(テーブル6[[#This Row],[文字]])</f>
        <v>36898</v>
      </c>
    </row>
    <row r="959" spans="2:4">
      <c r="B959">
        <f t="shared" si="14"/>
        <v>957</v>
      </c>
      <c r="C959" t="str" cm="1">
        <f t="array" ref="C959">INDEX(字音画数表[旧字],テーブル6[[#This Row],[No]])</f>
        <v>報</v>
      </c>
      <c r="D959">
        <f>_xlfn.UNICODE(テーブル6[[#This Row],[文字]])</f>
        <v>22577</v>
      </c>
    </row>
    <row r="960" spans="2:4">
      <c r="B960">
        <f t="shared" si="14"/>
        <v>958</v>
      </c>
      <c r="C960" t="str" cm="1">
        <f t="array" ref="C960">INDEX(字音画数表[旧字],テーブル6[[#This Row],[No]])</f>
        <v>彭</v>
      </c>
      <c r="D960">
        <f>_xlfn.UNICODE(テーブル6[[#This Row],[文字]])</f>
        <v>24429</v>
      </c>
    </row>
    <row r="961" spans="2:4">
      <c r="B961">
        <f t="shared" si="14"/>
        <v>959</v>
      </c>
      <c r="C961" t="str" cm="1">
        <f t="array" ref="C961">INDEX(字音画数表[旧字],テーブル6[[#This Row],[No]])</f>
        <v>棓</v>
      </c>
      <c r="D961">
        <f>_xlfn.UNICODE(テーブル6[[#This Row],[文字]])</f>
        <v>26835</v>
      </c>
    </row>
    <row r="962" spans="2:4">
      <c r="B962">
        <f t="shared" si="14"/>
        <v>960</v>
      </c>
      <c r="C962" t="str" cm="1">
        <f t="array" ref="C962">INDEX(字音画数表[旧字],テーブル6[[#This Row],[No]])</f>
        <v>葆</v>
      </c>
      <c r="D962">
        <f>_xlfn.UNICODE(テーブル6[[#This Row],[文字]])</f>
        <v>33862</v>
      </c>
    </row>
    <row r="963" spans="2:4">
      <c r="B963">
        <f t="shared" si="14"/>
        <v>961</v>
      </c>
      <c r="C963" t="str" cm="1">
        <f t="array" ref="C963">INDEX(字音画数表[旧字],テーブル6[[#This Row],[No]])</f>
        <v>傰</v>
      </c>
      <c r="D963">
        <f>_xlfn.UNICODE(テーブル6[[#This Row],[文字]])</f>
        <v>20656</v>
      </c>
    </row>
    <row r="964" spans="2:4">
      <c r="B964">
        <f t="shared" ref="B964:B1027" si="15">ROW()-2</f>
        <v>962</v>
      </c>
      <c r="C964" t="str" cm="1">
        <f t="array" ref="C964">INDEX(字音画数表[旧字],テーブル6[[#This Row],[No]])</f>
        <v>滂</v>
      </c>
      <c r="D964">
        <f>_xlfn.UNICODE(テーブル6[[#This Row],[文字]])</f>
        <v>28354</v>
      </c>
    </row>
    <row r="965" spans="2:4">
      <c r="B965">
        <f t="shared" si="15"/>
        <v>963</v>
      </c>
      <c r="C965" t="str" cm="1">
        <f t="array" ref="C965">INDEX(字音画数表[旧字],テーブル6[[#This Row],[No]])</f>
        <v>蓬</v>
      </c>
      <c r="D965">
        <f>_xlfn.UNICODE(テーブル6[[#This Row],[文字]])</f>
        <v>34028</v>
      </c>
    </row>
    <row r="966" spans="2:4">
      <c r="B966">
        <f t="shared" si="15"/>
        <v>964</v>
      </c>
      <c r="C966" t="str" cm="1">
        <f t="array" ref="C966">INDEX(字音画数表[旧字],テーブル6[[#This Row],[No]])</f>
        <v>暴</v>
      </c>
      <c r="D966">
        <f>_xlfn.UNICODE(テーブル6[[#This Row],[文字]])</f>
        <v>26292</v>
      </c>
    </row>
    <row r="967" spans="2:4">
      <c r="B967">
        <f t="shared" si="15"/>
        <v>965</v>
      </c>
      <c r="C967" t="str" cm="1">
        <f t="array" ref="C967">INDEX(字音画数表[旧字],テーブル6[[#This Row],[No]])</f>
        <v>齙</v>
      </c>
      <c r="D967">
        <f>_xlfn.UNICODE(テーブル6[[#This Row],[文字]])</f>
        <v>40793</v>
      </c>
    </row>
    <row r="968" spans="2:4">
      <c r="B968">
        <f t="shared" si="15"/>
        <v>966</v>
      </c>
      <c r="C968" t="str" cm="1">
        <f t="array" ref="C968">INDEX(字音画数表[旧字],テーブル6[[#This Row],[No]])</f>
        <v>灋</v>
      </c>
      <c r="D968">
        <f>_xlfn.UNICODE(テーブル6[[#This Row],[文字]])</f>
        <v>28747</v>
      </c>
    </row>
    <row r="969" spans="2:4">
      <c r="B969">
        <f t="shared" si="15"/>
        <v>967</v>
      </c>
      <c r="C969" t="str" cm="1">
        <f t="array" ref="C969">INDEX(字音画数表[旧字],テーブル6[[#This Row],[No]])</f>
        <v>亡</v>
      </c>
      <c r="D969">
        <f>_xlfn.UNICODE(テーブル6[[#This Row],[文字]])</f>
        <v>20129</v>
      </c>
    </row>
    <row r="970" spans="2:4">
      <c r="B970">
        <f t="shared" si="15"/>
        <v>968</v>
      </c>
      <c r="C970" t="str" cm="1">
        <f t="array" ref="C970">INDEX(字音画数表[旧字],テーブル6[[#This Row],[No]])</f>
        <v>毛</v>
      </c>
      <c r="D970">
        <f>_xlfn.UNICODE(テーブル6[[#This Row],[文字]])</f>
        <v>27611</v>
      </c>
    </row>
    <row r="971" spans="2:4">
      <c r="B971">
        <f t="shared" si="15"/>
        <v>969</v>
      </c>
      <c r="C971" t="str" cm="1">
        <f t="array" ref="C971">INDEX(字音画数表[旧字],テーブル6[[#This Row],[No]])</f>
        <v>卯</v>
      </c>
      <c r="D971">
        <f>_xlfn.UNICODE(テーブル6[[#This Row],[文字]])</f>
        <v>21359</v>
      </c>
    </row>
    <row r="972" spans="2:4">
      <c r="B972">
        <f t="shared" si="15"/>
        <v>970</v>
      </c>
      <c r="C972" t="str" cm="1">
        <f t="array" ref="C972">INDEX(字音画数表[旧字],テーブル6[[#This Row],[No]])</f>
        <v>母</v>
      </c>
      <c r="D972">
        <f>_xlfn.UNICODE(テーブル6[[#This Row],[文字]])</f>
        <v>27597</v>
      </c>
    </row>
    <row r="973" spans="2:4">
      <c r="B973">
        <f t="shared" si="15"/>
        <v>971</v>
      </c>
      <c r="C973" t="str" cm="1">
        <f t="array" ref="C973">INDEX(字音画数表[旧字],テーブル6[[#This Row],[No]])</f>
        <v>芒</v>
      </c>
      <c r="D973">
        <f>_xlfn.UNICODE(テーブル6[[#This Row],[文字]])</f>
        <v>33426</v>
      </c>
    </row>
    <row r="974" spans="2:4">
      <c r="B974">
        <f t="shared" si="15"/>
        <v>972</v>
      </c>
      <c r="C974" t="str" cm="1">
        <f t="array" ref="C974">INDEX(字音画数表[旧字],テーブル6[[#This Row],[No]])</f>
        <v>忘</v>
      </c>
      <c r="D974">
        <f>_xlfn.UNICODE(テーブル6[[#This Row],[文字]])</f>
        <v>24536</v>
      </c>
    </row>
    <row r="975" spans="2:4">
      <c r="B975">
        <f t="shared" si="15"/>
        <v>973</v>
      </c>
      <c r="C975" t="str" cm="1">
        <f t="array" ref="C975">INDEX(字音画数表[旧字],テーブル6[[#This Row],[No]])</f>
        <v>茆</v>
      </c>
      <c r="D975">
        <f>_xlfn.UNICODE(テーブル6[[#This Row],[文字]])</f>
        <v>33542</v>
      </c>
    </row>
    <row r="976" spans="2:4">
      <c r="B976">
        <f t="shared" si="15"/>
        <v>974</v>
      </c>
      <c r="C976" t="str" cm="1">
        <f t="array" ref="C976">INDEX(字音画数表[旧字],テーブル6[[#This Row],[No]])</f>
        <v>某</v>
      </c>
      <c r="D976">
        <f>_xlfn.UNICODE(テーブル6[[#This Row],[文字]])</f>
        <v>26576</v>
      </c>
    </row>
    <row r="977" spans="2:4">
      <c r="B977">
        <f t="shared" si="15"/>
        <v>975</v>
      </c>
      <c r="C977" t="str" cm="1">
        <f t="array" ref="C977">INDEX(字音画数表[旧字],テーブル6[[#This Row],[No]])</f>
        <v>冡</v>
      </c>
      <c r="D977">
        <f>_xlfn.UNICODE(テーブル6[[#This Row],[文字]])</f>
        <v>20897</v>
      </c>
    </row>
    <row r="978" spans="2:4">
      <c r="B978">
        <f t="shared" si="15"/>
        <v>976</v>
      </c>
      <c r="C978" t="str" cm="1">
        <f t="array" ref="C978">INDEX(字音画数表[旧字],テーブル6[[#This Row],[No]])</f>
        <v>旁</v>
      </c>
      <c r="D978">
        <f>_xlfn.UNICODE(テーブル6[[#This Row],[文字]])</f>
        <v>26049</v>
      </c>
    </row>
    <row r="979" spans="2:4">
      <c r="B979">
        <f t="shared" si="15"/>
        <v>977</v>
      </c>
      <c r="C979" t="str" cm="1">
        <f t="array" ref="C979">INDEX(字音画数表[旧字],テーブル6[[#This Row],[No]])</f>
        <v>蒙</v>
      </c>
      <c r="D979">
        <f>_xlfn.UNICODE(テーブル6[[#This Row],[文字]])</f>
        <v>33945</v>
      </c>
    </row>
    <row r="980" spans="2:4">
      <c r="B980">
        <f t="shared" si="15"/>
        <v>978</v>
      </c>
      <c r="C980" t="str" cm="1">
        <f t="array" ref="C980">INDEX(字音画数表[旧字],テーブル6[[#This Row],[No]])</f>
        <v>瞀</v>
      </c>
      <c r="D980">
        <f>_xlfn.UNICODE(テーブル6[[#This Row],[文字]])</f>
        <v>30592</v>
      </c>
    </row>
    <row r="981" spans="2:4">
      <c r="B981">
        <f t="shared" si="15"/>
        <v>979</v>
      </c>
      <c r="C981" t="str" cm="1">
        <f t="array" ref="C981">INDEX(字音画数表[旧字],テーブル6[[#This Row],[No]])</f>
        <v>朢</v>
      </c>
      <c r="D981">
        <f>_xlfn.UNICODE(テーブル6[[#This Row],[文字]])</f>
        <v>26402</v>
      </c>
    </row>
    <row r="982" spans="2:4">
      <c r="B982">
        <f t="shared" si="15"/>
        <v>980</v>
      </c>
      <c r="C982" t="str" cm="1">
        <f t="array" ref="C982">INDEX(字音画数表[旧字],テーブル6[[#This Row],[No]])</f>
        <v>髳</v>
      </c>
      <c r="D982">
        <f>_xlfn.UNICODE(テーブル6[[#This Row],[文字]])</f>
        <v>39667</v>
      </c>
    </row>
    <row r="983" spans="2:4">
      <c r="B983">
        <f t="shared" si="15"/>
        <v>981</v>
      </c>
      <c r="C983" t="str" cm="1">
        <f t="array" ref="C983">INDEX(字音画数表[旧字],テーブル6[[#This Row],[No]])</f>
        <v>繆</v>
      </c>
      <c r="D983">
        <f>_xlfn.UNICODE(テーブル6[[#This Row],[文字]])</f>
        <v>32326</v>
      </c>
    </row>
    <row r="984" spans="2:4">
      <c r="B984">
        <f t="shared" si="15"/>
        <v>982</v>
      </c>
      <c r="C984" t="str" cm="1">
        <f t="array" ref="C984">INDEX(字音画数表[旧字],テーブル6[[#This Row],[No]])</f>
        <v>僕</v>
      </c>
      <c r="D984">
        <f>_xlfn.UNICODE(テーブル6[[#This Row],[文字]])</f>
        <v>20693</v>
      </c>
    </row>
    <row r="985" spans="2:4">
      <c r="B985">
        <f t="shared" si="15"/>
        <v>983</v>
      </c>
      <c r="C985" t="str" cm="1">
        <f t="array" ref="C985">INDEX(字音画数表[旧字],テーブル6[[#This Row],[No]])</f>
        <v>木</v>
      </c>
      <c r="D985">
        <f>_xlfn.UNICODE(テーブル6[[#This Row],[文字]])</f>
        <v>26408</v>
      </c>
    </row>
    <row r="986" spans="2:4">
      <c r="B986">
        <f t="shared" si="15"/>
        <v>984</v>
      </c>
      <c r="C986" t="str" cm="1">
        <f t="array" ref="C986">INDEX(字音画数表[旧字],テーブル6[[#This Row],[No]])</f>
        <v>目</v>
      </c>
      <c r="D986">
        <f>_xlfn.UNICODE(テーブル6[[#This Row],[文字]])</f>
        <v>30446</v>
      </c>
    </row>
    <row r="987" spans="2:4">
      <c r="B987">
        <f t="shared" si="15"/>
        <v>985</v>
      </c>
      <c r="C987" t="str" cm="1">
        <f t="array" ref="C987">INDEX(字音画数表[旧字],テーブル6[[#This Row],[No]])</f>
        <v>牧</v>
      </c>
      <c r="D987">
        <f>_xlfn.UNICODE(テーブル6[[#This Row],[文字]])</f>
        <v>29287</v>
      </c>
    </row>
    <row r="988" spans="2:4">
      <c r="B988">
        <f t="shared" si="15"/>
        <v>986</v>
      </c>
      <c r="C988" t="str" cm="1">
        <f t="array" ref="C988">INDEX(字音画数表[旧字],テーブル6[[#This Row],[No]])</f>
        <v>僰</v>
      </c>
      <c r="D988">
        <f>_xlfn.UNICODE(テーブル6[[#This Row],[文字]])</f>
        <v>20720</v>
      </c>
    </row>
    <row r="989" spans="2:4">
      <c r="B989">
        <f t="shared" si="15"/>
        <v>987</v>
      </c>
      <c r="C989" t="str" cm="1">
        <f t="array" ref="C989">INDEX(字音画数表[旧字],テーブル6[[#This Row],[No]])</f>
        <v>墨</v>
      </c>
      <c r="D989">
        <f>_xlfn.UNICODE(テーブル6[[#This Row],[文字]])</f>
        <v>64058</v>
      </c>
    </row>
    <row r="990" spans="2:4">
      <c r="B990">
        <f t="shared" si="15"/>
        <v>988</v>
      </c>
      <c r="C990" t="str" cm="1">
        <f t="array" ref="C990">INDEX(字音画数表[旧字],テーブル6[[#This Row],[No]])</f>
        <v>奔</v>
      </c>
      <c r="D990">
        <f>_xlfn.UNICODE(テーブル6[[#This Row],[文字]])</f>
        <v>22868</v>
      </c>
    </row>
    <row r="991" spans="2:4">
      <c r="B991">
        <f t="shared" si="15"/>
        <v>989</v>
      </c>
      <c r="C991" t="str" cm="1">
        <f t="array" ref="C991">INDEX(字音画数表[旧字],テーブル6[[#This Row],[No]])</f>
        <v>賁</v>
      </c>
      <c r="D991">
        <f>_xlfn.UNICODE(テーブル6[[#This Row],[文字]])</f>
        <v>36033</v>
      </c>
    </row>
    <row r="992" spans="2:4">
      <c r="B992">
        <f t="shared" si="15"/>
        <v>990</v>
      </c>
      <c r="C992" t="str" cm="1">
        <f t="array" ref="C992">INDEX(字音画数表[旧字],テーブル6[[#This Row],[No]])</f>
        <v>名</v>
      </c>
      <c r="D992">
        <f>_xlfn.UNICODE(テーブル6[[#This Row],[文字]])</f>
        <v>21517</v>
      </c>
    </row>
    <row r="993" spans="2:4">
      <c r="B993">
        <f t="shared" si="15"/>
        <v>991</v>
      </c>
      <c r="C993" t="str" cm="1">
        <f t="array" ref="C993">INDEX(字音画数表[旧字],テーブル6[[#This Row],[No]])</f>
        <v>命</v>
      </c>
      <c r="D993">
        <f>_xlfn.UNICODE(テーブル6[[#This Row],[文字]])</f>
        <v>21629</v>
      </c>
    </row>
    <row r="994" spans="2:4">
      <c r="B994">
        <f t="shared" si="15"/>
        <v>992</v>
      </c>
      <c r="C994" t="str" cm="1">
        <f t="array" ref="C994">INDEX(字音画数表[旧字],テーブル6[[#This Row],[No]])</f>
        <v>蝱</v>
      </c>
      <c r="D994">
        <f>_xlfn.UNICODE(テーブル6[[#This Row],[文字]])</f>
        <v>34673</v>
      </c>
    </row>
    <row r="995" spans="2:4">
      <c r="B995">
        <f t="shared" si="15"/>
        <v>993</v>
      </c>
      <c r="C995" t="str" cm="1">
        <f t="array" ref="C995">INDEX(字音画数表[旧字],テーブル6[[#This Row],[No]])</f>
        <v>門</v>
      </c>
      <c r="D995">
        <f>_xlfn.UNICODE(テーブル6[[#This Row],[文字]])</f>
        <v>38272</v>
      </c>
    </row>
    <row r="996" spans="2:4">
      <c r="B996">
        <f t="shared" si="15"/>
        <v>994</v>
      </c>
      <c r="C996" t="str" cm="1">
        <f t="array" ref="C996">INDEX(字音画数表[旧字],テーブル6[[#This Row],[No]])</f>
        <v>邪</v>
      </c>
      <c r="D996">
        <f>_xlfn.UNICODE(テーブル6[[#This Row],[文字]])</f>
        <v>37034</v>
      </c>
    </row>
    <row r="997" spans="2:4">
      <c r="B997">
        <f t="shared" si="15"/>
        <v>995</v>
      </c>
      <c r="C997" t="str" cm="1">
        <f t="array" ref="C997">INDEX(字音画数表[旧字],テーブル6[[#This Row],[No]])</f>
        <v>夜</v>
      </c>
      <c r="D997">
        <f>_xlfn.UNICODE(テーブル6[[#This Row],[文字]])</f>
        <v>22812</v>
      </c>
    </row>
    <row r="998" spans="2:4">
      <c r="B998">
        <f t="shared" si="15"/>
        <v>996</v>
      </c>
      <c r="C998" t="str" cm="1">
        <f t="array" ref="C998">INDEX(字音画数表[旧字],テーブル6[[#This Row],[No]])</f>
        <v>約</v>
      </c>
      <c r="D998">
        <f>_xlfn.UNICODE(テーブル6[[#This Row],[文字]])</f>
        <v>32004</v>
      </c>
    </row>
    <row r="999" spans="2:4">
      <c r="B999">
        <f t="shared" si="15"/>
        <v>997</v>
      </c>
      <c r="C999" t="str" cm="1">
        <f t="array" ref="C999">INDEX(字音画数表[旧字],テーブル6[[#This Row],[No]])</f>
        <v>揄</v>
      </c>
      <c r="D999">
        <f>_xlfn.UNICODE(テーブル6[[#This Row],[文字]])</f>
        <v>25540</v>
      </c>
    </row>
    <row r="1000" spans="2:4">
      <c r="B1000">
        <f t="shared" si="15"/>
        <v>998</v>
      </c>
      <c r="C1000" t="str" cm="1">
        <f t="array" ref="C1000">INDEX(字音画数表[旧字],テーブル6[[#This Row],[No]])</f>
        <v>又</v>
      </c>
      <c r="D1000">
        <f>_xlfn.UNICODE(テーブル6[[#This Row],[文字]])</f>
        <v>21448</v>
      </c>
    </row>
    <row r="1001" spans="2:4">
      <c r="B1001">
        <f t="shared" si="15"/>
        <v>999</v>
      </c>
      <c r="C1001" t="str" cm="1">
        <f t="array" ref="C1001">INDEX(字音画数表[旧字],テーブル6[[#This Row],[No]])</f>
        <v>友</v>
      </c>
      <c r="D1001">
        <f>_xlfn.UNICODE(テーブル6[[#This Row],[文字]])</f>
        <v>21451</v>
      </c>
    </row>
    <row r="1002" spans="2:4">
      <c r="B1002">
        <f t="shared" si="15"/>
        <v>1000</v>
      </c>
      <c r="C1002" t="str" cm="1">
        <f t="array" ref="C1002">INDEX(字音画数表[旧字],テーブル6[[#This Row],[No]])</f>
        <v>右</v>
      </c>
      <c r="D1002">
        <f>_xlfn.UNICODE(テーブル6[[#This Row],[文字]])</f>
        <v>21491</v>
      </c>
    </row>
    <row r="1003" spans="2:4">
      <c r="B1003">
        <f t="shared" si="15"/>
        <v>1001</v>
      </c>
      <c r="C1003" t="str" cm="1">
        <f t="array" ref="C1003">INDEX(字音画数表[旧字],テーブル6[[#This Row],[No]])</f>
        <v>有</v>
      </c>
      <c r="D1003">
        <f>_xlfn.UNICODE(テーブル6[[#This Row],[文字]])</f>
        <v>26377</v>
      </c>
    </row>
    <row r="1004" spans="2:4">
      <c r="B1004">
        <f t="shared" si="15"/>
        <v>1002</v>
      </c>
      <c r="C1004" t="str" cm="1">
        <f t="array" ref="C1004">INDEX(字音画数表[旧字],テーブル6[[#This Row],[No]])</f>
        <v>邑</v>
      </c>
      <c r="D1004">
        <f>_xlfn.UNICODE(テーブル6[[#This Row],[文字]])</f>
        <v>37009</v>
      </c>
    </row>
    <row r="1005" spans="2:4">
      <c r="B1005">
        <f t="shared" si="15"/>
        <v>1003</v>
      </c>
      <c r="C1005" t="str" cm="1">
        <f t="array" ref="C1005">INDEX(字音画数表[旧字],テーブル6[[#This Row],[No]])</f>
        <v>酉</v>
      </c>
      <c r="D1005">
        <f>_xlfn.UNICODE(テーブル6[[#This Row],[文字]])</f>
        <v>37193</v>
      </c>
    </row>
    <row r="1006" spans="2:4">
      <c r="B1006">
        <f t="shared" si="15"/>
        <v>1004</v>
      </c>
      <c r="C1006" t="str" cm="1">
        <f t="array" ref="C1006">INDEX(字音画数表[旧字],テーブル6[[#This Row],[No]])</f>
        <v>ゆ</v>
      </c>
      <c r="D1006">
        <f>_xlfn.UNICODE(テーブル6[[#This Row],[文字]])</f>
        <v>12422</v>
      </c>
    </row>
    <row r="1007" spans="2:4">
      <c r="B1007">
        <f t="shared" si="15"/>
        <v>1005</v>
      </c>
      <c r="C1007" t="str" cm="1">
        <f t="array" ref="C1007">INDEX(字音画数表[旧字],テーブル6[[#This Row],[No]])</f>
        <v>ユ</v>
      </c>
      <c r="D1007">
        <f>_xlfn.UNICODE(テーブル6[[#This Row],[文字]])</f>
        <v>12518</v>
      </c>
    </row>
    <row r="1008" spans="2:4">
      <c r="B1008">
        <f t="shared" si="15"/>
        <v>1006</v>
      </c>
      <c r="C1008" t="str" cm="1">
        <f t="array" ref="C1008">INDEX(字音画数表[旧字],テーブル6[[#This Row],[No]])</f>
        <v>郵</v>
      </c>
      <c r="D1008">
        <f>_xlfn.UNICODE(テーブル6[[#This Row],[文字]])</f>
        <v>37109</v>
      </c>
    </row>
    <row r="1009" spans="2:4">
      <c r="B1009">
        <f t="shared" si="15"/>
        <v>1007</v>
      </c>
      <c r="C1009" t="str" cm="1">
        <f t="array" ref="C1009">INDEX(字音画数表[旧字],テーブル6[[#This Row],[No]])</f>
        <v>予</v>
      </c>
      <c r="D1009">
        <f>_xlfn.UNICODE(テーブル6[[#This Row],[文字]])</f>
        <v>20104</v>
      </c>
    </row>
    <row r="1010" spans="2:4">
      <c r="B1010">
        <f t="shared" si="15"/>
        <v>1008</v>
      </c>
      <c r="C1010" t="str" cm="1">
        <f t="array" ref="C1010">INDEX(字音画数表[旧字],テーブル6[[#This Row],[No]])</f>
        <v>與</v>
      </c>
      <c r="D1010">
        <f>_xlfn.UNICODE(テーブル6[[#This Row],[文字]])</f>
        <v>33287</v>
      </c>
    </row>
    <row r="1011" spans="2:4">
      <c r="B1011">
        <f t="shared" si="15"/>
        <v>1009</v>
      </c>
      <c r="C1011" t="str" cm="1">
        <f t="array" ref="C1011">INDEX(字音画数表[旧字],テーブル6[[#This Row],[No]])</f>
        <v>豫</v>
      </c>
      <c r="D1011">
        <f>_xlfn.UNICODE(テーブル6[[#This Row],[文字]])</f>
        <v>35947</v>
      </c>
    </row>
    <row r="1012" spans="2:4">
      <c r="B1012">
        <f t="shared" si="15"/>
        <v>1010</v>
      </c>
      <c r="C1012" t="str" cm="1">
        <f t="array" ref="C1012">INDEX(字音画数表[旧字],テーブル6[[#This Row],[No]])</f>
        <v>よ</v>
      </c>
      <c r="D1012">
        <f>_xlfn.UNICODE(テーブル6[[#This Row],[文字]])</f>
        <v>12424</v>
      </c>
    </row>
    <row r="1013" spans="2:4">
      <c r="B1013">
        <f t="shared" si="15"/>
        <v>1011</v>
      </c>
      <c r="C1013" t="str" cm="1">
        <f t="array" ref="C1013">INDEX(字音画数表[旧字],テーブル6[[#This Row],[No]])</f>
        <v>輿</v>
      </c>
      <c r="D1013">
        <f>_xlfn.UNICODE(テーブル6[[#This Row],[文字]])</f>
        <v>36671</v>
      </c>
    </row>
    <row r="1014" spans="2:4">
      <c r="B1014">
        <f t="shared" si="15"/>
        <v>1012</v>
      </c>
      <c r="C1014" t="str" cm="1">
        <f t="array" ref="C1014">INDEX(字音画数表[旧字],テーブル6[[#This Row],[No]])</f>
        <v>央</v>
      </c>
      <c r="D1014">
        <f>_xlfn.UNICODE(テーブル6[[#This Row],[文字]])</f>
        <v>22830</v>
      </c>
    </row>
    <row r="1015" spans="2:4">
      <c r="B1015">
        <f t="shared" si="15"/>
        <v>1013</v>
      </c>
      <c r="C1015" t="str" cm="1">
        <f t="array" ref="C1015">INDEX(字音画数表[旧字],テーブル6[[#This Row],[No]])</f>
        <v>用</v>
      </c>
      <c r="D1015">
        <f>_xlfn.UNICODE(テーブル6[[#This Row],[文字]])</f>
        <v>29992</v>
      </c>
    </row>
    <row r="1016" spans="2:4">
      <c r="B1016">
        <f t="shared" si="15"/>
        <v>1014</v>
      </c>
      <c r="C1016" t="str" cm="1">
        <f t="array" ref="C1016">INDEX(字音画数表[旧字],テーブル6[[#This Row],[No]])</f>
        <v>羊</v>
      </c>
      <c r="D1016">
        <f>_xlfn.UNICODE(テーブル6[[#This Row],[文字]])</f>
        <v>32650</v>
      </c>
    </row>
    <row r="1017" spans="2:4">
      <c r="B1017">
        <f t="shared" si="15"/>
        <v>1015</v>
      </c>
      <c r="C1017" t="str" cm="1">
        <f t="array" ref="C1017">INDEX(字音画数表[旧字],テーブル6[[#This Row],[No]])</f>
        <v>枼</v>
      </c>
      <c r="D1017">
        <f>_xlfn.UNICODE(テーブル6[[#This Row],[文字]])</f>
        <v>26556</v>
      </c>
    </row>
    <row r="1018" spans="2:4">
      <c r="B1018">
        <f t="shared" si="15"/>
        <v>1016</v>
      </c>
      <c r="C1018" t="str" cm="1">
        <f t="array" ref="C1018">INDEX(字音画数表[旧字],テーブル6[[#This Row],[No]])</f>
        <v>要</v>
      </c>
      <c r="D1018">
        <f>_xlfn.UNICODE(テーブル6[[#This Row],[文字]])</f>
        <v>35201</v>
      </c>
    </row>
    <row r="1019" spans="2:4">
      <c r="B1019">
        <f t="shared" si="15"/>
        <v>1017</v>
      </c>
      <c r="C1019" t="str" cm="1">
        <f t="array" ref="C1019">INDEX(字音画数表[旧字],テーブル6[[#This Row],[No]])</f>
        <v>ヨ</v>
      </c>
      <c r="D1019">
        <f>_xlfn.UNICODE(テーブル6[[#This Row],[文字]])</f>
        <v>12520</v>
      </c>
    </row>
    <row r="1020" spans="2:4">
      <c r="B1020">
        <f t="shared" si="15"/>
        <v>1018</v>
      </c>
      <c r="C1020" t="str" cm="1">
        <f t="array" ref="C1020">INDEX(字音画数表[旧字],テーブル6[[#This Row],[No]])</f>
        <v>容</v>
      </c>
      <c r="D1020">
        <f>_xlfn.UNICODE(テーブル6[[#This Row],[文字]])</f>
        <v>23481</v>
      </c>
    </row>
    <row r="1021" spans="2:4">
      <c r="B1021">
        <f t="shared" si="15"/>
        <v>1019</v>
      </c>
      <c r="C1021" t="str" cm="1">
        <f t="array" ref="C1021">INDEX(字音画数表[旧字],テーブル6[[#This Row],[No]])</f>
        <v>窅</v>
      </c>
      <c r="D1021">
        <f>_xlfn.UNICODE(テーブル6[[#This Row],[文字]])</f>
        <v>31365</v>
      </c>
    </row>
    <row r="1022" spans="2:4">
      <c r="B1022">
        <f t="shared" si="15"/>
        <v>1020</v>
      </c>
      <c r="C1022" t="str" cm="1">
        <f t="array" ref="C1022">INDEX(字音画数表[旧字],テーブル6[[#This Row],[No]])</f>
        <v>庸</v>
      </c>
      <c r="D1022">
        <f>_xlfn.UNICODE(テーブル6[[#This Row],[文字]])</f>
        <v>24248</v>
      </c>
    </row>
    <row r="1023" spans="2:4">
      <c r="B1023">
        <f t="shared" si="15"/>
        <v>1021</v>
      </c>
      <c r="C1023" t="str" cm="1">
        <f t="array" ref="C1023">INDEX(字音画数表[旧字],テーブル6[[#This Row],[No]])</f>
        <v>搖</v>
      </c>
      <c r="D1023">
        <f>_xlfn.UNICODE(テーブル6[[#This Row],[文字]])</f>
        <v>25622</v>
      </c>
    </row>
    <row r="1024" spans="2:4">
      <c r="B1024">
        <f t="shared" si="15"/>
        <v>1022</v>
      </c>
      <c r="C1024" t="str" cm="1">
        <f t="array" ref="C1024">INDEX(字音画数表[旧字],テーブル6[[#This Row],[No]])</f>
        <v>葉</v>
      </c>
      <c r="D1024">
        <f>_xlfn.UNICODE(テーブル6[[#This Row],[文字]])</f>
        <v>33865</v>
      </c>
    </row>
    <row r="1025" spans="2:4">
      <c r="B1025">
        <f t="shared" si="15"/>
        <v>1023</v>
      </c>
      <c r="C1025" t="str" cm="1">
        <f t="array" ref="C1025">INDEX(字音画数表[旧字],テーブル6[[#This Row],[No]])</f>
        <v>陽</v>
      </c>
      <c r="D1025">
        <f>_xlfn.UNICODE(テーブル6[[#This Row],[文字]])</f>
        <v>38525</v>
      </c>
    </row>
    <row r="1026" spans="2:4">
      <c r="B1026">
        <f t="shared" si="15"/>
        <v>1024</v>
      </c>
      <c r="C1026" t="str" cm="1">
        <f t="array" ref="C1026">INDEX(字音画数表[旧字],テーブル6[[#This Row],[No]])</f>
        <v>傭</v>
      </c>
      <c r="D1026">
        <f>_xlfn.UNICODE(テーブル6[[#This Row],[文字]])</f>
        <v>20653</v>
      </c>
    </row>
    <row r="1027" spans="2:4">
      <c r="B1027">
        <f t="shared" si="15"/>
        <v>1025</v>
      </c>
      <c r="C1027" t="str" cm="1">
        <f t="array" ref="C1027">INDEX(字音画数表[旧字],テーブル6[[#This Row],[No]])</f>
        <v>徭</v>
      </c>
      <c r="D1027">
        <f>_xlfn.UNICODE(テーブル6[[#This Row],[文字]])</f>
        <v>24493</v>
      </c>
    </row>
    <row r="1028" spans="2:4">
      <c r="B1028">
        <f t="shared" ref="B1028:B1091" si="16">ROW()-2</f>
        <v>1026</v>
      </c>
      <c r="C1028" t="str" cm="1">
        <f t="array" ref="C1028">INDEX(字音画数表[旧字],テーブル6[[#This Row],[No]])</f>
        <v>楊</v>
      </c>
      <c r="D1028">
        <f>_xlfn.UNICODE(テーブル6[[#This Row],[文字]])</f>
        <v>26954</v>
      </c>
    </row>
    <row r="1029" spans="2:4">
      <c r="B1029">
        <f t="shared" si="16"/>
        <v>1027</v>
      </c>
      <c r="C1029" t="str" cm="1">
        <f t="array" ref="C1029">INDEX(字音画数表[旧字],テーブル6[[#This Row],[No]])</f>
        <v>厭</v>
      </c>
      <c r="D1029">
        <f>_xlfn.UNICODE(テーブル6[[#This Row],[文字]])</f>
        <v>21421</v>
      </c>
    </row>
    <row r="1030" spans="2:4">
      <c r="B1030">
        <f t="shared" si="16"/>
        <v>1028</v>
      </c>
      <c r="C1030" t="str" cm="1">
        <f t="array" ref="C1030">INDEX(字音画数表[旧字],テーブル6[[#This Row],[No]])</f>
        <v>窯</v>
      </c>
      <c r="D1030">
        <f>_xlfn.UNICODE(テーブル6[[#This Row],[文字]])</f>
        <v>31407</v>
      </c>
    </row>
    <row r="1031" spans="2:4">
      <c r="B1031">
        <f t="shared" si="16"/>
        <v>1029</v>
      </c>
      <c r="C1031" t="str" cm="1">
        <f t="array" ref="C1031">INDEX(字音画数表[旧字],テーブル6[[#This Row],[No]])</f>
        <v>養</v>
      </c>
      <c r="D1031">
        <f>_xlfn.UNICODE(テーブル6[[#This Row],[文字]])</f>
        <v>39178</v>
      </c>
    </row>
    <row r="1032" spans="2:4">
      <c r="B1032">
        <f t="shared" si="16"/>
        <v>1030</v>
      </c>
      <c r="C1032" t="str" cm="1">
        <f t="array" ref="C1032">INDEX(字音画数表[旧字],テーブル6[[#This Row],[No]])</f>
        <v>曄</v>
      </c>
      <c r="D1032">
        <f>_xlfn.UNICODE(テーブル6[[#This Row],[文字]])</f>
        <v>26308</v>
      </c>
    </row>
    <row r="1033" spans="2:4">
      <c r="B1033">
        <f t="shared" si="16"/>
        <v>1031</v>
      </c>
      <c r="C1033" t="str" cm="1">
        <f t="array" ref="C1033">INDEX(字音画数表[旧字],テーブル6[[#This Row],[No]])</f>
        <v>應</v>
      </c>
      <c r="D1033">
        <f>_xlfn.UNICODE(テーブル6[[#This Row],[文字]])</f>
        <v>25033</v>
      </c>
    </row>
    <row r="1034" spans="2:4">
      <c r="B1034">
        <f t="shared" si="16"/>
        <v>1032</v>
      </c>
      <c r="C1034" t="str" cm="1">
        <f t="array" ref="C1034">INDEX(字音画数表[旧字],テーブル6[[#This Row],[No]])</f>
        <v>邀</v>
      </c>
      <c r="D1034">
        <f>_xlfn.UNICODE(テーブル6[[#This Row],[文字]])</f>
        <v>36992</v>
      </c>
    </row>
    <row r="1035" spans="2:4">
      <c r="B1035">
        <f t="shared" si="16"/>
        <v>1033</v>
      </c>
      <c r="C1035" t="str" cm="1">
        <f t="array" ref="C1035">INDEX(字音画数表[旧字],テーブル6[[#This Row],[No]])</f>
        <v>䌛</v>
      </c>
      <c r="D1035">
        <f>_xlfn.UNICODE(テーブル6[[#This Row],[文字]])</f>
        <v>17179</v>
      </c>
    </row>
    <row r="1036" spans="2:4">
      <c r="B1036">
        <f t="shared" si="16"/>
        <v>1034</v>
      </c>
      <c r="C1036" t="str" cm="1">
        <f t="array" ref="C1036">INDEX(字音画数表[旧字],テーブル6[[#This Row],[No]])</f>
        <v>弋</v>
      </c>
      <c r="D1036">
        <f>_xlfn.UNICODE(テーブル6[[#This Row],[文字]])</f>
        <v>24331</v>
      </c>
    </row>
    <row r="1037" spans="2:4">
      <c r="B1037">
        <f t="shared" si="16"/>
        <v>1035</v>
      </c>
      <c r="C1037" t="str" cm="1">
        <f t="array" ref="C1037">INDEX(字音画数表[旧字],テーブル6[[#This Row],[No]])</f>
        <v>イ</v>
      </c>
      <c r="D1037">
        <f>_xlfn.UNICODE(テーブル6[[#This Row],[文字]])</f>
        <v>12452</v>
      </c>
    </row>
    <row r="1038" spans="2:4">
      <c r="B1038">
        <f t="shared" si="16"/>
        <v>1036</v>
      </c>
      <c r="C1038" t="str" cm="1">
        <f t="array" ref="C1038">INDEX(字音画数表[旧字],テーブル6[[#This Row],[No]])</f>
        <v>羅</v>
      </c>
      <c r="D1038">
        <f>_xlfn.UNICODE(テーブル6[[#This Row],[文字]])</f>
        <v>32645</v>
      </c>
    </row>
    <row r="1039" spans="2:4">
      <c r="B1039">
        <f t="shared" si="16"/>
        <v>1037</v>
      </c>
      <c r="C1039" t="str" cm="1">
        <f t="array" ref="C1039">INDEX(字音画数表[旧字],テーブル6[[#This Row],[No]])</f>
        <v>耒</v>
      </c>
      <c r="D1039">
        <f>_xlfn.UNICODE(テーブル6[[#This Row],[文字]])</f>
        <v>32786</v>
      </c>
    </row>
    <row r="1040" spans="2:4">
      <c r="B1040">
        <f t="shared" si="16"/>
        <v>1038</v>
      </c>
      <c r="C1040" t="str" cm="1">
        <f t="array" ref="C1040">INDEX(字音画数表[旧字],テーブル6[[#This Row],[No]])</f>
        <v>來</v>
      </c>
      <c r="D1040">
        <f>_xlfn.UNICODE(テーブル6[[#This Row],[文字]])</f>
        <v>20358</v>
      </c>
    </row>
    <row r="1041" spans="2:4">
      <c r="B1041">
        <f t="shared" si="16"/>
        <v>1039</v>
      </c>
      <c r="C1041" t="str" cm="1">
        <f t="array" ref="C1041">INDEX(字音画数表[旧字],テーブル6[[#This Row],[No]])</f>
        <v>雒</v>
      </c>
      <c r="D1041">
        <f>_xlfn.UNICODE(テーブル6[[#This Row],[文字]])</f>
        <v>38610</v>
      </c>
    </row>
    <row r="1042" spans="2:4">
      <c r="B1042">
        <f t="shared" si="16"/>
        <v>1040</v>
      </c>
      <c r="C1042" t="str" cm="1">
        <f t="array" ref="C1042">INDEX(字音画数表[旧字],テーブル6[[#This Row],[No]])</f>
        <v>樂</v>
      </c>
      <c r="D1042">
        <f>_xlfn.UNICODE(テーブル6[[#This Row],[文字]])</f>
        <v>27138</v>
      </c>
    </row>
    <row r="1043" spans="2:4">
      <c r="B1043">
        <f t="shared" si="16"/>
        <v>1041</v>
      </c>
      <c r="C1043" t="str" cm="1">
        <f t="array" ref="C1043">INDEX(字音画数表[旧字],テーブル6[[#This Row],[No]])</f>
        <v>藍</v>
      </c>
      <c r="D1043">
        <f>_xlfn.UNICODE(テーブル6[[#This Row],[文字]])</f>
        <v>34253</v>
      </c>
    </row>
    <row r="1044" spans="2:4">
      <c r="B1044">
        <f t="shared" si="16"/>
        <v>1042</v>
      </c>
      <c r="C1044" t="str" cm="1">
        <f t="array" ref="C1044">INDEX(字音画数表[旧字],テーブル6[[#This Row],[No]])</f>
        <v>闌</v>
      </c>
      <c r="D1044">
        <f>_xlfn.UNICODE(テーブル6[[#This Row],[文字]])</f>
        <v>38348</v>
      </c>
    </row>
    <row r="1045" spans="2:4">
      <c r="B1045">
        <f t="shared" si="16"/>
        <v>1043</v>
      </c>
      <c r="C1045" t="str" cm="1">
        <f t="array" ref="C1045">INDEX(字音画数表[旧字],テーブル6[[#This Row],[No]])</f>
        <v>吏</v>
      </c>
      <c r="D1045">
        <f>_xlfn.UNICODE(テーブル6[[#This Row],[文字]])</f>
        <v>21519</v>
      </c>
    </row>
    <row r="1046" spans="2:4">
      <c r="B1046">
        <f t="shared" si="16"/>
        <v>1044</v>
      </c>
      <c r="C1046" t="str" cm="1">
        <f t="array" ref="C1046">INDEX(字音画数表[旧字],テーブル6[[#This Row],[No]])</f>
        <v>利</v>
      </c>
      <c r="D1046">
        <f>_xlfn.UNICODE(テーブル6[[#This Row],[文字]])</f>
        <v>21033</v>
      </c>
    </row>
    <row r="1047" spans="2:4">
      <c r="B1047">
        <f t="shared" si="16"/>
        <v>1045</v>
      </c>
      <c r="C1047" t="str" cm="1">
        <f t="array" ref="C1047">INDEX(字音画数表[旧字],テーブル6[[#This Row],[No]])</f>
        <v>李</v>
      </c>
      <c r="D1047">
        <f>_xlfn.UNICODE(テーブル6[[#This Row],[文字]])</f>
        <v>26446</v>
      </c>
    </row>
    <row r="1048" spans="2:4">
      <c r="B1048">
        <f t="shared" si="16"/>
        <v>1046</v>
      </c>
      <c r="C1048" t="str" cm="1">
        <f t="array" ref="C1048">INDEX(字音画数表[旧字],テーブル6[[#This Row],[No]])</f>
        <v>里</v>
      </c>
      <c r="D1048">
        <f>_xlfn.UNICODE(テーブル6[[#This Row],[文字]])</f>
        <v>37324</v>
      </c>
    </row>
    <row r="1049" spans="2:4">
      <c r="B1049">
        <f t="shared" si="16"/>
        <v>1047</v>
      </c>
      <c r="C1049" t="str" cm="1">
        <f t="array" ref="C1049">INDEX(字音画数表[旧字],テーブル6[[#This Row],[No]])</f>
        <v>犂</v>
      </c>
      <c r="D1049">
        <f>_xlfn.UNICODE(テーブル6[[#This Row],[文字]])</f>
        <v>29314</v>
      </c>
    </row>
    <row r="1050" spans="2:4">
      <c r="B1050">
        <f t="shared" si="16"/>
        <v>1048</v>
      </c>
      <c r="C1050" t="str" cm="1">
        <f t="array" ref="C1050">INDEX(字音画数表[旧字],テーブル6[[#This Row],[No]])</f>
        <v>履</v>
      </c>
      <c r="D1050">
        <f>_xlfn.UNICODE(テーブル6[[#This Row],[文字]])</f>
        <v>23653</v>
      </c>
    </row>
    <row r="1051" spans="2:4">
      <c r="B1051">
        <f t="shared" si="16"/>
        <v>1049</v>
      </c>
      <c r="C1051" t="str" cm="1">
        <f t="array" ref="C1051">INDEX(字音画数表[旧字],テーブル6[[#This Row],[No]])</f>
        <v>鯉</v>
      </c>
      <c r="D1051">
        <f>_xlfn.UNICODE(テーブル6[[#This Row],[文字]])</f>
        <v>39881</v>
      </c>
    </row>
    <row r="1052" spans="2:4">
      <c r="B1052">
        <f t="shared" si="16"/>
        <v>1050</v>
      </c>
      <c r="C1052" t="str" cm="1">
        <f t="array" ref="C1052">INDEX(字音画数表[旧字],テーブル6[[#This Row],[No]])</f>
        <v>六</v>
      </c>
      <c r="D1052">
        <f>_xlfn.UNICODE(テーブル6[[#This Row],[文字]])</f>
        <v>20845</v>
      </c>
    </row>
    <row r="1053" spans="2:4">
      <c r="B1053">
        <f t="shared" si="16"/>
        <v>1051</v>
      </c>
      <c r="C1053" t="str" cm="1">
        <f t="array" ref="C1053">INDEX(字音画数表[旧字],テーブル6[[#This Row],[No]])</f>
        <v>陸</v>
      </c>
      <c r="D1053">
        <f>_xlfn.UNICODE(テーブル6[[#This Row],[文字]])</f>
        <v>38520</v>
      </c>
    </row>
    <row r="1054" spans="2:4">
      <c r="B1054">
        <f t="shared" si="16"/>
        <v>1052</v>
      </c>
      <c r="C1054" t="str" cm="1">
        <f t="array" ref="C1054">INDEX(字音画数表[旧字],テーブル6[[#This Row],[No]])</f>
        <v>律</v>
      </c>
      <c r="D1054">
        <f>_xlfn.UNICODE(テーブル6[[#This Row],[文字]])</f>
        <v>24459</v>
      </c>
    </row>
    <row r="1055" spans="2:4">
      <c r="B1055">
        <f t="shared" si="16"/>
        <v>1053</v>
      </c>
      <c r="C1055" t="str" cm="1">
        <f t="array" ref="C1055">INDEX(字音画数表[旧字],テーブル6[[#This Row],[No]])</f>
        <v>栗</v>
      </c>
      <c r="D1055">
        <f>_xlfn.UNICODE(テーブル6[[#This Row],[文字]])</f>
        <v>26647</v>
      </c>
    </row>
    <row r="1056" spans="2:4">
      <c r="B1056">
        <f t="shared" si="16"/>
        <v>1054</v>
      </c>
      <c r="C1056" t="str" cm="1">
        <f t="array" ref="C1056">INDEX(字音画数表[旧字],テーブル6[[#This Row],[No]])</f>
        <v>率</v>
      </c>
      <c r="D1056">
        <f>_xlfn.UNICODE(テーブル6[[#This Row],[文字]])</f>
        <v>29575</v>
      </c>
    </row>
    <row r="1057" spans="2:4">
      <c r="B1057">
        <f t="shared" si="16"/>
        <v>1055</v>
      </c>
      <c r="C1057" t="str" cm="1">
        <f t="array" ref="C1057">INDEX(字音画数表[旧字],テーブル6[[#This Row],[No]])</f>
        <v>留</v>
      </c>
      <c r="D1057">
        <f>_xlfn.UNICODE(テーブル6[[#This Row],[文字]])</f>
        <v>30041</v>
      </c>
    </row>
    <row r="1058" spans="2:4">
      <c r="B1058">
        <f t="shared" si="16"/>
        <v>1056</v>
      </c>
      <c r="C1058" t="str" cm="1">
        <f t="array" ref="C1058">INDEX(字音画数表[旧字],テーブル6[[#This Row],[No]])</f>
        <v>駠</v>
      </c>
      <c r="D1058">
        <f>_xlfn.UNICODE(テーブル6[[#This Row],[文字]])</f>
        <v>39392</v>
      </c>
    </row>
    <row r="1059" spans="2:4">
      <c r="B1059">
        <f t="shared" si="16"/>
        <v>1057</v>
      </c>
      <c r="C1059" t="str" cm="1">
        <f t="array" ref="C1059">INDEX(字音画数表[旧字],テーブル6[[#This Row],[No]])</f>
        <v>呂</v>
      </c>
      <c r="D1059">
        <f>_xlfn.UNICODE(テーブル6[[#This Row],[文字]])</f>
        <v>21570</v>
      </c>
    </row>
    <row r="1060" spans="2:4">
      <c r="B1060">
        <f t="shared" si="16"/>
        <v>1058</v>
      </c>
      <c r="C1060" t="str" cm="1">
        <f t="array" ref="C1060">INDEX(字音画数表[旧字],テーブル6[[#This Row],[No]])</f>
        <v>良</v>
      </c>
      <c r="D1060">
        <f>_xlfn.UNICODE(テーブル6[[#This Row],[文字]])</f>
        <v>33391</v>
      </c>
    </row>
    <row r="1061" spans="2:4">
      <c r="B1061">
        <f t="shared" si="16"/>
        <v>1059</v>
      </c>
      <c r="C1061" t="str" cm="1">
        <f t="array" ref="C1061">INDEX(字音画数表[旧字],テーブル6[[#This Row],[No]])</f>
        <v>陵</v>
      </c>
      <c r="D1061">
        <f>_xlfn.UNICODE(テーブル6[[#This Row],[文字]])</f>
        <v>38517</v>
      </c>
    </row>
    <row r="1062" spans="2:4">
      <c r="B1062">
        <f t="shared" si="16"/>
        <v>1060</v>
      </c>
      <c r="C1062" t="str" cm="1">
        <f t="array" ref="C1062">INDEX(字音画数表[旧字],テーブル6[[#This Row],[No]])</f>
        <v>龍</v>
      </c>
      <c r="D1062">
        <f>_xlfn.UNICODE(テーブル6[[#This Row],[文字]])</f>
        <v>40845</v>
      </c>
    </row>
    <row r="1063" spans="2:4">
      <c r="B1063">
        <f t="shared" si="16"/>
        <v>1061</v>
      </c>
      <c r="C1063" t="str" cm="1">
        <f t="array" ref="C1063">INDEX(字音画数表[旧字],テーブル6[[#This Row],[No]])</f>
        <v>繚</v>
      </c>
      <c r="D1063">
        <f>_xlfn.UNICODE(テーブル6[[#This Row],[文字]])</f>
        <v>32346</v>
      </c>
    </row>
    <row r="1064" spans="2:4">
      <c r="B1064">
        <f t="shared" si="16"/>
        <v>1062</v>
      </c>
      <c r="C1064" t="str" cm="1">
        <f t="array" ref="C1064">INDEX(字音画数表[旧字],テーブル6[[#This Row],[No]])</f>
        <v>力</v>
      </c>
      <c r="D1064">
        <f>_xlfn.UNICODE(テーブル6[[#This Row],[文字]])</f>
        <v>21147</v>
      </c>
    </row>
    <row r="1065" spans="2:4">
      <c r="B1065">
        <f t="shared" si="16"/>
        <v>1063</v>
      </c>
      <c r="C1065" t="str" cm="1">
        <f t="array" ref="C1065">INDEX(字音画数表[旧字],テーブル6[[#This Row],[No]])</f>
        <v>吝</v>
      </c>
      <c r="D1065">
        <f>_xlfn.UNICODE(テーブル6[[#This Row],[文字]])</f>
        <v>21533</v>
      </c>
    </row>
    <row r="1066" spans="2:4">
      <c r="B1066">
        <f t="shared" si="16"/>
        <v>1064</v>
      </c>
      <c r="C1066" t="str" cm="1">
        <f t="array" ref="C1066">INDEX(字音画数表[旧字],テーブル6[[#This Row],[No]])</f>
        <v>林</v>
      </c>
      <c r="D1066">
        <f>_xlfn.UNICODE(テーブル6[[#This Row],[文字]])</f>
        <v>26519</v>
      </c>
    </row>
    <row r="1067" spans="2:4">
      <c r="B1067">
        <f t="shared" si="16"/>
        <v>1065</v>
      </c>
      <c r="C1067" t="str" cm="1">
        <f t="array" ref="C1067">INDEX(字音画数表[旧字],テーブル6[[#This Row],[No]])</f>
        <v>倫</v>
      </c>
      <c r="D1067">
        <f>_xlfn.UNICODE(テーブル6[[#This Row],[文字]])</f>
        <v>20523</v>
      </c>
    </row>
    <row r="1068" spans="2:4">
      <c r="B1068">
        <f t="shared" si="16"/>
        <v>1066</v>
      </c>
      <c r="C1068" t="str" cm="1">
        <f t="array" ref="C1068">INDEX(字音画数表[旧字],テーブル6[[#This Row],[No]])</f>
        <v>粼</v>
      </c>
      <c r="D1068">
        <f>_xlfn.UNICODE(テーブル6[[#This Row],[文字]])</f>
        <v>31932</v>
      </c>
    </row>
    <row r="1069" spans="2:4">
      <c r="B1069">
        <f t="shared" si="16"/>
        <v>1067</v>
      </c>
      <c r="C1069" t="str" cm="1">
        <f t="array" ref="C1069">INDEX(字音画数表[旧字],テーブル6[[#This Row],[No]])</f>
        <v>僯</v>
      </c>
      <c r="D1069">
        <f>_xlfn.UNICODE(テーブル6[[#This Row],[文字]])</f>
        <v>20719</v>
      </c>
    </row>
    <row r="1070" spans="2:4">
      <c r="B1070">
        <f t="shared" si="16"/>
        <v>1068</v>
      </c>
      <c r="C1070" t="str" cm="1">
        <f t="array" ref="C1070">INDEX(字音画数表[旧字],テーブル6[[#This Row],[No]])</f>
        <v>輪</v>
      </c>
      <c r="D1070">
        <f>_xlfn.UNICODE(テーブル6[[#This Row],[文字]])</f>
        <v>36650</v>
      </c>
    </row>
    <row r="1071" spans="2:4">
      <c r="B1071">
        <f t="shared" si="16"/>
        <v>1069</v>
      </c>
      <c r="C1071" t="str" cm="1">
        <f t="array" ref="C1071">INDEX(字音画数表[旧字],テーブル6[[#This Row],[No]])</f>
        <v>臨</v>
      </c>
      <c r="D1071">
        <f>_xlfn.UNICODE(テーブル6[[#This Row],[文字]])</f>
        <v>33256</v>
      </c>
    </row>
    <row r="1072" spans="2:4">
      <c r="B1072">
        <f t="shared" si="16"/>
        <v>1070</v>
      </c>
      <c r="C1072" t="str" cm="1">
        <f t="array" ref="C1072">INDEX(字音画数表[旧字],テーブル6[[#This Row],[No]])</f>
        <v>類</v>
      </c>
      <c r="D1072">
        <f>_xlfn.UNICODE(テーブル6[[#This Row],[文字]])</f>
        <v>63952</v>
      </c>
    </row>
    <row r="1073" spans="2:4">
      <c r="B1073">
        <f t="shared" si="16"/>
        <v>1071</v>
      </c>
      <c r="C1073" t="str" cm="1">
        <f t="array" ref="C1073">INDEX(字音画数表[旧字],テーブル6[[#This Row],[No]])</f>
        <v>令</v>
      </c>
      <c r="D1073">
        <f>_xlfn.UNICODE(テーブル6[[#This Row],[文字]])</f>
        <v>20196</v>
      </c>
    </row>
    <row r="1074" spans="2:4">
      <c r="B1074">
        <f t="shared" si="16"/>
        <v>1072</v>
      </c>
      <c r="C1074" t="str" cm="1">
        <f t="array" ref="C1074">INDEX(字音画数表[旧字],テーブル6[[#This Row],[No]])</f>
        <v>零</v>
      </c>
      <c r="D1074">
        <f>_xlfn.UNICODE(テーブル6[[#This Row],[文字]])</f>
        <v>38646</v>
      </c>
    </row>
    <row r="1075" spans="2:4">
      <c r="B1075">
        <f t="shared" si="16"/>
        <v>1073</v>
      </c>
      <c r="C1075" t="str" cm="1">
        <f t="array" ref="C1075">INDEX(字音画数表[旧字],テーブル6[[#This Row],[No]])</f>
        <v>黎</v>
      </c>
      <c r="D1075">
        <f>_xlfn.UNICODE(テーブル6[[#This Row],[文字]])</f>
        <v>40654</v>
      </c>
    </row>
    <row r="1076" spans="2:4">
      <c r="B1076">
        <f t="shared" si="16"/>
        <v>1074</v>
      </c>
      <c r="C1076" t="str" cm="1">
        <f t="array" ref="C1076">INDEX(字音画数表[旧字],テーブル6[[#This Row],[No]])</f>
        <v>隸</v>
      </c>
      <c r="D1076">
        <f>_xlfn.UNICODE(テーブル6[[#This Row],[文字]])</f>
        <v>38584</v>
      </c>
    </row>
    <row r="1077" spans="2:4">
      <c r="B1077">
        <f t="shared" si="16"/>
        <v>1075</v>
      </c>
      <c r="C1077" t="str" cm="1">
        <f t="array" ref="C1077">INDEX(字音画数表[旧字],テーブル6[[#This Row],[No]])</f>
        <v>禮</v>
      </c>
      <c r="D1077">
        <f>_xlfn.UNICODE(テーブル6[[#This Row],[文字]])</f>
        <v>31150</v>
      </c>
    </row>
    <row r="1078" spans="2:4">
      <c r="B1078">
        <f t="shared" si="16"/>
        <v>1076</v>
      </c>
      <c r="C1078" t="str" cm="1">
        <f t="array" ref="C1078">INDEX(字音画数表[旧字],テーブル6[[#This Row],[No]])</f>
        <v>醴</v>
      </c>
      <c r="D1078">
        <f>_xlfn.UNICODE(テーブル6[[#This Row],[文字]])</f>
        <v>37300</v>
      </c>
    </row>
    <row r="1079" spans="2:4">
      <c r="B1079">
        <f t="shared" si="16"/>
        <v>1077</v>
      </c>
      <c r="C1079" t="str" cm="1">
        <f t="array" ref="C1079">INDEX(字音画数表[旧字],テーブル6[[#This Row],[No]])</f>
        <v>齡</v>
      </c>
      <c r="D1079">
        <f>_xlfn.UNICODE(テーブル6[[#This Row],[文字]])</f>
        <v>40801</v>
      </c>
    </row>
    <row r="1080" spans="2:4">
      <c r="B1080">
        <f t="shared" si="16"/>
        <v>1078</v>
      </c>
      <c r="C1080" t="str" cm="1">
        <f t="array" ref="C1080">INDEX(字音画数表[旧字],テーブル6[[#This Row],[No]])</f>
        <v>酈</v>
      </c>
      <c r="D1080">
        <f>_xlfn.UNICODE(テーブル6[[#This Row],[文字]])</f>
        <v>37192</v>
      </c>
    </row>
    <row r="1081" spans="2:4">
      <c r="B1081">
        <f t="shared" si="16"/>
        <v>1079</v>
      </c>
      <c r="C1081" t="str" cm="1">
        <f t="array" ref="C1081">INDEX(字音画数表[旧字],テーブル6[[#This Row],[No]])</f>
        <v>列</v>
      </c>
      <c r="D1081">
        <f>_xlfn.UNICODE(テーブル6[[#This Row],[文字]])</f>
        <v>21015</v>
      </c>
    </row>
    <row r="1082" spans="2:4">
      <c r="B1082">
        <f t="shared" si="16"/>
        <v>1080</v>
      </c>
      <c r="C1082" t="str" cm="1">
        <f t="array" ref="C1082">INDEX(字音画数表[旧字],テーブル6[[#This Row],[No]])</f>
        <v>連</v>
      </c>
      <c r="D1082">
        <f>_xlfn.UNICODE(テーブル6[[#This Row],[文字]])</f>
        <v>36899</v>
      </c>
    </row>
    <row r="1083" spans="2:4">
      <c r="B1083">
        <f t="shared" si="16"/>
        <v>1081</v>
      </c>
      <c r="C1083" t="str" cm="1">
        <f t="array" ref="C1083">INDEX(字音画数表[旧字],テーブル6[[#This Row],[No]])</f>
        <v>廉</v>
      </c>
      <c r="D1083">
        <f>_xlfn.UNICODE(テーブル6[[#This Row],[文字]])</f>
        <v>24265</v>
      </c>
    </row>
    <row r="1084" spans="2:4">
      <c r="B1084">
        <f t="shared" si="16"/>
        <v>1082</v>
      </c>
      <c r="C1084" t="str" cm="1">
        <f t="array" ref="C1084">INDEX(字音画数表[旧字],テーブル6[[#This Row],[No]])</f>
        <v>練</v>
      </c>
      <c r="D1084">
        <f>_xlfn.UNICODE(テーブル6[[#This Row],[文字]])</f>
        <v>64087</v>
      </c>
    </row>
    <row r="1085" spans="2:4">
      <c r="B1085">
        <f t="shared" si="16"/>
        <v>1083</v>
      </c>
      <c r="C1085" t="str" cm="1">
        <f t="array" ref="C1085">INDEX(字音画数表[旧字],テーブル6[[#This Row],[No]])</f>
        <v>虜</v>
      </c>
      <c r="D1085">
        <f>_xlfn.UNICODE(テーブル6[[#This Row],[文字]])</f>
        <v>63798</v>
      </c>
    </row>
    <row r="1086" spans="2:4">
      <c r="B1086">
        <f t="shared" si="16"/>
        <v>1084</v>
      </c>
      <c r="C1086" t="str" cm="1">
        <f t="array" ref="C1086">INDEX(字音画数表[旧字],テーブル6[[#This Row],[No]])</f>
        <v>路</v>
      </c>
      <c r="D1086">
        <f>_xlfn.UNICODE(テーブル6[[#This Row],[文字]])</f>
        <v>36335</v>
      </c>
    </row>
    <row r="1087" spans="2:4">
      <c r="B1087">
        <f t="shared" si="16"/>
        <v>1085</v>
      </c>
      <c r="C1087" t="str" cm="1">
        <f t="array" ref="C1087">INDEX(字音画数表[旧字],テーブル6[[#This Row],[No]])</f>
        <v>廬</v>
      </c>
      <c r="D1087">
        <f>_xlfn.UNICODE(テーブル6[[#This Row],[文字]])</f>
        <v>24300</v>
      </c>
    </row>
    <row r="1088" spans="2:4">
      <c r="B1088">
        <f t="shared" si="16"/>
        <v>1086</v>
      </c>
      <c r="C1088" t="str" cm="1">
        <f t="array" ref="C1088">INDEX(字音画数表[旧字],テーブル6[[#This Row],[No]])</f>
        <v>牢</v>
      </c>
      <c r="D1088">
        <f>_xlfn.UNICODE(テーブル6[[#This Row],[文字]])</f>
        <v>29282</v>
      </c>
    </row>
    <row r="1089" spans="2:4">
      <c r="B1089">
        <f t="shared" si="16"/>
        <v>1087</v>
      </c>
      <c r="C1089" t="str" cm="1">
        <f t="array" ref="C1089">INDEX(字音画数表[旧字],テーブル6[[#This Row],[No]])</f>
        <v>狼</v>
      </c>
      <c r="D1089">
        <f>_xlfn.UNICODE(テーブル6[[#This Row],[文字]])</f>
        <v>29436</v>
      </c>
    </row>
    <row r="1090" spans="2:4">
      <c r="B1090">
        <f t="shared" si="16"/>
        <v>1088</v>
      </c>
      <c r="C1090" t="str" cm="1">
        <f t="array" ref="C1090">INDEX(字音画数表[旧字],テーブル6[[#This Row],[No]])</f>
        <v>婁</v>
      </c>
      <c r="D1090">
        <f>_xlfn.UNICODE(テーブル6[[#This Row],[文字]])</f>
        <v>23105</v>
      </c>
    </row>
    <row r="1091" spans="2:4">
      <c r="B1091">
        <f t="shared" si="16"/>
        <v>1089</v>
      </c>
      <c r="C1091" t="str" cm="1">
        <f t="array" ref="C1091">INDEX(字音画数表[旧字],テーブル6[[#This Row],[No]])</f>
        <v>琅</v>
      </c>
      <c r="D1091">
        <f>_xlfn.UNICODE(テーブル6[[#This Row],[文字]])</f>
        <v>29701</v>
      </c>
    </row>
    <row r="1092" spans="2:4">
      <c r="B1092">
        <f t="shared" ref="B1092:B1155" si="17">ROW()-2</f>
        <v>1090</v>
      </c>
      <c r="C1092" t="str" cm="1">
        <f t="array" ref="C1092">INDEX(字音画数表[旧字],テーブル6[[#This Row],[No]])</f>
        <v>閬</v>
      </c>
      <c r="D1092">
        <f>_xlfn.UNICODE(テーブル6[[#This Row],[文字]])</f>
        <v>38316</v>
      </c>
    </row>
    <row r="1093" spans="2:4">
      <c r="B1093">
        <f t="shared" si="17"/>
        <v>1091</v>
      </c>
      <c r="C1093" t="str" cm="1">
        <f t="array" ref="C1093">INDEX(字音画数表[旧字],テーブル6[[#This Row],[No]])</f>
        <v>祿</v>
      </c>
      <c r="D1093">
        <f>_xlfn.UNICODE(テーブル6[[#This Row],[文字]])</f>
        <v>31103</v>
      </c>
    </row>
    <row r="1094" spans="2:4">
      <c r="B1094">
        <f t="shared" si="17"/>
        <v>1092</v>
      </c>
      <c r="C1094" t="str" cm="1">
        <f t="array" ref="C1094">INDEX(字音画数表[旧字],テーブル6[[#This Row],[No]])</f>
        <v>論</v>
      </c>
      <c r="D1094">
        <f>_xlfn.UNICODE(テーブル6[[#This Row],[文字]])</f>
        <v>35542</v>
      </c>
    </row>
    <row r="1095" spans="2:4">
      <c r="B1095">
        <f t="shared" si="17"/>
        <v>1093</v>
      </c>
      <c r="C1095" t="str" cm="1">
        <f t="array" ref="C1095">INDEX(字音画数表[旧字],テーブル6[[#This Row],[No]])</f>
        <v>綰</v>
      </c>
      <c r="D1095">
        <f>_xlfn.UNICODE(テーブル6[[#This Row],[文字]])</f>
        <v>32176</v>
      </c>
    </row>
    <row r="1096" spans="2:4">
      <c r="B1096">
        <f t="shared" si="17"/>
        <v>1094</v>
      </c>
      <c r="C1096" t="str" cm="1">
        <f t="array" ref="C1096">INDEX(字音画数表[旧字],テーブル6[[#This Row],[No]])</f>
        <v>〼</v>
      </c>
      <c r="D1096">
        <f>_xlfn.UNICODE(テーブル6[[#This Row],[文字]])</f>
        <v>12348</v>
      </c>
    </row>
    <row r="1097" spans="2:4">
      <c r="B1097">
        <f t="shared" si="17"/>
        <v>1095</v>
      </c>
      <c r="C1097" t="str" cm="1">
        <f t="array" ref="C1097">INDEX(字音画数表[旧字],テーブル6[[#This Row],[No]])</f>
        <v>□</v>
      </c>
      <c r="D1097">
        <f>_xlfn.UNICODE(テーブル6[[#This Row],[文字]])</f>
        <v>9633</v>
      </c>
    </row>
    <row r="1098" spans="2:4">
      <c r="B1098">
        <f t="shared" si="17"/>
        <v>1096</v>
      </c>
      <c r="C1098" t="str" cm="1">
        <f t="array" ref="C1098">INDEX(字音画数表[旧字],テーブル6[[#This Row],[No]])</f>
        <v>…</v>
      </c>
      <c r="D1098">
        <f>_xlfn.UNICODE(テーブル6[[#This Row],[文字]])</f>
        <v>8230</v>
      </c>
    </row>
    <row r="1099" spans="2:4">
      <c r="B1099">
        <f t="shared" si="17"/>
        <v>1097</v>
      </c>
      <c r="C1099" t="str" cm="1">
        <f t="array" ref="C1099">INDEX(字音画数表[旧字],テーブル6[[#This Row],[No]])</f>
        <v>/</v>
      </c>
      <c r="D1099">
        <f>_xlfn.UNICODE(テーブル6[[#This Row],[文字]])</f>
        <v>47</v>
      </c>
    </row>
    <row r="1100" spans="2:4">
      <c r="B1100">
        <f t="shared" si="17"/>
        <v>1098</v>
      </c>
      <c r="C1100" t="str" cm="1">
        <f t="array" ref="C1100">INDEX(字音画数表[旧字],テーブル6[[#This Row],[No]])</f>
        <v>﹦</v>
      </c>
      <c r="D1100">
        <f>_xlfn.UNICODE(テーブル6[[#This Row],[文字]])</f>
        <v>65126</v>
      </c>
    </row>
    <row r="1101" spans="2:4">
      <c r="B1101">
        <f t="shared" si="17"/>
        <v>1099</v>
      </c>
      <c r="C1101" t="str" cm="1">
        <f t="array" ref="C1101">INDEX(字音画数表[旧字],テーブル6[[#This Row],[No]])</f>
        <v>●</v>
      </c>
      <c r="D1101">
        <f>_xlfn.UNICODE(テーブル6[[#This Row],[文字]])</f>
        <v>9679</v>
      </c>
    </row>
    <row r="1102" spans="2:4">
      <c r="B1102">
        <f t="shared" si="17"/>
        <v>1100</v>
      </c>
      <c r="C1102" t="str" cm="1">
        <f t="array" ref="C1102">INDEX(字音画数表[旧字],テーブル6[[#This Row],[No]])</f>
        <v>」</v>
      </c>
      <c r="D1102">
        <f>_xlfn.UNICODE(テーブル6[[#This Row],[文字]])</f>
        <v>12301</v>
      </c>
    </row>
    <row r="1103" spans="2:4">
      <c r="B1103">
        <f t="shared" si="17"/>
        <v>1101</v>
      </c>
      <c r="C1103" t="str" cm="1">
        <f t="array" ref="C1103">INDEX(字音画数表[旧字],テーブル6[[#This Row],[No]])</f>
        <v>﹂</v>
      </c>
      <c r="D1103">
        <f>_xlfn.UNICODE(テーブル6[[#This Row],[文字]])</f>
        <v>65090</v>
      </c>
    </row>
    <row r="1104" spans="2:4">
      <c r="B1104">
        <f t="shared" si="17"/>
        <v>1102</v>
      </c>
      <c r="C1104" t="str" cm="1">
        <f t="array" ref="C1104">INDEX(字音画数表[旧字],テーブル6[[#This Row],[No]])</f>
        <v>└</v>
      </c>
      <c r="D1104">
        <f>_xlfn.UNICODE(テーブル6[[#This Row],[文字]])</f>
        <v>9492</v>
      </c>
    </row>
    <row r="1105" spans="2:4">
      <c r="B1105">
        <f t="shared" si="17"/>
        <v>1103</v>
      </c>
      <c r="C1105" t="str" cm="1">
        <f t="array" ref="C1105">INDEX(字音画数表[旧字],テーブル6[[#This Row],[No]])</f>
        <v>┘</v>
      </c>
      <c r="D1105">
        <f>_xlfn.UNICODE(テーブル6[[#This Row],[文字]])</f>
        <v>9496</v>
      </c>
    </row>
    <row r="1106" spans="2:4">
      <c r="B1106">
        <f t="shared" si="17"/>
        <v>1104</v>
      </c>
      <c r="C1106" t="str" cm="1">
        <f t="array" ref="C1106">INDEX(字音画数表[旧字],テーブル6[[#This Row],[No]])</f>
        <v>┛</v>
      </c>
      <c r="D1106">
        <f>_xlfn.UNICODE(テーブル6[[#This Row],[文字]])</f>
        <v>9499</v>
      </c>
    </row>
    <row r="1107" spans="2:4">
      <c r="B1107">
        <f t="shared" si="17"/>
        <v>1105</v>
      </c>
      <c r="C1107" t="str" cm="1">
        <f t="array" ref="C1107">INDEX(字音画数表[旧字],テーブル6[[#This Row],[No]])</f>
        <v>L</v>
      </c>
      <c r="D1107">
        <f>_xlfn.UNICODE(テーブル6[[#This Row],[文字]])</f>
        <v>76</v>
      </c>
    </row>
    <row r="1108" spans="2:4">
      <c r="B1108">
        <f t="shared" si="17"/>
        <v>1106</v>
      </c>
      <c r="C1108" t="str" cm="1">
        <f t="array" ref="C1108">INDEX(字音画数表[旧字],テーブル6[[#This Row],[No]])</f>
        <v>∟</v>
      </c>
      <c r="D1108">
        <f>_xlfn.UNICODE(テーブル6[[#This Row],[文字]])</f>
        <v>8735</v>
      </c>
    </row>
    <row r="1109" spans="2:4">
      <c r="B1109">
        <f t="shared" si="17"/>
        <v>1107</v>
      </c>
      <c r="C1109" t="str" cm="1">
        <f t="array" ref="C1109">INDEX(字音画数表[旧字],テーブル6[[#This Row],[No]])</f>
        <v>→</v>
      </c>
      <c r="D1109">
        <f>_xlfn.UNICODE(テーブル6[[#This Row],[文字]])</f>
        <v>8594</v>
      </c>
    </row>
    <row r="1110" spans="2:4">
      <c r="B1110">
        <f t="shared" si="17"/>
        <v>1108</v>
      </c>
      <c r="C1110" t="str" cm="1">
        <f t="array" ref="C1110">INDEX(字音画数表[旧字],テーブル6[[#This Row],[No]])</f>
        <v>の</v>
      </c>
      <c r="D1110">
        <f>_xlfn.UNICODE(テーブル6[[#This Row],[文字]])</f>
        <v>12398</v>
      </c>
    </row>
    <row r="1111" spans="2:4">
      <c r="B1111">
        <f t="shared" si="17"/>
        <v>1109</v>
      </c>
      <c r="C1111" t="str" cm="1">
        <f t="array" ref="C1111">INDEX(字音画数表[旧字],テーブル6[[#This Row],[No]])</f>
        <v>蠻</v>
      </c>
      <c r="D1111">
        <f>_xlfn.UNICODE(テーブル6[[#This Row],[文字]])</f>
        <v>34875</v>
      </c>
    </row>
    <row r="1112" spans="2:4">
      <c r="B1112">
        <f t="shared" si="17"/>
        <v>1110</v>
      </c>
      <c r="C1112" t="str" cm="1">
        <f t="array" ref="C1112">INDEX(字音画数表[旧字],テーブル6[[#This Row],[No]])</f>
        <v>䜌</v>
      </c>
      <c r="D1112">
        <f>_xlfn.UNICODE(テーブル6[[#This Row],[文字]])</f>
        <v>18188</v>
      </c>
    </row>
    <row r="1113" spans="2:4">
      <c r="B1113">
        <f t="shared" si="17"/>
        <v>1111</v>
      </c>
      <c r="C1113" t="str" cm="1">
        <f t="array" ref="C1113">INDEX(字音画数表[旧字],テーブル6[[#This Row],[No]])</f>
        <v>媅</v>
      </c>
      <c r="D1113">
        <f>_xlfn.UNICODE(テーブル6[[#This Row],[文字]])</f>
        <v>23173</v>
      </c>
    </row>
    <row r="1114" spans="2:4">
      <c r="B1114">
        <f t="shared" si="17"/>
        <v>1112</v>
      </c>
      <c r="C1114" t="str" cm="1">
        <f t="array" ref="C1114">INDEX(字音画数表[旧字],テーブル6[[#This Row],[No]])</f>
        <v>婺</v>
      </c>
      <c r="D1114">
        <f>_xlfn.UNICODE(テーブル6[[#This Row],[文字]])</f>
        <v>23162</v>
      </c>
    </row>
    <row r="1115" spans="2:4">
      <c r="B1115">
        <f t="shared" si="17"/>
        <v>1113</v>
      </c>
      <c r="C1115" t="str" cm="1">
        <f t="array" ref="C1115">INDEX(字音画数表[旧字],テーブル6[[#This Row],[No]])</f>
        <v>獾</v>
      </c>
      <c r="D1115">
        <f>_xlfn.UNICODE(テーブル6[[#This Row],[文字]])</f>
        <v>29566</v>
      </c>
    </row>
    <row r="1116" spans="2:4">
      <c r="B1116">
        <f t="shared" si="17"/>
        <v>1114</v>
      </c>
      <c r="C1116" t="str" cm="1">
        <f t="array" ref="C1116">INDEX(字音画数表[旧字],テーブル6[[#This Row],[No]])</f>
        <v>𡣬</v>
      </c>
      <c r="D1116">
        <f>_xlfn.UNICODE(テーブル6[[#This Row],[文字]])</f>
        <v>137452</v>
      </c>
    </row>
    <row r="1117" spans="2:4">
      <c r="B1117">
        <f t="shared" si="17"/>
        <v>1115</v>
      </c>
      <c r="C1117" t="str" cm="1">
        <f t="array" ref="C1117">INDEX(字音画数表[旧字],テーブル6[[#This Row],[No]])</f>
        <v>犬</v>
      </c>
      <c r="D1117">
        <f>_xlfn.UNICODE(テーブル6[[#This Row],[文字]])</f>
        <v>29356</v>
      </c>
    </row>
    <row r="1118" spans="2:4">
      <c r="B1118">
        <f t="shared" si="17"/>
        <v>1116</v>
      </c>
      <c r="C1118" t="str" cm="1">
        <f t="array" ref="C1118">INDEX(字音画数表[旧字],テーブル6[[#This Row],[No]])</f>
        <v>𤻮</v>
      </c>
      <c r="D1118">
        <f>_xlfn.UNICODE(テーブル6[[#This Row],[文字]])</f>
        <v>151278</v>
      </c>
    </row>
    <row r="1119" spans="2:4">
      <c r="B1119">
        <f t="shared" si="17"/>
        <v>1117</v>
      </c>
      <c r="C1119" t="str" cm="1">
        <f t="array" ref="C1119">INDEX(字音画数表[旧字],テーブル6[[#This Row],[No]])</f>
        <v>欄</v>
      </c>
      <c r="D1119">
        <f>_xlfn.UNICODE(テーブル6[[#This Row],[文字]])</f>
        <v>63773</v>
      </c>
    </row>
    <row r="1120" spans="2:4">
      <c r="B1120">
        <f t="shared" si="17"/>
        <v>1118</v>
      </c>
      <c r="C1120" t="str" cm="1">
        <f t="array" ref="C1120">INDEX(字音画数表[旧字],テーブル6[[#This Row],[No]])</f>
        <v>會</v>
      </c>
      <c r="D1120">
        <f>_xlfn.UNICODE(テーブル6[[#This Row],[文字]])</f>
        <v>26371</v>
      </c>
    </row>
    <row r="1121" spans="2:4">
      <c r="B1121">
        <f t="shared" si="17"/>
        <v>1119</v>
      </c>
      <c r="C1121" t="str" cm="1">
        <f t="array" ref="C1121">INDEX(字音画数表[旧字],テーブル6[[#This Row],[No]])</f>
        <v>勞</v>
      </c>
      <c r="D1121">
        <f>_xlfn.UNICODE(テーブル6[[#This Row],[文字]])</f>
        <v>21214</v>
      </c>
    </row>
    <row r="1122" spans="2:4">
      <c r="B1122">
        <f t="shared" si="17"/>
        <v>1120</v>
      </c>
      <c r="C1122" t="str" cm="1">
        <f t="array" ref="C1122">INDEX(字音画数表[旧字],テーブル6[[#This Row],[No]])</f>
        <v>圍</v>
      </c>
      <c r="D1122">
        <f>_xlfn.UNICODE(テーブル6[[#This Row],[文字]])</f>
        <v>22285</v>
      </c>
    </row>
    <row r="1123" spans="2:4">
      <c r="B1123">
        <f t="shared" si="17"/>
        <v>1121</v>
      </c>
      <c r="C1123" t="str" cm="1">
        <f t="array" ref="C1123">INDEX(字音画数表[旧字],テーブル6[[#This Row],[No]])</f>
        <v>斷</v>
      </c>
      <c r="D1123">
        <f>_xlfn.UNICODE(テーブル6[[#This Row],[文字]])</f>
        <v>26039</v>
      </c>
    </row>
    <row r="1124" spans="2:4">
      <c r="B1124">
        <f t="shared" si="17"/>
        <v>1122</v>
      </c>
      <c r="C1124" t="str" cm="1">
        <f t="array" ref="C1124">INDEX(字音画数表[旧字],テーブル6[[#This Row],[No]])</f>
        <v>條</v>
      </c>
      <c r="D1124">
        <f>_xlfn.UNICODE(テーブル6[[#This Row],[文字]])</f>
        <v>26781</v>
      </c>
    </row>
    <row r="1125" spans="2:4">
      <c r="B1125">
        <f t="shared" si="17"/>
        <v>1123</v>
      </c>
      <c r="C1125" t="str" cm="1">
        <f t="array" ref="C1125">INDEX(字音画数表[旧字],テーブル6[[#This Row],[No]])</f>
        <v>樣</v>
      </c>
      <c r="D1125">
        <f>_xlfn.UNICODE(テーブル6[[#This Row],[文字]])</f>
        <v>27171</v>
      </c>
    </row>
    <row r="1126" spans="2:4">
      <c r="B1126">
        <f t="shared" si="17"/>
        <v>1124</v>
      </c>
      <c r="C1126" t="str" cm="1">
        <f t="array" ref="C1126">INDEX(字音画数表[旧字],テーブル6[[#This Row],[No]])</f>
        <v>讀</v>
      </c>
      <c r="D1126">
        <f>_xlfn.UNICODE(テーブル6[[#This Row],[文字]])</f>
        <v>35712</v>
      </c>
    </row>
    <row r="1127" spans="2:4">
      <c r="B1127">
        <f t="shared" si="17"/>
        <v>1125</v>
      </c>
      <c r="C1127" t="str" cm="1">
        <f t="array" ref="C1127">INDEX(字音画数表[旧字],テーブル6[[#This Row],[No]])</f>
        <v>辭</v>
      </c>
      <c r="D1127">
        <f>_xlfn.UNICODE(テーブル6[[#This Row],[文字]])</f>
        <v>36781</v>
      </c>
    </row>
    <row r="1128" spans="2:4">
      <c r="B1128">
        <f t="shared" si="17"/>
        <v>1126</v>
      </c>
      <c r="C1128" t="str" cm="1">
        <f t="array" ref="C1128">INDEX(字音画数表[旧字],テーブル6[[#This Row],[No]])</f>
        <v>遞</v>
      </c>
      <c r="D1128">
        <f>_xlfn.UNICODE(テーブル6[[#This Row],[文字]])</f>
        <v>36958</v>
      </c>
    </row>
    <row r="1129" spans="2:4">
      <c r="B1129">
        <f t="shared" si="17"/>
        <v>1127</v>
      </c>
      <c r="C1129" t="str" cm="1">
        <f t="array" ref="C1129">INDEX(字音画数表[旧字],テーブル6[[#This Row],[No]])</f>
        <v>體</v>
      </c>
      <c r="D1129">
        <f>_xlfn.UNICODE(テーブル6[[#This Row],[文字]])</f>
        <v>39636</v>
      </c>
    </row>
    <row r="1130" spans="2:4">
      <c r="B1130">
        <f t="shared" si="17"/>
        <v>1128</v>
      </c>
      <c r="C1130" t="str" cm="1">
        <f t="array" ref="C1130">INDEX(字音画数表[旧字],テーブル6[[#This Row],[No]])</f>
        <v>點</v>
      </c>
      <c r="D1130">
        <f>_xlfn.UNICODE(テーブル6[[#This Row],[文字]])</f>
        <v>40670</v>
      </c>
    </row>
    <row r="1131" spans="2:4">
      <c r="B1131">
        <f t="shared" si="17"/>
        <v>1129</v>
      </c>
      <c r="C1131" t="str" cm="1">
        <f t="array" ref="C1131">INDEX(字音画数表[旧字],テーブル6[[#This Row],[No]])</f>
        <v>曆</v>
      </c>
      <c r="D1131">
        <f>_xlfn.UNICODE(テーブル6[[#This Row],[文字]])</f>
        <v>26310</v>
      </c>
    </row>
    <row r="1132" spans="2:4">
      <c r="B1132">
        <f t="shared" si="17"/>
        <v>1130</v>
      </c>
      <c r="C1132" t="str" cm="1">
        <f t="array" ref="C1132">INDEX(字音画数表[旧字],テーブル6[[#This Row],[No]])</f>
        <v>槪</v>
      </c>
      <c r="D1132">
        <f>_xlfn.UNICODE(テーブル6[[#This Row],[文字]])</f>
        <v>27114</v>
      </c>
    </row>
    <row r="1133" spans="2:4">
      <c r="B1133">
        <f t="shared" si="17"/>
        <v>1131</v>
      </c>
      <c r="C1133" t="str" cm="1">
        <f t="array" ref="C1133">INDEX(字音画数表[旧字],テーブル6[[#This Row],[No]])</f>
        <v>海</v>
      </c>
      <c r="D1133">
        <f>_xlfn.UNICODE(テーブル6[[#This Row],[文字]])</f>
        <v>64069</v>
      </c>
    </row>
    <row r="1134" spans="2:4">
      <c r="B1134">
        <f t="shared" si="17"/>
        <v>1132</v>
      </c>
      <c r="C1134" t="str" cm="1">
        <f t="array" ref="C1134">INDEX(字音画数表[旧字],テーブル6[[#This Row],[No]])</f>
        <v>硏</v>
      </c>
      <c r="D1134">
        <f>_xlfn.UNICODE(テーブル6[[#This Row],[文字]])</f>
        <v>30799</v>
      </c>
    </row>
    <row r="1135" spans="2:4">
      <c r="B1135">
        <f t="shared" si="17"/>
        <v>1133</v>
      </c>
      <c r="C1135" t="str" cm="1">
        <f t="array" ref="C1135">INDEX(字音画数表[旧字],テーブル6[[#This Row],[No]])</f>
        <v>社</v>
      </c>
      <c r="D1135">
        <f>_xlfn.UNICODE(テーブル6[[#This Row],[文字]])</f>
        <v>64076</v>
      </c>
    </row>
    <row r="1136" spans="2:4">
      <c r="B1136">
        <f t="shared" si="17"/>
        <v>1134</v>
      </c>
      <c r="C1136" t="str" cm="1">
        <f t="array" ref="C1136">INDEX(字音画数表[旧字],テーブル6[[#This Row],[No]])</f>
        <v>視</v>
      </c>
      <c r="D1136">
        <f>_xlfn.UNICODE(テーブル6[[#This Row],[文字]])</f>
        <v>64097</v>
      </c>
    </row>
    <row r="1137" spans="2:4">
      <c r="B1137">
        <f t="shared" si="17"/>
        <v>1135</v>
      </c>
      <c r="C1137" t="str" cm="1">
        <f t="array" ref="C1137">INDEX(字音画数表[旧字],テーブル6[[#This Row],[No]])</f>
        <v>錄</v>
      </c>
      <c r="D1137">
        <f>_xlfn.UNICODE(テーブル6[[#This Row],[文字]])</f>
        <v>37636</v>
      </c>
    </row>
    <row r="1138" spans="2:4">
      <c r="B1138">
        <f t="shared" si="17"/>
        <v>1136</v>
      </c>
      <c r="C1138" t="str" cm="1">
        <f t="array" ref="C1138">INDEX(字音画数表[旧字],テーブル6[[#This Row],[No]])</f>
        <v>殺</v>
      </c>
      <c r="D1138">
        <f>_xlfn.UNICODE(テーブル6[[#This Row],[文字]])</f>
        <v>63856</v>
      </c>
    </row>
    <row r="1139" spans="2:4">
      <c r="B1139">
        <f t="shared" si="17"/>
        <v>1137</v>
      </c>
      <c r="C1139" t="str" cm="1">
        <f t="array" ref="C1139">INDEX(字音画数表[旧字],テーブル6[[#This Row],[No]])</f>
        <v>僞</v>
      </c>
      <c r="D1139">
        <f>_xlfn.UNICODE(テーブル6[[#This Row],[文字]])</f>
        <v>20702</v>
      </c>
    </row>
    <row r="1140" spans="2:4">
      <c r="B1140">
        <f t="shared" si="17"/>
        <v>1138</v>
      </c>
      <c r="C1140" t="str" cm="1">
        <f t="array" ref="C1140">INDEX(字音画数表[旧字],テーブル6[[#This Row],[No]])</f>
        <v>價</v>
      </c>
      <c r="D1140">
        <f>_xlfn.UNICODE(テーブル6[[#This Row],[文字]])</f>
        <v>20729</v>
      </c>
    </row>
    <row r="1141" spans="2:4">
      <c r="B1141">
        <f t="shared" si="17"/>
        <v>1139</v>
      </c>
      <c r="C1141" t="str" cm="1">
        <f t="array" ref="C1141">INDEX(字音画数表[旧字],テーブル6[[#This Row],[No]])</f>
        <v>兩</v>
      </c>
      <c r="D1141">
        <f>_xlfn.UNICODE(テーブル6[[#This Row],[文字]])</f>
        <v>20841</v>
      </c>
    </row>
    <row r="1142" spans="2:4">
      <c r="B1142">
        <f t="shared" si="17"/>
        <v>1140</v>
      </c>
      <c r="C1142" t="str" cm="1">
        <f t="array" ref="C1142">INDEX(字音画数表[旧字],テーブル6[[#This Row],[No]])</f>
        <v>劍</v>
      </c>
      <c r="D1142">
        <f>_xlfn.UNICODE(テーブル6[[#This Row],[文字]])</f>
        <v>21133</v>
      </c>
    </row>
    <row r="1143" spans="2:4">
      <c r="B1143">
        <f t="shared" si="17"/>
        <v>1141</v>
      </c>
      <c r="C1143" t="str" cm="1">
        <f t="array" ref="C1143">INDEX(字音画数表[旧字],テーブル6[[#This Row],[No]])</f>
        <v>勸</v>
      </c>
      <c r="D1143">
        <f>_xlfn.UNICODE(テーブル6[[#This Row],[文字]])</f>
        <v>21240</v>
      </c>
    </row>
    <row r="1144" spans="2:4">
      <c r="B1144">
        <f t="shared" si="17"/>
        <v>1142</v>
      </c>
      <c r="C1144" t="str" cm="1">
        <f t="array" ref="C1144">INDEX(字音画数表[旧字],テーブル6[[#This Row],[No]])</f>
        <v>區</v>
      </c>
      <c r="D1144">
        <f>_xlfn.UNICODE(テーブル6[[#This Row],[文字]])</f>
        <v>21312</v>
      </c>
    </row>
    <row r="1145" spans="2:4">
      <c r="B1145">
        <f t="shared" si="17"/>
        <v>1143</v>
      </c>
      <c r="C1145" t="str" cm="1">
        <f t="array" ref="C1145">INDEX(字音画数表[旧字],テーブル6[[#This Row],[No]])</f>
        <v>參</v>
      </c>
      <c r="D1145">
        <f>_xlfn.UNICODE(テーブル6[[#This Row],[文字]])</f>
        <v>21443</v>
      </c>
    </row>
    <row r="1146" spans="2:4">
      <c r="B1146">
        <f t="shared" si="17"/>
        <v>1144</v>
      </c>
      <c r="C1146" t="str" cm="1">
        <f t="array" ref="C1146">INDEX(字音画数表[旧字],テーブル6[[#This Row],[No]])</f>
        <v>圖</v>
      </c>
      <c r="D1146">
        <f>_xlfn.UNICODE(テーブル6[[#This Row],[文字]])</f>
        <v>22294</v>
      </c>
    </row>
    <row r="1147" spans="2:4">
      <c r="B1147">
        <f t="shared" si="17"/>
        <v>1145</v>
      </c>
      <c r="C1147" t="str" cm="1">
        <f t="array" ref="C1147">INDEX(字音画数表[旧字],テーブル6[[#This Row],[No]])</f>
        <v>寫</v>
      </c>
      <c r="D1147">
        <f>_xlfn.UNICODE(テーブル6[[#This Row],[文字]])</f>
        <v>23531</v>
      </c>
    </row>
    <row r="1148" spans="2:4">
      <c r="B1148">
        <f t="shared" si="17"/>
        <v>1146</v>
      </c>
      <c r="C1148" t="str" cm="1">
        <f t="array" ref="C1148">INDEX(字音画数表[旧字],テーブル6[[#This Row],[No]])</f>
        <v>擔</v>
      </c>
      <c r="D1148">
        <f>_xlfn.UNICODE(テーブル6[[#This Row],[文字]])</f>
        <v>25812</v>
      </c>
    </row>
    <row r="1149" spans="2:4">
      <c r="B1149">
        <f t="shared" si="17"/>
        <v>1147</v>
      </c>
      <c r="C1149" t="str" cm="1">
        <f t="array" ref="C1149">INDEX(字音画数表[旧字],テーブル6[[#This Row],[No]])</f>
        <v>拜</v>
      </c>
      <c r="D1149">
        <f>_xlfn.UNICODE(テーブル6[[#This Row],[文字]])</f>
        <v>25308</v>
      </c>
    </row>
    <row r="1150" spans="2:4">
      <c r="B1150">
        <f t="shared" si="17"/>
        <v>1148</v>
      </c>
      <c r="C1150" t="str" cm="1">
        <f t="array" ref="C1150">INDEX(字音画数表[旧字],テーブル6[[#This Row],[No]])</f>
        <v>挾</v>
      </c>
      <c r="D1150">
        <f>_xlfn.UNICODE(テーブル6[[#This Row],[文字]])</f>
        <v>25406</v>
      </c>
    </row>
    <row r="1151" spans="2:4">
      <c r="B1151">
        <f t="shared" si="17"/>
        <v>1149</v>
      </c>
      <c r="C1151" t="str" cm="1">
        <f t="array" ref="C1151">INDEX(字音画数表[旧字],テーブル6[[#This Row],[No]])</f>
        <v>擧</v>
      </c>
      <c r="D1151">
        <f>_xlfn.UNICODE(テーブル6[[#This Row],[文字]])</f>
        <v>25831</v>
      </c>
    </row>
    <row r="1152" spans="2:4">
      <c r="B1152">
        <f t="shared" si="17"/>
        <v>1150</v>
      </c>
      <c r="C1152" t="str" cm="1">
        <f t="array" ref="C1152">INDEX(字音画数表[旧字],テーブル6[[#This Row],[No]])</f>
        <v>擴</v>
      </c>
      <c r="D1152">
        <f>_xlfn.UNICODE(テーブル6[[#This Row],[文字]])</f>
        <v>25844</v>
      </c>
    </row>
    <row r="1153" spans="2:4">
      <c r="B1153">
        <f t="shared" si="17"/>
        <v>1151</v>
      </c>
      <c r="C1153" t="str" cm="1">
        <f t="array" ref="C1153">INDEX(字音画数表[旧字],テーブル6[[#This Row],[No]])</f>
        <v>收</v>
      </c>
      <c r="D1153">
        <f>_xlfn.UNICODE(テーブル6[[#This Row],[文字]])</f>
        <v>25910</v>
      </c>
    </row>
    <row r="1154" spans="2:4">
      <c r="B1154">
        <f t="shared" si="17"/>
        <v>1152</v>
      </c>
      <c r="C1154" t="str" cm="1">
        <f t="array" ref="C1154">INDEX(字音画数表[旧字],テーブル6[[#This Row],[No]])</f>
        <v>效</v>
      </c>
      <c r="D1154">
        <f>_xlfn.UNICODE(テーブル6[[#This Row],[文字]])</f>
        <v>25928</v>
      </c>
    </row>
    <row r="1155" spans="2:4">
      <c r="B1155">
        <f t="shared" si="17"/>
        <v>1153</v>
      </c>
      <c r="C1155" t="str" cm="1">
        <f t="array" ref="C1155">INDEX(字音画数表[旧字],テーブル6[[#This Row],[No]])</f>
        <v>榮</v>
      </c>
      <c r="D1155">
        <f>_xlfn.UNICODE(テーブル6[[#This Row],[文字]])</f>
        <v>27054</v>
      </c>
    </row>
    <row r="1156" spans="2:4">
      <c r="B1156">
        <f t="shared" ref="B1156:B1180" si="18">ROW()-2</f>
        <v>1154</v>
      </c>
      <c r="C1156" t="str" cm="1">
        <f t="array" ref="C1156">INDEX(字音画数表[旧字],テーブル6[[#This Row],[No]])</f>
        <v>權</v>
      </c>
      <c r="D1156">
        <f>_xlfn.UNICODE(テーブル6[[#This Row],[文字]])</f>
        <v>27402</v>
      </c>
    </row>
    <row r="1157" spans="2:4">
      <c r="B1157">
        <f t="shared" si="18"/>
        <v>1155</v>
      </c>
      <c r="C1157" t="str" cm="1">
        <f t="array" ref="C1157">INDEX(字音画数表[旧字],テーブル6[[#This Row],[No]])</f>
        <v>檢</v>
      </c>
      <c r="D1157">
        <f>_xlfn.UNICODE(テーブル6[[#This Row],[文字]])</f>
        <v>27298</v>
      </c>
    </row>
    <row r="1158" spans="2:4">
      <c r="B1158">
        <f t="shared" si="18"/>
        <v>1156</v>
      </c>
      <c r="C1158" t="str" cm="1">
        <f t="array" ref="C1158">INDEX(字音画数表[旧字],テーブル6[[#This Row],[No]])</f>
        <v>飮</v>
      </c>
      <c r="D1158">
        <f>_xlfn.UNICODE(テーブル6[[#This Row],[文字]])</f>
        <v>39150</v>
      </c>
    </row>
    <row r="1159" spans="2:4">
      <c r="B1159">
        <f t="shared" si="18"/>
        <v>1157</v>
      </c>
      <c r="C1159" t="str" cm="1">
        <f t="array" ref="C1159">INDEX(字音画数表[旧字],テーブル6[[#This Row],[No]])</f>
        <v>殘</v>
      </c>
      <c r="D1159">
        <f>_xlfn.UNICODE(テーブル6[[#This Row],[文字]])</f>
        <v>27544</v>
      </c>
    </row>
    <row r="1160" spans="2:4">
      <c r="B1160">
        <f t="shared" si="18"/>
        <v>1158</v>
      </c>
      <c r="C1160" t="str" cm="1">
        <f t="array" ref="C1160">INDEX(字音画数表[旧字],テーブル6[[#This Row],[No]])</f>
        <v>毆</v>
      </c>
      <c r="D1160">
        <f>_xlfn.UNICODE(テーブル6[[#This Row],[文字]])</f>
        <v>27590</v>
      </c>
    </row>
    <row r="1161" spans="2:4">
      <c r="B1161">
        <f t="shared" si="18"/>
        <v>1159</v>
      </c>
      <c r="C1161" t="str" cm="1">
        <f t="array" ref="C1161">INDEX(字音画数表[旧字],テーブル6[[#This Row],[No]])</f>
        <v>沒</v>
      </c>
      <c r="D1161">
        <f>_xlfn.UNICODE(テーブル6[[#This Row],[文字]])</f>
        <v>27794</v>
      </c>
    </row>
    <row r="1162" spans="2:4">
      <c r="B1162">
        <f t="shared" si="18"/>
        <v>1160</v>
      </c>
      <c r="C1162" t="str" cm="1">
        <f t="array" ref="C1162">INDEX(字音画数表[旧字],テーブル6[[#This Row],[No]])</f>
        <v>濟</v>
      </c>
      <c r="D1162">
        <f>_xlfn.UNICODE(テーブル6[[#This Row],[文字]])</f>
        <v>28639</v>
      </c>
    </row>
    <row r="1163" spans="2:4">
      <c r="B1163">
        <f t="shared" si="18"/>
        <v>1161</v>
      </c>
      <c r="C1163" t="str" cm="1">
        <f t="array" ref="C1163">INDEX(字音画数表[旧字],テーブル6[[#This Row],[No]])</f>
        <v>燒</v>
      </c>
      <c r="D1163">
        <f>_xlfn.UNICODE(テーブル6[[#This Row],[文字]])</f>
        <v>29138</v>
      </c>
    </row>
    <row r="1164" spans="2:4">
      <c r="B1164">
        <f t="shared" si="18"/>
        <v>1162</v>
      </c>
      <c r="C1164" t="str" cm="1">
        <f t="array" ref="C1164">INDEX(字音画数表[旧字],テーブル6[[#This Row],[No]])</f>
        <v>默</v>
      </c>
      <c r="D1164">
        <f>_xlfn.UNICODE(テーブル6[[#This Row],[文字]])</f>
        <v>40664</v>
      </c>
    </row>
    <row r="1165" spans="2:4">
      <c r="B1165">
        <f t="shared" si="18"/>
        <v>1163</v>
      </c>
      <c r="C1165" t="str" cm="1">
        <f t="array" ref="C1165">INDEX(字音画数表[旧字],テーブル6[[#This Row],[No]])</f>
        <v>獨</v>
      </c>
      <c r="D1165">
        <f>_xlfn.UNICODE(テーブル6[[#This Row],[文字]])</f>
        <v>29544</v>
      </c>
    </row>
    <row r="1166" spans="2:4">
      <c r="B1166">
        <f t="shared" si="18"/>
        <v>1164</v>
      </c>
      <c r="C1166" t="str" cm="1">
        <f t="array" ref="C1166">INDEX(字音画数表[旧字],テーブル6[[#This Row],[No]])</f>
        <v>獵</v>
      </c>
      <c r="D1166">
        <f>_xlfn.UNICODE(テーブル6[[#This Row],[文字]])</f>
        <v>29557</v>
      </c>
    </row>
    <row r="1167" spans="2:4">
      <c r="B1167">
        <f t="shared" si="18"/>
        <v>1165</v>
      </c>
      <c r="C1167" t="str" cm="1">
        <f t="array" ref="C1167">INDEX(字音画数表[旧字],テーブル6[[#This Row],[No]])</f>
        <v>畫</v>
      </c>
      <c r="D1167">
        <f>_xlfn.UNICODE(テーブル6[[#This Row],[文字]])</f>
        <v>30059</v>
      </c>
    </row>
    <row r="1168" spans="2:4">
      <c r="B1168">
        <f t="shared" si="18"/>
        <v>1166</v>
      </c>
      <c r="C1168" t="str" cm="1">
        <f t="array" ref="C1168">INDEX(字音画数表[旧字],テーブル6[[#This Row],[No]])</f>
        <v>禪</v>
      </c>
      <c r="D1168">
        <f>_xlfn.UNICODE(テーブル6[[#This Row],[文字]])</f>
        <v>31146</v>
      </c>
    </row>
    <row r="1169" spans="2:4">
      <c r="B1169">
        <f t="shared" si="18"/>
        <v>1167</v>
      </c>
      <c r="C1169" t="str" cm="1">
        <f t="array" ref="C1169">INDEX(字音画数表[旧字],テーブル6[[#This Row],[No]])</f>
        <v>稱</v>
      </c>
      <c r="D1169">
        <f>_xlfn.UNICODE(テーブル6[[#This Row],[文字]])</f>
        <v>31281</v>
      </c>
    </row>
    <row r="1170" spans="2:4">
      <c r="B1170">
        <f t="shared" si="18"/>
        <v>1168</v>
      </c>
      <c r="C1170" t="str" cm="1">
        <f t="array" ref="C1170">INDEX(字音画数表[旧字],テーブル6[[#This Row],[No]])</f>
        <v>稻</v>
      </c>
      <c r="D1170">
        <f>_xlfn.UNICODE(テーブル6[[#This Row],[文字]])</f>
        <v>31291</v>
      </c>
    </row>
    <row r="1171" spans="2:4">
      <c r="B1171">
        <f t="shared" si="18"/>
        <v>1169</v>
      </c>
      <c r="C1171" t="str" cm="1">
        <f t="array" ref="C1171">INDEX(字音画数表[旧字],テーブル6[[#This Row],[No]])</f>
        <v>總</v>
      </c>
      <c r="D1171">
        <f>_xlfn.UNICODE(テーブル6[[#This Row],[文字]])</f>
        <v>32317</v>
      </c>
    </row>
    <row r="1172" spans="2:4">
      <c r="B1172">
        <f t="shared" si="18"/>
        <v>1170</v>
      </c>
      <c r="C1172" t="str" cm="1">
        <f t="array" ref="C1172">INDEX(字音画数表[旧字],テーブル6[[#This Row],[No]])</f>
        <v>縱</v>
      </c>
      <c r="D1172">
        <f>_xlfn.UNICODE(テーブル6[[#This Row],[文字]])</f>
        <v>32305</v>
      </c>
    </row>
    <row r="1173" spans="2:4">
      <c r="B1173">
        <f t="shared" si="18"/>
        <v>1171</v>
      </c>
      <c r="C1173" t="str" cm="1">
        <f t="array" ref="C1173">INDEX(字音画数表[旧字],テーブル6[[#This Row],[No]])</f>
        <v>繪</v>
      </c>
      <c r="D1173">
        <f>_xlfn.UNICODE(テーブル6[[#This Row],[文字]])</f>
        <v>32362</v>
      </c>
    </row>
    <row r="1174" spans="2:4">
      <c r="B1174">
        <f t="shared" si="18"/>
        <v>1172</v>
      </c>
      <c r="C1174" t="str" cm="1">
        <f t="array" ref="C1174">INDEX(字音画数表[旧字],テーブル6[[#This Row],[No]])</f>
        <v>聲</v>
      </c>
      <c r="D1174">
        <f>_xlfn.UNICODE(テーブル6[[#This Row],[文字]])</f>
        <v>32882</v>
      </c>
    </row>
    <row r="1175" spans="2:4">
      <c r="B1175">
        <f t="shared" si="18"/>
        <v>1173</v>
      </c>
      <c r="C1175" t="str" cm="1">
        <f t="array" ref="C1175">INDEX(字音画数表[旧字],テーブル6[[#This Row],[No]])</f>
        <v>聽</v>
      </c>
      <c r="D1175">
        <f>_xlfn.UNICODE(テーブル6[[#This Row],[文字]])</f>
        <v>32893</v>
      </c>
    </row>
    <row r="1176" spans="2:4">
      <c r="B1176">
        <f t="shared" si="18"/>
        <v>1174</v>
      </c>
      <c r="C1176" t="str" cm="1">
        <f t="array" ref="C1176">INDEX(字音画数表[旧字],テーブル6[[#This Row],[No]])</f>
        <v>藏</v>
      </c>
      <c r="D1176">
        <f>_xlfn.UNICODE(テーブル6[[#This Row],[文字]])</f>
        <v>34255</v>
      </c>
    </row>
    <row r="1177" spans="2:4">
      <c r="B1177">
        <f t="shared" si="18"/>
        <v>1175</v>
      </c>
      <c r="C1177" t="str" cm="1">
        <f t="array" ref="C1177">INDEX(字音画数表[旧字],テーブル6[[#This Row],[No]])</f>
        <v>藥</v>
      </c>
      <c r="D1177">
        <f>_xlfn.UNICODE(テーブル6[[#This Row],[文字]])</f>
        <v>34277</v>
      </c>
    </row>
    <row r="1178" spans="2:4">
      <c r="B1178">
        <f t="shared" si="18"/>
        <v>1176</v>
      </c>
      <c r="C1178" t="str" cm="1">
        <f t="array" ref="C1178">INDEX(字音画数表[旧字],テーブル6[[#This Row],[No]])</f>
        <v>衞</v>
      </c>
      <c r="D1178">
        <f>_xlfn.UNICODE(テーブル6[[#This Row],[文字]])</f>
        <v>34910</v>
      </c>
    </row>
    <row r="1179" spans="2:4">
      <c r="B1179">
        <f t="shared" si="18"/>
        <v>1177</v>
      </c>
      <c r="C1179" t="str" cm="1">
        <f t="array" ref="C1179">INDEX(字音画数表[旧字],テーブル6[[#This Row],[No]])</f>
        <v>證</v>
      </c>
      <c r="D1179">
        <f>_xlfn.UNICODE(テーブル6[[#This Row],[文字]])</f>
        <v>35657</v>
      </c>
    </row>
    <row r="1180" spans="2:4">
      <c r="B1180">
        <f t="shared" si="18"/>
        <v>1178</v>
      </c>
      <c r="C1180" t="str" cm="1">
        <f t="array" ref="C1180">INDEX(字音画数表[旧字],テーブル6[[#This Row],[No]])</f>
        <v>輕</v>
      </c>
      <c r="D1180">
        <f>_xlfn.UNICODE(テーブル6[[#This Row],[文字]])</f>
        <v>36629</v>
      </c>
    </row>
    <row r="1181" spans="2:4">
      <c r="B1181">
        <f>ROW()-2</f>
        <v>1179</v>
      </c>
      <c r="C1181" s="48" t="str" cm="1">
        <f t="array" ref="C1181">INDEX(字音画数表[旧字],テーブル6[[#This Row],[No]])</f>
        <v>轉</v>
      </c>
      <c r="D1181" s="48">
        <f>_xlfn.UNICODE(テーブル6[[#This Row],[文字]])</f>
        <v>36681</v>
      </c>
    </row>
  </sheetData>
  <phoneticPr fontId="2"/>
  <pageMargins left="0.7" right="0.7" top="0.75" bottom="0.75" header="0.3" footer="0.3"/>
  <pageSetup paperSize="9" orientation="portrait" horizontalDpi="4294967292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B6E50-541A-4900-AD40-88561F7B0DD5}">
  <dimension ref="A1:O218"/>
  <sheetViews>
    <sheetView zoomScale="170" zoomScaleNormal="170" workbookViewId="0">
      <selection activeCell="D9" sqref="D9"/>
    </sheetView>
  </sheetViews>
  <sheetFormatPr defaultRowHeight="17.7"/>
  <sheetData>
    <row r="1" spans="2:15">
      <c r="B1" t="s">
        <v>2469</v>
      </c>
      <c r="D1" t="s">
        <v>2202</v>
      </c>
      <c r="F1">
        <f>MAX(新旧対照表_日本語[No])</f>
        <v>216</v>
      </c>
      <c r="K1" s="153" t="s">
        <v>2606</v>
      </c>
      <c r="L1" s="153"/>
      <c r="M1" s="153"/>
      <c r="N1" t="s">
        <v>2607</v>
      </c>
    </row>
    <row r="2" spans="2:15">
      <c r="B2" s="74" t="s">
        <v>8</v>
      </c>
      <c r="C2" s="34" t="s">
        <v>1299</v>
      </c>
      <c r="D2" s="34" t="s">
        <v>1300</v>
      </c>
      <c r="E2" t="s">
        <v>2</v>
      </c>
      <c r="F2" t="s">
        <v>3</v>
      </c>
      <c r="G2" t="s">
        <v>1301</v>
      </c>
      <c r="H2" t="s">
        <v>3747</v>
      </c>
      <c r="I2" t="s">
        <v>3748</v>
      </c>
      <c r="K2" t="s">
        <v>2659</v>
      </c>
      <c r="L2" t="s">
        <v>2588</v>
      </c>
      <c r="N2" t="s">
        <v>2587</v>
      </c>
      <c r="O2" t="s">
        <v>2588</v>
      </c>
    </row>
    <row r="3" spans="2:15">
      <c r="B3" s="48">
        <f t="shared" ref="B3:B66" si="0">ROW()-2</f>
        <v>1</v>
      </c>
      <c r="C3" s="37" t="s">
        <v>2255</v>
      </c>
      <c r="D3" t="s">
        <v>2256</v>
      </c>
      <c r="E3" s="51" t="str">
        <f>INDEX(字音画数表[字音],MATCH(新旧対照表_日本語[[#This Row],[舊]],字音画数表[旧字],0))</f>
        <v>らん</v>
      </c>
      <c r="F3" s="38">
        <f>INDEX(字音画数表[画数],MATCH(新旧対照表_日本語[[#This Row],[舊]],字音画数表[旧字],0))</f>
        <v>21</v>
      </c>
      <c r="G3" s="38">
        <f>INDEX(字音画数表[部首番号],MATCH(新旧対照表_日本語[[#This Row],[舊]],字音画数表[旧字],0))</f>
        <v>75</v>
      </c>
      <c r="H3" s="52">
        <f>COUNTIF(並べ替え用[文字列],"*"&amp;新旧対照表_日本語[[#This Row],[舊]]&amp;"*")</f>
        <v>0</v>
      </c>
      <c r="I3" s="52">
        <f>COUNTIF(並べ替え用[文字列],"*"&amp;新旧対照表_日本語[[#This Row],[新]]&amp;"*")</f>
        <v>0</v>
      </c>
      <c r="K3" s="89" t="s">
        <v>2589</v>
      </c>
      <c r="L3" t="s">
        <v>2590</v>
      </c>
      <c r="N3" t="s">
        <v>2591</v>
      </c>
      <c r="O3" t="s">
        <v>2592</v>
      </c>
    </row>
    <row r="4" spans="2:15">
      <c r="B4" s="48">
        <f t="shared" si="0"/>
        <v>2</v>
      </c>
      <c r="C4" s="49" t="s">
        <v>2224</v>
      </c>
      <c r="D4" s="49" t="s">
        <v>2225</v>
      </c>
      <c r="E4" s="51" t="str">
        <f>INDEX(字音画数表[字音],MATCH(新旧対照表_日本語[[#This Row],[舊]],字音画数表[旧字],0))</f>
        <v>かい</v>
      </c>
      <c r="F4" s="39">
        <f>INDEX(字音画数表[画数],MATCH(新旧対照表_日本語[[#This Row],[舊]],字音画数表[旧字],0))</f>
        <v>13</v>
      </c>
      <c r="G4" s="39">
        <f>INDEX(字音画数表[部首番号],MATCH(新旧対照表_日本語[[#This Row],[舊]],字音画数表[旧字],0))</f>
        <v>73</v>
      </c>
      <c r="H4" s="52">
        <f>COUNTIF(並べ替え用[文字列],"*"&amp;新旧対照表_日本語[[#This Row],[舊]]&amp;"*")</f>
        <v>0</v>
      </c>
      <c r="I4" s="52">
        <f>COUNTIF(並べ替え用[文字列],"*"&amp;新旧対照表_日本語[[#This Row],[新]]&amp;"*")</f>
        <v>0</v>
      </c>
      <c r="K4" t="s">
        <v>2593</v>
      </c>
      <c r="L4" t="s">
        <v>2594</v>
      </c>
      <c r="N4" t="s">
        <v>2595</v>
      </c>
      <c r="O4" t="s">
        <v>1053</v>
      </c>
    </row>
    <row r="5" spans="2:15">
      <c r="B5" s="48">
        <f t="shared" si="0"/>
        <v>3</v>
      </c>
      <c r="C5" s="37" t="s">
        <v>2232</v>
      </c>
      <c r="D5" t="s">
        <v>2233</v>
      </c>
      <c r="E5" s="51" t="str">
        <f>INDEX(字音画数表[字音],MATCH(新旧対照表_日本語[[#This Row],[舊]],字音画数表[旧字],0))</f>
        <v>ろう</v>
      </c>
      <c r="F5" s="39">
        <f>INDEX(字音画数表[画数],MATCH(新旧対照表_日本語[[#This Row],[舊]],字音画数表[旧字],0))</f>
        <v>12</v>
      </c>
      <c r="G5" s="39">
        <f>INDEX(字音画数表[部首番号],MATCH(新旧対照表_日本語[[#This Row],[舊]],字音画数表[旧字],0))</f>
        <v>19</v>
      </c>
      <c r="H5" s="39">
        <f>COUNTIF(並べ替え用[文字列],"*"&amp;新旧対照表_日本語[[#This Row],[舊]]&amp;"*")</f>
        <v>0</v>
      </c>
      <c r="I5" s="39">
        <f>COUNTIF(並べ替え用[文字列],"*"&amp;新旧対照表_日本語[[#This Row],[新]]&amp;"*")</f>
        <v>0</v>
      </c>
      <c r="K5" t="s">
        <v>1572</v>
      </c>
      <c r="L5" t="s">
        <v>2302</v>
      </c>
      <c r="N5" t="s">
        <v>232</v>
      </c>
      <c r="O5" t="s">
        <v>861</v>
      </c>
    </row>
    <row r="6" spans="2:15">
      <c r="B6" s="48">
        <f t="shared" si="0"/>
        <v>4</v>
      </c>
      <c r="C6" s="49" t="s">
        <v>2216</v>
      </c>
      <c r="D6" s="49" t="s">
        <v>2217</v>
      </c>
      <c r="E6" s="51" t="str">
        <f>INDEX(字音画数表[字音],MATCH(新旧対照表_日本語[[#This Row],[舊]],字音画数表[旧字],0))</f>
        <v>い</v>
      </c>
      <c r="F6" s="39">
        <f>INDEX(字音画数表[画数],MATCH(新旧対照表_日本語[[#This Row],[舊]],字音画数表[旧字],0))</f>
        <v>12</v>
      </c>
      <c r="G6" s="39">
        <f>INDEX(字音画数表[部首番号],MATCH(新旧対照表_日本語[[#This Row],[舊]],字音画数表[旧字],0))</f>
        <v>31</v>
      </c>
      <c r="H6" s="39">
        <f>COUNTIF(並べ替え用[文字列],"*"&amp;新旧対照表_日本語[[#This Row],[舊]]&amp;"*")</f>
        <v>0</v>
      </c>
      <c r="I6" s="39">
        <f>COUNTIF(並べ替え用[文字列],"*"&amp;新旧対照表_日本語[[#This Row],[新]]&amp;"*")</f>
        <v>0</v>
      </c>
      <c r="K6" t="s">
        <v>2596</v>
      </c>
      <c r="L6" t="s">
        <v>2597</v>
      </c>
      <c r="N6" t="s">
        <v>2598</v>
      </c>
      <c r="O6" t="s">
        <v>899</v>
      </c>
    </row>
    <row r="7" spans="2:15">
      <c r="B7" s="48">
        <f t="shared" si="0"/>
        <v>5</v>
      </c>
      <c r="C7" s="37" t="s">
        <v>2251</v>
      </c>
      <c r="D7" t="s">
        <v>2252</v>
      </c>
      <c r="E7" s="51" t="str">
        <f>INDEX(字音画数表[字音],MATCH(新旧対照表_日本語[[#This Row],[舊]],字音画数表[旧字],0))</f>
        <v>たん</v>
      </c>
      <c r="F7" s="39">
        <f>INDEX(字音画数表[画数],MATCH(新旧対照表_日本語[[#This Row],[舊]],字音画数表[旧字],0))</f>
        <v>18</v>
      </c>
      <c r="G7" s="39">
        <f>INDEX(字音画数表[部首番号],MATCH(新旧対照表_日本語[[#This Row],[舊]],字音画数表[旧字],0))</f>
        <v>69</v>
      </c>
      <c r="H7" s="39">
        <f>COUNTIF(並べ替え用[文字列],"*"&amp;新旧対照表_日本語[[#This Row],[舊]]&amp;"*")</f>
        <v>0</v>
      </c>
      <c r="I7" s="39">
        <f>COUNTIF(並べ替え用[文字列],"*"&amp;新旧対照表_日本語[[#This Row],[新]]&amp;"*")</f>
        <v>0</v>
      </c>
      <c r="K7" t="s">
        <v>2599</v>
      </c>
      <c r="L7" t="s">
        <v>2600</v>
      </c>
      <c r="N7" t="s">
        <v>2601</v>
      </c>
      <c r="O7" t="s">
        <v>2608</v>
      </c>
    </row>
    <row r="8" spans="2:15">
      <c r="B8" s="48">
        <f t="shared" si="0"/>
        <v>6</v>
      </c>
      <c r="C8" s="37" t="s">
        <v>2253</v>
      </c>
      <c r="D8" t="s">
        <v>2254</v>
      </c>
      <c r="E8" s="51" t="str">
        <f>INDEX(字音画数表[字音],MATCH(新旧対照表_日本語[[#This Row],[舊]],字音画数表[旧字],0))</f>
        <v>ちょう</v>
      </c>
      <c r="F8" s="39">
        <f>INDEX(字音画数表[画数],MATCH(新旧対照表_日本語[[#This Row],[舊]],字音画数表[旧字],0))</f>
        <v>11</v>
      </c>
      <c r="G8" s="39">
        <f>INDEX(字音画数表[部首番号],MATCH(新旧対照表_日本語[[#This Row],[舊]],字音画数表[旧字],0))</f>
        <v>9</v>
      </c>
      <c r="H8" s="39">
        <f>COUNTIF(並べ替え用[文字列],"*"&amp;新旧対照表_日本語[[#This Row],[舊]]&amp;"*")</f>
        <v>0</v>
      </c>
      <c r="I8" s="39">
        <f>COUNTIF(並べ替え用[文字列],"*"&amp;新旧対照表_日本語[[#This Row],[新]]&amp;"*")</f>
        <v>0</v>
      </c>
      <c r="K8" s="90" t="s">
        <v>2658</v>
      </c>
      <c r="L8" s="37" t="s">
        <v>2657</v>
      </c>
      <c r="N8" t="s">
        <v>1314</v>
      </c>
      <c r="O8" t="s">
        <v>2602</v>
      </c>
    </row>
    <row r="9" spans="2:15">
      <c r="B9" s="48">
        <f t="shared" si="0"/>
        <v>7</v>
      </c>
      <c r="C9" s="49" t="s">
        <v>2214</v>
      </c>
      <c r="D9" s="49" t="s">
        <v>2215</v>
      </c>
      <c r="E9" s="51" t="str">
        <f>INDEX(字音画数表[字音],MATCH(新旧対照表_日本語[[#This Row],[舊]],字音画数表[旧字],0))</f>
        <v>よう</v>
      </c>
      <c r="F9" s="39">
        <f>INDEX(字音画数表[画数],MATCH(新旧対照表_日本語[[#This Row],[舊]],字音画数表[旧字],0))</f>
        <v>15</v>
      </c>
      <c r="G9" s="39">
        <f>INDEX(字音画数表[部首番号],MATCH(新旧対照表_日本語[[#This Row],[舊]],字音画数表[旧字],0))</f>
        <v>75</v>
      </c>
      <c r="H9" s="39">
        <f>COUNTIF(並べ替え用[文字列],"*"&amp;新旧対照表_日本語[[#This Row],[舊]]&amp;"*")</f>
        <v>0</v>
      </c>
      <c r="I9" s="39">
        <f>COUNTIF(並べ替え用[文字列],"*"&amp;新旧対照表_日本語[[#This Row],[新]]&amp;"*")</f>
        <v>0</v>
      </c>
      <c r="K9" s="37"/>
      <c r="L9" s="90"/>
      <c r="N9" t="s">
        <v>2603</v>
      </c>
      <c r="O9" t="s">
        <v>1369</v>
      </c>
    </row>
    <row r="10" spans="2:15">
      <c r="B10" s="48">
        <f t="shared" si="0"/>
        <v>8</v>
      </c>
      <c r="C10" s="37" t="s">
        <v>2247</v>
      </c>
      <c r="D10" t="s">
        <v>2248</v>
      </c>
      <c r="E10" s="51" t="str">
        <f>INDEX(字音画数表[字音],MATCH(新旧対照表_日本語[[#This Row],[舊]],字音画数表[旧字],0))</f>
        <v>とく</v>
      </c>
      <c r="F10" s="39">
        <f>INDEX(字音画数表[画数],MATCH(新旧対照表_日本語[[#This Row],[舊]],字音画数表[旧字],0))</f>
        <v>22</v>
      </c>
      <c r="G10" s="39">
        <f>INDEX(字音画数表[部首番号],MATCH(新旧対照表_日本語[[#This Row],[舊]],字音画数表[旧字],0))</f>
        <v>149</v>
      </c>
      <c r="H10" s="39">
        <f>COUNTIF(並べ替え用[文字列],"*"&amp;新旧対照表_日本語[[#This Row],[舊]]&amp;"*")</f>
        <v>0</v>
      </c>
      <c r="I10" s="39">
        <f>COUNTIF(並べ替え用[文字列],"*"&amp;新旧対照表_日本語[[#This Row],[新]]&amp;"*")</f>
        <v>0</v>
      </c>
      <c r="N10" t="s">
        <v>2604</v>
      </c>
      <c r="O10" t="s">
        <v>2605</v>
      </c>
    </row>
    <row r="11" spans="2:15">
      <c r="B11" s="48">
        <f t="shared" si="0"/>
        <v>9</v>
      </c>
      <c r="C11" s="37" t="s">
        <v>2234</v>
      </c>
      <c r="D11" t="s">
        <v>2235</v>
      </c>
      <c r="E11" s="51" t="str">
        <f>INDEX(字音画数表[字音],MATCH(新旧対照表_日本語[[#This Row],[舊]],字音画数表[旧字],0))</f>
        <v>し</v>
      </c>
      <c r="F11" s="39">
        <f>INDEX(字音画数表[画数],MATCH(新旧対照表_日本語[[#This Row],[舊]],字音画数表[旧字],0))</f>
        <v>19</v>
      </c>
      <c r="G11" s="39">
        <f>INDEX(字音画数表[部首番号],MATCH(新旧対照表_日本語[[#This Row],[舊]],字音画数表[旧字],0))</f>
        <v>160</v>
      </c>
      <c r="H11" s="39">
        <f>COUNTIF(並べ替え用[文字列],"*"&amp;新旧対照表_日本語[[#This Row],[舊]]&amp;"*")</f>
        <v>0</v>
      </c>
      <c r="I11" s="39">
        <f>COUNTIF(並べ替え用[文字列],"*"&amp;新旧対照表_日本語[[#This Row],[新]]&amp;"*")</f>
        <v>0</v>
      </c>
      <c r="N11" t="s">
        <v>1751</v>
      </c>
      <c r="O11" t="s">
        <v>730</v>
      </c>
    </row>
    <row r="12" spans="2:15">
      <c r="B12" s="48">
        <f t="shared" si="0"/>
        <v>10</v>
      </c>
      <c r="C12" s="37" t="s">
        <v>2257</v>
      </c>
      <c r="D12" t="s">
        <v>2258</v>
      </c>
      <c r="E12" s="51" t="str">
        <f>INDEX(字音画数表[字音],MATCH(新旧対照表_日本語[[#This Row],[舊]],字音画数表[旧字],0))</f>
        <v>てい</v>
      </c>
      <c r="F12" s="39">
        <f>INDEX(字音画数表[画数],MATCH(新旧対照表_日本語[[#This Row],[舊]],字音画数表[旧字],0))</f>
        <v>14</v>
      </c>
      <c r="G12" s="39">
        <f>INDEX(字音画数表[部首番号],MATCH(新旧対照表_日本語[[#This Row],[舊]],字音画数表[旧字],0))</f>
        <v>162</v>
      </c>
      <c r="H12" s="39">
        <f>COUNTIF(並べ替え用[文字列],"*"&amp;新旧対照表_日本語[[#This Row],[舊]]&amp;"*")</f>
        <v>0</v>
      </c>
      <c r="I12" s="39">
        <f>COUNTIF(並べ替え用[文字列],"*"&amp;新旧対照表_日本語[[#This Row],[新]]&amp;"*")</f>
        <v>0</v>
      </c>
      <c r="N12" t="s">
        <v>1701</v>
      </c>
      <c r="O12" t="s">
        <v>2145</v>
      </c>
    </row>
    <row r="13" spans="2:15">
      <c r="B13" s="48">
        <f t="shared" si="0"/>
        <v>11</v>
      </c>
      <c r="C13" s="49" t="s">
        <v>2228</v>
      </c>
      <c r="D13" s="49" t="s">
        <v>2229</v>
      </c>
      <c r="E13" s="51" t="str">
        <f>INDEX(字音画数表[字音],MATCH(新旧対照表_日本語[[#This Row],[舊]],字音画数表[旧字],0))</f>
        <v>てい</v>
      </c>
      <c r="F13" s="39">
        <f>INDEX(字音画数表[画数],MATCH(新旧対照表_日本語[[#This Row],[舊]],字音画数表[旧字],0))</f>
        <v>23</v>
      </c>
      <c r="G13" s="39">
        <f>INDEX(字音画数表[部首番号],MATCH(新旧対照表_日本語[[#This Row],[舊]],字音画数表[旧字],0))</f>
        <v>188</v>
      </c>
      <c r="H13" s="39">
        <f>COUNTIF(並べ替え用[文字列],"*"&amp;新旧対照表_日本語[[#This Row],[舊]]&amp;"*")</f>
        <v>0</v>
      </c>
      <c r="I13" s="39">
        <f>COUNTIF(並べ替え用[文字列],"*"&amp;新旧対照表_日本語[[#This Row],[新]]&amp;"*")</f>
        <v>0</v>
      </c>
      <c r="N13" t="s">
        <v>1314</v>
      </c>
      <c r="O13" t="s">
        <v>871</v>
      </c>
    </row>
    <row r="14" spans="2:15">
      <c r="B14" s="48">
        <f t="shared" si="0"/>
        <v>12</v>
      </c>
      <c r="C14" s="37" t="s">
        <v>2230</v>
      </c>
      <c r="D14" t="s">
        <v>2231</v>
      </c>
      <c r="E14" s="51" t="str">
        <f>INDEX(字音画数表[字音],MATCH(新旧対照表_日本語[[#This Row],[舊]],字音画数表[旧字],0))</f>
        <v>てん</v>
      </c>
      <c r="F14" s="39">
        <f>INDEX(字音画数表[画数],MATCH(新旧対照表_日本語[[#This Row],[舊]],字音画数表[旧字],0))</f>
        <v>17</v>
      </c>
      <c r="G14" s="39">
        <f>INDEX(字音画数表[部首番号],MATCH(新旧対照表_日本語[[#This Row],[舊]],字音画数表[旧字],0))</f>
        <v>203</v>
      </c>
      <c r="H14" s="39">
        <f>COUNTIF(並べ替え用[文字列],"*"&amp;新旧対照表_日本語[[#This Row],[舊]]&amp;"*")</f>
        <v>0</v>
      </c>
      <c r="I14" s="39">
        <f>COUNTIF(並べ替え用[文字列],"*"&amp;新旧対照表_日本語[[#This Row],[新]]&amp;"*")</f>
        <v>0</v>
      </c>
      <c r="N14" s="37"/>
    </row>
    <row r="15" spans="2:15">
      <c r="B15" s="48">
        <f t="shared" si="0"/>
        <v>13</v>
      </c>
      <c r="C15" s="37" t="s">
        <v>2262</v>
      </c>
      <c r="D15" t="s">
        <v>2241</v>
      </c>
      <c r="E15" s="51" t="str">
        <f>INDEX(字音画数表[字音],MATCH(新旧対照表_日本語[[#This Row],[舊]],字音画数表[旧字],0))</f>
        <v>れき</v>
      </c>
      <c r="F15" s="39">
        <f>INDEX(字音画数表[画数],MATCH(新旧対照表_日本語[[#This Row],[舊]],字音画数表[旧字],0))</f>
        <v>16</v>
      </c>
      <c r="G15" s="39">
        <f>INDEX(字音画数表[部首番号],MATCH(新旧対照表_日本語[[#This Row],[舊]],字音画数表[旧字],0))</f>
        <v>72</v>
      </c>
      <c r="H15" s="39">
        <f>COUNTIF(並べ替え用[文字列],"*"&amp;新旧対照表_日本語[[#This Row],[舊]]&amp;"*")</f>
        <v>0</v>
      </c>
      <c r="I15" s="39">
        <f>COUNTIF(並べ替え用[文字列],"*"&amp;新旧対照表_日本語[[#This Row],[新]]&amp;"*")</f>
        <v>0</v>
      </c>
    </row>
    <row r="16" spans="2:15">
      <c r="B16" s="48">
        <f t="shared" si="0"/>
        <v>14</v>
      </c>
      <c r="C16" s="37" t="s">
        <v>2213</v>
      </c>
      <c r="D16" t="s">
        <v>2212</v>
      </c>
      <c r="E16" s="51" t="str">
        <f>INDEX(字音画数表[字音],MATCH(新旧対照表_日本語[[#This Row],[舊]],字音画数表[旧字],0))</f>
        <v>かい</v>
      </c>
      <c r="F16" s="39">
        <f>INDEX(字音画数表[画数],MATCH(新旧対照表_日本語[[#This Row],[舊]],字音画数表[旧字],0))</f>
        <v>15</v>
      </c>
      <c r="G16" s="39">
        <f>INDEX(字音画数表[部首番号],MATCH(新旧対照表_日本語[[#This Row],[舊]],字音画数表[旧字],0))</f>
        <v>75</v>
      </c>
      <c r="H16" s="39">
        <f>COUNTIF(並べ替え用[文字列],"*"&amp;新旧対照表_日本語[[#This Row],[舊]]&amp;"*")</f>
        <v>0</v>
      </c>
      <c r="I16" s="39">
        <f>COUNTIF(並べ替え用[文字列],"*"&amp;新旧対照表_日本語[[#This Row],[新]]&amp;"*")</f>
        <v>0</v>
      </c>
    </row>
    <row r="17" spans="2:9">
      <c r="B17" s="48">
        <f t="shared" si="0"/>
        <v>15</v>
      </c>
      <c r="C17" s="37" t="s">
        <v>2250</v>
      </c>
      <c r="D17" t="s">
        <v>2242</v>
      </c>
      <c r="E17" s="51" t="str">
        <f>INDEX(字音画数表[字音],MATCH(新旧対照表_日本語[[#This Row],[舊]],字音画数表[旧字],0))</f>
        <v>かい</v>
      </c>
      <c r="F17" s="39">
        <f>INDEX(字音画数表[画数],MATCH(新旧対照表_日本語[[#This Row],[舊]],字音画数表[旧字],0))</f>
        <v>10</v>
      </c>
      <c r="G17" s="39">
        <f>INDEX(字音画数表[部首番号],MATCH(新旧対照表_日本語[[#This Row],[舊]],字音画数表[旧字],0))</f>
        <v>85</v>
      </c>
      <c r="H17" s="39">
        <f>COUNTIF(並べ替え用[文字列],"*"&amp;新旧対照表_日本語[[#This Row],[舊]]&amp;"*")</f>
        <v>0</v>
      </c>
      <c r="I17" s="39">
        <f>COUNTIF(並べ替え用[文字列],"*"&amp;新旧対照表_日本語[[#This Row],[新]]&amp;"*")</f>
        <v>0</v>
      </c>
    </row>
    <row r="18" spans="2:9">
      <c r="B18" s="48">
        <f t="shared" si="0"/>
        <v>16</v>
      </c>
      <c r="C18" s="37" t="s">
        <v>2236</v>
      </c>
      <c r="D18" t="s">
        <v>2237</v>
      </c>
      <c r="E18" s="51" t="str">
        <f>INDEX(字音画数表[字音],MATCH(新旧対照表_日本語[[#This Row],[舊]],字音画数表[旧字],0))</f>
        <v>げん</v>
      </c>
      <c r="F18" s="39">
        <f>INDEX(字音画数表[画数],MATCH(新旧対照表_日本語[[#This Row],[舊]],字音画数表[旧字],0))</f>
        <v>11</v>
      </c>
      <c r="G18" s="39">
        <f>INDEX(字音画数表[部首番号],MATCH(新旧対照表_日本語[[#This Row],[舊]],字音画数表[旧字],0))</f>
        <v>112</v>
      </c>
      <c r="H18" s="39">
        <f>COUNTIF(並べ替え用[文字列],"*"&amp;新旧対照表_日本語[[#This Row],[舊]]&amp;"*")</f>
        <v>0</v>
      </c>
      <c r="I18" s="39">
        <f>COUNTIF(並べ替え用[文字列],"*"&amp;新旧対照表_日本語[[#This Row],[新]]&amp;"*")</f>
        <v>0</v>
      </c>
    </row>
    <row r="19" spans="2:9">
      <c r="B19" s="48">
        <f t="shared" si="0"/>
        <v>17</v>
      </c>
      <c r="C19" s="49" t="s">
        <v>2222</v>
      </c>
      <c r="D19" s="49" t="s">
        <v>2223</v>
      </c>
      <c r="E19" s="51" t="str">
        <f>INDEX(字音画数表[字音],MATCH(新旧対照表_日本語[[#This Row],[舊]],字音画数表[旧字],0))</f>
        <v>しゃ</v>
      </c>
      <c r="F19" s="39">
        <f>INDEX(字音画数表[画数],MATCH(新旧対照表_日本語[[#This Row],[舊]],字音画数表[旧字],0))</f>
        <v>8</v>
      </c>
      <c r="G19" s="39">
        <f>INDEX(字音画数表[部首番号],MATCH(新旧対照表_日本語[[#This Row],[舊]],字音画数表[旧字],0))</f>
        <v>113</v>
      </c>
      <c r="H19" s="39">
        <f>COUNTIF(並べ替え用[文字列],"*"&amp;新旧対照表_日本語[[#This Row],[舊]]&amp;"*")</f>
        <v>0</v>
      </c>
      <c r="I19" s="39">
        <f>COUNTIF(並べ替え用[文字列],"*"&amp;新旧対照表_日本語[[#This Row],[新]]&amp;"*")</f>
        <v>0</v>
      </c>
    </row>
    <row r="20" spans="2:9">
      <c r="B20" s="48">
        <f t="shared" si="0"/>
        <v>18</v>
      </c>
      <c r="C20" s="49" t="s">
        <v>2226</v>
      </c>
      <c r="D20" s="49" t="s">
        <v>2227</v>
      </c>
      <c r="E20" s="51" t="str">
        <f>INDEX(字音画数表[字音],MATCH(新旧対照表_日本語[[#This Row],[舊]],字音画数表[旧字],0))</f>
        <v>し</v>
      </c>
      <c r="F20" s="39">
        <f>INDEX(字音画数表[画数],MATCH(新旧対照表_日本語[[#This Row],[舊]],字音画数表[旧字],0))</f>
        <v>12</v>
      </c>
      <c r="G20" s="39">
        <f>INDEX(字音画数表[部首番号],MATCH(新旧対照表_日本語[[#This Row],[舊]],字音画数表[旧字],0))</f>
        <v>147</v>
      </c>
      <c r="H20" s="39">
        <f>COUNTIF(並べ替え用[文字列],"*"&amp;新旧対照表_日本語[[#This Row],[舊]]&amp;"*")</f>
        <v>0</v>
      </c>
      <c r="I20" s="39">
        <f>COUNTIF(並べ替え用[文字列],"*"&amp;新旧対照表_日本語[[#This Row],[新]]&amp;"*")</f>
        <v>0</v>
      </c>
    </row>
    <row r="21" spans="2:9">
      <c r="B21" s="48">
        <f t="shared" si="0"/>
        <v>19</v>
      </c>
      <c r="C21" s="37" t="s">
        <v>2259</v>
      </c>
      <c r="D21" t="s">
        <v>2260</v>
      </c>
      <c r="E21" s="51" t="str">
        <f>INDEX(字音画数表[字音],MATCH(新旧対照表_日本語[[#This Row],[舊]],字音画数表[旧字],0))</f>
        <v>りょく</v>
      </c>
      <c r="F21" s="39">
        <f>INDEX(字音画数表[画数],MATCH(新旧対照表_日本語[[#This Row],[舊]],字音画数表[旧字],0))</f>
        <v>16</v>
      </c>
      <c r="G21" s="39">
        <f>INDEX(字音画数表[部首番号],MATCH(新旧対照表_日本語[[#This Row],[舊]],字音画数表[旧字],0))</f>
        <v>167</v>
      </c>
      <c r="H21" s="39">
        <f>COUNTIF(並べ替え用[文字列],"*"&amp;新旧対照表_日本語[[#This Row],[舊]]&amp;"*")</f>
        <v>0</v>
      </c>
      <c r="I21" s="39">
        <f>COUNTIF(並べ替え用[文字列],"*"&amp;新旧対照表_日本語[[#This Row],[新]]&amp;"*")</f>
        <v>0</v>
      </c>
    </row>
    <row r="22" spans="2:9">
      <c r="B22" s="48">
        <f t="shared" si="0"/>
        <v>20</v>
      </c>
      <c r="C22" t="s">
        <v>2277</v>
      </c>
      <c r="D22" t="s">
        <v>2278</v>
      </c>
      <c r="E22" s="51" t="str">
        <f>INDEX(字音画数表[字音],MATCH(新旧対照表_日本語[[#This Row],[舊]],字音画数表[旧字],0))</f>
        <v>さつ</v>
      </c>
      <c r="F22" s="52">
        <f>INDEX(字音画数表[画数],MATCH(新旧対照表_日本語[[#This Row],[舊]],字音画数表[旧字],0))</f>
        <v>11</v>
      </c>
      <c r="G22" s="52">
        <f>INDEX(字音画数表[部首番号],MATCH(新旧対照表_日本語[[#This Row],[舊]],字音画数表[旧字],0))</f>
        <v>79</v>
      </c>
      <c r="H22" s="52">
        <f>COUNTIF(並べ替え用[文字列],"*"&amp;新旧対照表_日本語[[#This Row],[舊]]&amp;"*")</f>
        <v>0</v>
      </c>
      <c r="I22" s="52">
        <f>COUNTIF(並べ替え用[文字列],"*"&amp;新旧対照表_日本語[[#This Row],[新]]&amp;"*")</f>
        <v>0</v>
      </c>
    </row>
    <row r="23" spans="2:9">
      <c r="B23" s="48">
        <f t="shared" si="0"/>
        <v>21</v>
      </c>
      <c r="C23" t="s">
        <v>2282</v>
      </c>
      <c r="D23" t="s">
        <v>2283</v>
      </c>
      <c r="E23" s="51" t="str">
        <f>INDEX(字音画数表[字音],MATCH(新旧対照表_日本語[[#This Row],[舊]],字音画数表[旧字],0))</f>
        <v>ぎ</v>
      </c>
      <c r="F23" s="39">
        <f>INDEX(字音画数表[画数],MATCH(新旧対照表_日本語[[#This Row],[舊]],字音画数表[旧字],0))</f>
        <v>12</v>
      </c>
      <c r="G23" s="39">
        <f>INDEX(字音画数表[部首番号],MATCH(新旧対照表_日本語[[#This Row],[舊]],字音画数表[旧字],0))</f>
        <v>9</v>
      </c>
      <c r="H23" s="39">
        <f>COUNTIF(並べ替え用[文字列],"*"&amp;新旧対照表_日本語[[#This Row],[舊]]&amp;"*")</f>
        <v>0</v>
      </c>
      <c r="I23" s="39">
        <f>COUNTIF(並べ替え用[文字列],"*"&amp;新旧対照表_日本語[[#This Row],[新]]&amp;"*")</f>
        <v>0</v>
      </c>
    </row>
    <row r="24" spans="2:9">
      <c r="B24" s="48">
        <f t="shared" si="0"/>
        <v>22</v>
      </c>
      <c r="C24" t="s">
        <v>2284</v>
      </c>
      <c r="D24" t="s">
        <v>2285</v>
      </c>
      <c r="E24" s="51" t="str">
        <f>INDEX(字音画数表[字音],MATCH(新旧対照表_日本語[[#This Row],[舊]],字音画数表[旧字],0))</f>
        <v>か</v>
      </c>
      <c r="F24" s="39">
        <f>INDEX(字音画数表[画数],MATCH(新旧対照表_日本語[[#This Row],[舊]],字音画数表[旧字],0))</f>
        <v>15</v>
      </c>
      <c r="G24" s="39">
        <f>INDEX(字音画数表[部首番号],MATCH(新旧対照表_日本語[[#This Row],[舊]],字音画数表[旧字],0))</f>
        <v>9</v>
      </c>
      <c r="H24" s="39">
        <f>COUNTIF(並べ替え用[文字列],"*"&amp;新旧対照表_日本語[[#This Row],[舊]]&amp;"*")</f>
        <v>0</v>
      </c>
      <c r="I24" s="39">
        <f>COUNTIF(並べ替え用[文字列],"*"&amp;新旧対照表_日本語[[#This Row],[新]]&amp;"*")</f>
        <v>0</v>
      </c>
    </row>
    <row r="25" spans="2:9">
      <c r="B25" s="48">
        <f t="shared" si="0"/>
        <v>23</v>
      </c>
      <c r="C25" t="s">
        <v>2287</v>
      </c>
      <c r="D25" t="s">
        <v>2288</v>
      </c>
      <c r="E25" s="51" t="str">
        <f>INDEX(字音画数表[字音],MATCH(新旧対照表_日本語[[#This Row],[舊]],字音画数表[旧字],0))</f>
        <v>りょう</v>
      </c>
      <c r="F25" s="39">
        <f>INDEX(字音画数表[画数],MATCH(新旧対照表_日本語[[#This Row],[舊]],字音画数表[旧字],0))</f>
        <v>8</v>
      </c>
      <c r="G25" s="39">
        <f>INDEX(字音画数表[部首番号],MATCH(新旧対照表_日本語[[#This Row],[舊]],字音画数表[旧字],0))</f>
        <v>11</v>
      </c>
      <c r="H25" s="39">
        <f>COUNTIF(並べ替え用[文字列],"*"&amp;新旧対照表_日本語[[#This Row],[舊]]&amp;"*")</f>
        <v>0</v>
      </c>
      <c r="I25" s="39">
        <f>COUNTIF(並べ替え用[文字列],"*"&amp;新旧対照表_日本語[[#This Row],[新]]&amp;"*")</f>
        <v>0</v>
      </c>
    </row>
    <row r="26" spans="2:9">
      <c r="B26" s="48">
        <f t="shared" si="0"/>
        <v>24</v>
      </c>
      <c r="C26" t="s">
        <v>2290</v>
      </c>
      <c r="D26" t="s">
        <v>2291</v>
      </c>
      <c r="E26" s="51" t="str">
        <f>INDEX(字音画数表[字音],MATCH(新旧対照表_日本語[[#This Row],[舊]],字音画数表[旧字],0))</f>
        <v>けん</v>
      </c>
      <c r="F26" s="39">
        <f>INDEX(字音画数表[画数],MATCH(新旧対照表_日本語[[#This Row],[舊]],字音画数表[旧字],0))</f>
        <v>15</v>
      </c>
      <c r="G26" s="39">
        <f>INDEX(字音画数表[部首番号],MATCH(新旧対照表_日本語[[#This Row],[舊]],字音画数表[旧字],0))</f>
        <v>18</v>
      </c>
      <c r="H26" s="39">
        <f>COUNTIF(並べ替え用[文字列],"*"&amp;新旧対照表_日本語[[#This Row],[舊]]&amp;"*")</f>
        <v>0</v>
      </c>
      <c r="I26" s="39">
        <f>COUNTIF(並べ替え用[文字列],"*"&amp;新旧対照表_日本語[[#This Row],[新]]&amp;"*")</f>
        <v>0</v>
      </c>
    </row>
    <row r="27" spans="2:9">
      <c r="B27" s="48">
        <f t="shared" si="0"/>
        <v>25</v>
      </c>
      <c r="C27" t="s">
        <v>2292</v>
      </c>
      <c r="D27" t="s">
        <v>2293</v>
      </c>
      <c r="E27" s="51" t="str">
        <f>INDEX(字音画数表[字音],MATCH(新旧対照表_日本語[[#This Row],[舊]],字音画数表[旧字],0))</f>
        <v>けん</v>
      </c>
      <c r="F27" s="39">
        <f>INDEX(字音画数表[画数],MATCH(新旧対照表_日本語[[#This Row],[舊]],字音画数表[旧字],0))</f>
        <v>20</v>
      </c>
      <c r="G27" s="39">
        <f>INDEX(字音画数表[部首番号],MATCH(新旧対照表_日本語[[#This Row],[舊]],字音画数表[旧字],0))</f>
        <v>19</v>
      </c>
      <c r="H27" s="39">
        <f>COUNTIF(並べ替え用[文字列],"*"&amp;新旧対照表_日本語[[#This Row],[舊]]&amp;"*")</f>
        <v>0</v>
      </c>
      <c r="I27" s="39">
        <f>COUNTIF(並べ替え用[文字列],"*"&amp;新旧対照表_日本語[[#This Row],[新]]&amp;"*")</f>
        <v>0</v>
      </c>
    </row>
    <row r="28" spans="2:9">
      <c r="B28" s="48">
        <f t="shared" si="0"/>
        <v>26</v>
      </c>
      <c r="C28" t="s">
        <v>2294</v>
      </c>
      <c r="D28" t="s">
        <v>2295</v>
      </c>
      <c r="E28" s="51" t="str">
        <f>INDEX(字音画数表[字音],MATCH(新旧対照表_日本語[[#This Row],[舊]],字音画数表[旧字],0))</f>
        <v>く</v>
      </c>
      <c r="F28" s="39">
        <f>INDEX(字音画数表[画数],MATCH(新旧対照表_日本語[[#This Row],[舊]],字音画数表[旧字],0))</f>
        <v>11</v>
      </c>
      <c r="G28" s="39">
        <f>INDEX(字音画数表[部首番号],MATCH(新旧対照表_日本語[[#This Row],[舊]],字音画数表[旧字],0))</f>
        <v>23</v>
      </c>
      <c r="H28" s="39">
        <f>COUNTIF(並べ替え用[文字列],"*"&amp;新旧対照表_日本語[[#This Row],[舊]]&amp;"*")</f>
        <v>0</v>
      </c>
      <c r="I28" s="39">
        <f>COUNTIF(並べ替え用[文字列],"*"&amp;新旧対照表_日本語[[#This Row],[新]]&amp;"*")</f>
        <v>0</v>
      </c>
    </row>
    <row r="29" spans="2:9">
      <c r="B29" s="48">
        <f t="shared" si="0"/>
        <v>27</v>
      </c>
      <c r="C29" t="s">
        <v>2296</v>
      </c>
      <c r="D29" t="s">
        <v>2297</v>
      </c>
      <c r="E29" s="51" t="str">
        <f>INDEX(字音画数表[字音],MATCH(新旧対照表_日本語[[#This Row],[舊]],字音画数表[旧字],0))</f>
        <v>さん</v>
      </c>
      <c r="F29" s="39">
        <f>INDEX(字音画数表[画数],MATCH(新旧対照表_日本語[[#This Row],[舊]],字音画数表[旧字],0))</f>
        <v>11</v>
      </c>
      <c r="G29" s="39">
        <f>INDEX(字音画数表[部首番号],MATCH(新旧対照表_日本語[[#This Row],[舊]],字音画数表[旧字],0))</f>
        <v>28</v>
      </c>
      <c r="H29" s="39">
        <f>COUNTIF(並べ替え用[文字列],"*"&amp;新旧対照表_日本語[[#This Row],[舊]]&amp;"*")</f>
        <v>0</v>
      </c>
      <c r="I29" s="39">
        <f>COUNTIF(並べ替え用[文字列],"*"&amp;新旧対照表_日本語[[#This Row],[新]]&amp;"*")</f>
        <v>0</v>
      </c>
    </row>
    <row r="30" spans="2:9">
      <c r="B30" s="48">
        <f t="shared" si="0"/>
        <v>28</v>
      </c>
      <c r="C30" t="s">
        <v>2298</v>
      </c>
      <c r="D30" t="s">
        <v>2299</v>
      </c>
      <c r="E30" s="51" t="str">
        <f>INDEX(字音画数表[字音],MATCH(新旧対照表_日本語[[#This Row],[舊]],字音画数表[旧字],0))</f>
        <v>と</v>
      </c>
      <c r="F30" s="39">
        <f>INDEX(字音画数表[画数],MATCH(新旧対照表_日本語[[#This Row],[舊]],字音画数表[旧字],0))</f>
        <v>14</v>
      </c>
      <c r="G30" s="39">
        <f>INDEX(字音画数表[部首番号],MATCH(新旧対照表_日本語[[#This Row],[舊]],字音画数表[旧字],0))</f>
        <v>31</v>
      </c>
      <c r="H30" s="39">
        <f>COUNTIF(並べ替え用[文字列],"*"&amp;新旧対照表_日本語[[#This Row],[舊]]&amp;"*")</f>
        <v>0</v>
      </c>
      <c r="I30" s="39">
        <f>COUNTIF(並べ替え用[文字列],"*"&amp;新旧対照表_日本語[[#This Row],[新]]&amp;"*")</f>
        <v>0</v>
      </c>
    </row>
    <row r="31" spans="2:9">
      <c r="B31" s="48">
        <f t="shared" si="0"/>
        <v>29</v>
      </c>
      <c r="C31" t="s">
        <v>2304</v>
      </c>
      <c r="D31" t="s">
        <v>2305</v>
      </c>
      <c r="E31" s="78" t="str">
        <f>INDEX(字音画数表[字音],MATCH(新旧対照表_日本語[[#This Row],[舊]],字音画数表[旧字],0))</f>
        <v>しゃ</v>
      </c>
      <c r="F31" s="39">
        <f>INDEX(字音画数表[画数],MATCH(新旧対照表_日本語[[#This Row],[舊]],字音画数表[旧字],0))</f>
        <v>15</v>
      </c>
      <c r="G31" s="39">
        <f>INDEX(字音画数表[部首番号],MATCH(新旧対照表_日本語[[#This Row],[舊]],字音画数表[旧字],0))</f>
        <v>40</v>
      </c>
      <c r="H31" s="39">
        <f>COUNTIF(並べ替え用[文字列],"*"&amp;新旧対照表_日本語[[#This Row],[舊]]&amp;"*")</f>
        <v>0</v>
      </c>
      <c r="I31" s="39">
        <f>COUNTIF(並べ替え用[文字列],"*"&amp;新旧対照表_日本語[[#This Row],[新]]&amp;"*")</f>
        <v>0</v>
      </c>
    </row>
    <row r="32" spans="2:9">
      <c r="B32" s="48">
        <f t="shared" si="0"/>
        <v>30</v>
      </c>
      <c r="C32" t="s">
        <v>2315</v>
      </c>
      <c r="D32" t="s">
        <v>2316</v>
      </c>
      <c r="E32" s="78" t="str">
        <f>INDEX(字音画数表[字音],MATCH(新旧対照表_日本語[[#This Row],[舊]],字音画数表[旧字],0))</f>
        <v>たん</v>
      </c>
      <c r="F32" s="39">
        <f>INDEX(字音画数表[画数],MATCH(新旧対照表_日本語[[#This Row],[舊]],字音画数表[旧字],0))</f>
        <v>16</v>
      </c>
      <c r="G32" s="39">
        <f>INDEX(字音画数表[部首番号],MATCH(新旧対照表_日本語[[#This Row],[舊]],字音画数表[旧字],0))</f>
        <v>64</v>
      </c>
      <c r="H32" s="39">
        <f>COUNTIF(並べ替え用[文字列],"*"&amp;新旧対照表_日本語[[#This Row],[舊]]&amp;"*")</f>
        <v>0</v>
      </c>
      <c r="I32" s="39">
        <f>COUNTIF(並べ替え用[文字列],"*"&amp;新旧対照表_日本語[[#This Row],[新]]&amp;"*")</f>
        <v>0</v>
      </c>
    </row>
    <row r="33" spans="1:9">
      <c r="B33" s="48">
        <f t="shared" si="0"/>
        <v>31</v>
      </c>
      <c r="C33" t="s">
        <v>2317</v>
      </c>
      <c r="D33" t="s">
        <v>2318</v>
      </c>
      <c r="E33" s="48" t="str">
        <f>INDEX(字音画数表[字音],MATCH(新旧対照表_日本語[[#This Row],[舊]],字音画数表[旧字],0))</f>
        <v>はい</v>
      </c>
      <c r="F33" s="39">
        <f>INDEX(字音画数表[画数],MATCH(新旧対照表_日本語[[#This Row],[舊]],字音画数表[旧字],0))</f>
        <v>9</v>
      </c>
      <c r="G33" s="39">
        <f>INDEX(字音画数表[部首番号],MATCH(新旧対照表_日本語[[#This Row],[舊]],字音画数表[旧字],0))</f>
        <v>64</v>
      </c>
      <c r="H33" s="39">
        <f>COUNTIF(並べ替え用[文字列],"*"&amp;新旧対照表_日本語[[#This Row],[舊]]&amp;"*")</f>
        <v>0</v>
      </c>
      <c r="I33" s="39">
        <f>COUNTIF(並べ替え用[文字列],"*"&amp;新旧対照表_日本語[[#This Row],[新]]&amp;"*")</f>
        <v>0</v>
      </c>
    </row>
    <row r="34" spans="1:9">
      <c r="B34" s="48">
        <f t="shared" si="0"/>
        <v>32</v>
      </c>
      <c r="C34" t="s">
        <v>2319</v>
      </c>
      <c r="D34" t="s">
        <v>2320</v>
      </c>
      <c r="E34" s="48" t="str">
        <f>INDEX(字音画数表[字音],MATCH(新旧対照表_日本語[[#This Row],[舊]],字音画数表[旧字],0))</f>
        <v>きょう</v>
      </c>
      <c r="F34" s="39">
        <f>INDEX(字音画数表[画数],MATCH(新旧対照表_日本語[[#This Row],[舊]],字音画数表[旧字],0))</f>
        <v>10</v>
      </c>
      <c r="G34" s="39">
        <f>INDEX(字音画数表[部首番号],MATCH(新旧対照表_日本語[[#This Row],[舊]],字音画数表[旧字],0))</f>
        <v>64</v>
      </c>
      <c r="H34" s="39">
        <f>COUNTIF(並べ替え用[文字列],"*"&amp;新旧対照表_日本語[[#This Row],[舊]]&amp;"*")</f>
        <v>0</v>
      </c>
      <c r="I34" s="39">
        <f>COUNTIF(並べ替え用[文字列],"*"&amp;新旧対照表_日本語[[#This Row],[新]]&amp;"*")</f>
        <v>0</v>
      </c>
    </row>
    <row r="35" spans="1:9">
      <c r="B35" s="48">
        <f t="shared" si="0"/>
        <v>33</v>
      </c>
      <c r="C35" t="s">
        <v>3809</v>
      </c>
      <c r="D35" t="s">
        <v>2468</v>
      </c>
      <c r="E35" s="48" t="str">
        <f>INDEX(字音画数表[字音],MATCH(新旧対照表_日本語[[#This Row],[舊]],字音画数表[旧字],0))</f>
        <v>きょ</v>
      </c>
      <c r="F35" s="39">
        <f>INDEX(字音画数表[画数],MATCH(新旧対照表_日本語[[#This Row],[舊]],字音画数表[旧字],0))</f>
        <v>17</v>
      </c>
      <c r="G35" s="39">
        <f>INDEX(字音画数表[部首番号],MATCH(新旧対照表_日本語[[#This Row],[舊]],字音画数表[旧字],0))</f>
        <v>64</v>
      </c>
      <c r="H35" s="39">
        <f>COUNTIF(並べ替え用[文字列],"*"&amp;新旧対照表_日本語[[#This Row],[舊]]&amp;"*")</f>
        <v>0</v>
      </c>
      <c r="I35" s="39">
        <f>COUNTIF(並べ替え用[文字列],"*"&amp;新旧対照表_日本語[[#This Row],[新]]&amp;"*")</f>
        <v>0</v>
      </c>
    </row>
    <row r="36" spans="1:9">
      <c r="B36" s="48">
        <f t="shared" si="0"/>
        <v>34</v>
      </c>
      <c r="C36" t="s">
        <v>2324</v>
      </c>
      <c r="D36" t="s">
        <v>2325</v>
      </c>
      <c r="E36" s="48" t="str">
        <f>INDEX(字音画数表[字音],MATCH(新旧対照表_日本語[[#This Row],[舊]],字音画数表[旧字],0))</f>
        <v>かく</v>
      </c>
      <c r="F36" s="39">
        <f>INDEX(字音画数表[画数],MATCH(新旧対照表_日本語[[#This Row],[舊]],字音画数表[旧字],0))</f>
        <v>18</v>
      </c>
      <c r="G36" s="39">
        <f>INDEX(字音画数表[部首番号],MATCH(新旧対照表_日本語[[#This Row],[舊]],字音画数表[旧字],0))</f>
        <v>64</v>
      </c>
      <c r="H36" s="39">
        <f>COUNTIF(並べ替え用[文字列],"*"&amp;新旧対照表_日本語[[#This Row],[舊]]&amp;"*")</f>
        <v>0</v>
      </c>
      <c r="I36" s="39">
        <f>COUNTIF(並べ替え用[文字列],"*"&amp;新旧対照表_日本語[[#This Row],[新]]&amp;"*")</f>
        <v>0</v>
      </c>
    </row>
    <row r="37" spans="1:9">
      <c r="B37" s="48">
        <f t="shared" si="0"/>
        <v>35</v>
      </c>
      <c r="C37" t="s">
        <v>2326</v>
      </c>
      <c r="D37" t="s">
        <v>2327</v>
      </c>
      <c r="E37" s="48" t="str">
        <f>INDEX(字音画数表[字音],MATCH(新旧対照表_日本語[[#This Row],[舊]],字音画数表[旧字],0))</f>
        <v>しゅう</v>
      </c>
      <c r="F37" s="39">
        <f>INDEX(字音画数表[画数],MATCH(新旧対照表_日本語[[#This Row],[舊]],字音画数表[旧字],0))</f>
        <v>6</v>
      </c>
      <c r="G37" s="39">
        <f>INDEX(字音画数表[部首番号],MATCH(新旧対照表_日本語[[#This Row],[舊]],字音画数表[旧字],0))</f>
        <v>66</v>
      </c>
      <c r="H37" s="39">
        <f>COUNTIF(並べ替え用[文字列],"*"&amp;新旧対照表_日本語[[#This Row],[舊]]&amp;"*")</f>
        <v>0</v>
      </c>
      <c r="I37" s="39">
        <f>COUNTIF(並べ替え用[文字列],"*"&amp;新旧対照表_日本語[[#This Row],[新]]&amp;"*")</f>
        <v>0</v>
      </c>
    </row>
    <row r="38" spans="1:9">
      <c r="B38" s="48">
        <f t="shared" si="0"/>
        <v>36</v>
      </c>
      <c r="C38" t="s">
        <v>2328</v>
      </c>
      <c r="D38" t="s">
        <v>2329</v>
      </c>
      <c r="E38" s="48" t="str">
        <f>INDEX(字音画数表[字音],MATCH(新旧対照表_日本語[[#This Row],[舊]],字音画数表[旧字],0))</f>
        <v>こう</v>
      </c>
      <c r="F38" s="39">
        <f>INDEX(字音画数表[画数],MATCH(新旧対照表_日本語[[#This Row],[舊]],字音画数表[旧字],0))</f>
        <v>10</v>
      </c>
      <c r="G38" s="39">
        <f>INDEX(字音画数表[部首番号],MATCH(新旧対照表_日本語[[#This Row],[舊]],字音画数表[旧字],0))</f>
        <v>66</v>
      </c>
      <c r="H38" s="39">
        <f>COUNTIF(並べ替え用[文字列],"*"&amp;新旧対照表_日本語[[#This Row],[舊]]&amp;"*")</f>
        <v>0</v>
      </c>
      <c r="I38" s="39">
        <f>COUNTIF(並べ替え用[文字列],"*"&amp;新旧対照表_日本語[[#This Row],[新]]&amp;"*")</f>
        <v>0</v>
      </c>
    </row>
    <row r="39" spans="1:9">
      <c r="B39" s="48">
        <f t="shared" si="0"/>
        <v>37</v>
      </c>
      <c r="C39" t="s">
        <v>2331</v>
      </c>
      <c r="D39" t="s">
        <v>2332</v>
      </c>
      <c r="E39" s="48" t="str">
        <f>INDEX(字音画数表[字音],MATCH(新旧対照表_日本語[[#This Row],[舊]],字音画数表[旧字],0))</f>
        <v>えい</v>
      </c>
      <c r="F39" s="39">
        <f>INDEX(字音画数表[画数],MATCH(新旧対照表_日本語[[#This Row],[舊]],字音画数表[旧字],0))</f>
        <v>14</v>
      </c>
      <c r="G39" s="39">
        <f>INDEX(字音画数表[部首番号],MATCH(新旧対照表_日本語[[#This Row],[舊]],字音画数表[旧字],0))</f>
        <v>75</v>
      </c>
      <c r="H39" s="39">
        <f>COUNTIF(並べ替え用[文字列],"*"&amp;新旧対照表_日本語[[#This Row],[舊]]&amp;"*")</f>
        <v>0</v>
      </c>
      <c r="I39" s="39">
        <f>COUNTIF(並べ替え用[文字列],"*"&amp;新旧対照表_日本語[[#This Row],[新]]&amp;"*")</f>
        <v>0</v>
      </c>
    </row>
    <row r="40" spans="1:9">
      <c r="B40" s="48">
        <f t="shared" si="0"/>
        <v>38</v>
      </c>
      <c r="C40" t="s">
        <v>2334</v>
      </c>
      <c r="D40" t="s">
        <v>2335</v>
      </c>
      <c r="E40" s="48" t="str">
        <f>INDEX(字音画数表[字音],MATCH(新旧対照表_日本語[[#This Row],[舊]],字音画数表[旧字],0))</f>
        <v>けん</v>
      </c>
      <c r="F40" s="39">
        <f>INDEX(字音画数表[画数],MATCH(新旧対照表_日本語[[#This Row],[舊]],字音画数表[旧字],0))</f>
        <v>22</v>
      </c>
      <c r="G40" s="39">
        <f>INDEX(字音画数表[部首番号],MATCH(新旧対照表_日本語[[#This Row],[舊]],字音画数表[旧字],0))</f>
        <v>75</v>
      </c>
      <c r="H40" s="39">
        <f>COUNTIF(並べ替え用[文字列],"*"&amp;新旧対照表_日本語[[#This Row],[舊]]&amp;"*")</f>
        <v>0</v>
      </c>
      <c r="I40" s="39">
        <f>COUNTIF(並べ替え用[文字列],"*"&amp;新旧対照表_日本語[[#This Row],[新]]&amp;"*")</f>
        <v>0</v>
      </c>
    </row>
    <row r="41" spans="1:9">
      <c r="B41" s="48">
        <f t="shared" si="0"/>
        <v>39</v>
      </c>
      <c r="C41" t="s">
        <v>2336</v>
      </c>
      <c r="D41" t="s">
        <v>2337</v>
      </c>
      <c r="E41" s="48" t="str">
        <f>INDEX(字音画数表[字音],MATCH(新旧対照表_日本語[[#This Row],[舊]],字音画数表[旧字],0))</f>
        <v>けん</v>
      </c>
      <c r="F41" s="39">
        <f>INDEX(字音画数表[画数],MATCH(新旧対照表_日本語[[#This Row],[舊]],字音画数表[旧字],0))</f>
        <v>17</v>
      </c>
      <c r="G41" s="39">
        <f>INDEX(字音画数表[部首番号],MATCH(新旧対照表_日本語[[#This Row],[舊]],字音画数表[旧字],0))</f>
        <v>75</v>
      </c>
      <c r="H41" s="39">
        <f>COUNTIF(並べ替え用[文字列],"*"&amp;新旧対照表_日本語[[#This Row],[舊]]&amp;"*")</f>
        <v>0</v>
      </c>
      <c r="I41" s="39">
        <f>COUNTIF(並べ替え用[文字列],"*"&amp;新旧対照表_日本語[[#This Row],[新]]&amp;"*")</f>
        <v>0</v>
      </c>
    </row>
    <row r="42" spans="1:9">
      <c r="B42" s="48">
        <f t="shared" si="0"/>
        <v>40</v>
      </c>
      <c r="C42" t="s">
        <v>2339</v>
      </c>
      <c r="D42" t="s">
        <v>2340</v>
      </c>
      <c r="E42" s="48" t="str">
        <f>INDEX(字音画数表[字音],MATCH(新旧対照表_日本語[[#This Row],[舊]],字音画数表[旧字],0))</f>
        <v>いん</v>
      </c>
      <c r="F42" s="39">
        <f>INDEX(字音画数表[画数],MATCH(新旧対照表_日本語[[#This Row],[舊]],字音画数表[旧字],0))</f>
        <v>13</v>
      </c>
      <c r="G42" s="39">
        <f>INDEX(字音画数表[部首番号],MATCH(新旧対照表_日本語[[#This Row],[舊]],字音画数表[旧字],0))</f>
        <v>184</v>
      </c>
      <c r="H42" s="39">
        <f>COUNTIF(並べ替え用[文字列],"*"&amp;新旧対照表_日本語[[#This Row],[舊]]&amp;"*")</f>
        <v>0</v>
      </c>
      <c r="I42" s="39">
        <f>COUNTIF(並べ替え用[文字列],"*"&amp;新旧対照表_日本語[[#This Row],[新]]&amp;"*")</f>
        <v>0</v>
      </c>
    </row>
    <row r="43" spans="1:9">
      <c r="B43" s="48">
        <f t="shared" si="0"/>
        <v>41</v>
      </c>
      <c r="C43" t="s">
        <v>2343</v>
      </c>
      <c r="D43" t="s">
        <v>2344</v>
      </c>
      <c r="E43" s="48" t="str">
        <f>INDEX(字音画数表[字音],MATCH(新旧対照表_日本語[[#This Row],[舊]],字音画数表[旧字],0))</f>
        <v>さん</v>
      </c>
      <c r="F43" s="39">
        <f>INDEX(字音画数表[画数],MATCH(新旧対照表_日本語[[#This Row],[舊]],字音画数表[旧字],0))</f>
        <v>12</v>
      </c>
      <c r="G43" s="39">
        <f>INDEX(字音画数表[部首番号],MATCH(新旧対照表_日本語[[#This Row],[舊]],字音画数表[旧字],0))</f>
        <v>78</v>
      </c>
      <c r="H43" s="39">
        <f>COUNTIF(並べ替え用[文字列],"*"&amp;新旧対照表_日本語[[#This Row],[舊]]&amp;"*")</f>
        <v>0</v>
      </c>
      <c r="I43" s="39">
        <f>COUNTIF(並べ替え用[文字列],"*"&amp;新旧対照表_日本語[[#This Row],[新]]&amp;"*")</f>
        <v>0</v>
      </c>
    </row>
    <row r="44" spans="1:9">
      <c r="B44" s="48">
        <f t="shared" si="0"/>
        <v>42</v>
      </c>
      <c r="C44" t="s">
        <v>2345</v>
      </c>
      <c r="D44" t="s">
        <v>2346</v>
      </c>
      <c r="E44" s="48" t="str">
        <f>INDEX(字音画数表[字音],MATCH(新旧対照表_日本語[[#This Row],[舊]],字音画数表[旧字],0))</f>
        <v>おう</v>
      </c>
      <c r="F44" s="39">
        <f>INDEX(字音画数表[画数],MATCH(新旧対照表_日本語[[#This Row],[舊]],字音画数表[旧字],0))</f>
        <v>15</v>
      </c>
      <c r="G44" s="39">
        <f>INDEX(字音画数表[部首番号],MATCH(新旧対照表_日本語[[#This Row],[舊]],字音画数表[旧字],0))</f>
        <v>79</v>
      </c>
      <c r="H44" s="39">
        <f>COUNTIF(並べ替え用[文字列],"*"&amp;新旧対照表_日本語[[#This Row],[舊]]&amp;"*")</f>
        <v>0</v>
      </c>
      <c r="I44" s="39">
        <f>COUNTIF(並べ替え用[文字列],"*"&amp;新旧対照表_日本語[[#This Row],[新]]&amp;"*")</f>
        <v>0</v>
      </c>
    </row>
    <row r="45" spans="1:9">
      <c r="A45" s="34"/>
      <c r="B45" s="48">
        <f t="shared" si="0"/>
        <v>43</v>
      </c>
      <c r="C45" t="s">
        <v>2348</v>
      </c>
      <c r="D45" t="s">
        <v>2349</v>
      </c>
      <c r="E45" s="48" t="str">
        <f>INDEX(字音画数表[字音],MATCH(新旧対照表_日本語[[#This Row],[舊]],字音画数表[旧字],0))</f>
        <v>ぼつ</v>
      </c>
      <c r="F45" s="39">
        <f>INDEX(字音画数表[画数],MATCH(新旧対照表_日本語[[#This Row],[舊]],字音画数表[旧字],0))</f>
        <v>7</v>
      </c>
      <c r="G45" s="39">
        <f>INDEX(字音画数表[部首番号],MATCH(新旧対照表_日本語[[#This Row],[舊]],字音画数表[旧字],0))</f>
        <v>85</v>
      </c>
      <c r="H45" s="39">
        <f>COUNTIF(並べ替え用[文字列],"*"&amp;新旧対照表_日本語[[#This Row],[舊]]&amp;"*")</f>
        <v>0</v>
      </c>
      <c r="I45" s="39">
        <f>COUNTIF(並べ替え用[文字列],"*"&amp;新旧対照表_日本語[[#This Row],[新]]&amp;"*")</f>
        <v>0</v>
      </c>
    </row>
    <row r="46" spans="1:9">
      <c r="B46" s="48">
        <f t="shared" si="0"/>
        <v>44</v>
      </c>
      <c r="C46" t="s">
        <v>2352</v>
      </c>
      <c r="D46" t="s">
        <v>2353</v>
      </c>
      <c r="E46" s="48" t="str">
        <f>INDEX(字音画数表[字音],MATCH(新旧対照表_日本語[[#This Row],[舊]],字音画数表[旧字],0))</f>
        <v>せい</v>
      </c>
      <c r="F46" s="39">
        <f>INDEX(字音画数表[画数],MATCH(新旧対照表_日本語[[#This Row],[舊]],字音画数表[旧字],0))</f>
        <v>17</v>
      </c>
      <c r="G46" s="39">
        <f>INDEX(字音画数表[部首番号],MATCH(新旧対照表_日本語[[#This Row],[舊]],字音画数表[旧字],0))</f>
        <v>85</v>
      </c>
      <c r="H46" s="39">
        <f>COUNTIF(並べ替え用[文字列],"*"&amp;新旧対照表_日本語[[#This Row],[舊]]&amp;"*")</f>
        <v>0</v>
      </c>
      <c r="I46" s="39">
        <f>COUNTIF(並べ替え用[文字列],"*"&amp;新旧対照表_日本語[[#This Row],[新]]&amp;"*")</f>
        <v>0</v>
      </c>
    </row>
    <row r="47" spans="1:9">
      <c r="B47" s="48">
        <f t="shared" si="0"/>
        <v>45</v>
      </c>
      <c r="C47" t="s">
        <v>2354</v>
      </c>
      <c r="D47" t="s">
        <v>2355</v>
      </c>
      <c r="E47" s="48" t="str">
        <f>INDEX(字音画数表[字音],MATCH(新旧対照表_日本語[[#This Row],[舊]],字音画数表[旧字],0))</f>
        <v>しょう</v>
      </c>
      <c r="F47" s="39">
        <f>INDEX(字音画数表[画数],MATCH(新旧対照表_日本語[[#This Row],[舊]],字音画数表[旧字],0))</f>
        <v>16</v>
      </c>
      <c r="G47" s="39">
        <f>INDEX(字音画数表[部首番号],MATCH(新旧対照表_日本語[[#This Row],[舊]],字音画数表[旧字],0))</f>
        <v>86</v>
      </c>
      <c r="H47" s="39">
        <f>COUNTIF(並べ替え用[文字列],"*"&amp;新旧対照表_日本語[[#This Row],[舊]]&amp;"*")</f>
        <v>0</v>
      </c>
      <c r="I47" s="39">
        <f>COUNTIF(並べ替え用[文字列],"*"&amp;新旧対照表_日本語[[#This Row],[新]]&amp;"*")</f>
        <v>0</v>
      </c>
    </row>
    <row r="48" spans="1:9">
      <c r="B48" s="48">
        <f t="shared" si="0"/>
        <v>46</v>
      </c>
      <c r="C48" t="s">
        <v>2356</v>
      </c>
      <c r="D48" t="s">
        <v>2357</v>
      </c>
      <c r="E48" s="48" t="str">
        <f>INDEX(字音画数表[字音],MATCH(新旧対照表_日本語[[#This Row],[舊]],字音画数表[旧字],0))</f>
        <v>ぼく</v>
      </c>
      <c r="F48" s="39">
        <f>INDEX(字音画数表[画数],MATCH(新旧対照表_日本語[[#This Row],[舊]],字音画数表[旧字],0))</f>
        <v>16</v>
      </c>
      <c r="G48" s="39">
        <f>INDEX(字音画数表[部首番号],MATCH(新旧対照表_日本語[[#This Row],[舊]],字音画数表[旧字],0))</f>
        <v>203</v>
      </c>
      <c r="H48" s="39">
        <f>COUNTIF(並べ替え用[文字列],"*"&amp;新旧対照表_日本語[[#This Row],[舊]]&amp;"*")</f>
        <v>0</v>
      </c>
      <c r="I48" s="39">
        <f>COUNTIF(並べ替え用[文字列],"*"&amp;新旧対照表_日本語[[#This Row],[新]]&amp;"*")</f>
        <v>0</v>
      </c>
    </row>
    <row r="49" spans="2:9">
      <c r="B49" s="48">
        <f t="shared" si="0"/>
        <v>47</v>
      </c>
      <c r="C49" t="s">
        <v>2358</v>
      </c>
      <c r="D49" t="s">
        <v>2359</v>
      </c>
      <c r="E49" s="48" t="str">
        <f>INDEX(字音画数表[字音],MATCH(新旧対照表_日本語[[#This Row],[舊]],字音画数表[旧字],0))</f>
        <v>とく</v>
      </c>
      <c r="F49" s="39">
        <f>INDEX(字音画数表[画数],MATCH(新旧対照表_日本語[[#This Row],[舊]],字音画数表[旧字],0))</f>
        <v>16</v>
      </c>
      <c r="G49" s="39">
        <f>INDEX(字音画数表[部首番号],MATCH(新旧対照表_日本語[[#This Row],[舊]],字音画数表[旧字],0))</f>
        <v>94</v>
      </c>
      <c r="H49" s="39">
        <f>COUNTIF(並べ替え用[文字列],"*"&amp;新旧対照表_日本語[[#This Row],[舊]]&amp;"*")</f>
        <v>0</v>
      </c>
      <c r="I49" s="39">
        <f>COUNTIF(並べ替え用[文字列],"*"&amp;新旧対照表_日本語[[#This Row],[新]]&amp;"*")</f>
        <v>0</v>
      </c>
    </row>
    <row r="50" spans="2:9">
      <c r="B50" s="48">
        <f t="shared" si="0"/>
        <v>48</v>
      </c>
      <c r="C50" t="s">
        <v>2360</v>
      </c>
      <c r="D50" t="s">
        <v>2361</v>
      </c>
      <c r="E50" s="48" t="str">
        <f>INDEX(字音画数表[字音],MATCH(新旧対照表_日本語[[#This Row],[舊]],字音画数表[旧字],0))</f>
        <v>りょう</v>
      </c>
      <c r="F50" s="39">
        <f>INDEX(字音画数表[画数],MATCH(新旧対照表_日本語[[#This Row],[舊]],字音画数表[旧字],0))</f>
        <v>18</v>
      </c>
      <c r="G50" s="39">
        <f>INDEX(字音画数表[部首番号],MATCH(新旧対照表_日本語[[#This Row],[舊]],字音画数表[旧字],0))</f>
        <v>94</v>
      </c>
      <c r="H50" s="39">
        <f>COUNTIF(並べ替え用[文字列],"*"&amp;新旧対照表_日本語[[#This Row],[舊]]&amp;"*")</f>
        <v>0</v>
      </c>
      <c r="I50" s="39">
        <f>COUNTIF(並べ替え用[文字列],"*"&amp;新旧対照表_日本語[[#This Row],[新]]&amp;"*")</f>
        <v>0</v>
      </c>
    </row>
    <row r="51" spans="2:9">
      <c r="B51" s="48">
        <f t="shared" si="0"/>
        <v>49</v>
      </c>
      <c r="C51" t="s">
        <v>2363</v>
      </c>
      <c r="D51" t="s">
        <v>2364</v>
      </c>
      <c r="E51" s="48" t="str">
        <f>INDEX(字音画数表[字音],MATCH(新旧対照表_日本語[[#This Row],[舊]],字音画数表[旧字],0))</f>
        <v>かく</v>
      </c>
      <c r="F51" s="39">
        <f>INDEX(字音画数表[画数],MATCH(新旧対照表_日本語[[#This Row],[舊]],字音画数表[旧字],0))</f>
        <v>12</v>
      </c>
      <c r="G51" s="39">
        <f>INDEX(字音画数表[部首番号],MATCH(新旧対照表_日本語[[#This Row],[舊]],字音画数表[旧字],0))</f>
        <v>102</v>
      </c>
      <c r="H51" s="39">
        <f>COUNTIF(並べ替え用[文字列],"*"&amp;新旧対照表_日本語[[#This Row],[舊]]&amp;"*")</f>
        <v>0</v>
      </c>
      <c r="I51" s="39">
        <f>COUNTIF(並べ替え用[文字列],"*"&amp;新旧対照表_日本語[[#This Row],[新]]&amp;"*")</f>
        <v>0</v>
      </c>
    </row>
    <row r="52" spans="2:9">
      <c r="B52" s="48">
        <f t="shared" si="0"/>
        <v>50</v>
      </c>
      <c r="C52" t="s">
        <v>2366</v>
      </c>
      <c r="D52" t="s">
        <v>2367</v>
      </c>
      <c r="E52" s="48" t="str">
        <f>INDEX(字音画数表[字音],MATCH(新旧対照表_日本語[[#This Row],[舊]],字音画数表[旧字],0))</f>
        <v>せん</v>
      </c>
      <c r="F52" s="39">
        <f>INDEX(字音画数表[画数],MATCH(新旧対照表_日本語[[#This Row],[舊]],字音画数表[旧字],0))</f>
        <v>17</v>
      </c>
      <c r="G52" s="39">
        <f>INDEX(字音画数表[部首番号],MATCH(新旧対照表_日本語[[#This Row],[舊]],字音画数表[旧字],0))</f>
        <v>113</v>
      </c>
      <c r="H52" s="39">
        <f>COUNTIF(並べ替え用[文字列],"*"&amp;新旧対照表_日本語[[#This Row],[舊]]&amp;"*")</f>
        <v>0</v>
      </c>
      <c r="I52" s="39">
        <f>COUNTIF(並べ替え用[文字列],"*"&amp;新旧対照表_日本語[[#This Row],[新]]&amp;"*")</f>
        <v>0</v>
      </c>
    </row>
    <row r="53" spans="2:9">
      <c r="B53" s="48">
        <f t="shared" si="0"/>
        <v>51</v>
      </c>
      <c r="C53" t="s">
        <v>2368</v>
      </c>
      <c r="D53" t="s">
        <v>2369</v>
      </c>
      <c r="E53" s="48" t="str">
        <f>INDEX(字音画数表[字音],MATCH(新旧対照表_日本語[[#This Row],[舊]],字音画数表[旧字],0))</f>
        <v>しょう</v>
      </c>
      <c r="F53" s="39">
        <f>INDEX(字音画数表[画数],MATCH(新旧対照表_日本語[[#This Row],[舊]],字音画数表[旧字],0))</f>
        <v>14</v>
      </c>
      <c r="G53" s="39">
        <f>INDEX(字音画数表[部首番号],MATCH(新旧対照表_日本語[[#This Row],[舊]],字音画数表[旧字],0))</f>
        <v>115</v>
      </c>
      <c r="H53" s="39">
        <f>COUNTIF(並べ替え用[文字列],"*"&amp;新旧対照表_日本語[[#This Row],[舊]]&amp;"*")</f>
        <v>0</v>
      </c>
      <c r="I53" s="39">
        <f>COUNTIF(並べ替え用[文字列],"*"&amp;新旧対照表_日本語[[#This Row],[新]]&amp;"*")</f>
        <v>0</v>
      </c>
    </row>
    <row r="54" spans="2:9">
      <c r="B54" s="48">
        <f t="shared" si="0"/>
        <v>52</v>
      </c>
      <c r="C54" t="s">
        <v>2370</v>
      </c>
      <c r="D54" t="s">
        <v>2371</v>
      </c>
      <c r="E54" s="48" t="str">
        <f>INDEX(字音画数表[字音],MATCH(新旧対照表_日本語[[#This Row],[舊]],字音画数表[旧字],0))</f>
        <v>とう</v>
      </c>
      <c r="F54" s="39">
        <f>INDEX(字音画数表[画数],MATCH(新旧対照表_日本語[[#This Row],[舊]],字音画数表[旧字],0))</f>
        <v>15</v>
      </c>
      <c r="G54" s="39">
        <f>INDEX(字音画数表[部首番号],MATCH(新旧対照表_日本語[[#This Row],[舊]],字音画数表[旧字],0))</f>
        <v>115</v>
      </c>
      <c r="H54" s="39">
        <f>COUNTIF(並べ替え用[文字列],"*"&amp;新旧対照表_日本語[[#This Row],[舊]]&amp;"*")</f>
        <v>0</v>
      </c>
      <c r="I54" s="39">
        <f>COUNTIF(並べ替え用[文字列],"*"&amp;新旧対照表_日本語[[#This Row],[新]]&amp;"*")</f>
        <v>0</v>
      </c>
    </row>
    <row r="55" spans="2:9">
      <c r="B55" s="48">
        <f t="shared" si="0"/>
        <v>53</v>
      </c>
      <c r="C55" t="s">
        <v>2373</v>
      </c>
      <c r="D55" t="s">
        <v>2374</v>
      </c>
      <c r="E55" s="48" t="str">
        <f>INDEX(字音画数表[字音],MATCH(新旧対照表_日本語[[#This Row],[舊]],字音画数表[旧字],0))</f>
        <v>そう</v>
      </c>
      <c r="F55" s="39">
        <f>INDEX(字音画数表[画数],MATCH(新旧対照表_日本語[[#This Row],[舊]],字音画数表[旧字],0))</f>
        <v>17</v>
      </c>
      <c r="G55" s="39">
        <f>INDEX(字音画数表[部首番号],MATCH(新旧対照表_日本語[[#This Row],[舊]],字音画数表[旧字],0))</f>
        <v>120</v>
      </c>
      <c r="H55" s="39">
        <f>COUNTIF(並べ替え用[文字列],"*"&amp;新旧対照表_日本語[[#This Row],[舊]]&amp;"*")</f>
        <v>0</v>
      </c>
      <c r="I55" s="39">
        <f>COUNTIF(並べ替え用[文字列],"*"&amp;新旧対照表_日本語[[#This Row],[新]]&amp;"*")</f>
        <v>0</v>
      </c>
    </row>
    <row r="56" spans="2:9">
      <c r="B56" s="48">
        <f t="shared" si="0"/>
        <v>54</v>
      </c>
      <c r="C56" t="s">
        <v>2375</v>
      </c>
      <c r="D56" t="s">
        <v>2376</v>
      </c>
      <c r="E56" s="48" t="str">
        <f>INDEX(字音画数表[字音],MATCH(新旧対照表_日本語[[#This Row],[舊]],字音画数表[旧字],0))</f>
        <v>しょう</v>
      </c>
      <c r="F56" s="39">
        <f>INDEX(字音画数表[画数],MATCH(新旧対照表_日本語[[#This Row],[舊]],字音画数表[旧字],0))</f>
        <v>17</v>
      </c>
      <c r="G56" s="39">
        <f>INDEX(字音画数表[部首番号],MATCH(新旧対照表_日本語[[#This Row],[舊]],字音画数表[旧字],0))</f>
        <v>120</v>
      </c>
      <c r="H56" s="39">
        <f>COUNTIF(並べ替え用[文字列],"*"&amp;新旧対照表_日本語[[#This Row],[舊]]&amp;"*")</f>
        <v>0</v>
      </c>
      <c r="I56" s="39">
        <f>COUNTIF(並べ替え用[文字列],"*"&amp;新旧対照表_日本語[[#This Row],[新]]&amp;"*")</f>
        <v>0</v>
      </c>
    </row>
    <row r="57" spans="2:9">
      <c r="B57" s="48">
        <f t="shared" si="0"/>
        <v>55</v>
      </c>
      <c r="C57" t="s">
        <v>2377</v>
      </c>
      <c r="D57" t="s">
        <v>2378</v>
      </c>
      <c r="E57" s="48" t="str">
        <f>INDEX(字音画数表[字音],MATCH(新旧対照表_日本語[[#This Row],[舊]],字音画数表[旧字],0))</f>
        <v>かい</v>
      </c>
      <c r="F57" s="39">
        <f>INDEX(字音画数表[画数],MATCH(新旧対照表_日本語[[#This Row],[舊]],字音画数表[旧字],0))</f>
        <v>19</v>
      </c>
      <c r="G57" s="39">
        <f>INDEX(字音画数表[部首番号],MATCH(新旧対照表_日本語[[#This Row],[舊]],字音画数表[旧字],0))</f>
        <v>120</v>
      </c>
      <c r="H57" s="39">
        <f>COUNTIF(並べ替え用[文字列],"*"&amp;新旧対照表_日本語[[#This Row],[舊]]&amp;"*")</f>
        <v>0</v>
      </c>
      <c r="I57" s="39">
        <f>COUNTIF(並べ替え用[文字列],"*"&amp;新旧対照表_日本語[[#This Row],[新]]&amp;"*")</f>
        <v>0</v>
      </c>
    </row>
    <row r="58" spans="2:9">
      <c r="B58" s="48">
        <f t="shared" si="0"/>
        <v>56</v>
      </c>
      <c r="C58" t="s">
        <v>2379</v>
      </c>
      <c r="D58" t="s">
        <v>2380</v>
      </c>
      <c r="E58" s="48" t="str">
        <f>INDEX(字音画数表[字音],MATCH(新旧対照表_日本語[[#This Row],[舊]],字音画数表[旧字],0))</f>
        <v>せい</v>
      </c>
      <c r="F58" s="39">
        <f>INDEX(字音画数表[画数],MATCH(新旧対照表_日本語[[#This Row],[舊]],字音画数表[旧字],0))</f>
        <v>17</v>
      </c>
      <c r="G58" s="39">
        <f>INDEX(字音画数表[部首番号],MATCH(新旧対照表_日本語[[#This Row],[舊]],字音画数表[旧字],0))</f>
        <v>128</v>
      </c>
      <c r="H58" s="39">
        <f>COUNTIF(並べ替え用[文字列],"*"&amp;新旧対照表_日本語[[#This Row],[舊]]&amp;"*")</f>
        <v>0</v>
      </c>
      <c r="I58" s="39">
        <f>COUNTIF(並べ替え用[文字列],"*"&amp;新旧対照表_日本語[[#This Row],[新]]&amp;"*")</f>
        <v>0</v>
      </c>
    </row>
    <row r="59" spans="2:9">
      <c r="B59" s="48">
        <f t="shared" si="0"/>
        <v>57</v>
      </c>
      <c r="C59" t="s">
        <v>2381</v>
      </c>
      <c r="D59" t="s">
        <v>2382</v>
      </c>
      <c r="E59" s="48" t="str">
        <f>INDEX(字音画数表[字音],MATCH(新旧対照表_日本語[[#This Row],[舊]],字音画数表[旧字],0))</f>
        <v>てい</v>
      </c>
      <c r="F59" s="39">
        <f>INDEX(字音画数表[画数],MATCH(新旧対照表_日本語[[#This Row],[舊]],字音画数表[旧字],0))</f>
        <v>22</v>
      </c>
      <c r="G59" s="39">
        <f>INDEX(字音画数表[部首番号],MATCH(新旧対照表_日本語[[#This Row],[舊]],字音画数表[旧字],0))</f>
        <v>128</v>
      </c>
      <c r="H59" s="39">
        <f>COUNTIF(並べ替え用[文字列],"*"&amp;新旧対照表_日本語[[#This Row],[舊]]&amp;"*")</f>
        <v>0</v>
      </c>
      <c r="I59" s="39">
        <f>COUNTIF(並べ替え用[文字列],"*"&amp;新旧対照表_日本語[[#This Row],[新]]&amp;"*")</f>
        <v>0</v>
      </c>
    </row>
    <row r="60" spans="2:9">
      <c r="B60" s="48">
        <f t="shared" si="0"/>
        <v>58</v>
      </c>
      <c r="C60" t="s">
        <v>2385</v>
      </c>
      <c r="D60" t="s">
        <v>2386</v>
      </c>
      <c r="E60" s="48" t="str">
        <f>INDEX(字音画数表[字音],MATCH(新旧対照表_日本語[[#This Row],[舊]],字音画数表[旧字],0))</f>
        <v>そう</v>
      </c>
      <c r="F60" s="39">
        <f>INDEX(字音画数表[画数],MATCH(新旧対照表_日本語[[#This Row],[舊]],字音画数表[旧字],0))</f>
        <v>19</v>
      </c>
      <c r="G60" s="39">
        <f>INDEX(字音画数表[部首番号],MATCH(新旧対照表_日本語[[#This Row],[舊]],字音画数表[旧字],0))</f>
        <v>140</v>
      </c>
      <c r="H60" s="39">
        <f>COUNTIF(並べ替え用[文字列],"*"&amp;新旧対照表_日本語[[#This Row],[舊]]&amp;"*")</f>
        <v>0</v>
      </c>
      <c r="I60" s="39">
        <f>COUNTIF(並べ替え用[文字列],"*"&amp;新旧対照表_日本語[[#This Row],[新]]&amp;"*")</f>
        <v>0</v>
      </c>
    </row>
    <row r="61" spans="2:9">
      <c r="B61" s="48">
        <f t="shared" si="0"/>
        <v>59</v>
      </c>
      <c r="C61" t="s">
        <v>2387</v>
      </c>
      <c r="D61" t="s">
        <v>2388</v>
      </c>
      <c r="E61" s="48" t="str">
        <f>INDEX(字音画数表[字音],MATCH(新旧対照表_日本語[[#This Row],[舊]],字音画数表[旧字],0))</f>
        <v>やく</v>
      </c>
      <c r="F61" s="39">
        <f>INDEX(字音画数表[画数],MATCH(新旧対照表_日本語[[#This Row],[舊]],字音画数表[旧字],0))</f>
        <v>19</v>
      </c>
      <c r="G61" s="39">
        <f>INDEX(字音画数表[部首番号],MATCH(新旧対照表_日本語[[#This Row],[舊]],字音画数表[旧字],0))</f>
        <v>140</v>
      </c>
      <c r="H61" s="39">
        <f>COUNTIF(並べ替え用[文字列],"*"&amp;新旧対照表_日本語[[#This Row],[舊]]&amp;"*")</f>
        <v>0</v>
      </c>
      <c r="I61" s="39">
        <f>COUNTIF(並べ替え用[文字列],"*"&amp;新旧対照表_日本語[[#This Row],[新]]&amp;"*")</f>
        <v>0</v>
      </c>
    </row>
    <row r="62" spans="2:9">
      <c r="B62" s="48">
        <f t="shared" si="0"/>
        <v>60</v>
      </c>
      <c r="C62" t="s">
        <v>2389</v>
      </c>
      <c r="D62" t="s">
        <v>2390</v>
      </c>
      <c r="E62" s="48" t="str">
        <f>INDEX(字音画数表[字音],MATCH(新旧対照表_日本語[[#This Row],[舊]],字音画数表[旧字],0))</f>
        <v>ばん</v>
      </c>
      <c r="F62" s="39">
        <f>INDEX(字音画数表[画数],MATCH(新旧対照表_日本語[[#This Row],[舊]],字音画数表[旧字],0))</f>
        <v>25</v>
      </c>
      <c r="G62" s="39">
        <f>INDEX(字音画数表[部首番号],MATCH(新旧対照表_日本語[[#This Row],[舊]],字音画数表[旧字],0))</f>
        <v>142</v>
      </c>
      <c r="H62" s="39">
        <f>COUNTIF(並べ替え用[文字列],"*"&amp;新旧対照表_日本語[[#This Row],[舊]]&amp;"*")</f>
        <v>0</v>
      </c>
      <c r="I62" s="39">
        <f>COUNTIF(並べ替え用[文字列],"*"&amp;新旧対照表_日本語[[#This Row],[新]]&amp;"*")</f>
        <v>0</v>
      </c>
    </row>
    <row r="63" spans="2:9">
      <c r="B63" s="48">
        <f t="shared" si="0"/>
        <v>61</v>
      </c>
      <c r="C63" t="s">
        <v>2391</v>
      </c>
      <c r="D63" t="s">
        <v>2392</v>
      </c>
      <c r="E63" s="48" t="str">
        <f>INDEX(字音画数表[字音],MATCH(新旧対照表_日本語[[#This Row],[舊]],字音画数表[旧字],0))</f>
        <v>えい</v>
      </c>
      <c r="F63" s="39">
        <f>INDEX(字音画数表[画数],MATCH(新旧対照表_日本語[[#This Row],[舊]],字音画数表[旧字],0))</f>
        <v>16</v>
      </c>
      <c r="G63" s="39">
        <f>INDEX(字音画数表[部首番号],MATCH(新旧対照表_日本語[[#This Row],[舊]],字音画数表[旧字],0))</f>
        <v>144</v>
      </c>
      <c r="H63" s="39">
        <f>COUNTIF(並べ替え用[文字列],"*"&amp;新旧対照表_日本語[[#This Row],[舊]]&amp;"*")</f>
        <v>0</v>
      </c>
      <c r="I63" s="39">
        <f>COUNTIF(並べ替え用[文字列],"*"&amp;新旧対照表_日本語[[#This Row],[新]]&amp;"*")</f>
        <v>0</v>
      </c>
    </row>
    <row r="64" spans="2:9">
      <c r="B64" s="48">
        <f t="shared" si="0"/>
        <v>62</v>
      </c>
      <c r="C64" t="s">
        <v>2396</v>
      </c>
      <c r="D64" t="s">
        <v>2397</v>
      </c>
      <c r="E64" s="48" t="str">
        <f>INDEX(字音画数表[字音],MATCH(新旧対照表_日本語[[#This Row],[舊]],字音画数表[旧字],0))</f>
        <v>しょう</v>
      </c>
      <c r="F64" s="39">
        <f>INDEX(字音画数表[画数],MATCH(新旧対照表_日本語[[#This Row],[舊]],字音画数表[旧字],0))</f>
        <v>19</v>
      </c>
      <c r="G64" s="39">
        <f>INDEX(字音画数表[部首番号],MATCH(新旧対照表_日本語[[#This Row],[舊]],字音画数表[旧字],0))</f>
        <v>149</v>
      </c>
      <c r="H64" s="39">
        <f>COUNTIF(並べ替え用[文字列],"*"&amp;新旧対照表_日本語[[#This Row],[舊]]&amp;"*")</f>
        <v>0</v>
      </c>
      <c r="I64" s="39">
        <f>COUNTIF(並べ替え用[文字列],"*"&amp;新旧対照表_日本語[[#This Row],[新]]&amp;"*")</f>
        <v>0</v>
      </c>
    </row>
    <row r="65" spans="2:9">
      <c r="B65" s="48">
        <f t="shared" si="0"/>
        <v>63</v>
      </c>
      <c r="C65" t="s">
        <v>2399</v>
      </c>
      <c r="D65" t="s">
        <v>2400</v>
      </c>
      <c r="E65" s="48" t="str">
        <f>INDEX(字音画数表[字音],MATCH(新旧対照表_日本語[[#This Row],[舊]],字音画数表[旧字],0))</f>
        <v>けい</v>
      </c>
      <c r="F65" s="39">
        <f>INDEX(字音画数表[画数],MATCH(新旧対照表_日本語[[#This Row],[舊]],字音画数表[旧字],0))</f>
        <v>14</v>
      </c>
      <c r="G65" s="39">
        <f>INDEX(字音画数表[部首番号],MATCH(新旧対照表_日本語[[#This Row],[舊]],字音画数表[旧字],0))</f>
        <v>159</v>
      </c>
      <c r="H65" s="39">
        <f>COUNTIF(並べ替え用[文字列],"*"&amp;新旧対照表_日本語[[#This Row],[舊]]&amp;"*")</f>
        <v>0</v>
      </c>
      <c r="I65" s="39">
        <f>COUNTIF(並べ替え用[文字列],"*"&amp;新旧対照表_日本語[[#This Row],[新]]&amp;"*")</f>
        <v>0</v>
      </c>
    </row>
    <row r="66" spans="2:9">
      <c r="B66" s="48">
        <f t="shared" si="0"/>
        <v>64</v>
      </c>
      <c r="C66" t="s">
        <v>2401</v>
      </c>
      <c r="D66" t="s">
        <v>2402</v>
      </c>
      <c r="E66" s="48" t="str">
        <f>INDEX(字音画数表[字音],MATCH(新旧対照表_日本語[[#This Row],[舊]],字音画数表[旧字],0))</f>
        <v>てん</v>
      </c>
      <c r="F66" s="39">
        <f>INDEX(字音画数表[画数],MATCH(新旧対照表_日本語[[#This Row],[舊]],字音画数表[旧字],0))</f>
        <v>18</v>
      </c>
      <c r="G66" s="39">
        <f>INDEX(字音画数表[部首番号],MATCH(新旧対照表_日本語[[#This Row],[舊]],字音画数表[旧字],0))</f>
        <v>159</v>
      </c>
      <c r="H66" s="39">
        <f>COUNTIF(並べ替え用[文字列],"*"&amp;新旧対照表_日本語[[#This Row],[舊]]&amp;"*")</f>
        <v>0</v>
      </c>
      <c r="I66" s="39">
        <f>COUNTIF(並べ替え用[文字列],"*"&amp;新旧対照表_日本語[[#This Row],[新]]&amp;"*")</f>
        <v>0</v>
      </c>
    </row>
    <row r="67" spans="2:9">
      <c r="B67" s="48">
        <f t="shared" ref="B67:B129" si="1">ROW()-2</f>
        <v>65</v>
      </c>
      <c r="C67" t="s">
        <v>2406</v>
      </c>
      <c r="D67" t="s">
        <v>2407</v>
      </c>
      <c r="E67" s="48" t="str">
        <f>INDEX(字音画数表[字音],MATCH(新旧対照表_日本語[[#This Row],[舊]],字音画数表[旧字],0))</f>
        <v>けん</v>
      </c>
      <c r="F67" s="39">
        <f>INDEX(字音画数表[画数],MATCH(新旧対照表_日本語[[#This Row],[舊]],字音画数表[旧字],0))</f>
        <v>16</v>
      </c>
      <c r="G67" s="39">
        <f>INDEX(字音画数表[部首番号],MATCH(新旧対照表_日本語[[#This Row],[舊]],字音画数表[旧字],0))</f>
        <v>170</v>
      </c>
      <c r="H67" s="39">
        <f>COUNTIF(並べ替え用[文字列],"*"&amp;新旧対照表_日本語[[#This Row],[舊]]&amp;"*")</f>
        <v>0</v>
      </c>
      <c r="I67" s="39">
        <f>COUNTIF(並べ替え用[文字列],"*"&amp;新旧対照表_日本語[[#This Row],[新]]&amp;"*")</f>
        <v>0</v>
      </c>
    </row>
    <row r="68" spans="2:9">
      <c r="B68" s="48">
        <f t="shared" si="1"/>
        <v>66</v>
      </c>
      <c r="C68" t="s">
        <v>2408</v>
      </c>
      <c r="D68" t="s">
        <v>2409</v>
      </c>
      <c r="E68" s="48" t="str">
        <f>INDEX(字音画数表[字音],MATCH(新旧対照表_日本語[[#This Row],[舊]],字音画数表[旧字],0))</f>
        <v>いん</v>
      </c>
      <c r="F68" s="39">
        <f>INDEX(字音画数表[画数],MATCH(新旧対照表_日本語[[#This Row],[舊]],字音画数表[旧字],0))</f>
        <v>17</v>
      </c>
      <c r="G68" s="39">
        <f>INDEX(字音画数表[部首番号],MATCH(新旧対照表_日本語[[#This Row],[舊]],字音画数表[旧字],0))</f>
        <v>170</v>
      </c>
      <c r="H68" s="39">
        <f>COUNTIF(並べ替え用[文字列],"*"&amp;新旧対照表_日本語[[#This Row],[舊]]&amp;"*")</f>
        <v>0</v>
      </c>
      <c r="I68" s="39">
        <f>COUNTIF(並べ替え用[文字列],"*"&amp;新旧対照表_日本語[[#This Row],[新]]&amp;"*")</f>
        <v>0</v>
      </c>
    </row>
    <row r="69" spans="2:9">
      <c r="B69" s="48">
        <f t="shared" si="1"/>
        <v>67</v>
      </c>
      <c r="C69" t="s">
        <v>2410</v>
      </c>
      <c r="D69" t="s">
        <v>2411</v>
      </c>
      <c r="E69" s="48" t="str">
        <f>INDEX(字音画数表[字音],MATCH(新旧対照表_日本語[[#This Row],[舊]],字音画数表[旧字],0))</f>
        <v>そう</v>
      </c>
      <c r="F69" s="39">
        <f>INDEX(字音画数表[画数],MATCH(新旧対照表_日本語[[#This Row],[舊]],字音画数表[旧字],0))</f>
        <v>18</v>
      </c>
      <c r="G69" s="39">
        <f>INDEX(字音画数表[部首番号],MATCH(新旧対照表_日本語[[#This Row],[舊]],字音画数表[旧字],0))</f>
        <v>172</v>
      </c>
      <c r="H69" s="39">
        <f>COUNTIF(並べ替え用[文字列],"*"&amp;新旧対照表_日本語[[#This Row],[舊]]&amp;"*")</f>
        <v>0</v>
      </c>
      <c r="I69" s="39">
        <f>COUNTIF(並べ替え用[文字列],"*"&amp;新旧対照表_日本語[[#This Row],[新]]&amp;"*")</f>
        <v>0</v>
      </c>
    </row>
    <row r="70" spans="2:9">
      <c r="B70" s="48">
        <f t="shared" si="1"/>
        <v>68</v>
      </c>
      <c r="C70" t="s">
        <v>2416</v>
      </c>
      <c r="D70" t="s">
        <v>2417</v>
      </c>
      <c r="E70" s="48" t="str">
        <f>INDEX(字音画数表[字音],MATCH(新旧対照表_日本語[[#This Row],[舊]],字音画数表[旧字],0))</f>
        <v>はつ</v>
      </c>
      <c r="F70" s="39">
        <f>INDEX(字音画数表[画数],MATCH(新旧対照表_日本語[[#This Row],[舊]],字音画数表[旧字],0))</f>
        <v>15</v>
      </c>
      <c r="G70" s="39">
        <f>INDEX(字音画数表[部首番号],MATCH(新旧対照表_日本語[[#This Row],[舊]],字音画数表[旧字],0))</f>
        <v>190</v>
      </c>
      <c r="H70" s="39">
        <f>COUNTIF(並べ替え用[文字列],"*"&amp;新旧対照表_日本語[[#This Row],[舊]]&amp;"*")</f>
        <v>0</v>
      </c>
      <c r="I70" s="39">
        <f>COUNTIF(並べ替え用[文字列],"*"&amp;新旧対照表_日本語[[#This Row],[新]]&amp;"*")</f>
        <v>0</v>
      </c>
    </row>
    <row r="71" spans="2:9">
      <c r="B71" s="48">
        <f t="shared" si="1"/>
        <v>69</v>
      </c>
      <c r="C71" t="s">
        <v>2418</v>
      </c>
      <c r="D71" t="s">
        <v>2419</v>
      </c>
      <c r="E71" s="48" t="str">
        <f>INDEX(字音画数表[字音],MATCH(新旧対照表_日本語[[#This Row],[舊]],字音画数表[旧字],0))</f>
        <v>えん</v>
      </c>
      <c r="F71" s="39">
        <f>INDEX(字音画数表[画数],MATCH(新旧対照表_日本語[[#This Row],[舊]],字音画数表[旧字],0))</f>
        <v>25</v>
      </c>
      <c r="G71" s="39">
        <f>INDEX(字音画数表[部首番号],MATCH(新旧対照表_日本語[[#This Row],[舊]],字音画数表[旧字],0))</f>
        <v>197</v>
      </c>
      <c r="H71" s="39">
        <f>COUNTIF(並べ替え用[文字列],"*"&amp;新旧対照表_日本語[[#This Row],[舊]]&amp;"*")</f>
        <v>0</v>
      </c>
      <c r="I71" s="39">
        <f>COUNTIF(並べ替え用[文字列],"*"&amp;新旧対照表_日本語[[#This Row],[新]]&amp;"*")</f>
        <v>0</v>
      </c>
    </row>
    <row r="72" spans="2:9">
      <c r="B72" s="48">
        <f t="shared" si="1"/>
        <v>70</v>
      </c>
      <c r="C72" t="s">
        <v>1135</v>
      </c>
      <c r="D72" t="s">
        <v>2420</v>
      </c>
      <c r="E72" s="48" t="str">
        <f>INDEX(字音画数表[字音],MATCH(新旧対照表_日本語[[#This Row],[舊]],字音画数表[旧字],0))</f>
        <v>ばく</v>
      </c>
      <c r="F72" s="39">
        <f>INDEX(字音画数表[画数],MATCH(新旧対照表_日本語[[#This Row],[舊]],字音画数表[旧字],0))</f>
        <v>11</v>
      </c>
      <c r="G72" s="39">
        <f>INDEX(字音画数表[部首番号],MATCH(新旧対照表_日本語[[#This Row],[舊]],字音画数表[旧字],0))</f>
        <v>199</v>
      </c>
      <c r="H72" s="39">
        <f>COUNTIF(並べ替え用[文字列],"*"&amp;新旧対照表_日本語[[#This Row],[舊]]&amp;"*")</f>
        <v>0</v>
      </c>
      <c r="I72" s="39">
        <f>COUNTIF(並べ替え用[文字列],"*"&amp;新旧対照表_日本語[[#This Row],[新]]&amp;"*")</f>
        <v>0</v>
      </c>
    </row>
    <row r="73" spans="2:9">
      <c r="B73" s="48">
        <f t="shared" si="1"/>
        <v>71</v>
      </c>
      <c r="C73" t="s">
        <v>2426</v>
      </c>
      <c r="D73" t="s">
        <v>2427</v>
      </c>
      <c r="E73" s="48" t="str">
        <f>INDEX(字音画数表[字音],MATCH(新旧対照表_日本語[[#This Row],[舊]],字音画数表[旧字],0))</f>
        <v>らい</v>
      </c>
      <c r="F73" s="39">
        <f>INDEX(字音画数表[画数],MATCH(新旧対照表_日本語[[#This Row],[舊]],字音画数表[旧字],0))</f>
        <v>16</v>
      </c>
      <c r="G73" s="39">
        <f>INDEX(字音画数表[部首番号],MATCH(新旧対照表_日本語[[#This Row],[舊]],字音画数表[旧字],0))</f>
        <v>154</v>
      </c>
      <c r="H73" s="39">
        <f>COUNTIF(並べ替え用[文字列],"*"&amp;新旧対照表_日本語[[#This Row],[舊]]&amp;"*")</f>
        <v>0</v>
      </c>
      <c r="I73" s="39">
        <f>COUNTIF(並べ替え用[文字列],"*"&amp;新旧対照表_日本語[[#This Row],[新]]&amp;"*")</f>
        <v>0</v>
      </c>
    </row>
    <row r="74" spans="2:9">
      <c r="B74" s="48">
        <f t="shared" si="1"/>
        <v>72</v>
      </c>
      <c r="C74" t="s">
        <v>2432</v>
      </c>
      <c r="D74" t="s">
        <v>2433</v>
      </c>
      <c r="E74" s="48" t="str">
        <f>INDEX(字音画数表[字音],MATCH(新旧対照表_日本語[[#This Row],[舊]],字音画数表[旧字],0))</f>
        <v>べん</v>
      </c>
      <c r="F74" s="39">
        <f>INDEX(字音画数表[画数],MATCH(新旧対照表_日本語[[#This Row],[舊]],字音画数表[旧字],0))</f>
        <v>9</v>
      </c>
      <c r="G74" s="39">
        <f>INDEX(字音画数表[部首番号],MATCH(新旧対照表_日本語[[#This Row],[舊]],字音画数表[旧字],0))</f>
        <v>19</v>
      </c>
      <c r="H74" s="39">
        <f>COUNTIF(並べ替え用[文字列],"*"&amp;新旧対照表_日本語[[#This Row],[舊]]&amp;"*")</f>
        <v>0</v>
      </c>
      <c r="I74" s="39">
        <f>COUNTIF(並べ替え用[文字列],"*"&amp;新旧対照表_日本語[[#This Row],[新]]&amp;"*")</f>
        <v>0</v>
      </c>
    </row>
    <row r="75" spans="2:9">
      <c r="B75" s="48">
        <f t="shared" si="1"/>
        <v>73</v>
      </c>
      <c r="C75" t="s">
        <v>2435</v>
      </c>
      <c r="D75" t="s">
        <v>2436</v>
      </c>
      <c r="E75" s="48" t="str">
        <f>INDEX(字音画数表[字音],MATCH(新旧対照表_日本語[[#This Row],[舊]],字音画数表[旧字],0))</f>
        <v>ばい</v>
      </c>
      <c r="F75" s="39">
        <f>INDEX(字音画数表[画数],MATCH(新旧対照表_日本語[[#This Row],[舊]],字音画数表[旧字],0))</f>
        <v>11</v>
      </c>
      <c r="G75" s="39">
        <f>INDEX(字音画数表[部首番号],MATCH(新旧対照表_日本語[[#This Row],[舊]],字音画数表[旧字],0))</f>
        <v>75</v>
      </c>
      <c r="H75" s="39">
        <f>COUNTIF(並べ替え用[文字列],"*"&amp;新旧対照表_日本語[[#This Row],[舊]]&amp;"*")</f>
        <v>0</v>
      </c>
      <c r="I75" s="39">
        <f>COUNTIF(並べ替え用[文字列],"*"&amp;新旧対照表_日本語[[#This Row],[新]]&amp;"*")</f>
        <v>0</v>
      </c>
    </row>
    <row r="76" spans="2:9">
      <c r="B76" s="48">
        <f t="shared" si="1"/>
        <v>74</v>
      </c>
      <c r="C76" t="s">
        <v>2437</v>
      </c>
      <c r="D76" t="s">
        <v>2438</v>
      </c>
      <c r="E76" s="48" t="str">
        <f>INDEX(字音画数表[字音],MATCH(新旧対照表_日本語[[#This Row],[舊]],字音画数表[旧字],0))</f>
        <v>ほ</v>
      </c>
      <c r="F76" s="39">
        <f>INDEX(字音画数表[画数],MATCH(新旧対照表_日本語[[#This Row],[舊]],字音画数表[旧字],0))</f>
        <v>4</v>
      </c>
      <c r="G76" s="39">
        <f>INDEX(字音画数表[部首番号],MATCH(新旧対照表_日本語[[#This Row],[舊]],字音画数表[旧字],0))</f>
        <v>77</v>
      </c>
      <c r="H76" s="39">
        <f>COUNTIF(並べ替え用[文字列],"*"&amp;新旧対照表_日本語[[#This Row],[舊]]&amp;"*")</f>
        <v>0</v>
      </c>
      <c r="I76" s="39">
        <f>COUNTIF(並べ替え用[文字列],"*"&amp;新旧対照表_日本語[[#This Row],[新]]&amp;"*")</f>
        <v>0</v>
      </c>
    </row>
    <row r="77" spans="2:9">
      <c r="B77" s="48">
        <f t="shared" si="1"/>
        <v>75</v>
      </c>
      <c r="C77" t="s">
        <v>2439</v>
      </c>
      <c r="D77" t="s">
        <v>2440</v>
      </c>
      <c r="E77" s="48" t="str">
        <f>INDEX(字音画数表[字音],MATCH(新旧対照表_日本語[[#This Row],[舊]],字音画数表[旧字],0))</f>
        <v>ばい</v>
      </c>
      <c r="F77" s="39">
        <f>INDEX(字音画数表[画数],MATCH(新旧対照表_日本語[[#This Row],[舊]],字音画数表[旧字],0))</f>
        <v>7</v>
      </c>
      <c r="G77" s="39">
        <f>INDEX(字音画数表[部首番号],MATCH(新旧対照表_日本語[[#This Row],[舊]],字音画数表[旧字],0))</f>
        <v>80</v>
      </c>
      <c r="H77" s="39">
        <f>COUNTIF(並べ替え用[文字列],"*"&amp;新旧対照表_日本語[[#This Row],[舊]]&amp;"*")</f>
        <v>0</v>
      </c>
      <c r="I77" s="39">
        <f>COUNTIF(並べ替え用[文字列],"*"&amp;新旧対照表_日本語[[#This Row],[新]]&amp;"*")</f>
        <v>0</v>
      </c>
    </row>
    <row r="78" spans="2:9">
      <c r="B78" s="48">
        <f t="shared" si="1"/>
        <v>76</v>
      </c>
      <c r="C78" t="s">
        <v>2441</v>
      </c>
      <c r="D78" t="s">
        <v>2442</v>
      </c>
      <c r="E78" s="48" t="str">
        <f>INDEX(字音画数表[字音],MATCH(新旧対照表_日本語[[#This Row],[舊]],字音画数表[旧字],0))</f>
        <v>しょう</v>
      </c>
      <c r="F78" s="39">
        <f>INDEX(字音画数表[画数],MATCH(新旧対照表_日本語[[#This Row],[舊]],字音画数表[旧字],0))</f>
        <v>10</v>
      </c>
      <c r="G78" s="39">
        <f>INDEX(字音画数表[部首番号],MATCH(新旧対照表_日本語[[#This Row],[舊]],字音画数表[旧字],0))</f>
        <v>85</v>
      </c>
      <c r="H78" s="39">
        <f>COUNTIF(並べ替え用[文字列],"*"&amp;新旧対照表_日本語[[#This Row],[舊]]&amp;"*")</f>
        <v>0</v>
      </c>
      <c r="I78" s="39">
        <f>COUNTIF(並べ替え用[文字列],"*"&amp;新旧対照表_日本語[[#This Row],[新]]&amp;"*")</f>
        <v>0</v>
      </c>
    </row>
    <row r="79" spans="2:9">
      <c r="B79" s="48">
        <f t="shared" si="1"/>
        <v>77</v>
      </c>
      <c r="C79" t="s">
        <v>2443</v>
      </c>
      <c r="D79" t="s">
        <v>2444</v>
      </c>
      <c r="E79" s="48" t="str">
        <f>INDEX(字音画数表[字音],MATCH(新旧対照表_日本語[[#This Row],[舊]],字音画数表[旧字],0))</f>
        <v>しょ</v>
      </c>
      <c r="F79" s="39">
        <f>INDEX(字音画数表[画数],MATCH(新旧対照表_日本語[[#This Row],[舊]],字音画数表[旧字],0))</f>
        <v>12</v>
      </c>
      <c r="G79" s="39">
        <f>INDEX(字音画数表[部首番号],MATCH(新旧対照表_日本語[[#This Row],[舊]],字音画数表[旧字],0))</f>
        <v>85</v>
      </c>
      <c r="H79" s="39">
        <f>COUNTIF(並べ替え用[文字列],"*"&amp;新旧対照表_日本語[[#This Row],[舊]]&amp;"*")</f>
        <v>0</v>
      </c>
      <c r="I79" s="39">
        <f>COUNTIF(並べ替え用[文字列],"*"&amp;新旧対照表_日本語[[#This Row],[新]]&amp;"*")</f>
        <v>0</v>
      </c>
    </row>
    <row r="80" spans="2:9">
      <c r="B80" s="48">
        <f t="shared" si="1"/>
        <v>78</v>
      </c>
      <c r="C80" t="s">
        <v>2445</v>
      </c>
      <c r="D80" t="s">
        <v>2446</v>
      </c>
      <c r="E80" s="48" t="str">
        <f>INDEX(字音画数表[字音],MATCH(新旧対照表_日本語[[#This Row],[舊]],字音画数表[旧字],0))</f>
        <v>かつ</v>
      </c>
      <c r="F80" s="39">
        <f>INDEX(字音画数表[画数],MATCH(新旧対照表_日本語[[#This Row],[舊]],字音画数表[旧字],0))</f>
        <v>12</v>
      </c>
      <c r="G80" s="39">
        <f>INDEX(字音画数表[部首番号],MATCH(新旧対照表_日本語[[#This Row],[舊]],字音画数表[旧字],0))</f>
        <v>85</v>
      </c>
      <c r="H80" s="39">
        <f>COUNTIF(並べ替え用[文字列],"*"&amp;新旧対照表_日本語[[#This Row],[舊]]&amp;"*")</f>
        <v>0</v>
      </c>
      <c r="I80" s="39">
        <f>COUNTIF(並べ替え用[文字列],"*"&amp;新旧対照表_日本語[[#This Row],[新]]&amp;"*")</f>
        <v>0</v>
      </c>
    </row>
    <row r="81" spans="2:9">
      <c r="B81" s="48">
        <f t="shared" si="1"/>
        <v>79</v>
      </c>
      <c r="C81" t="s">
        <v>2447</v>
      </c>
      <c r="D81" t="s">
        <v>2448</v>
      </c>
      <c r="E81" s="48" t="str">
        <f>INDEX(字音画数表[字音],MATCH(新旧対照表_日本語[[#This Row],[舊]],字音画数表[旧字],0))</f>
        <v>とく</v>
      </c>
      <c r="F81" s="39">
        <f>INDEX(字音画数表[画数],MATCH(新旧対照表_日本語[[#This Row],[舊]],字音画数表[旧字],0))</f>
        <v>18</v>
      </c>
      <c r="G81" s="39">
        <f>INDEX(字音画数表[部首番号],MATCH(新旧対照表_日本語[[#This Row],[舊]],字音画数表[旧字],0))</f>
        <v>85</v>
      </c>
      <c r="H81" s="39">
        <f>COUNTIF(並べ替え用[文字列],"*"&amp;新旧対照表_日本語[[#This Row],[舊]]&amp;"*")</f>
        <v>0</v>
      </c>
      <c r="I81" s="39">
        <f>COUNTIF(並べ替え用[文字列],"*"&amp;新旧対照表_日本語[[#This Row],[新]]&amp;"*")</f>
        <v>0</v>
      </c>
    </row>
    <row r="82" spans="2:9">
      <c r="B82" s="48">
        <f t="shared" si="1"/>
        <v>80</v>
      </c>
      <c r="C82" t="s">
        <v>2449</v>
      </c>
      <c r="D82" t="s">
        <v>2450</v>
      </c>
      <c r="E82" s="48" t="str">
        <f>INDEX(字音画数表[字音],MATCH(新旧対照表_日本語[[#This Row],[舊]],字音画数表[旧字],0))</f>
        <v>しょ</v>
      </c>
      <c r="F82" s="39">
        <f>INDEX(字音画数表[画数],MATCH(新旧対照表_日本語[[#This Row],[舊]],字音画数表[旧字],0))</f>
        <v>13</v>
      </c>
      <c r="G82" s="39">
        <f>INDEX(字音画数表[部首番号],MATCH(新旧対照表_日本語[[#This Row],[舊]],字音画数表[旧字],0))</f>
        <v>86</v>
      </c>
      <c r="H82" s="39">
        <f>COUNTIF(並べ替え用[文字列],"*"&amp;新旧対照表_日本語[[#This Row],[舊]]&amp;"*")</f>
        <v>0</v>
      </c>
      <c r="I82" s="39">
        <f>COUNTIF(並べ替え用[文字列],"*"&amp;新旧対照表_日本語[[#This Row],[新]]&amp;"*")</f>
        <v>0</v>
      </c>
    </row>
    <row r="83" spans="2:9">
      <c r="B83" s="48">
        <f t="shared" si="1"/>
        <v>81</v>
      </c>
      <c r="C83" t="s">
        <v>2452</v>
      </c>
      <c r="D83" t="s">
        <v>2453</v>
      </c>
      <c r="E83" s="48" t="str">
        <f>INDEX(字音画数表[字音],MATCH(新旧対照表_日本語[[#This Row],[舊]],字音画数表[旧字],0))</f>
        <v>こく</v>
      </c>
      <c r="F83" s="39">
        <f>INDEX(字音画数表[画数],MATCH(新旧対照表_日本語[[#This Row],[舊]],字音画数表[旧字],0))</f>
        <v>15</v>
      </c>
      <c r="G83" s="39">
        <f>INDEX(字音画数表[部首番号],MATCH(新旧対照表_日本語[[#This Row],[舊]],字音画数表[旧字],0))</f>
        <v>115</v>
      </c>
      <c r="H83" s="39">
        <f>COUNTIF(並べ替え用[文字列],"*"&amp;新旧対照表_日本語[[#This Row],[舊]]&amp;"*")</f>
        <v>0</v>
      </c>
      <c r="I83" s="39">
        <f>COUNTIF(並べ替え用[文字列],"*"&amp;新旧対照表_日本語[[#This Row],[新]]&amp;"*")</f>
        <v>0</v>
      </c>
    </row>
    <row r="84" spans="2:9">
      <c r="B84" s="48">
        <f t="shared" si="1"/>
        <v>82</v>
      </c>
      <c r="C84" t="s">
        <v>2454</v>
      </c>
      <c r="D84" t="s">
        <v>2455</v>
      </c>
      <c r="E84" s="48" t="str">
        <f>INDEX(字音画数表[字音],MATCH(新旧対照表_日本語[[#This Row],[舊]],字音画数表[旧字],0))</f>
        <v>せつ</v>
      </c>
      <c r="F84" s="39">
        <f>INDEX(字音画数表[画数],MATCH(新旧対照表_日本語[[#This Row],[舊]],字音画数表[旧字],0))</f>
        <v>15</v>
      </c>
      <c r="G84" s="39">
        <f>INDEX(字音画数表[部首番号],MATCH(新旧対照表_日本語[[#This Row],[舊]],字音画数表[旧字],0))</f>
        <v>118</v>
      </c>
      <c r="H84" s="39">
        <f>COUNTIF(並べ替え用[文字列],"*"&amp;新旧対照表_日本語[[#This Row],[舊]]&amp;"*")</f>
        <v>0</v>
      </c>
      <c r="I84" s="39">
        <f>COUNTIF(並べ替え用[文字列],"*"&amp;新旧対照表_日本語[[#This Row],[新]]&amp;"*")</f>
        <v>0</v>
      </c>
    </row>
    <row r="85" spans="2:9">
      <c r="B85" s="48">
        <f t="shared" si="1"/>
        <v>83</v>
      </c>
      <c r="C85" t="s">
        <v>2457</v>
      </c>
      <c r="D85" t="s">
        <v>2458</v>
      </c>
      <c r="E85" s="48" t="str">
        <f>INDEX(字音画数表[字音],MATCH(新旧対照表_日本語[[#This Row],[舊]],字音画数表[旧字],0))</f>
        <v>しゅう</v>
      </c>
      <c r="F85" s="39">
        <f>INDEX(字音画数表[画数],MATCH(新旧対照表_日本語[[#This Row],[舊]],字音画数表[旧字],0))</f>
        <v>10</v>
      </c>
      <c r="G85" s="39">
        <f>INDEX(字音画数表[部首番号],MATCH(新旧対照表_日本語[[#This Row],[舊]],字音画数表[旧字],0))</f>
        <v>132</v>
      </c>
      <c r="H85" s="39">
        <f>COUNTIF(並べ替え用[文字列],"*"&amp;新旧対照表_日本語[[#This Row],[舊]]&amp;"*")</f>
        <v>0</v>
      </c>
      <c r="I85" s="39">
        <f>COUNTIF(並べ替え用[文字列],"*"&amp;新旧対照表_日本語[[#This Row],[新]]&amp;"*")</f>
        <v>0</v>
      </c>
    </row>
    <row r="86" spans="2:9">
      <c r="B86" s="48">
        <f t="shared" si="1"/>
        <v>84</v>
      </c>
      <c r="C86" t="s">
        <v>2459</v>
      </c>
      <c r="D86" t="s">
        <v>2460</v>
      </c>
      <c r="E86" s="48" t="str">
        <f>INDEX(字音画数表[字音],MATCH(新旧対照表_日本語[[#This Row],[舊]],字音画数表[旧字],0))</f>
        <v>きょ</v>
      </c>
      <c r="F86" s="39">
        <f>INDEX(字音画数表[画数],MATCH(新旧対照表_日本語[[#This Row],[舊]],字音画数表[旧字],0))</f>
        <v>12</v>
      </c>
      <c r="G86" s="39">
        <f>INDEX(字音画数表[部首番号],MATCH(新旧対照表_日本語[[#This Row],[舊]],字音画数表[旧字],0))</f>
        <v>141</v>
      </c>
      <c r="H86" s="39">
        <f>COUNTIF(並べ替え用[文字列],"*"&amp;新旧対照表_日本語[[#This Row],[舊]]&amp;"*")</f>
        <v>0</v>
      </c>
      <c r="I86" s="39">
        <f>COUNTIF(並べ替え用[文字列],"*"&amp;新旧対照表_日本語[[#This Row],[新]]&amp;"*")</f>
        <v>0</v>
      </c>
    </row>
    <row r="87" spans="2:9">
      <c r="B87" s="48">
        <f t="shared" si="1"/>
        <v>85</v>
      </c>
      <c r="C87" t="s">
        <v>2461</v>
      </c>
      <c r="D87" t="s">
        <v>2462</v>
      </c>
      <c r="E87" s="48" t="str">
        <f>INDEX(字音画数表[字音],MATCH(新旧対照表_日本語[[#This Row],[舊]],字音画数表[旧字],0))</f>
        <v>きん</v>
      </c>
      <c r="F87" s="39">
        <f>INDEX(字音画数表[画数],MATCH(新旧対照表_日本語[[#This Row],[舊]],字音画数表[旧字],0))</f>
        <v>18</v>
      </c>
      <c r="G87" s="39">
        <f>INDEX(字音画数表[部首番号],MATCH(新旧対照表_日本語[[#This Row],[舊]],字音画数表[旧字],0))</f>
        <v>149</v>
      </c>
      <c r="H87" s="39">
        <f>COUNTIF(並べ替え用[文字列],"*"&amp;新旧対照表_日本語[[#This Row],[舊]]&amp;"*")</f>
        <v>0</v>
      </c>
      <c r="I87" s="39">
        <f>COUNTIF(並べ替え用[文字列],"*"&amp;新旧対照表_日本語[[#This Row],[新]]&amp;"*")</f>
        <v>0</v>
      </c>
    </row>
    <row r="88" spans="2:9">
      <c r="B88" s="48">
        <f t="shared" si="1"/>
        <v>86</v>
      </c>
      <c r="C88" t="s">
        <v>2463</v>
      </c>
      <c r="D88" t="s">
        <v>2464</v>
      </c>
      <c r="E88" s="48" t="str">
        <f>INDEX(字音画数表[字音],MATCH(新旧対照表_日本語[[#This Row],[舊]],字音画数表[旧字],0))</f>
        <v>しょう</v>
      </c>
      <c r="F88" s="39">
        <f>INDEX(字音画数表[画数],MATCH(新旧対照表_日本語[[#This Row],[舊]],字音画数表[旧字],0))</f>
        <v>18</v>
      </c>
      <c r="G88" s="39">
        <f>INDEX(字音画数表[部首番号],MATCH(新旧対照表_日本語[[#This Row],[舊]],字音画数表[旧字],0))</f>
        <v>164</v>
      </c>
      <c r="H88" s="39">
        <f>COUNTIF(並べ替え用[文字列],"*"&amp;新旧対照表_日本語[[#This Row],[舊]]&amp;"*")</f>
        <v>0</v>
      </c>
      <c r="I88" s="39">
        <f>COUNTIF(並べ替え用[文字列],"*"&amp;新旧対照表_日本語[[#This Row],[新]]&amp;"*")</f>
        <v>0</v>
      </c>
    </row>
    <row r="89" spans="2:9">
      <c r="B89" s="48">
        <f t="shared" si="1"/>
        <v>87</v>
      </c>
      <c r="C89" t="s">
        <v>2465</v>
      </c>
      <c r="D89" t="s">
        <v>2466</v>
      </c>
      <c r="E89" s="48" t="str">
        <f>INDEX(字音画数表[字音],MATCH(新旧対照表_日本語[[#This Row],[舊]],字音画数表[旧字],0))</f>
        <v>てん</v>
      </c>
      <c r="F89" s="39">
        <f>INDEX(字音画数表[画数],MATCH(新旧対照表_日本語[[#This Row],[舊]],字音画数表[旧字],0))</f>
        <v>19</v>
      </c>
      <c r="G89" s="39">
        <f>INDEX(字音画数表[部首番号],MATCH(新旧対照表_日本語[[#This Row],[舊]],字音画数表[旧字],0))</f>
        <v>181</v>
      </c>
      <c r="H89" s="39">
        <f>COUNTIF(並べ替え用[文字列],"*"&amp;新旧対照表_日本語[[#This Row],[舊]]&amp;"*")</f>
        <v>0</v>
      </c>
      <c r="I89" s="39">
        <f>COUNTIF(並べ替え用[文字列],"*"&amp;新旧対照表_日本語[[#This Row],[新]]&amp;"*")</f>
        <v>0</v>
      </c>
    </row>
    <row r="90" spans="2:9">
      <c r="B90" s="48">
        <f t="shared" si="1"/>
        <v>88</v>
      </c>
      <c r="C90" t="s">
        <v>845</v>
      </c>
      <c r="D90" t="s">
        <v>2312</v>
      </c>
      <c r="E90" s="78" t="str">
        <f>INDEX(字音画数表[字音],MATCH(新旧対照表_日本語[[#This Row],[舊]],字音画数表[旧字],0))</f>
        <v>あく</v>
      </c>
      <c r="F90" s="52">
        <f>INDEX(字音画数表[画数],MATCH(新旧対照表_日本語[[#This Row],[舊]],字音画数表[旧字],0))</f>
        <v>12</v>
      </c>
      <c r="G90" s="52">
        <f>INDEX(字音画数表[部首番号],MATCH(新旧対照表_日本語[[#This Row],[舊]],字音画数表[旧字],0))</f>
        <v>61</v>
      </c>
      <c r="H90" s="52">
        <f>COUNTIF(並べ替え用[文字列],"*"&amp;新旧対照表_日本語[[#This Row],[舊]]&amp;"*")</f>
        <v>0</v>
      </c>
      <c r="I90" s="52">
        <f>COUNTIF(並べ替え用[文字列],"*"&amp;新旧対照表_日本語[[#This Row],[新]]&amp;"*")</f>
        <v>0</v>
      </c>
    </row>
    <row r="91" spans="2:9">
      <c r="B91">
        <f t="shared" si="1"/>
        <v>89</v>
      </c>
      <c r="C91" t="s">
        <v>38</v>
      </c>
      <c r="D91" t="s">
        <v>1336</v>
      </c>
      <c r="E91" s="28" t="str">
        <f>INDEX(字音画数表[字音],MATCH(新旧対照表_日本語[[#This Row],[舊]],字音画数表[旧字],0))</f>
        <v>い</v>
      </c>
      <c r="F91" s="28">
        <f>INDEX(字音画数表[画数],MATCH(新旧対照表_日本語[[#This Row],[舊]],字音画数表[旧字],0))</f>
        <v>12</v>
      </c>
      <c r="G91" s="28">
        <f>INDEX(字音画数表[部首番号],MATCH(新旧対照表_日本語[[#This Row],[舊]],字音画数表[旧字],0))</f>
        <v>87</v>
      </c>
      <c r="H91" s="28">
        <f>COUNTIF(並べ替え用[文字列],"*"&amp;新旧対照表_日本語[[#This Row],[舊]]&amp;"*")</f>
        <v>0</v>
      </c>
      <c r="I91" s="52">
        <f>COUNTIF(並べ替え用[文字列],"*"&amp;新旧対照表_日本語[[#This Row],[新]]&amp;"*")</f>
        <v>0</v>
      </c>
    </row>
    <row r="92" spans="2:9">
      <c r="B92">
        <f t="shared" si="1"/>
        <v>90</v>
      </c>
      <c r="C92" t="s">
        <v>54</v>
      </c>
      <c r="D92" t="s">
        <v>1193</v>
      </c>
      <c r="E92" s="28" t="str">
        <f>INDEX(字音画数表[字音],MATCH(新旧対照表_日本語[[#This Row],[舊]],字音画数表[旧字],0))</f>
        <v>う</v>
      </c>
      <c r="F92" s="28">
        <f>INDEX(字音画数表[画数],MATCH(新旧対照表_日本語[[#This Row],[舊]],字音画数表[旧字],0))</f>
        <v>6</v>
      </c>
      <c r="G92" s="28">
        <f>INDEX(字音画数表[部首番号],MATCH(新旧対照表_日本語[[#This Row],[舊]],字音画数表[旧字],0))</f>
        <v>124</v>
      </c>
      <c r="H92" s="28">
        <f>COUNTIF(並べ替え用[文字列],"*"&amp;新旧対照表_日本語[[#This Row],[舊]]&amp;"*")</f>
        <v>0</v>
      </c>
      <c r="I92" s="52">
        <f>COUNTIF(並べ替え用[文字列],"*"&amp;新旧対照表_日本語[[#This Row],[新]]&amp;"*")</f>
        <v>0</v>
      </c>
    </row>
    <row r="93" spans="2:9">
      <c r="B93">
        <f t="shared" si="1"/>
        <v>91</v>
      </c>
      <c r="C93" t="s">
        <v>1302</v>
      </c>
      <c r="D93" t="s">
        <v>1303</v>
      </c>
      <c r="E93" s="28" t="str">
        <f>INDEX(字音画数表[字音],MATCH(新旧対照表_日本語[[#This Row],[舊]],字音画数表[旧字],0))</f>
        <v>えき</v>
      </c>
      <c r="F93" s="28">
        <f>INDEX(字音画数表[画数],MATCH(新旧対照表_日本語[[#This Row],[舊]],字音画数表[旧字],0))</f>
        <v>10</v>
      </c>
      <c r="G93" s="28">
        <f>INDEX(字音画数表[部首番号],MATCH(新旧対照表_日本語[[#This Row],[舊]],字音画数表[旧字],0))</f>
        <v>108</v>
      </c>
      <c r="H93" s="28">
        <f>COUNTIF(並べ替え用[文字列],"*"&amp;新旧対照表_日本語[[#This Row],[舊]]&amp;"*")</f>
        <v>0</v>
      </c>
      <c r="I93" s="52">
        <f>COUNTIF(並べ替え用[文字列],"*"&amp;新旧対照表_日本語[[#This Row],[新]]&amp;"*")</f>
        <v>0</v>
      </c>
    </row>
    <row r="94" spans="2:9">
      <c r="B94" s="48">
        <f t="shared" si="1"/>
        <v>92</v>
      </c>
      <c r="C94" s="91" t="s">
        <v>2660</v>
      </c>
      <c r="D94" s="37" t="s">
        <v>2661</v>
      </c>
      <c r="E94" s="48" t="str">
        <f>INDEX(字音画数表[字音],MATCH(新旧対照表_日本語[[#This Row],[舊]],字音画数表[旧字],0))</f>
        <v>えつ</v>
      </c>
      <c r="F94" s="39">
        <f>INDEX(字音画数表[画数],MATCH(新旧対照表_日本語[[#This Row],[舊]],字音画数表[旧字],0))</f>
        <v>15</v>
      </c>
      <c r="G94" s="39">
        <f>INDEX(字音画数表[部首番号],MATCH(新旧対照表_日本語[[#This Row],[舊]],字音画数表[旧字],0))</f>
        <v>169</v>
      </c>
      <c r="H94" s="39">
        <f>COUNTIF(並べ替え用[文字列],"*"&amp;新旧対照表_日本語[[#This Row],[舊]]&amp;"*")</f>
        <v>0</v>
      </c>
      <c r="I94" s="39">
        <f>COUNTIF(並べ替え用[文字列],"*"&amp;新旧対照表_日本語[[#This Row],[新]]&amp;"*")</f>
        <v>0</v>
      </c>
    </row>
    <row r="95" spans="2:9">
      <c r="B95" s="48">
        <f t="shared" si="1"/>
        <v>93</v>
      </c>
      <c r="C95" t="s">
        <v>1383</v>
      </c>
      <c r="D95" t="s">
        <v>2456</v>
      </c>
      <c r="E95" s="78" t="str">
        <f>INDEX(字音画数表[字音],MATCH(新旧対照表_日本語[[#This Row],[舊]],字音画数表[旧字],0))</f>
        <v>えん</v>
      </c>
      <c r="F95" s="39">
        <f>INDEX(字音画数表[画数],MATCH(新旧対照表_日本語[[#This Row],[舊]],字音画数表[旧字],0))</f>
        <v>15</v>
      </c>
      <c r="G95" s="39">
        <f>INDEX(字音画数表[部首番号],MATCH(新旧対照表_日本語[[#This Row],[舊]],字音画数表[旧字],0))</f>
        <v>120</v>
      </c>
      <c r="H95" s="39">
        <f>COUNTIF(並べ替え用[文字列],"*"&amp;新旧対照表_日本語[[#This Row],[舊]]&amp;"*")</f>
        <v>0</v>
      </c>
      <c r="I95" s="39">
        <f>COUNTIF(並べ替え用[文字列],"*"&amp;新旧対照表_日本語[[#This Row],[新]]&amp;"*")</f>
        <v>0</v>
      </c>
    </row>
    <row r="96" spans="2:9">
      <c r="B96" s="48">
        <f t="shared" si="1"/>
        <v>94</v>
      </c>
      <c r="C96" t="s">
        <v>83</v>
      </c>
      <c r="D96" t="s">
        <v>2341</v>
      </c>
      <c r="E96" s="78" t="str">
        <f>INDEX(字音画数表[字音],MATCH(新旧対照表_日本語[[#This Row],[舊]],字音画数表[旧字],0))</f>
        <v>おう</v>
      </c>
      <c r="F96" s="39">
        <f>INDEX(字音画数表[画数],MATCH(新旧対照表_日本語[[#This Row],[舊]],字音画数表[旧字],0))</f>
        <v>15</v>
      </c>
      <c r="G96" s="39">
        <f>INDEX(字音画数表[部首番号],MATCH(新旧対照表_日本語[[#This Row],[舊]],字音画数表[旧字],0))</f>
        <v>76</v>
      </c>
      <c r="H96" s="39">
        <f>COUNTIF(並べ替え用[文字列],"*"&amp;新旧対照表_日本語[[#This Row],[舊]]&amp;"*")</f>
        <v>0</v>
      </c>
      <c r="I96" s="39">
        <f>COUNTIF(並べ替え用[文字列],"*"&amp;新旧対照表_日本語[[#This Row],[新]]&amp;"*")</f>
        <v>0</v>
      </c>
    </row>
    <row r="97" spans="2:9">
      <c r="B97">
        <f t="shared" si="1"/>
        <v>95</v>
      </c>
      <c r="C97" t="s">
        <v>88</v>
      </c>
      <c r="D97" t="s">
        <v>1304</v>
      </c>
      <c r="E97" s="28" t="str">
        <f>INDEX(字音画数表[字音],MATCH(新旧対照表_日本語[[#This Row],[舊]],字音画数表[旧字],0))</f>
        <v>おん</v>
      </c>
      <c r="F97" s="14">
        <f>INDEX(字音画数表[画数],MATCH(新旧対照表_日本語[[#This Row],[舊]],字音画数表[旧字],0))</f>
        <v>13</v>
      </c>
      <c r="G97" s="14">
        <f>INDEX(字音画数表[部首番号],MATCH(新旧対照表_日本語[[#This Row],[舊]],字音画数表[旧字],0))</f>
        <v>85</v>
      </c>
      <c r="H97" s="14">
        <f>COUNTIF(並べ替え用[文字列],"*"&amp;新旧対照表_日本語[[#This Row],[舊]]&amp;"*")</f>
        <v>0</v>
      </c>
      <c r="I97" s="39">
        <f>COUNTIF(並べ替え用[文字列],"*"&amp;新旧対照表_日本語[[#This Row],[新]]&amp;"*")</f>
        <v>0</v>
      </c>
    </row>
    <row r="98" spans="2:9">
      <c r="B98" s="48">
        <f t="shared" si="1"/>
        <v>96</v>
      </c>
      <c r="C98" s="3" t="s">
        <v>1305</v>
      </c>
      <c r="D98" t="s">
        <v>1306</v>
      </c>
      <c r="E98" s="52" t="str">
        <f>INDEX(字音画数表[字音],MATCH(新旧対照表_日本語[[#This Row],[舊]],字音画数表[旧字],0))</f>
        <v>か</v>
      </c>
      <c r="F98" s="39">
        <f>INDEX(字音画数表[画数],MATCH(新旧対照表_日本語[[#This Row],[舊]],字音画数表[旧字],0))</f>
        <v>11</v>
      </c>
      <c r="G98" s="39">
        <f>INDEX(字音画数表[部首番号],MATCH(新旧対照表_日本語[[#This Row],[舊]],字音画数表[旧字],0))</f>
        <v>9</v>
      </c>
      <c r="H98" s="39">
        <f>COUNTIF(並べ替え用[文字列],"*"&amp;新旧対照表_日本語[[#This Row],[舊]]&amp;"*")</f>
        <v>0</v>
      </c>
      <c r="I98" s="39">
        <f>COUNTIF(並べ替え用[文字列],"*"&amp;新旧対照表_日本語[[#This Row],[新]]&amp;"*")</f>
        <v>0</v>
      </c>
    </row>
    <row r="99" spans="2:9">
      <c r="B99" s="48">
        <f t="shared" si="1"/>
        <v>97</v>
      </c>
      <c r="C99" s="37" t="s">
        <v>1399</v>
      </c>
      <c r="D99" t="s">
        <v>2249</v>
      </c>
      <c r="E99" s="78" t="str">
        <f>INDEX(字音画数表[字音],MATCH(新旧対照表_日本語[[#This Row],[舊]],字音画数表[旧字],0))</f>
        <v>かい</v>
      </c>
      <c r="F99" s="39">
        <f>INDEX(字音画数表[画数],MATCH(新旧対照表_日本語[[#This Row],[舊]],字音画数表[旧字],0))</f>
        <v>19</v>
      </c>
      <c r="G99" s="39">
        <f>INDEX(字音画数表[部首番号],MATCH(新旧対照表_日本語[[#This Row],[舊]],字音画数表[旧字],0))</f>
        <v>32</v>
      </c>
      <c r="H99" s="39">
        <f>COUNTIF(並べ替え用[文字列],"*"&amp;新旧対照表_日本語[[#This Row],[舊]]&amp;"*")</f>
        <v>0</v>
      </c>
      <c r="I99" s="39">
        <f>COUNTIF(並べ替え用[文字列],"*"&amp;新旧対照表_日本語[[#This Row],[新]]&amp;"*")</f>
        <v>0</v>
      </c>
    </row>
    <row r="100" spans="2:9">
      <c r="B100" s="48">
        <f t="shared" si="1"/>
        <v>98</v>
      </c>
      <c r="C100" t="s">
        <v>1400</v>
      </c>
      <c r="D100" t="s">
        <v>2314</v>
      </c>
      <c r="E100" s="78" t="str">
        <f>INDEX(字音画数表[字音],MATCH(新旧対照表_日本語[[#This Row],[舊]],字音画数表[旧字],0))</f>
        <v>かい</v>
      </c>
      <c r="F100" s="39">
        <f>INDEX(字音画数表[画数],MATCH(新旧対照表_日本語[[#This Row],[舊]],字音画数表[旧字],0))</f>
        <v>19</v>
      </c>
      <c r="G100" s="39">
        <f>INDEX(字音画数表[部首番号],MATCH(新旧対照表_日本語[[#This Row],[舊]],字音画数表[旧字],0))</f>
        <v>61</v>
      </c>
      <c r="H100" s="39">
        <f>COUNTIF(並べ替え用[文字列],"*"&amp;新旧対照表_日本語[[#This Row],[舊]]&amp;"*")</f>
        <v>0</v>
      </c>
      <c r="I100" s="39">
        <f>COUNTIF(並べ替え用[文字列],"*"&amp;新旧対照表_日本語[[#This Row],[新]]&amp;"*")</f>
        <v>0</v>
      </c>
    </row>
    <row r="101" spans="2:9">
      <c r="B101" s="48">
        <f t="shared" si="1"/>
        <v>99</v>
      </c>
      <c r="C101" t="s">
        <v>1404</v>
      </c>
      <c r="D101" t="s">
        <v>2303</v>
      </c>
      <c r="E101" s="78" t="str">
        <f>INDEX(字音画数表[字音],MATCH(新旧対照表_日本語[[#This Row],[舊]],字音画数表[旧字],0))</f>
        <v>かく</v>
      </c>
      <c r="F101" s="39">
        <f>INDEX(字音画数表[画数],MATCH(新旧対照表_日本語[[#This Row],[舊]],字音画数表[旧字],0))</f>
        <v>16</v>
      </c>
      <c r="G101" s="39">
        <f>INDEX(字音画数表[部首番号],MATCH(新旧対照表_日本語[[#This Row],[舊]],字音画数表[旧字],0))</f>
        <v>39</v>
      </c>
      <c r="H101" s="39">
        <f>COUNTIF(並べ替え用[文字列],"*"&amp;新旧対照表_日本語[[#This Row],[舊]]&amp;"*")</f>
        <v>0</v>
      </c>
      <c r="I101" s="39">
        <f>COUNTIF(並べ替え用[文字列],"*"&amp;新旧対照表_日本語[[#This Row],[新]]&amp;"*")</f>
        <v>0</v>
      </c>
    </row>
    <row r="102" spans="2:9">
      <c r="B102" s="48">
        <f t="shared" si="1"/>
        <v>100</v>
      </c>
      <c r="C102" t="s">
        <v>1411</v>
      </c>
      <c r="D102" t="s">
        <v>2428</v>
      </c>
      <c r="E102" s="78" t="str">
        <f>INDEX(字音画数表[字音],MATCH(新旧対照表_日本語[[#This Row],[舊]],字音画数表[旧字],0))</f>
        <v>かん</v>
      </c>
      <c r="F102" s="39">
        <f>INDEX(字音画数表[画数],MATCH(新旧対照表_日本語[[#This Row],[舊]],字音画数表[旧字],0))</f>
        <v>12</v>
      </c>
      <c r="G102" s="39">
        <f>INDEX(字音画数表[部首番号],MATCH(新旧対照表_日本語[[#This Row],[舊]],字音画数表[旧字],0))</f>
        <v>169</v>
      </c>
      <c r="H102" s="39">
        <f>COUNTIF(並べ替え用[文字列],"*"&amp;新旧対照表_日本語[[#This Row],[舊]]&amp;"*")</f>
        <v>0</v>
      </c>
      <c r="I102" s="39">
        <f>COUNTIF(並べ替え用[文字列],"*"&amp;新旧対照表_日本語[[#This Row],[新]]&amp;"*")</f>
        <v>0</v>
      </c>
    </row>
    <row r="103" spans="2:9">
      <c r="B103" s="50">
        <f t="shared" si="1"/>
        <v>101</v>
      </c>
      <c r="C103" s="50" t="s">
        <v>1412</v>
      </c>
      <c r="D103" t="s">
        <v>1831</v>
      </c>
      <c r="E103" s="28" t="str">
        <f>INDEX(字音画数表[字音],MATCH(新旧対照表_日本語[[#This Row],[舊]],字音画数表[旧字],0))</f>
        <v>かん</v>
      </c>
      <c r="F103" s="14">
        <f>INDEX(字音画数表[画数],MATCH(新旧対照表_日本語[[#This Row],[舊]],字音画数表[旧字],0))</f>
        <v>14</v>
      </c>
      <c r="G103" s="14">
        <f>INDEX(字音画数表[部首番号],MATCH(新旧対照表_日本語[[#This Row],[舊]],字音画数表[旧字],0))</f>
        <v>85</v>
      </c>
      <c r="H103" s="14">
        <f>COUNTIF(並べ替え用[文字列],"*"&amp;新旧対照表_日本語[[#This Row],[舊]]&amp;"*")</f>
        <v>0</v>
      </c>
      <c r="I103" s="39">
        <f>COUNTIF(並べ替え用[文字列],"*"&amp;新旧対照表_日本語[[#This Row],[新]]&amp;"*")</f>
        <v>0</v>
      </c>
    </row>
    <row r="104" spans="2:9">
      <c r="B104" s="48">
        <f t="shared" si="1"/>
        <v>102</v>
      </c>
      <c r="C104" s="37" t="s">
        <v>140</v>
      </c>
      <c r="D104" t="s">
        <v>2246</v>
      </c>
      <c r="E104" s="78" t="str">
        <f>INDEX(字音画数表[字音],MATCH(新旧対照表_日本語[[#This Row],[舊]],字音画数表[旧字],0))</f>
        <v>かん</v>
      </c>
      <c r="F104" s="39">
        <f>INDEX(字音画数表[画数],MATCH(新旧対照表_日本語[[#This Row],[舊]],字音画数表[旧字],0))</f>
        <v>15</v>
      </c>
      <c r="G104" s="39">
        <f>INDEX(字音画数表[部首番号],MATCH(新旧対照表_日本語[[#This Row],[舊]],字音画数表[旧字],0))</f>
        <v>40</v>
      </c>
      <c r="H104" s="39">
        <f>COUNTIF(並べ替え用[文字列],"*"&amp;新旧対照表_日本語[[#This Row],[舊]]&amp;"*")</f>
        <v>0</v>
      </c>
      <c r="I104" s="39">
        <f>COUNTIF(並べ替え用[文字列],"*"&amp;新旧対照表_日本語[[#This Row],[新]]&amp;"*")</f>
        <v>0</v>
      </c>
    </row>
    <row r="105" spans="2:9">
      <c r="B105">
        <f t="shared" si="1"/>
        <v>103</v>
      </c>
      <c r="C105" t="s">
        <v>143</v>
      </c>
      <c r="D105" t="s">
        <v>1307</v>
      </c>
      <c r="E105" s="28" t="str">
        <f>INDEX(字音画数表[字音],MATCH(新旧対照表_日本語[[#This Row],[舊]],字音画数表[旧字],0))</f>
        <v>かん</v>
      </c>
      <c r="F105" s="14">
        <f>INDEX(字音画数表[画数],MATCH(新旧対照表_日本語[[#This Row],[舊]],字音画数表[旧字],0))</f>
        <v>19</v>
      </c>
      <c r="G105" s="14">
        <f>INDEX(字音画数表[部首番号],MATCH(新旧対照表_日本語[[#This Row],[舊]],字音画数表[旧字],0))</f>
        <v>169</v>
      </c>
      <c r="H105" s="14">
        <f>COUNTIF(並べ替え用[文字列],"*"&amp;新旧対照表_日本語[[#This Row],[舊]]&amp;"*")</f>
        <v>0</v>
      </c>
      <c r="I105" s="39">
        <f>COUNTIF(並べ替え用[文字列],"*"&amp;新旧対照表_日本語[[#This Row],[新]]&amp;"*")</f>
        <v>0</v>
      </c>
    </row>
    <row r="106" spans="2:9">
      <c r="B106" s="48">
        <f t="shared" si="1"/>
        <v>104</v>
      </c>
      <c r="C106" t="s">
        <v>1418</v>
      </c>
      <c r="D106" t="s">
        <v>2394</v>
      </c>
      <c r="E106" s="78" t="str">
        <f>INDEX(字音画数表[字音],MATCH(新旧対照表_日本語[[#This Row],[舊]],字音画数表[旧字],0))</f>
        <v>かん</v>
      </c>
      <c r="F106" s="39">
        <f>INDEX(字音画数表[画数],MATCH(新旧対照表_日本語[[#This Row],[舊]],字音画数表[旧字],0))</f>
        <v>24</v>
      </c>
      <c r="G106" s="39">
        <f>INDEX(字音画数表[部首番号],MATCH(新旧対照表_日本語[[#This Row],[舊]],字音画数表[旧字],0))</f>
        <v>147</v>
      </c>
      <c r="H106" s="39">
        <f>COUNTIF(並べ替え用[文字列],"*"&amp;新旧対照表_日本語[[#This Row],[舊]]&amp;"*")</f>
        <v>0</v>
      </c>
      <c r="I106" s="39">
        <f>COUNTIF(並べ替え用[文字列],"*"&amp;新旧対照表_日本語[[#This Row],[新]]&amp;"*")</f>
        <v>0</v>
      </c>
    </row>
    <row r="107" spans="2:9">
      <c r="B107" s="48">
        <f t="shared" si="1"/>
        <v>105</v>
      </c>
      <c r="C107" t="s">
        <v>156</v>
      </c>
      <c r="D107" t="s">
        <v>2347</v>
      </c>
      <c r="E107" s="78" t="str">
        <f>INDEX(字音画数表[字音],MATCH(新旧対照表_日本語[[#This Row],[舊]],字音画数表[旧字],0))</f>
        <v>き</v>
      </c>
      <c r="F107" s="39">
        <f>INDEX(字音画数表[画数],MATCH(新旧対照表_日本語[[#This Row],[舊]],字音画数表[旧字],0))</f>
        <v>10</v>
      </c>
      <c r="G107" s="39">
        <f>INDEX(字音画数表[部首番号],MATCH(新旧対照表_日本語[[#This Row],[舊]],字音画数表[旧字],0))</f>
        <v>84</v>
      </c>
      <c r="H107" s="39">
        <f>COUNTIF(並べ替え用[文字列],"*"&amp;新旧対照表_日本語[[#This Row],[舊]]&amp;"*")</f>
        <v>0</v>
      </c>
      <c r="I107" s="39">
        <f>COUNTIF(並べ替え用[文字列],"*"&amp;新旧対照表_日本語[[#This Row],[新]]&amp;"*")</f>
        <v>0</v>
      </c>
    </row>
    <row r="108" spans="2:9">
      <c r="B108">
        <f t="shared" si="1"/>
        <v>106</v>
      </c>
      <c r="C108" t="s">
        <v>1425</v>
      </c>
      <c r="D108" t="s">
        <v>1820</v>
      </c>
      <c r="E108" s="52" t="str">
        <f>INDEX(字音画数表[字音],MATCH(新旧対照表_日本語[[#This Row],[舊]],字音画数表[旧字],0))</f>
        <v>き</v>
      </c>
      <c r="F108" s="39">
        <f>INDEX(字音画数表[画数],MATCH(新旧対照表_日本語[[#This Row],[舊]],字音画数表[旧字],0))</f>
        <v>16</v>
      </c>
      <c r="G108" s="39">
        <f>INDEX(字音画数表[部首番号],MATCH(新旧対照表_日本語[[#This Row],[舊]],字音画数表[旧字],0))</f>
        <v>30</v>
      </c>
      <c r="H108" s="39">
        <f>COUNTIF(並べ替え用[文字列],"*"&amp;新旧対照表_日本語[[#This Row],[舊]]&amp;"*")</f>
        <v>0</v>
      </c>
      <c r="I108" s="39">
        <f>COUNTIF(並べ替え用[文字列],"*"&amp;新旧対照表_日本語[[#This Row],[新]]&amp;"*")</f>
        <v>0</v>
      </c>
    </row>
    <row r="109" spans="2:9">
      <c r="B109">
        <f t="shared" si="1"/>
        <v>107</v>
      </c>
      <c r="C109" t="s">
        <v>1828</v>
      </c>
      <c r="D109" t="s">
        <v>1829</v>
      </c>
      <c r="E109" s="28" t="str">
        <f>INDEX(字音画数表[字音],MATCH(新旧対照表_日本語[[#This Row],[舊]],字音画数表[旧字],0))</f>
        <v>き</v>
      </c>
      <c r="F109" s="14">
        <f>INDEX(字音画数表[画数],MATCH(新旧対照表_日本語[[#This Row],[舊]],字音画数表[旧字],0))</f>
        <v>17</v>
      </c>
      <c r="G109" s="14">
        <f>INDEX(字音画数表[部首番号],MATCH(新旧対照表_日本語[[#This Row],[舊]],字音画数表[旧字],0))</f>
        <v>62</v>
      </c>
      <c r="H109" s="14">
        <f>COUNTIF(並べ替え用[文字列],"*"&amp;新旧対照表_日本語[[#This Row],[舊]]&amp;"*")</f>
        <v>0</v>
      </c>
      <c r="I109" s="39">
        <f>COUNTIF(並べ替え用[文字列],"*"&amp;新旧対照表_日本語[[#This Row],[新]]&amp;"*")</f>
        <v>0</v>
      </c>
    </row>
    <row r="110" spans="2:9">
      <c r="B110" s="48">
        <f t="shared" si="1"/>
        <v>108</v>
      </c>
      <c r="C110" t="s">
        <v>162</v>
      </c>
      <c r="D110" t="s">
        <v>2342</v>
      </c>
      <c r="E110" s="78" t="str">
        <f>INDEX(字音画数表[字音],MATCH(新旧対照表_日本語[[#This Row],[舊]],字音画数表[旧字],0))</f>
        <v>き</v>
      </c>
      <c r="F110" s="39">
        <f>INDEX(字音画数表[画数],MATCH(新旧対照表_日本語[[#This Row],[舊]],字音画数表[旧字],0))</f>
        <v>18</v>
      </c>
      <c r="G110" s="39">
        <f>INDEX(字音画数表[部首番号],MATCH(新旧対照表_日本語[[#This Row],[舊]],字音画数表[旧字],0))</f>
        <v>77</v>
      </c>
      <c r="H110" s="39">
        <f>COUNTIF(並べ替え用[文字列],"*"&amp;新旧対照表_日本語[[#This Row],[舊]]&amp;"*")</f>
        <v>0</v>
      </c>
      <c r="I110" s="39">
        <f>COUNTIF(並べ替え用[文字列],"*"&amp;新旧対照表_日本語[[#This Row],[新]]&amp;"*")</f>
        <v>0</v>
      </c>
    </row>
    <row r="111" spans="2:9">
      <c r="B111" s="48">
        <f t="shared" si="1"/>
        <v>109</v>
      </c>
      <c r="C111" t="s">
        <v>189</v>
      </c>
      <c r="D111" t="s">
        <v>2322</v>
      </c>
      <c r="E111" s="78" t="str">
        <f>INDEX(字音画数表[字音],MATCH(新旧対照表_日本語[[#This Row],[舊]],字音画数表[旧字],0))</f>
        <v>きょ</v>
      </c>
      <c r="F111" s="39">
        <f>INDEX(字音画数表[画数],MATCH(新旧対照表_日本語[[#This Row],[舊]],字音画数表[旧字],0))</f>
        <v>16</v>
      </c>
      <c r="G111" s="39">
        <f>INDEX(字音画数表[部首番号],MATCH(新旧対照表_日本語[[#This Row],[舊]],字音画数表[旧字],0))</f>
        <v>64</v>
      </c>
      <c r="H111" s="39">
        <f>COUNTIF(並べ替え用[文字列],"*"&amp;新旧対照表_日本語[[#This Row],[舊]]&amp;"*")</f>
        <v>0</v>
      </c>
      <c r="I111" s="39">
        <f>COUNTIF(並べ替え用[文字列],"*"&amp;新旧対照表_日本語[[#This Row],[新]]&amp;"*")</f>
        <v>0</v>
      </c>
    </row>
    <row r="112" spans="2:9">
      <c r="B112" s="48">
        <f t="shared" si="1"/>
        <v>110</v>
      </c>
      <c r="C112" s="3" t="s">
        <v>939</v>
      </c>
      <c r="D112" t="s">
        <v>1308</v>
      </c>
      <c r="E112" s="28" t="str">
        <f>INDEX(字音画数表[字音],MATCH(新旧対照表_日本語[[#This Row],[舊]],字音画数表[旧字],0))</f>
        <v>きょう</v>
      </c>
      <c r="F112" s="14">
        <f>INDEX(字音画数表[画数],MATCH(新旧対照表_日本語[[#This Row],[舊]],字音画数表[旧字],0))</f>
        <v>13</v>
      </c>
      <c r="G112" s="14">
        <f>INDEX(字音画数表[部首番号],MATCH(新旧対照表_日本語[[#This Row],[舊]],字音画数表[旧字],0))</f>
        <v>163</v>
      </c>
      <c r="H112" s="14">
        <f>COUNTIF(並べ替え用[文字列],"*"&amp;新旧対照表_日本語[[#This Row],[舊]]&amp;"*")</f>
        <v>0</v>
      </c>
      <c r="I112" s="39">
        <f>COUNTIF(並べ替え用[文字列],"*"&amp;新旧対照表_日本語[[#This Row],[新]]&amp;"*")</f>
        <v>0</v>
      </c>
    </row>
    <row r="113" spans="2:9">
      <c r="B113" s="48">
        <f t="shared" si="1"/>
        <v>111</v>
      </c>
      <c r="C113" t="s">
        <v>204</v>
      </c>
      <c r="D113" t="s">
        <v>2430</v>
      </c>
      <c r="E113" s="78" t="str">
        <f>INDEX(字音画数表[字音],MATCH(新旧対照表_日本語[[#This Row],[舊]],字音画数表[旧字],0))</f>
        <v>く</v>
      </c>
      <c r="F113" s="39">
        <f>INDEX(字音画数表[画数],MATCH(新旧対照表_日本語[[#This Row],[舊]],字音画数表[旧字],0))</f>
        <v>10</v>
      </c>
      <c r="G113" s="39">
        <f>INDEX(字音画数表[部首番号],MATCH(新旧対照表_日本語[[#This Row],[舊]],字音画数表[旧字],0))</f>
        <v>9</v>
      </c>
      <c r="H113" s="39">
        <f>COUNTIF(並べ替え用[文字列],"*"&amp;新旧対照表_日本語[[#This Row],[舊]]&amp;"*")</f>
        <v>0</v>
      </c>
      <c r="I113" s="39">
        <f>COUNTIF(並べ替え用[文字列],"*"&amp;新旧対照表_日本語[[#This Row],[新]]&amp;"*")</f>
        <v>0</v>
      </c>
    </row>
    <row r="114" spans="2:9">
      <c r="B114" s="75">
        <f t="shared" si="1"/>
        <v>112</v>
      </c>
      <c r="C114" s="35" t="s">
        <v>216</v>
      </c>
      <c r="D114" t="s">
        <v>1309</v>
      </c>
      <c r="E114" s="28" t="str">
        <f>INDEX(字音画数表[字音],MATCH(新旧対照表_日本語[[#This Row],[舊]],字音画数表[旧字],0))</f>
        <v>けい</v>
      </c>
      <c r="F114" s="14">
        <f>INDEX(字音画数表[画数],MATCH(新旧対照表_日本語[[#This Row],[舊]],字音画数表[旧字],0))</f>
        <v>9</v>
      </c>
      <c r="G114" s="14">
        <f>INDEX(字音画数表[部首番号],MATCH(新旧対照表_日本語[[#This Row],[舊]],字音画数表[旧字],0))</f>
        <v>140</v>
      </c>
      <c r="H114" s="14">
        <f>COUNTIF(並べ替え用[文字列],"*"&amp;新旧対照表_日本語[[#This Row],[舊]]&amp;"*")</f>
        <v>0</v>
      </c>
      <c r="I114" s="39">
        <f>COUNTIF(並べ替え用[文字列],"*"&amp;新旧対照表_日本語[[#This Row],[新]]&amp;"*")</f>
        <v>0</v>
      </c>
    </row>
    <row r="115" spans="2:9">
      <c r="B115" s="48">
        <f t="shared" si="1"/>
        <v>113</v>
      </c>
      <c r="C115" t="s">
        <v>219</v>
      </c>
      <c r="D115" t="s">
        <v>2309</v>
      </c>
      <c r="E115" s="78" t="str">
        <f>INDEX(字音画数表[字音],MATCH(新旧対照表_日本語[[#This Row],[舊]],字音画数表[旧字],0))</f>
        <v>けい</v>
      </c>
      <c r="F115" s="39">
        <f>INDEX(字音画数表[画数],MATCH(新旧対照表_日本語[[#This Row],[舊]],字音画数表[旧字],0))</f>
        <v>10</v>
      </c>
      <c r="G115" s="39">
        <f>INDEX(字音画数表[部首番号],MATCH(新旧対照表_日本語[[#This Row],[舊]],字音画数表[旧字],0))</f>
        <v>60</v>
      </c>
      <c r="H115" s="39">
        <f>COUNTIF(並べ替え用[文字列],"*"&amp;新旧対照表_日本語[[#This Row],[舊]]&amp;"*")</f>
        <v>0</v>
      </c>
      <c r="I115" s="39">
        <f>COUNTIF(並べ替え用[文字列],"*"&amp;新旧対照表_日本語[[#This Row],[新]]&amp;"*")</f>
        <v>0</v>
      </c>
    </row>
    <row r="116" spans="2:9">
      <c r="B116" s="75">
        <f t="shared" si="1"/>
        <v>114</v>
      </c>
      <c r="C116" s="35" t="s">
        <v>224</v>
      </c>
      <c r="D116" t="s">
        <v>1310</v>
      </c>
      <c r="E116" s="28" t="str">
        <f>INDEX(字音画数表[字音],MATCH(新旧対照表_日本語[[#This Row],[舊]],字音画数表[旧字],0))</f>
        <v>けい</v>
      </c>
      <c r="F116" s="14">
        <f>INDEX(字音画数表[画数],MATCH(新旧対照表_日本語[[#This Row],[舊]],字音画数表[旧字],0))</f>
        <v>19</v>
      </c>
      <c r="G116" s="14">
        <f>INDEX(字音画数表[部首番号],MATCH(新旧対照表_日本語[[#This Row],[舊]],字音画数表[旧字],0))</f>
        <v>120</v>
      </c>
      <c r="H116" s="14">
        <f>COUNTIF(並べ替え用[文字列],"*"&amp;新旧対照表_日本語[[#This Row],[舊]]&amp;"*")</f>
        <v>0</v>
      </c>
      <c r="I116" s="39">
        <f>COUNTIF(並べ替え用[文字列],"*"&amp;新旧対照表_日本語[[#This Row],[新]]&amp;"*")</f>
        <v>0</v>
      </c>
    </row>
    <row r="117" spans="2:9">
      <c r="B117" s="48">
        <f t="shared" si="1"/>
        <v>115</v>
      </c>
      <c r="C117" s="3" t="s">
        <v>1311</v>
      </c>
      <c r="D117" t="s">
        <v>1312</v>
      </c>
      <c r="E117" s="28" t="str">
        <f>INDEX(字音画数表[字音],MATCH(新旧対照表_日本語[[#This Row],[舊]],字音画数表[旧字],0))</f>
        <v>けん</v>
      </c>
      <c r="F117" s="14">
        <f>INDEX(字音画数表[画数],MATCH(新旧対照表_日本語[[#This Row],[舊]],字音画数表[旧字],0))</f>
        <v>16</v>
      </c>
      <c r="G117" s="14">
        <f>INDEX(字音画数表[部首番号],MATCH(新旧対照表_日本語[[#This Row],[舊]],字音画数表[旧字],0))</f>
        <v>120</v>
      </c>
      <c r="H117" s="14">
        <f>COUNTIF(並べ替え用[文字列],"*"&amp;新旧対照表_日本語[[#This Row],[舊]]&amp;"*")</f>
        <v>0</v>
      </c>
      <c r="I117" s="39">
        <f>COUNTIF(並べ替え用[文字列],"*"&amp;新旧対照表_日本語[[#This Row],[新]]&amp;"*")</f>
        <v>0</v>
      </c>
    </row>
    <row r="118" spans="2:9">
      <c r="B118" s="48">
        <f t="shared" si="1"/>
        <v>116</v>
      </c>
      <c r="C118" t="s">
        <v>1467</v>
      </c>
      <c r="D118" t="s">
        <v>2362</v>
      </c>
      <c r="E118" s="48" t="str">
        <f>INDEX(字音画数表[字音],MATCH(新旧対照表_日本語[[#This Row],[舊]],字音画数表[旧字],0))</f>
        <v>けん</v>
      </c>
      <c r="F118" s="39">
        <f>INDEX(字音画数表[画数],MATCH(新旧対照表_日本語[[#This Row],[舊]],字音画数表[旧字],0))</f>
        <v>20</v>
      </c>
      <c r="G118" s="39">
        <f>INDEX(字音画数表[部首番号],MATCH(新旧対照表_日本語[[#This Row],[舊]],字音画数表[旧字],0))</f>
        <v>94</v>
      </c>
      <c r="H118" s="39">
        <f>COUNTIF(並べ替え用[文字列],"*"&amp;新旧対照表_日本語[[#This Row],[舊]]&amp;"*")</f>
        <v>0</v>
      </c>
      <c r="I118" s="39">
        <f>COUNTIF(並べ替え用[文字列],"*"&amp;新旧対照表_日本語[[#This Row],[新]]&amp;"*")</f>
        <v>0</v>
      </c>
    </row>
    <row r="119" spans="2:9">
      <c r="B119" s="48">
        <f t="shared" si="1"/>
        <v>117</v>
      </c>
      <c r="C119" t="s">
        <v>1351</v>
      </c>
      <c r="D119" t="s">
        <v>2413</v>
      </c>
      <c r="E119" s="48" t="str">
        <f>INDEX(字音画数表[字音],MATCH(新旧対照表_日本語[[#This Row],[舊]],字音画数表[旧字],0))</f>
        <v>けん</v>
      </c>
      <c r="F119" s="39">
        <f>INDEX(字音画数表[画数],MATCH(新旧対照表_日本語[[#This Row],[舊]],字音画数表[旧字],0))</f>
        <v>23</v>
      </c>
      <c r="G119" s="39">
        <f>INDEX(字音画数表[部首番号],MATCH(新旧対照表_日本語[[#This Row],[舊]],字音画数表[旧字],0))</f>
        <v>181</v>
      </c>
      <c r="H119" s="39">
        <f>COUNTIF(並べ替え用[文字列],"*"&amp;新旧対照表_日本語[[#This Row],[舊]]&amp;"*")</f>
        <v>0</v>
      </c>
      <c r="I119" s="39">
        <f>COUNTIF(並べ替え用[文字列],"*"&amp;新旧対照表_日本語[[#This Row],[新]]&amp;"*")</f>
        <v>0</v>
      </c>
    </row>
    <row r="120" spans="2:9">
      <c r="B120">
        <f t="shared" si="1"/>
        <v>118</v>
      </c>
      <c r="C120" t="s">
        <v>250</v>
      </c>
      <c r="D120" t="s">
        <v>1313</v>
      </c>
      <c r="E120" s="52" t="str">
        <f>INDEX(字音画数表[字音],MATCH(新旧対照表_日本語[[#This Row],[舊]],字音画数表[旧字],0))</f>
        <v>こ</v>
      </c>
      <c r="F120" s="39">
        <f>INDEX(字音画数表[画数],MATCH(新旧対照表_日本語[[#This Row],[舊]],字音画数表[旧字],0))</f>
        <v>4</v>
      </c>
      <c r="G120" s="39">
        <f>INDEX(字音画数表[部首番号],MATCH(新旧対照表_日本語[[#This Row],[舊]],字音画数表[旧字],0))</f>
        <v>63</v>
      </c>
      <c r="H120" s="39">
        <f>COUNTIF(並べ替え用[文字列],"*"&amp;新旧対照表_日本語[[#This Row],[舊]]&amp;"*")</f>
        <v>0</v>
      </c>
      <c r="I120" s="39">
        <f>COUNTIF(並べ替え用[文字列],"*"&amp;新旧対照表_日本語[[#This Row],[新]]&amp;"*")</f>
        <v>0</v>
      </c>
    </row>
    <row r="121" spans="2:9">
      <c r="B121" s="48">
        <f t="shared" si="1"/>
        <v>119</v>
      </c>
      <c r="C121" s="7" t="s">
        <v>1477</v>
      </c>
      <c r="D121" t="s">
        <v>267</v>
      </c>
      <c r="E121" s="52" t="str">
        <f>INDEX(字音画数表[字音],MATCH(新旧対照表_日本語[[#This Row],[舊]],字音画数表[旧字],0))</f>
        <v>ご</v>
      </c>
      <c r="F121" s="39">
        <f>INDEX(字音画数表[画数],MATCH(新旧対照表_日本語[[#This Row],[舊]],字音画数表[旧字],0))</f>
        <v>7</v>
      </c>
      <c r="G121" s="39">
        <f>INDEX(字音画数表[部首番号],MATCH(新旧対照表_日本語[[#This Row],[舊]],字音画数表[旧字],0))</f>
        <v>30</v>
      </c>
      <c r="H121" s="39">
        <f>COUNTIF(並べ替え用[文字列],"*"&amp;新旧対照表_日本語[[#This Row],[舊]]&amp;"*")</f>
        <v>0</v>
      </c>
      <c r="I121" s="39">
        <f>COUNTIF(並べ替え用[文字列],"*"&amp;新旧対照表_日本語[[#This Row],[新]]&amp;"*")</f>
        <v>0</v>
      </c>
    </row>
    <row r="122" spans="2:9">
      <c r="B122" s="48">
        <f t="shared" si="1"/>
        <v>120</v>
      </c>
      <c r="C122" t="s">
        <v>285</v>
      </c>
      <c r="D122" t="s">
        <v>2311</v>
      </c>
      <c r="E122" s="78" t="str">
        <f>INDEX(字音画数表[字音],MATCH(新旧対照表_日本語[[#This Row],[舊]],字音画数表[旧字],0))</f>
        <v>こう</v>
      </c>
      <c r="F122" s="39">
        <f>INDEX(字音画数表[画数],MATCH(新旧対照表_日本語[[#This Row],[舊]],字音画数表[旧字],0))</f>
        <v>9</v>
      </c>
      <c r="G122" s="39">
        <f>INDEX(字音画数表[部首番号],MATCH(新旧対照表_日本語[[#This Row],[舊]],字音画数表[旧字],0))</f>
        <v>61</v>
      </c>
      <c r="H122" s="39">
        <f>COUNTIF(並べ替え用[文字列],"*"&amp;新旧対照表_日本語[[#This Row],[舊]]&amp;"*")</f>
        <v>0</v>
      </c>
      <c r="I122" s="39">
        <f>COUNTIF(並べ替え用[文字列],"*"&amp;新旧対照表_日本語[[#This Row],[新]]&amp;"*")</f>
        <v>0</v>
      </c>
    </row>
    <row r="123" spans="2:9">
      <c r="B123" s="48">
        <f t="shared" si="1"/>
        <v>121</v>
      </c>
      <c r="C123" t="s">
        <v>987</v>
      </c>
      <c r="D123" t="s">
        <v>2467</v>
      </c>
      <c r="E123" s="48" t="str">
        <f>INDEX(字音画数表[字音],MATCH(新旧対照表_日本語[[#This Row],[舊]],字音画数表[旧字],0))</f>
        <v>こう</v>
      </c>
      <c r="F123" s="39">
        <f>INDEX(字音画数表[画数],MATCH(新旧対照表_日本語[[#This Row],[舊]],字音画数表[旧字],0))</f>
        <v>12</v>
      </c>
      <c r="G123" s="39">
        <f>INDEX(字音画数表[部首番号],MATCH(新旧対照表_日本語[[#This Row],[舊]],字音画数表[旧字],0))</f>
        <v>201</v>
      </c>
      <c r="H123" s="39">
        <f>COUNTIF(並べ替え用[文字列],"*"&amp;新旧対照表_日本語[[#This Row],[舊]]&amp;"*")</f>
        <v>0</v>
      </c>
      <c r="I123" s="39">
        <f>COUNTIF(並べ替え用[文字列],"*"&amp;新旧対照表_日本語[[#This Row],[新]]&amp;"*")</f>
        <v>0</v>
      </c>
    </row>
    <row r="124" spans="2:9">
      <c r="B124">
        <f t="shared" si="1"/>
        <v>122</v>
      </c>
      <c r="C124" t="s">
        <v>294</v>
      </c>
      <c r="D124" t="s">
        <v>1852</v>
      </c>
      <c r="E124" s="52" t="str">
        <f>INDEX(字音画数表[字音],MATCH(新旧対照表_日本語[[#This Row],[舊]],字音画数表[旧字],0))</f>
        <v>こう</v>
      </c>
      <c r="F124" s="39">
        <f>INDEX(字音画数表[画数],MATCH(新旧対照表_日本語[[#This Row],[舊]],字音画数表[旧字],0))</f>
        <v>15</v>
      </c>
      <c r="G124" s="39">
        <f>INDEX(字音画数表[部首番号],MATCH(新旧対照表_日本語[[#This Row],[舊]],字音画数表[旧字],0))</f>
        <v>53</v>
      </c>
      <c r="H124" s="39">
        <f>COUNTIF(並べ替え用[文字列],"*"&amp;新旧対照表_日本語[[#This Row],[舊]]&amp;"*")</f>
        <v>0</v>
      </c>
      <c r="I124" s="39">
        <f>COUNTIF(並べ替え用[文字列],"*"&amp;新旧対照表_日本語[[#This Row],[新]]&amp;"*")</f>
        <v>0</v>
      </c>
    </row>
    <row r="125" spans="2:9">
      <c r="B125" s="48">
        <f t="shared" si="1"/>
        <v>123</v>
      </c>
      <c r="C125" t="s">
        <v>295</v>
      </c>
      <c r="D125" t="s">
        <v>2425</v>
      </c>
      <c r="E125" s="48" t="str">
        <f>INDEX(字音画数表[字音],MATCH(新旧対照表_日本語[[#This Row],[舊]],字音画数表[旧字],0))</f>
        <v>こう</v>
      </c>
      <c r="F125" s="39">
        <f>INDEX(字音画数表[画数],MATCH(新旧対照表_日本語[[#This Row],[舊]],字音画数表[旧字],0))</f>
        <v>16</v>
      </c>
      <c r="G125" s="39">
        <f>INDEX(字音画数表[部首番号],MATCH(新旧対照表_日本語[[#This Row],[舊]],字音画数表[旧字],0))</f>
        <v>75</v>
      </c>
      <c r="H125" s="39">
        <f>COUNTIF(並べ替え用[文字列],"*"&amp;新旧対照表_日本語[[#This Row],[舊]]&amp;"*")</f>
        <v>0</v>
      </c>
      <c r="I125" s="39">
        <f>COUNTIF(並べ替え用[文字列],"*"&amp;新旧対照表_日本語[[#This Row],[新]]&amp;"*")</f>
        <v>0</v>
      </c>
    </row>
    <row r="126" spans="2:9">
      <c r="B126" s="48">
        <f t="shared" si="1"/>
        <v>124</v>
      </c>
      <c r="C126" t="s">
        <v>2238</v>
      </c>
      <c r="D126" t="s">
        <v>2239</v>
      </c>
      <c r="E126" s="78" t="str">
        <f>INDEX(字音画数表[字音],MATCH(新旧対照表_日本語[[#This Row],[舊]],字音画数表[旧字],0))</f>
        <v>こく</v>
      </c>
      <c r="F126" s="39">
        <f>INDEX(字音画数表[画数],MATCH(新旧対照表_日本語[[#This Row],[舊]],字音画数表[旧字],0))</f>
        <v>11</v>
      </c>
      <c r="G126" s="39">
        <f>INDEX(字音画数表[部首番号],MATCH(新旧対照表_日本語[[#This Row],[舊]],字音画数表[旧字],0))</f>
        <v>31</v>
      </c>
      <c r="H126" s="39">
        <f>COUNTIF(並べ替え用[文字列],"*"&amp;新旧対照表_日本語[[#This Row],[舊]]&amp;"*")</f>
        <v>0</v>
      </c>
      <c r="I126" s="39">
        <f>COUNTIF(並べ替え用[文字列],"*"&amp;新旧対照表_日本語[[#This Row],[新]]&amp;"*")</f>
        <v>0</v>
      </c>
    </row>
    <row r="127" spans="2:9">
      <c r="B127" s="48">
        <f t="shared" si="1"/>
        <v>125</v>
      </c>
      <c r="C127" t="s">
        <v>1061</v>
      </c>
      <c r="D127" t="s">
        <v>2429</v>
      </c>
      <c r="E127" s="48" t="str">
        <f>INDEX(字音画数表[字音],MATCH(新旧対照表_日本語[[#This Row],[舊]],字音画数表[旧字],0))</f>
        <v>こく</v>
      </c>
      <c r="F127" s="39">
        <f>INDEX(字音画数表[画数],MATCH(新旧対照表_日本語[[#This Row],[舊]],字音画数表[旧字],0))</f>
        <v>12</v>
      </c>
      <c r="G127" s="39">
        <f>INDEX(字音画数表[部首番号],MATCH(新旧対照表_日本語[[#This Row],[舊]],字音画数表[旧字],0))</f>
        <v>203</v>
      </c>
      <c r="H127" s="39">
        <f>COUNTIF(並べ替え用[文字列],"*"&amp;新旧対照表_日本語[[#This Row],[舊]]&amp;"*")</f>
        <v>0</v>
      </c>
      <c r="I127" s="39">
        <f>COUNTIF(並べ替え用[文字列],"*"&amp;新旧対照表_日本語[[#This Row],[新]]&amp;"*")</f>
        <v>0</v>
      </c>
    </row>
    <row r="128" spans="2:9">
      <c r="B128" s="48">
        <f t="shared" si="1"/>
        <v>126</v>
      </c>
      <c r="C128" t="s">
        <v>173</v>
      </c>
      <c r="D128" t="s">
        <v>2422</v>
      </c>
      <c r="E128" s="48" t="str">
        <f>INDEX(字音画数表[字音],MATCH(新旧対照表_日本語[[#This Row],[舊]],字音画数表[旧字],0))</f>
        <v>し</v>
      </c>
      <c r="F128" s="39">
        <f>INDEX(字音画数表[画数],MATCH(新旧対照表_日本語[[#This Row],[舊]],字音画数表[旧字],0))</f>
        <v>15</v>
      </c>
      <c r="G128" s="39">
        <f>INDEX(字音画数表[部首番号],MATCH(新旧対照表_日本語[[#This Row],[舊]],字音画数表[旧字],0))</f>
        <v>211</v>
      </c>
      <c r="H128" s="39">
        <f>COUNTIF(並べ替え用[文字列],"*"&amp;新旧対照表_日本語[[#This Row],[舊]]&amp;"*")</f>
        <v>0</v>
      </c>
      <c r="I128" s="39">
        <f>COUNTIF(並べ替え用[文字列],"*"&amp;新旧対照表_日本語[[#This Row],[新]]&amp;"*")</f>
        <v>0</v>
      </c>
    </row>
    <row r="129" spans="2:9">
      <c r="B129" s="48">
        <f t="shared" si="1"/>
        <v>127</v>
      </c>
      <c r="C129" t="s">
        <v>1529</v>
      </c>
      <c r="D129" t="s">
        <v>2286</v>
      </c>
      <c r="E129" s="78" t="str">
        <f>INDEX(字音画数表[字音],MATCH(新旧対照表_日本語[[#This Row],[舊]],字音画数表[旧字],0))</f>
        <v>じ</v>
      </c>
      <c r="F129" s="39">
        <f>INDEX(字音画数表[画数],MATCH(新旧対照表_日本語[[#This Row],[舊]],字音画数表[旧字],0))</f>
        <v>8</v>
      </c>
      <c r="G129" s="39">
        <f>INDEX(字音画数表[部首番号],MATCH(新旧対照表_日本語[[#This Row],[舊]],字音画数表[旧字],0))</f>
        <v>10</v>
      </c>
      <c r="H129" s="39">
        <f>COUNTIF(並べ替え用[文字列],"*"&amp;新旧対照表_日本語[[#This Row],[舊]]&amp;"*")</f>
        <v>0</v>
      </c>
      <c r="I129" s="39">
        <f>COUNTIF(並べ替え用[文字列],"*"&amp;新旧対照表_日本語[[#This Row],[新]]&amp;"*")</f>
        <v>0</v>
      </c>
    </row>
    <row r="130" spans="2:9">
      <c r="B130">
        <f t="shared" ref="B130:B193" si="2">ROW()-2</f>
        <v>128</v>
      </c>
      <c r="C130" t="s">
        <v>1314</v>
      </c>
      <c r="D130" t="s">
        <v>1315</v>
      </c>
      <c r="E130" s="28" t="str">
        <f>INDEX(字音画数表[字音],MATCH(新旧対照表_日本語[[#This Row],[舊]],字音画数表[旧字],0))</f>
        <v>じ</v>
      </c>
      <c r="F130" s="14">
        <f>INDEX(字音画数表[画数],MATCH(新旧対照表_日本語[[#This Row],[舊]],字音画数表[旧字],0))</f>
        <v>12</v>
      </c>
      <c r="G130" s="14">
        <f>INDEX(字音画数表[部首番号],MATCH(新旧対照表_日本語[[#This Row],[舊]],字音画数表[旧字],0))</f>
        <v>154</v>
      </c>
      <c r="H130" s="14">
        <f>COUNTIF(並べ替え用[文字列],"*"&amp;新旧対照表_日本語[[#This Row],[舊]]&amp;"*")</f>
        <v>0</v>
      </c>
      <c r="I130" s="39">
        <f>COUNTIF(並べ替え用[文字列],"*"&amp;新旧対照表_日本語[[#This Row],[新]]&amp;"*")</f>
        <v>0</v>
      </c>
    </row>
    <row r="131" spans="2:9">
      <c r="B131" s="48">
        <f t="shared" si="2"/>
        <v>129</v>
      </c>
      <c r="C131" s="49" t="s">
        <v>1532</v>
      </c>
      <c r="D131" t="s">
        <v>2240</v>
      </c>
      <c r="E131" s="78" t="str">
        <f>INDEX(字音画数表[字音],MATCH(新旧対照表_日本語[[#This Row],[舊]],字音画数表[旧字],0))</f>
        <v>しつ</v>
      </c>
      <c r="F131" s="39">
        <f>INDEX(字音画数表[画数],MATCH(新旧対照表_日本語[[#This Row],[舊]],字音画数表[旧字],0))</f>
        <v>14</v>
      </c>
      <c r="G131" s="39">
        <f>INDEX(字音画数表[部首番号],MATCH(新旧対照表_日本語[[#This Row],[舊]],字音画数表[旧字],0))</f>
        <v>40</v>
      </c>
      <c r="H131" s="39">
        <f>COUNTIF(並べ替え用[文字列],"*"&amp;新旧対照表_日本語[[#This Row],[舊]]&amp;"*")</f>
        <v>0</v>
      </c>
      <c r="I131" s="39">
        <f>COUNTIF(並べ替え用[文字列],"*"&amp;新旧対照表_日本語[[#This Row],[新]]&amp;"*")</f>
        <v>0</v>
      </c>
    </row>
    <row r="132" spans="2:9">
      <c r="B132">
        <f t="shared" si="2"/>
        <v>130</v>
      </c>
      <c r="C132" t="s">
        <v>364</v>
      </c>
      <c r="D132" t="s">
        <v>1317</v>
      </c>
      <c r="E132" s="28" t="str">
        <f>INDEX(字音画数表[字音],MATCH(新旧対照表_日本語[[#This Row],[舊]],字音画数表[旧字],0))</f>
        <v>しゃ</v>
      </c>
      <c r="F132" s="14">
        <f>INDEX(字音画数表[画数],MATCH(新旧対照表_日本語[[#This Row],[舊]],字音画数表[旧字],0))</f>
        <v>8</v>
      </c>
      <c r="G132" s="14">
        <f>INDEX(字音画数表[部首番号],MATCH(新旧対照表_日本語[[#This Row],[舊]],字音画数表[旧字],0))</f>
        <v>135</v>
      </c>
      <c r="H132" s="14">
        <f>COUNTIF(並べ替え用[文字列],"*"&amp;新旧対照表_日本語[[#This Row],[舊]]&amp;"*")</f>
        <v>0</v>
      </c>
      <c r="I132" s="39">
        <f>COUNTIF(並べ替え用[文字列],"*"&amp;新旧対照表_日本語[[#This Row],[新]]&amp;"*")</f>
        <v>0</v>
      </c>
    </row>
    <row r="133" spans="2:9">
      <c r="B133">
        <f t="shared" si="2"/>
        <v>131</v>
      </c>
      <c r="C133" t="s">
        <v>367</v>
      </c>
      <c r="D133" t="s">
        <v>1316</v>
      </c>
      <c r="E133" s="28" t="str">
        <f>INDEX(字音画数表[字音],MATCH(新旧対照表_日本語[[#This Row],[舊]],字音画数表[旧字],0))</f>
        <v>しゃ</v>
      </c>
      <c r="F133" s="14">
        <f>INDEX(字音画数表[画数],MATCH(新旧対照表_日本語[[#This Row],[舊]],字音画数表[旧字],0))</f>
        <v>9</v>
      </c>
      <c r="G133" s="14">
        <f>INDEX(字音画数表[部首番号],MATCH(新旧対照表_日本語[[#This Row],[舊]],字音画数表[旧字],0))</f>
        <v>125</v>
      </c>
      <c r="H133" s="14">
        <f>COUNTIF(並べ替え用[文字列],"*"&amp;新旧対照表_日本語[[#This Row],[舊]]&amp;"*")</f>
        <v>0</v>
      </c>
      <c r="I133" s="39">
        <f>COUNTIF(並べ替え用[文字列],"*"&amp;新旧対照表_日本語[[#This Row],[新]]&amp;"*")</f>
        <v>0</v>
      </c>
    </row>
    <row r="134" spans="2:9">
      <c r="B134">
        <f t="shared" si="2"/>
        <v>132</v>
      </c>
      <c r="C134" t="s">
        <v>389</v>
      </c>
      <c r="D134" t="s">
        <v>1318</v>
      </c>
      <c r="E134" s="28" t="str">
        <f>INDEX(字音画数表[字音],MATCH(新旧対照表_日本語[[#This Row],[舊]],字音画数表[旧字],0))</f>
        <v>しゅう</v>
      </c>
      <c r="F134" s="14">
        <f>INDEX(字音画数表[画数],MATCH(新旧対照表_日本語[[#This Row],[舊]],字音画数表[旧字],0))</f>
        <v>12</v>
      </c>
      <c r="G134" s="14">
        <f>INDEX(字音画数表[部首番号],MATCH(新旧対照表_日本語[[#This Row],[舊]],字音画数表[旧字],0))</f>
        <v>109</v>
      </c>
      <c r="H134" s="14">
        <f>COUNTIF(並べ替え用[文字列],"*"&amp;新旧対照表_日本語[[#This Row],[舊]]&amp;"*")</f>
        <v>0</v>
      </c>
      <c r="I134" s="39">
        <f>COUNTIF(並べ替え用[文字列],"*"&amp;新旧対照表_日本語[[#This Row],[新]]&amp;"*")</f>
        <v>0</v>
      </c>
    </row>
    <row r="135" spans="2:9">
      <c r="B135" s="48">
        <f t="shared" si="2"/>
        <v>133</v>
      </c>
      <c r="C135" t="s">
        <v>846</v>
      </c>
      <c r="D135" t="s">
        <v>2301</v>
      </c>
      <c r="E135" s="78" t="str">
        <f>INDEX(字音画数表[字音],MATCH(新旧対照表_日本語[[#This Row],[舊]],字音画数表[旧字],0))</f>
        <v>しゅう</v>
      </c>
      <c r="F135" s="39">
        <f>INDEX(字音画数表[画数],MATCH(新旧対照表_日本語[[#This Row],[舊]],字音画数表[旧字],0))</f>
        <v>14</v>
      </c>
      <c r="G135" s="39">
        <f>INDEX(字音画数表[部首番号],MATCH(新旧対照表_日本語[[#This Row],[舊]],字音画数表[旧字],0))</f>
        <v>32</v>
      </c>
      <c r="H135" s="39">
        <f>COUNTIF(並べ替え用[文字列],"*"&amp;新旧対照表_日本語[[#This Row],[舊]]&amp;"*")</f>
        <v>0</v>
      </c>
      <c r="I135" s="39">
        <f>COUNTIF(並べ替え用[文字列],"*"&amp;新旧対照表_日本語[[#This Row],[新]]&amp;"*")</f>
        <v>0</v>
      </c>
    </row>
    <row r="136" spans="2:9">
      <c r="B136" s="48">
        <f t="shared" si="2"/>
        <v>134</v>
      </c>
      <c r="C136" t="s">
        <v>395</v>
      </c>
      <c r="D136" t="s">
        <v>2310</v>
      </c>
      <c r="E136" s="78" t="str">
        <f>INDEX(字音画数表[字音],MATCH(新旧対照表_日本語[[#This Row],[舊]],字音画数表[旧字],0))</f>
        <v>じゅう</v>
      </c>
      <c r="F136" s="39">
        <f>INDEX(字音画数表[画数],MATCH(新旧対照表_日本語[[#This Row],[舊]],字音画数表[旧字],0))</f>
        <v>11</v>
      </c>
      <c r="G136" s="39">
        <f>INDEX(字音画数表[部首番号],MATCH(新旧対照表_日本語[[#This Row],[舊]],字音画数表[旧字],0))</f>
        <v>60</v>
      </c>
      <c r="H136" s="39">
        <f>COUNTIF(並べ替え用[文字列],"*"&amp;新旧対照表_日本語[[#This Row],[舊]]&amp;"*")</f>
        <v>0</v>
      </c>
      <c r="I136" s="39">
        <f>COUNTIF(並べ替え用[文字列],"*"&amp;新旧対照表_日本語[[#This Row],[新]]&amp;"*")</f>
        <v>0</v>
      </c>
    </row>
    <row r="137" spans="2:9">
      <c r="B137" s="48">
        <f t="shared" si="2"/>
        <v>135</v>
      </c>
      <c r="C137" t="s">
        <v>407</v>
      </c>
      <c r="D137" t="s">
        <v>2289</v>
      </c>
      <c r="E137" s="78" t="str">
        <f>INDEX(字音画数表[字音],MATCH(新旧対照表_日本語[[#This Row],[舊]],字音画数表[旧字],0))</f>
        <v>しょ</v>
      </c>
      <c r="F137" s="39">
        <f>INDEX(字音画数表[画数],MATCH(新旧対照表_日本語[[#This Row],[舊]],字音画数表[旧字],0))</f>
        <v>11</v>
      </c>
      <c r="G137" s="39">
        <f>INDEX(字音画数表[部首番号],MATCH(新旧対照表_日本語[[#This Row],[舊]],字音画数表[旧字],0))</f>
        <v>141</v>
      </c>
      <c r="H137" s="39">
        <f>COUNTIF(並べ替え用[文字列],"*"&amp;新旧対照表_日本語[[#This Row],[舊]]&amp;"*")</f>
        <v>0</v>
      </c>
      <c r="I137" s="39">
        <f>COUNTIF(並べ替え用[文字列],"*"&amp;新旧対照表_日本語[[#This Row],[新]]&amp;"*")</f>
        <v>0</v>
      </c>
    </row>
    <row r="138" spans="2:9">
      <c r="B138" s="48">
        <f t="shared" si="2"/>
        <v>136</v>
      </c>
      <c r="C138" s="37" t="s">
        <v>408</v>
      </c>
      <c r="D138" t="s">
        <v>2245</v>
      </c>
      <c r="E138" s="48" t="str">
        <f>INDEX(字音画数表[字音],MATCH(新旧対照表_日本語[[#This Row],[舊]],字音画数表[旧字],0))</f>
        <v>しょ</v>
      </c>
      <c r="F138" s="39">
        <f>INDEX(字音画数表[画数],MATCH(新旧対照表_日本語[[#This Row],[舊]],字音画数表[旧字],0))</f>
        <v>14</v>
      </c>
      <c r="G138" s="39">
        <f>INDEX(字音画数表[部首番号],MATCH(新旧対照表_日本語[[#This Row],[舊]],字音画数表[旧字],0))</f>
        <v>122</v>
      </c>
      <c r="H138" s="39">
        <f>COUNTIF(並べ替え用[文字列],"*"&amp;新旧対照表_日本語[[#This Row],[舊]]&amp;"*")</f>
        <v>0</v>
      </c>
      <c r="I138" s="39">
        <f>COUNTIF(並べ替え用[文字列],"*"&amp;新旧対照表_日本語[[#This Row],[新]]&amp;"*")</f>
        <v>0</v>
      </c>
    </row>
    <row r="139" spans="2:9">
      <c r="B139" s="48">
        <f t="shared" si="2"/>
        <v>137</v>
      </c>
      <c r="C139" s="49" t="s">
        <v>820</v>
      </c>
      <c r="D139" s="49" t="s">
        <v>1557</v>
      </c>
      <c r="E139" s="48" t="str">
        <f>INDEX(字音画数表[字音],MATCH(新旧対照表_日本語[[#This Row],[舊]],字音画数表[旧字],0))</f>
        <v>しょ</v>
      </c>
      <c r="F139" s="39">
        <f>INDEX(字音画数表[画数],MATCH(新旧対照表_日本語[[#This Row],[舊]],字音画数表[旧字],0))</f>
        <v>15</v>
      </c>
      <c r="G139" s="39">
        <f>INDEX(字音画数表[部首番号],MATCH(新旧対照表_日本語[[#This Row],[舊]],字音画数表[旧字],0))</f>
        <v>149</v>
      </c>
      <c r="H139" s="39">
        <f>COUNTIF(並べ替え用[文字列],"*"&amp;新旧対照表_日本語[[#This Row],[舊]]&amp;"*")</f>
        <v>0</v>
      </c>
      <c r="I139" s="39">
        <f>COUNTIF(並べ替え用[文字列],"*"&amp;新旧対照表_日本語[[#This Row],[新]]&amp;"*")</f>
        <v>0</v>
      </c>
    </row>
    <row r="140" spans="2:9">
      <c r="B140" s="48">
        <f t="shared" si="2"/>
        <v>138</v>
      </c>
      <c r="C140" t="s">
        <v>1559</v>
      </c>
      <c r="D140" t="s">
        <v>2300</v>
      </c>
      <c r="E140" s="78" t="str">
        <f>INDEX(字音画数表[字音],MATCH(新旧対照表_日本語[[#This Row],[舊]],字音画数表[旧字],0))</f>
        <v>しょう</v>
      </c>
      <c r="F140" s="39">
        <f>INDEX(字音画数表[画数],MATCH(新旧対照表_日本語[[#This Row],[舊]],字音画数表[旧字],0))</f>
        <v>7</v>
      </c>
      <c r="G140" s="39">
        <f>INDEX(字音画数表[部首番号],MATCH(新旧対照表_日本語[[#This Row],[舊]],字音画数表[旧字],0))</f>
        <v>33</v>
      </c>
      <c r="H140" s="39">
        <f>COUNTIF(並べ替え用[文字列],"*"&amp;新旧対照表_日本語[[#This Row],[舊]]&amp;"*")</f>
        <v>0</v>
      </c>
      <c r="I140" s="39">
        <f>COUNTIF(並べ替え用[文字列],"*"&amp;新旧対照表_日本語[[#This Row],[新]]&amp;"*")</f>
        <v>0</v>
      </c>
    </row>
    <row r="141" spans="2:9">
      <c r="B141" s="48">
        <f t="shared" si="2"/>
        <v>139</v>
      </c>
      <c r="C141" t="s">
        <v>1563</v>
      </c>
      <c r="D141" t="s">
        <v>2451</v>
      </c>
      <c r="E141" s="48" t="str">
        <f>INDEX(字音画数表[字音],MATCH(新旧対照表_日本語[[#This Row],[舊]],字音画数表[旧字],0))</f>
        <v>しょう</v>
      </c>
      <c r="F141" s="39">
        <f>INDEX(字音画数表[画数],MATCH(新旧対照表_日本語[[#This Row],[舊]],字音画数表[旧字],0))</f>
        <v>8</v>
      </c>
      <c r="G141" s="39">
        <f>INDEX(字音画数表[部首番号],MATCH(新旧対照表_日本語[[#This Row],[舊]],字音画数表[旧字],0))</f>
        <v>94</v>
      </c>
      <c r="H141" s="39">
        <f>COUNTIF(並べ替え用[文字列],"*"&amp;新旧対照表_日本語[[#This Row],[舊]]&amp;"*")</f>
        <v>0</v>
      </c>
      <c r="I141" s="39">
        <f>COUNTIF(並べ替え用[文字列],"*"&amp;新旧対照表_日本語[[#This Row],[新]]&amp;"*")</f>
        <v>0</v>
      </c>
    </row>
    <row r="142" spans="2:9">
      <c r="B142" s="48">
        <f t="shared" si="2"/>
        <v>140</v>
      </c>
      <c r="C142" t="s">
        <v>425</v>
      </c>
      <c r="D142" t="s">
        <v>2280</v>
      </c>
      <c r="E142" s="78" t="str">
        <f>INDEX(字音画数表[字音],MATCH(新旧対照表_日本語[[#This Row],[舊]],字音画数表[旧字],0))</f>
        <v>しょう</v>
      </c>
      <c r="F142" s="39">
        <f>INDEX(字音画数表[画数],MATCH(新旧対照表_日本語[[#This Row],[舊]],字音画数表[旧字],0))</f>
        <v>10</v>
      </c>
      <c r="G142" s="39">
        <f>INDEX(字音画数表[部首番号],MATCH(新旧対照表_日本語[[#This Row],[舊]],字音画数表[旧字],0))</f>
        <v>4</v>
      </c>
      <c r="H142" s="39">
        <f>COUNTIF(並べ替え用[文字列],"*"&amp;新旧対照表_日本語[[#This Row],[舊]]&amp;"*")</f>
        <v>0</v>
      </c>
      <c r="I142" s="39">
        <f>COUNTIF(並べ替え用[文字列],"*"&amp;新旧対照表_日本語[[#This Row],[新]]&amp;"*")</f>
        <v>0</v>
      </c>
    </row>
    <row r="143" spans="2:9">
      <c r="B143">
        <f t="shared" si="2"/>
        <v>141</v>
      </c>
      <c r="C143" t="s">
        <v>429</v>
      </c>
      <c r="D143" t="s">
        <v>1319</v>
      </c>
      <c r="E143" s="28" t="str">
        <f>INDEX(字音画数表[字音],MATCH(新旧対照表_日本語[[#This Row],[舊]],字音画数表[旧字],0))</f>
        <v>しょう</v>
      </c>
      <c r="F143" s="14">
        <f>INDEX(字音画数表[画数],MATCH(新旧対照表_日本語[[#This Row],[舊]],字音画数表[旧字],0))</f>
        <v>12</v>
      </c>
      <c r="G143" s="14">
        <f>INDEX(字音画数表[部首番号],MATCH(新旧対照表_日本語[[#This Row],[舊]],字音画数表[旧字],0))</f>
        <v>41</v>
      </c>
      <c r="H143" s="14">
        <f>COUNTIF(並べ替え用[文字列],"*"&amp;新旧対照表_日本語[[#This Row],[舊]]&amp;"*")</f>
        <v>0</v>
      </c>
      <c r="I143" s="39">
        <f>COUNTIF(並べ替え用[文字列],"*"&amp;新旧対照表_日本語[[#This Row],[新]]&amp;"*")</f>
        <v>0</v>
      </c>
    </row>
    <row r="144" spans="2:9">
      <c r="B144" s="78">
        <f t="shared" si="2"/>
        <v>142</v>
      </c>
      <c r="C144" s="87" t="s">
        <v>1571</v>
      </c>
      <c r="D144" s="79" t="s">
        <v>2244</v>
      </c>
      <c r="E144" s="78" t="str">
        <f>INDEX(字音画数表[字音],MATCH(新旧対照表_日本語[[#This Row],[舊]],字音画数表[旧字],0))</f>
        <v>しょう</v>
      </c>
      <c r="F144" s="52">
        <f>INDEX(字音画数表[画数],MATCH(新旧対照表_日本語[[#This Row],[舊]],字音画数表[旧字],0))</f>
        <v>14</v>
      </c>
      <c r="G144" s="52">
        <f>INDEX(字音画数表[部首番号],MATCH(新旧対照表_日本語[[#This Row],[舊]],字音画数表[旧字],0))</f>
        <v>37</v>
      </c>
      <c r="H144" s="52">
        <f>COUNTIF(並べ替え用[文字列],"*"&amp;新旧対照表_日本語[[#This Row],[舊]]&amp;"*")</f>
        <v>0</v>
      </c>
      <c r="I144" s="52">
        <f>COUNTIF(並べ替え用[文字列],"*"&amp;新旧対照表_日本語[[#This Row],[新]]&amp;"*")</f>
        <v>0</v>
      </c>
    </row>
    <row r="145" spans="2:9">
      <c r="B145">
        <f t="shared" si="2"/>
        <v>143</v>
      </c>
      <c r="C145" t="s">
        <v>436</v>
      </c>
      <c r="D145" t="s">
        <v>1320</v>
      </c>
      <c r="E145" s="28" t="str">
        <f>INDEX(字音画数表[字音],MATCH(新旧対照表_日本語[[#This Row],[舊]],字音画数表[旧字],0))</f>
        <v>じょう</v>
      </c>
      <c r="F145" s="14">
        <f>INDEX(字音画数表[画数],MATCH(新旧対照表_日本語[[#This Row],[舊]],字音画数表[旧字],0))</f>
        <v>5</v>
      </c>
      <c r="G145" s="14">
        <f>INDEX(字音画数表[部首番号],MATCH(新旧対照表_日本語[[#This Row],[舊]],字音画数表[旧字],0))</f>
        <v>40</v>
      </c>
      <c r="H145" s="14">
        <f>COUNTIF(並べ替え用[文字列],"*"&amp;新旧対照表_日本語[[#This Row],[舊]]&amp;"*")</f>
        <v>0</v>
      </c>
      <c r="I145" s="39">
        <f>COUNTIF(並べ替え用[文字列],"*"&amp;新旧対照表_日本語[[#This Row],[新]]&amp;"*")</f>
        <v>0</v>
      </c>
    </row>
    <row r="146" spans="2:9">
      <c r="B146">
        <f t="shared" si="2"/>
        <v>144</v>
      </c>
      <c r="C146" t="s">
        <v>445</v>
      </c>
      <c r="D146" t="s">
        <v>1844</v>
      </c>
      <c r="E146" s="28" t="str">
        <f>INDEX(字音画数表[字音],MATCH(新旧対照表_日本語[[#This Row],[舊]],字音画数表[旧字],0))</f>
        <v>しょく</v>
      </c>
      <c r="F146" s="14">
        <f>INDEX(字音画数表[画数],MATCH(新旧対照表_日本語[[#This Row],[舊]],字音画数表[旧字],0))</f>
        <v>9</v>
      </c>
      <c r="G146" s="14">
        <f>INDEX(字音画数表[部首番号],MATCH(新旧対照表_日本語[[#This Row],[舊]],字音画数表[旧字],0))</f>
        <v>26</v>
      </c>
      <c r="H146" s="14">
        <f>COUNTIF(並べ替え用[文字列],"*"&amp;新旧対照表_日本語[[#This Row],[舊]]&amp;"*")</f>
        <v>0</v>
      </c>
      <c r="I146" s="39">
        <f>COUNTIF(並べ替え用[文字列],"*"&amp;新旧対照表_日本語[[#This Row],[新]]&amp;"*")</f>
        <v>0</v>
      </c>
    </row>
    <row r="147" spans="2:9">
      <c r="B147">
        <f t="shared" si="2"/>
        <v>145</v>
      </c>
      <c r="C147" t="s">
        <v>521</v>
      </c>
      <c r="D147" t="s">
        <v>1325</v>
      </c>
      <c r="E147" s="28" t="str">
        <f>INDEX(字音画数表[字音],MATCH(新旧対照表_日本語[[#This Row],[舊]],字音画数表[旧字],0))</f>
        <v>しょく</v>
      </c>
      <c r="F147" s="14">
        <f>INDEX(字音画数表[画数],MATCH(新旧対照表_日本語[[#This Row],[舊]],字音画数表[旧字],0))</f>
        <v>19</v>
      </c>
      <c r="G147" s="14">
        <f>INDEX(字音画数表[部首番号],MATCH(新旧対照表_日本語[[#This Row],[舊]],字音画数表[旧字],0))</f>
        <v>120</v>
      </c>
      <c r="H147" s="14">
        <f>COUNTIF(並べ替え用[文字列],"*"&amp;新旧対照表_日本語[[#This Row],[舊]]&amp;"*")</f>
        <v>0</v>
      </c>
      <c r="I147" s="39">
        <f>COUNTIF(並べ替え用[文字列],"*"&amp;新旧対照表_日本語[[#This Row],[新]]&amp;"*")</f>
        <v>0</v>
      </c>
    </row>
    <row r="148" spans="2:9">
      <c r="B148" s="48">
        <f t="shared" si="2"/>
        <v>146</v>
      </c>
      <c r="C148" t="s">
        <v>1915</v>
      </c>
      <c r="D148" t="s">
        <v>2395</v>
      </c>
      <c r="E148" s="48" t="str">
        <f>INDEX(字音画数表[字音],MATCH(新旧対照表_日本語[[#This Row],[舊]],字音画数表[旧字],0))</f>
        <v>しょく</v>
      </c>
      <c r="F148" s="39">
        <f>INDEX(字音画数表[画数],MATCH(新旧対照表_日本語[[#This Row],[舊]],字音画数表[旧字],0))</f>
        <v>20</v>
      </c>
      <c r="G148" s="39">
        <f>INDEX(字音画数表[部首番号],MATCH(新旧対照表_日本語[[#This Row],[舊]],字音画数表[旧字],0))</f>
        <v>148</v>
      </c>
      <c r="H148" s="39">
        <f>COUNTIF(並べ替え用[文字列],"*"&amp;新旧対照表_日本語[[#This Row],[舊]]&amp;"*")</f>
        <v>0</v>
      </c>
      <c r="I148" s="39">
        <f>COUNTIF(並べ替え用[文字列],"*"&amp;新旧対照表_日本語[[#This Row],[新]]&amp;"*")</f>
        <v>0</v>
      </c>
    </row>
    <row r="149" spans="2:9">
      <c r="B149" s="48">
        <f t="shared" si="2"/>
        <v>147</v>
      </c>
      <c r="C149" t="s">
        <v>454</v>
      </c>
      <c r="D149" t="s">
        <v>2306</v>
      </c>
      <c r="E149" s="78" t="str">
        <f>INDEX(字音画数表[字音],MATCH(新旧対照表_日本語[[#This Row],[舊]],字音画数表[旧字],0))</f>
        <v>しょく</v>
      </c>
      <c r="F149" s="39">
        <f>INDEX(字音画数表[画数],MATCH(新旧対照表_日本語[[#This Row],[舊]],字音画数表[旧字],0))</f>
        <v>21</v>
      </c>
      <c r="G149" s="39">
        <f>INDEX(字音画数表[部首番号],MATCH(新旧対照表_日本語[[#This Row],[舊]],字音画数表[旧字],0))</f>
        <v>44</v>
      </c>
      <c r="H149" s="39">
        <f>COUNTIF(並べ替え用[文字列],"*"&amp;新旧対照表_日本語[[#This Row],[舊]]&amp;"*")</f>
        <v>0</v>
      </c>
      <c r="I149" s="39">
        <f>COUNTIF(並べ替え用[文字列],"*"&amp;新旧対照表_日本語[[#This Row],[新]]&amp;"*")</f>
        <v>0</v>
      </c>
    </row>
    <row r="150" spans="2:9">
      <c r="B150">
        <f t="shared" si="2"/>
        <v>148</v>
      </c>
      <c r="C150" t="s">
        <v>462</v>
      </c>
      <c r="D150" t="s">
        <v>1321</v>
      </c>
      <c r="E150" s="28" t="str">
        <f>INDEX(字音画数表[字音],MATCH(新旧対照表_日本語[[#This Row],[舊]],字音画数表[旧字],0))</f>
        <v>しん</v>
      </c>
      <c r="F150" s="14">
        <f>INDEX(字音画数表[画数],MATCH(新旧対照表_日本語[[#This Row],[舊]],字音画数表[旧字],0))</f>
        <v>10</v>
      </c>
      <c r="G150" s="14">
        <f>INDEX(字音画数表[部首番号],MATCH(新旧対照表_日本語[[#This Row],[舊]],字音画数表[旧字],0))</f>
        <v>73</v>
      </c>
      <c r="H150" s="14">
        <f>COUNTIF(並べ替え用[文字列],"*"&amp;新旧対照表_日本語[[#This Row],[舊]]&amp;"*")</f>
        <v>0</v>
      </c>
      <c r="I150" s="39">
        <f>COUNTIF(並べ替え用[文字列],"*"&amp;新旧対照表_日本語[[#This Row],[新]]&amp;"*")</f>
        <v>0</v>
      </c>
    </row>
    <row r="151" spans="2:9">
      <c r="B151">
        <f t="shared" si="2"/>
        <v>149</v>
      </c>
      <c r="C151" t="s">
        <v>1583</v>
      </c>
      <c r="D151" t="s">
        <v>1821</v>
      </c>
      <c r="E151" s="78" t="str">
        <f>INDEX(字音画数表[字音],MATCH(新旧対照表_日本語[[#This Row],[舊]],字音画数表[旧字],0))</f>
        <v>しん</v>
      </c>
      <c r="F151" s="39">
        <f>INDEX(字音画数表[画数],MATCH(新旧対照表_日本語[[#This Row],[舊]],字音画数表[旧字],0))</f>
        <v>10</v>
      </c>
      <c r="G151" s="39">
        <f>INDEX(字音画数表[部首番号],MATCH(新旧対照表_日本語[[#This Row],[舊]],字音画数表[旧字],0))</f>
        <v>109</v>
      </c>
      <c r="H151" s="39">
        <f>COUNTIF(並べ替え用[文字列],"*"&amp;新旧対照表_日本語[[#This Row],[舊]]&amp;"*")</f>
        <v>0</v>
      </c>
      <c r="I151" s="39">
        <f>COUNTIF(並べ替え用[文字列],"*"&amp;新旧対照表_日本語[[#This Row],[新]]&amp;"*")</f>
        <v>0</v>
      </c>
    </row>
    <row r="152" spans="2:9">
      <c r="B152" s="48">
        <f t="shared" si="2"/>
        <v>150</v>
      </c>
      <c r="C152" s="37" t="s">
        <v>1588</v>
      </c>
      <c r="D152" t="s">
        <v>1587</v>
      </c>
      <c r="E152" s="78" t="str">
        <f>INDEX(字音画数表[字音],MATCH(新旧対照表_日本語[[#This Row],[舊]],字音画数表[旧字],0))</f>
        <v>しん</v>
      </c>
      <c r="F152" s="39">
        <f>INDEX(字音画数表[画数],MATCH(新旧対照表_日本語[[#This Row],[舊]],字音画数表[旧字],0))</f>
        <v>13</v>
      </c>
      <c r="G152" s="39">
        <f>INDEX(字音画数表[部首番号],MATCH(新旧対照表_日本語[[#This Row],[舊]],字音画数表[旧字],0))</f>
        <v>61</v>
      </c>
      <c r="H152" s="39">
        <f>COUNTIF(並べ替え用[文字列],"*"&amp;新旧対照表_日本語[[#This Row],[舊]]&amp;"*")</f>
        <v>0</v>
      </c>
      <c r="I152" s="39">
        <f>COUNTIF(並べ替え用[文字列],"*"&amp;新旧対照表_日本語[[#This Row],[新]]&amp;"*")</f>
        <v>0</v>
      </c>
    </row>
    <row r="153" spans="2:9">
      <c r="B153" s="48">
        <f t="shared" si="2"/>
        <v>151</v>
      </c>
      <c r="C153" t="s">
        <v>1589</v>
      </c>
      <c r="D153" t="s">
        <v>2365</v>
      </c>
      <c r="E153" s="48" t="str">
        <f>INDEX(字音画数表[字音],MATCH(新旧対照表_日本語[[#This Row],[舊]],字音画数表[旧字],0))</f>
        <v>しん</v>
      </c>
      <c r="F153" s="39">
        <f>INDEX(字音画数表[画数],MATCH(新旧対照表_日本語[[#This Row],[舊]],字音画数表[旧字],0))</f>
        <v>14</v>
      </c>
      <c r="G153" s="39">
        <f>INDEX(字音画数表[部首番号],MATCH(新旧対照表_日本語[[#This Row],[舊]],字音画数表[旧字],0))</f>
        <v>108</v>
      </c>
      <c r="H153" s="39">
        <f>COUNTIF(並べ替え用[文字列],"*"&amp;新旧対照表_日本語[[#This Row],[舊]]&amp;"*")</f>
        <v>0</v>
      </c>
      <c r="I153" s="39">
        <f>COUNTIF(並べ替え用[文字列],"*"&amp;新旧対照表_日本語[[#This Row],[新]]&amp;"*")</f>
        <v>0</v>
      </c>
    </row>
    <row r="154" spans="2:9">
      <c r="B154" s="48">
        <f t="shared" si="2"/>
        <v>152</v>
      </c>
      <c r="C154" t="s">
        <v>1595</v>
      </c>
      <c r="D154" t="s">
        <v>2330</v>
      </c>
      <c r="E154" s="48" t="str">
        <f>INDEX(字音画数表[字音],MATCH(新旧対照表_日本語[[#This Row],[舊]],字音画数表[旧字],0))</f>
        <v>すう</v>
      </c>
      <c r="F154" s="39">
        <f>INDEX(字音画数表[画数],MATCH(新旧対照表_日本語[[#This Row],[舊]],字音画数表[旧字],0))</f>
        <v>15</v>
      </c>
      <c r="G154" s="39">
        <f>INDEX(字音画数表[部首番号],MATCH(新旧対照表_日本語[[#This Row],[舊]],字音画数表[旧字],0))</f>
        <v>66</v>
      </c>
      <c r="H154" s="39">
        <f>COUNTIF(並べ替え用[文字列],"*"&amp;新旧対照表_日本語[[#This Row],[舊]]&amp;"*")</f>
        <v>0</v>
      </c>
      <c r="I154" s="39">
        <f>COUNTIF(並べ替え用[文字列],"*"&amp;新旧対照表_日本語[[#This Row],[新]]&amp;"*")</f>
        <v>0</v>
      </c>
    </row>
    <row r="155" spans="2:9">
      <c r="B155" s="48">
        <f t="shared" si="2"/>
        <v>153</v>
      </c>
      <c r="C155" s="3" t="s">
        <v>1214</v>
      </c>
      <c r="D155" t="s">
        <v>2142</v>
      </c>
      <c r="E155" s="28" t="str">
        <f>INDEX(字音画数表[字音],MATCH(新旧対照表_日本語[[#This Row],[舊]],字音画数表[旧字],0))</f>
        <v>せい</v>
      </c>
      <c r="F155" s="14">
        <f>INDEX(字音画数表[画数],MATCH(新旧対照表_日本語[[#This Row],[舊]],字音画数表[旧字],0))</f>
        <v>8</v>
      </c>
      <c r="G155" s="14">
        <f>INDEX(字音画数表[部首番号],MATCH(新旧対照表_日本語[[#This Row],[舊]],字音画数表[旧字],0))</f>
        <v>174</v>
      </c>
      <c r="H155" s="14">
        <f>COUNTIF(並べ替え用[文字列],"*"&amp;新旧対照表_日本語[[#This Row],[舊]]&amp;"*")</f>
        <v>0</v>
      </c>
      <c r="I155" s="39">
        <f>COUNTIF(並べ替え用[文字列],"*"&amp;新旧対照表_日本語[[#This Row],[新]]&amp;"*")</f>
        <v>0</v>
      </c>
    </row>
    <row r="156" spans="2:9">
      <c r="B156">
        <f t="shared" si="2"/>
        <v>154</v>
      </c>
      <c r="C156" t="s">
        <v>1918</v>
      </c>
      <c r="D156" t="s">
        <v>1601</v>
      </c>
      <c r="E156" s="28" t="str">
        <f>INDEX(字音画数表[字音],MATCH(新旧対照表_日本語[[#This Row],[舊]],字音画数表[旧字],0))</f>
        <v>せい</v>
      </c>
      <c r="F156" s="14">
        <f>INDEX(字音画数表[画数],MATCH(新旧対照表_日本語[[#This Row],[舊]],字音画数表[旧字],0))</f>
        <v>11</v>
      </c>
      <c r="G156" s="14">
        <f>INDEX(字音画数表[部首番号],MATCH(新旧対照表_日本語[[#This Row],[舊]],字音画数表[旧字],0))</f>
        <v>85</v>
      </c>
      <c r="H156" s="14">
        <f>COUNTIF(並べ替え用[文字列],"*"&amp;新旧対照表_日本語[[#This Row],[舊]]&amp;"*")</f>
        <v>0</v>
      </c>
      <c r="I156" s="39">
        <f>COUNTIF(並べ替え用[文字列],"*"&amp;新旧対照表_日本語[[#This Row],[新]]&amp;"*")</f>
        <v>0</v>
      </c>
    </row>
    <row r="157" spans="2:9">
      <c r="B157" s="48">
        <f t="shared" si="2"/>
        <v>155</v>
      </c>
      <c r="C157" t="s">
        <v>1023</v>
      </c>
      <c r="D157" t="s">
        <v>2421</v>
      </c>
      <c r="E157" s="48" t="str">
        <f>INDEX(字音画数表[字音],MATCH(新旧対照表_日本語[[#This Row],[舊]],字音画数表[旧字],0))</f>
        <v>せい</v>
      </c>
      <c r="F157" s="39">
        <f>INDEX(字音画数表[画数],MATCH(新旧対照表_日本語[[#This Row],[舊]],字音画数表[旧字],0))</f>
        <v>14</v>
      </c>
      <c r="G157" s="39">
        <f>INDEX(字音画数表[部首番号],MATCH(新旧対照表_日本語[[#This Row],[舊]],字音画数表[旧字],0))</f>
        <v>210</v>
      </c>
      <c r="H157" s="39">
        <f>COUNTIF(並べ替え用[文字列],"*"&amp;新旧対照表_日本語[[#This Row],[舊]]&amp;"*")</f>
        <v>0</v>
      </c>
      <c r="I157" s="39">
        <f>COUNTIF(並べ替え用[文字列],"*"&amp;新旧対照表_日本語[[#This Row],[新]]&amp;"*")</f>
        <v>0</v>
      </c>
    </row>
    <row r="158" spans="2:9">
      <c r="B158" s="48">
        <f t="shared" si="2"/>
        <v>156</v>
      </c>
      <c r="C158" t="s">
        <v>1606</v>
      </c>
      <c r="D158" t="s">
        <v>2412</v>
      </c>
      <c r="E158" s="48" t="str">
        <f>INDEX(字音画数表[字音],MATCH(新旧対照表_日本語[[#This Row],[舊]],字音画数表[旧字],0))</f>
        <v>せい</v>
      </c>
      <c r="F158" s="39">
        <f>INDEX(字音画数表[画数],MATCH(新旧対照表_日本語[[#This Row],[舊]],字音画数表[旧字],0))</f>
        <v>16</v>
      </c>
      <c r="G158" s="39">
        <f>INDEX(字音画数表[部首番号],MATCH(新旧対照表_日本語[[#This Row],[舊]],字音画数表[旧字],0))</f>
        <v>174</v>
      </c>
      <c r="H158" s="39">
        <f>COUNTIF(並べ替え用[文字列],"*"&amp;新旧対照表_日本語[[#This Row],[舊]]&amp;"*")</f>
        <v>0</v>
      </c>
      <c r="I158" s="39">
        <f>COUNTIF(並べ替え用[文字列],"*"&amp;新旧対照表_日本語[[#This Row],[新]]&amp;"*")</f>
        <v>0</v>
      </c>
    </row>
    <row r="159" spans="2:9">
      <c r="B159">
        <f t="shared" si="2"/>
        <v>157</v>
      </c>
      <c r="C159" t="s">
        <v>488</v>
      </c>
      <c r="D159" t="s">
        <v>1322</v>
      </c>
      <c r="E159" s="28" t="str">
        <f>INDEX(字音画数表[字音],MATCH(新旧対照表_日本語[[#This Row],[舊]],字音画数表[旧字],0))</f>
        <v>せき</v>
      </c>
      <c r="F159" s="14">
        <f>INDEX(字音画数表[画数],MATCH(新旧対照表_日本語[[#This Row],[舊]],字音画数表[旧字],0))</f>
        <v>20</v>
      </c>
      <c r="G159" s="14">
        <f>INDEX(字音画数表[部首番号],MATCH(新旧対照表_日本語[[#This Row],[舊]],字音画数表[旧字],0))</f>
        <v>165</v>
      </c>
      <c r="H159" s="14">
        <f>COUNTIF(並べ替え用[文字列],"*"&amp;新旧対照表_日本語[[#This Row],[舊]]&amp;"*")</f>
        <v>0</v>
      </c>
      <c r="I159" s="39">
        <f>COUNTIF(並べ替え用[文字列],"*"&amp;新旧対照表_日本語[[#This Row],[新]]&amp;"*")</f>
        <v>0</v>
      </c>
    </row>
    <row r="160" spans="2:9">
      <c r="B160" s="48">
        <f t="shared" si="2"/>
        <v>158</v>
      </c>
      <c r="C160" t="s">
        <v>493</v>
      </c>
      <c r="D160" t="s">
        <v>2372</v>
      </c>
      <c r="E160" s="48" t="str">
        <f>INDEX(字音画数表[字音],MATCH(新旧対照表_日本語[[#This Row],[舊]],字音画数表[旧字],0))</f>
        <v>せつ</v>
      </c>
      <c r="F160" s="39">
        <f>INDEX(字音画数表[画数],MATCH(新旧対照表_日本語[[#This Row],[舊]],字音画数表[旧字],0))</f>
        <v>22</v>
      </c>
      <c r="G160" s="39">
        <f>INDEX(字音画数表[部首番号],MATCH(新旧対照表_日本語[[#This Row],[舊]],字音画数表[旧字],0))</f>
        <v>116</v>
      </c>
      <c r="H160" s="39">
        <f>COUNTIF(並べ替え用[文字列],"*"&amp;新旧対照表_日本語[[#This Row],[舊]]&amp;"*")</f>
        <v>0</v>
      </c>
      <c r="I160" s="39">
        <f>COUNTIF(並べ替え用[文字列],"*"&amp;新旧対照表_日本語[[#This Row],[新]]&amp;"*")</f>
        <v>0</v>
      </c>
    </row>
    <row r="161" spans="2:9">
      <c r="B161" s="48">
        <f t="shared" si="2"/>
        <v>159</v>
      </c>
      <c r="C161" t="s">
        <v>499</v>
      </c>
      <c r="D161" t="s">
        <v>2350</v>
      </c>
      <c r="E161" s="48" t="str">
        <f>INDEX(字音画数表[字音],MATCH(新旧対照表_日本語[[#This Row],[舊]],字音画数表[旧字],0))</f>
        <v>せん</v>
      </c>
      <c r="F161" s="39">
        <f>INDEX(字音画数表[画数],MATCH(新旧対照表_日本語[[#This Row],[舊]],字音画数表[旧字],0))</f>
        <v>11</v>
      </c>
      <c r="G161" s="39">
        <f>INDEX(字音画数表[部首番号],MATCH(新旧対照表_日本語[[#This Row],[舊]],字音画数表[旧字],0))</f>
        <v>85</v>
      </c>
      <c r="H161" s="39">
        <f>COUNTIF(並べ替え用[文字列],"*"&amp;新旧対照表_日本語[[#This Row],[舊]]&amp;"*")</f>
        <v>0</v>
      </c>
      <c r="I161" s="39">
        <f>COUNTIF(並べ替え用[文字列],"*"&amp;新旧対照表_日本語[[#This Row],[新]]&amp;"*")</f>
        <v>0</v>
      </c>
    </row>
    <row r="162" spans="2:9">
      <c r="B162">
        <f t="shared" si="2"/>
        <v>160</v>
      </c>
      <c r="C162" t="s">
        <v>1839</v>
      </c>
      <c r="D162" t="s">
        <v>1846</v>
      </c>
      <c r="E162" s="28" t="str">
        <f>INDEX(字音画数表[字音],MATCH(新旧対照表_日本語[[#This Row],[舊]],字音画数表[旧字],0))</f>
        <v>せん</v>
      </c>
      <c r="F162" s="14">
        <f>INDEX(字音画数表[画数],MATCH(新旧対照表_日本語[[#This Row],[舊]],字音画数表[旧字],0))</f>
        <v>15</v>
      </c>
      <c r="G162" s="14">
        <f>INDEX(字音画数表[部首番号],MATCH(新旧対照表_日本語[[#This Row],[舊]],字音画数表[旧字],0))</f>
        <v>157</v>
      </c>
      <c r="H162" s="14">
        <f>COUNTIF(並べ替え用[文字列],"*"&amp;新旧対照表_日本語[[#This Row],[舊]]&amp;"*")</f>
        <v>0</v>
      </c>
      <c r="I162" s="39">
        <f>COUNTIF(並べ替え用[文字列],"*"&amp;新旧対照表_日本語[[#This Row],[新]]&amp;"*")</f>
        <v>0</v>
      </c>
    </row>
    <row r="163" spans="2:9">
      <c r="B163" s="75">
        <f t="shared" si="2"/>
        <v>161</v>
      </c>
      <c r="C163" s="35" t="s">
        <v>1922</v>
      </c>
      <c r="D163" t="s">
        <v>2143</v>
      </c>
      <c r="E163" s="28" t="str">
        <f>INDEX(字音画数表[字音],MATCH(新旧対照表_日本語[[#This Row],[舊]],字音画数表[旧字],0))</f>
        <v>せん</v>
      </c>
      <c r="F163" s="14">
        <f>INDEX(字音画数表[画数],MATCH(新旧対照表_日本語[[#This Row],[舊]],字音画数表[旧字],0))</f>
        <v>16</v>
      </c>
      <c r="G163" s="14">
        <f>INDEX(字音画数表[部首番号],MATCH(新旧対照表_日本語[[#This Row],[舊]],字音画数表[旧字],0))</f>
        <v>62</v>
      </c>
      <c r="H163" s="14">
        <f>COUNTIF(並べ替え用[文字列],"*"&amp;新旧対照表_日本語[[#This Row],[舊]]&amp;"*")</f>
        <v>0</v>
      </c>
      <c r="I163" s="39">
        <f>COUNTIF(並べ替え用[文字列],"*"&amp;新旧対照表_日本語[[#This Row],[新]]&amp;"*")</f>
        <v>0</v>
      </c>
    </row>
    <row r="164" spans="2:9">
      <c r="B164">
        <f t="shared" si="2"/>
        <v>162</v>
      </c>
      <c r="C164" t="s">
        <v>507</v>
      </c>
      <c r="D164" t="s">
        <v>1323</v>
      </c>
      <c r="E164" s="78" t="str">
        <f>INDEX(字音画数表[字音],MATCH(新旧対照表_日本語[[#This Row],[舊]],字音画数表[旧字],0))</f>
        <v>せん</v>
      </c>
      <c r="F164" s="39">
        <f>INDEX(字音画数表[画数],MATCH(新旧対照表_日本語[[#This Row],[舊]],字音画数表[旧字],0))</f>
        <v>16</v>
      </c>
      <c r="G164" s="39">
        <f>INDEX(字音画数表[部首番号],MATCH(新旧対照表_日本語[[#This Row],[舊]],字音画数表[旧字],0))</f>
        <v>167</v>
      </c>
      <c r="H164" s="39">
        <f>COUNTIF(並べ替え用[文字列],"*"&amp;新旧対照表_日本語[[#This Row],[舊]]&amp;"*")</f>
        <v>0</v>
      </c>
      <c r="I164" s="39">
        <f>COUNTIF(並べ替え用[文字列],"*"&amp;新旧対照表_日本語[[#This Row],[新]]&amp;"*")</f>
        <v>0</v>
      </c>
    </row>
    <row r="165" spans="2:9">
      <c r="B165">
        <f t="shared" si="2"/>
        <v>163</v>
      </c>
      <c r="C165" t="s">
        <v>512</v>
      </c>
      <c r="D165" t="s">
        <v>1324</v>
      </c>
      <c r="E165" s="28" t="str">
        <f>INDEX(字音画数表[字音],MATCH(新旧対照表_日本語[[#This Row],[舊]],字音画数表[旧字],0))</f>
        <v>そう</v>
      </c>
      <c r="F165" s="14">
        <f>INDEX(字音画数表[画数],MATCH(新旧対照表_日本語[[#This Row],[舊]],字音画数表[旧字],0))</f>
        <v>10</v>
      </c>
      <c r="G165" s="14">
        <f>INDEX(字音画数表[部首番号],MATCH(新旧対照表_日本語[[#This Row],[舊]],字音画数表[旧字],0))</f>
        <v>140</v>
      </c>
      <c r="H165" s="14">
        <f>COUNTIF(並べ替え用[文字列],"*"&amp;新旧対照表_日本語[[#This Row],[舊]]&amp;"*")</f>
        <v>0</v>
      </c>
      <c r="I165" s="39">
        <f>COUNTIF(並べ替え用[文字列],"*"&amp;新旧対照表_日本語[[#This Row],[新]]&amp;"*")</f>
        <v>0</v>
      </c>
    </row>
    <row r="166" spans="2:9">
      <c r="B166" s="48">
        <f t="shared" si="2"/>
        <v>164</v>
      </c>
      <c r="C166" t="s">
        <v>1570</v>
      </c>
      <c r="D166" t="s">
        <v>2393</v>
      </c>
      <c r="E166" s="48" t="str">
        <f>INDEX(字音画数表[字音],MATCH(新旧対照表_日本語[[#This Row],[舊]],字音画数表[旧字],0))</f>
        <v>そう</v>
      </c>
      <c r="F166" s="39">
        <f>INDEX(字音画数表[画数],MATCH(新旧対照表_日本語[[#This Row],[舊]],字音画数表[旧字],0))</f>
        <v>13</v>
      </c>
      <c r="G166" s="39">
        <f>INDEX(字音画数表[部首番号],MATCH(新旧対照表_日本語[[#This Row],[舊]],字音画数表[旧字],0))</f>
        <v>145</v>
      </c>
      <c r="H166" s="39">
        <f>COUNTIF(並べ替え用[文字列],"*"&amp;新旧対照表_日本語[[#This Row],[舊]]&amp;"*")</f>
        <v>0</v>
      </c>
      <c r="I166" s="39">
        <f>COUNTIF(並べ替え用[文字列],"*"&amp;新旧対照表_日本語[[#This Row],[新]]&amp;"*")</f>
        <v>0</v>
      </c>
    </row>
    <row r="167" spans="2:9">
      <c r="B167" s="48">
        <f t="shared" si="2"/>
        <v>165</v>
      </c>
      <c r="C167" t="s">
        <v>515</v>
      </c>
      <c r="D167" t="s">
        <v>2424</v>
      </c>
      <c r="E167" s="48" t="str">
        <f>INDEX(字音画数表[字音],MATCH(新旧対照表_日本語[[#This Row],[舊]],字音画数表[旧字],0))</f>
        <v>そう</v>
      </c>
      <c r="F167" s="39">
        <f>INDEX(字音画数表[画数],MATCH(新旧対照表_日本語[[#This Row],[舊]],字音画数表[旧字],0))</f>
        <v>15</v>
      </c>
      <c r="G167" s="39">
        <f>INDEX(字音画数表[部首番号],MATCH(新旧対照表_日本語[[#This Row],[舊]],字音画数表[旧字],0))</f>
        <v>32</v>
      </c>
      <c r="H167" s="39">
        <f>COUNTIF(並べ替え用[文字列],"*"&amp;新旧対照表_日本語[[#This Row],[舊]]&amp;"*")</f>
        <v>0</v>
      </c>
      <c r="I167" s="39">
        <f>COUNTIF(並べ替え用[文字列],"*"&amp;新旧対照表_日本語[[#This Row],[新]]&amp;"*")</f>
        <v>0</v>
      </c>
    </row>
    <row r="168" spans="2:9">
      <c r="B168" s="48">
        <f t="shared" si="2"/>
        <v>166</v>
      </c>
      <c r="C168" t="s">
        <v>2414</v>
      </c>
      <c r="D168" t="s">
        <v>2415</v>
      </c>
      <c r="E168" s="48" t="str">
        <f>INDEX(字音画数表[字音],MATCH(新旧対照表_日本語[[#This Row],[舊]],字音画数表[旧字],0))</f>
        <v>そう</v>
      </c>
      <c r="F168" s="39">
        <f>INDEX(字音画数表[画数],MATCH(新旧対照表_日本語[[#This Row],[舊]],字音画数表[旧字],0))</f>
        <v>20</v>
      </c>
      <c r="G168" s="39">
        <f>INDEX(字音画数表[部首番号],MATCH(新旧対照表_日本語[[#This Row],[舊]],字音画数表[旧字],0))</f>
        <v>187</v>
      </c>
      <c r="H168" s="39">
        <f>COUNTIF(並べ替え用[文字列],"*"&amp;新旧対照表_日本語[[#This Row],[舊]]&amp;"*")</f>
        <v>0</v>
      </c>
      <c r="I168" s="39">
        <f>COUNTIF(並べ替え用[文字列],"*"&amp;新旧対照表_日本語[[#This Row],[新]]&amp;"*")</f>
        <v>0</v>
      </c>
    </row>
    <row r="169" spans="2:9">
      <c r="B169" s="48">
        <f t="shared" si="2"/>
        <v>167</v>
      </c>
      <c r="C169" t="s">
        <v>532</v>
      </c>
      <c r="D169" t="s">
        <v>2307</v>
      </c>
      <c r="E169" s="78" t="str">
        <f>INDEX(字音画数表[字音],MATCH(新旧対照表_日本語[[#This Row],[舊]],字音画数表[旧字],0))</f>
        <v>たい</v>
      </c>
      <c r="F169" s="39">
        <f>INDEX(字音画数表[画数],MATCH(新旧対照表_日本語[[#This Row],[舊]],字音画数表[旧字],0))</f>
        <v>11</v>
      </c>
      <c r="G169" s="39">
        <f>INDEX(字音画数表[部首番号],MATCH(新旧対照表_日本語[[#This Row],[舊]],字音画数表[旧字],0))</f>
        <v>50</v>
      </c>
      <c r="H169" s="39">
        <f>COUNTIF(並べ替え用[文字列],"*"&amp;新旧対照表_日本語[[#This Row],[舊]]&amp;"*")</f>
        <v>0</v>
      </c>
      <c r="I169" s="39">
        <f>COUNTIF(並べ替え用[文字列],"*"&amp;新旧対照表_日本語[[#This Row],[新]]&amp;"*")</f>
        <v>0</v>
      </c>
    </row>
    <row r="170" spans="2:9">
      <c r="B170" s="48">
        <f t="shared" si="2"/>
        <v>168</v>
      </c>
      <c r="C170" t="s">
        <v>1627</v>
      </c>
      <c r="D170" t="s">
        <v>2383</v>
      </c>
      <c r="E170" s="48" t="str">
        <f>INDEX(字音画数表[字音],MATCH(新旧対照表_日本語[[#This Row],[舊]],字音画数表[旧字],0))</f>
        <v>たい</v>
      </c>
      <c r="F170" s="39">
        <f>INDEX(字音画数表[画数],MATCH(新旧対照表_日本語[[#This Row],[舊]],字音画数表[旧字],0))</f>
        <v>14</v>
      </c>
      <c r="G170" s="39">
        <f>INDEX(字音画数表[部首番号],MATCH(新旧対照表_日本語[[#This Row],[舊]],字音画数表[旧字],0))</f>
        <v>133</v>
      </c>
      <c r="H170" s="39">
        <f>COUNTIF(並べ替え用[文字列],"*"&amp;新旧対照表_日本語[[#This Row],[舊]]&amp;"*")</f>
        <v>0</v>
      </c>
      <c r="I170" s="39">
        <f>COUNTIF(並べ替え用[文字列],"*"&amp;新旧対照表_日本語[[#This Row],[新]]&amp;"*")</f>
        <v>0</v>
      </c>
    </row>
    <row r="171" spans="2:9">
      <c r="B171" s="36">
        <f t="shared" si="2"/>
        <v>169</v>
      </c>
      <c r="C171" s="36" t="s">
        <v>534</v>
      </c>
      <c r="D171" t="s">
        <v>1326</v>
      </c>
      <c r="E171" s="28" t="str">
        <f>INDEX(字音画数表[字音],MATCH(新旧対照表_日本語[[#This Row],[舊]],字音画数表[旧字],0))</f>
        <v>だい</v>
      </c>
      <c r="F171" s="14">
        <f>INDEX(字音画数表[画数],MATCH(新旧対照表_日本語[[#This Row],[舊]],字音画数表[旧字],0))</f>
        <v>4</v>
      </c>
      <c r="G171" s="14">
        <f>INDEX(字音画数表[部首番号],MATCH(新旧対照表_日本語[[#This Row],[舊]],字音画数表[旧字],0))</f>
        <v>11</v>
      </c>
      <c r="H171" s="14">
        <f>COUNTIF(並べ替え用[文字列],"*"&amp;新旧対照表_日本語[[#This Row],[舊]]&amp;"*")</f>
        <v>0</v>
      </c>
      <c r="I171" s="39">
        <f>COUNTIF(並べ替え用[文字列],"*"&amp;新旧対照表_日本語[[#This Row],[新]]&amp;"*")</f>
        <v>0</v>
      </c>
    </row>
    <row r="172" spans="2:9">
      <c r="B172" s="48">
        <f t="shared" si="2"/>
        <v>170</v>
      </c>
      <c r="C172" t="s">
        <v>536</v>
      </c>
      <c r="D172" t="s">
        <v>2323</v>
      </c>
      <c r="E172" s="48" t="str">
        <f>INDEX(字音画数表[字音],MATCH(新旧対照表_日本語[[#This Row],[舊]],字音画数表[旧字],0))</f>
        <v>たく</v>
      </c>
      <c r="F172" s="39">
        <f>INDEX(字音画数表[画数],MATCH(新旧対照表_日本語[[#This Row],[舊]],字音画数表[旧字],0))</f>
        <v>16</v>
      </c>
      <c r="G172" s="39">
        <f>INDEX(字音画数表[部首番号],MATCH(新旧対照表_日本語[[#This Row],[舊]],字音画数表[旧字],0))</f>
        <v>64</v>
      </c>
      <c r="H172" s="39">
        <f>COUNTIF(並べ替え用[文字列],"*"&amp;新旧対照表_日本語[[#This Row],[舊]]&amp;"*")</f>
        <v>0</v>
      </c>
      <c r="I172" s="39">
        <f>COUNTIF(並べ替え用[文字列],"*"&amp;新旧対照表_日本語[[#This Row],[新]]&amp;"*")</f>
        <v>0</v>
      </c>
    </row>
    <row r="173" spans="2:9">
      <c r="B173" s="48">
        <f t="shared" si="2"/>
        <v>171</v>
      </c>
      <c r="C173" t="s">
        <v>1630</v>
      </c>
      <c r="D173" t="s">
        <v>2351</v>
      </c>
      <c r="E173" s="48" t="str">
        <f>INDEX(字音画数表[字音],MATCH(新旧対照表_日本語[[#This Row],[舊]],字音画数表[旧字],0))</f>
        <v>たく</v>
      </c>
      <c r="F173" s="39">
        <f>INDEX(字音画数表[画数],MATCH(新旧対照表_日本語[[#This Row],[舊]],字音画数表[旧字],0))</f>
        <v>16</v>
      </c>
      <c r="G173" s="39">
        <f>INDEX(字音画数表[部首番号],MATCH(新旧対照表_日本語[[#This Row],[舊]],字音画数表[旧字],0))</f>
        <v>85</v>
      </c>
      <c r="H173" s="39">
        <f>COUNTIF(並べ替え用[文字列],"*"&amp;新旧対照表_日本語[[#This Row],[舊]]&amp;"*")</f>
        <v>0</v>
      </c>
      <c r="I173" s="39">
        <f>COUNTIF(並べ替え用[文字列],"*"&amp;新旧対照表_日本語[[#This Row],[新]]&amp;"*")</f>
        <v>0</v>
      </c>
    </row>
    <row r="174" spans="2:9">
      <c r="B174">
        <f t="shared" si="2"/>
        <v>172</v>
      </c>
      <c r="C174" t="s">
        <v>1833</v>
      </c>
      <c r="D174" t="s">
        <v>1845</v>
      </c>
      <c r="E174" s="78" t="str">
        <f>INDEX(字音画数表[字音],MATCH(新旧対照表_日本語[[#This Row],[舊]],字音画数表[旧字],0))</f>
        <v>たん</v>
      </c>
      <c r="F174" s="39">
        <f>INDEX(字音画数表[画数],MATCH(新旧対照表_日本語[[#This Row],[舊]],字音画数表[旧字],0))</f>
        <v>12</v>
      </c>
      <c r="G174" s="39">
        <f>INDEX(字音画数表[部首番号],MATCH(新旧対照表_日本語[[#This Row],[舊]],字音画数表[旧字],0))</f>
        <v>30</v>
      </c>
      <c r="H174" s="39">
        <f>COUNTIF(並べ替え用[文字列],"*"&amp;新旧対照表_日本語[[#This Row],[舊]]&amp;"*")</f>
        <v>0</v>
      </c>
      <c r="I174" s="39">
        <f>COUNTIF(並べ替え用[文字列],"*"&amp;新旧対照表_日本語[[#This Row],[新]]&amp;"*")</f>
        <v>0</v>
      </c>
    </row>
    <row r="175" spans="2:9">
      <c r="B175">
        <f t="shared" si="2"/>
        <v>173</v>
      </c>
      <c r="C175" t="s">
        <v>1637</v>
      </c>
      <c r="D175" t="s">
        <v>2144</v>
      </c>
      <c r="E175" s="79" t="str">
        <f>INDEX(字音画数表[字音],MATCH(新旧対照表_日本語[[#This Row],[舊]],字音画数表[旧字],0))</f>
        <v>だん</v>
      </c>
      <c r="F175" s="14">
        <f>INDEX(字音画数表[画数],MATCH(新旧対照表_日本語[[#This Row],[舊]],字音画数表[旧字],0))</f>
        <v>19</v>
      </c>
      <c r="G175" s="14">
        <f>INDEX(字音画数表[部首番号],MATCH(新旧対照表_日本語[[#This Row],[舊]],字音画数表[旧字],0))</f>
        <v>172</v>
      </c>
      <c r="H175" s="14">
        <f>COUNTIF(並べ替え用[文字列],"*"&amp;新旧対照表_日本語[[#This Row],[舊]]&amp;"*")</f>
        <v>0</v>
      </c>
      <c r="I175" s="39">
        <f>COUNTIF(並べ替え用[文字列],"*"&amp;新旧対照表_日本語[[#This Row],[新]]&amp;"*")</f>
        <v>0</v>
      </c>
    </row>
    <row r="176" spans="2:9">
      <c r="B176" s="48">
        <f t="shared" si="2"/>
        <v>174</v>
      </c>
      <c r="C176" t="s">
        <v>1645</v>
      </c>
      <c r="D176" t="s">
        <v>2405</v>
      </c>
      <c r="E176" s="48" t="str">
        <f>INDEX(字音画数表[字音],MATCH(新旧対照表_日本語[[#This Row],[舊]],字音画数表[旧字],0))</f>
        <v>ちゅう</v>
      </c>
      <c r="F176" s="39">
        <f>INDEX(字音画数表[画数],MATCH(新旧対照表_日本語[[#This Row],[舊]],字音画数表[旧字],0))</f>
        <v>22</v>
      </c>
      <c r="G176" s="39">
        <f>INDEX(字音画数表[部首番号],MATCH(新旧対照表_日本語[[#This Row],[舊]],字音画数表[旧字],0))</f>
        <v>167</v>
      </c>
      <c r="H176" s="39">
        <f>COUNTIF(並べ替え用[文字列],"*"&amp;新旧対照表_日本語[[#This Row],[舊]]&amp;"*")</f>
        <v>0</v>
      </c>
      <c r="I176" s="39">
        <f>COUNTIF(並べ替え用[文字列],"*"&amp;新旧対照表_日本語[[#This Row],[新]]&amp;"*")</f>
        <v>0</v>
      </c>
    </row>
    <row r="177" spans="2:9">
      <c r="B177" s="48">
        <f t="shared" si="2"/>
        <v>175</v>
      </c>
      <c r="C177" s="49" t="s">
        <v>1649</v>
      </c>
      <c r="D177" s="49" t="s">
        <v>2220</v>
      </c>
      <c r="E177" s="48" t="str">
        <f>INDEX(字音画数表[字音],MATCH(新旧対照表_日本語[[#This Row],[舊]],字音画数表[旧字],0))</f>
        <v>ちょう</v>
      </c>
      <c r="F177" s="39">
        <f>INDEX(字音画数表[画数],MATCH(新旧対照表_日本語[[#This Row],[舊]],字音画数表[旧字],0))</f>
        <v>15</v>
      </c>
      <c r="G177" s="39">
        <f>INDEX(字音画数表[部首番号],MATCH(新旧対照表_日本語[[#This Row],[舊]],字音画数表[旧字],0))</f>
        <v>60</v>
      </c>
      <c r="H177" s="39">
        <f>COUNTIF(並べ替え用[文字列],"*"&amp;新旧対照表_日本語[[#This Row],[舊]]&amp;"*")</f>
        <v>0</v>
      </c>
      <c r="I177" s="39">
        <f>COUNTIF(並べ替え用[文字列],"*"&amp;新旧対照表_日本語[[#This Row],[新]]&amp;"*")</f>
        <v>0</v>
      </c>
    </row>
    <row r="178" spans="2:9">
      <c r="B178" s="48">
        <f t="shared" si="2"/>
        <v>176</v>
      </c>
      <c r="C178" t="s">
        <v>775</v>
      </c>
      <c r="D178" t="s">
        <v>2404</v>
      </c>
      <c r="E178" s="48" t="str">
        <f>INDEX(字音画数表[字音],MATCH(新旧対照表_日本語[[#This Row],[舊]],字音画数表[旧字],0))</f>
        <v>てつ</v>
      </c>
      <c r="F178" s="39">
        <f>INDEX(字音画数表[画数],MATCH(新旧対照表_日本語[[#This Row],[舊]],字音画数表[旧字],0))</f>
        <v>21</v>
      </c>
      <c r="G178" s="39">
        <f>INDEX(字音画数表[部首番号],MATCH(新旧対照表_日本語[[#This Row],[舊]],字音画数表[旧字],0))</f>
        <v>167</v>
      </c>
      <c r="H178" s="39">
        <f>COUNTIF(並べ替え用[文字列],"*"&amp;新旧対照表_日本語[[#This Row],[舊]]&amp;"*")</f>
        <v>0</v>
      </c>
      <c r="I178" s="39">
        <f>COUNTIF(並べ替え用[文字列],"*"&amp;新旧対照表_日本語[[#This Row],[新]]&amp;"*")</f>
        <v>0</v>
      </c>
    </row>
    <row r="179" spans="2:9">
      <c r="B179" s="48">
        <f t="shared" si="2"/>
        <v>177</v>
      </c>
      <c r="C179" s="37" t="s">
        <v>598</v>
      </c>
      <c r="D179" t="s">
        <v>2261</v>
      </c>
      <c r="E179" s="78" t="str">
        <f>INDEX(字音画数表[字音],MATCH(新旧対照表_日本語[[#This Row],[舊]],字音画数表[旧字],0))</f>
        <v>でん</v>
      </c>
      <c r="F179" s="39">
        <f>INDEX(字音画数表[画数],MATCH(新旧対照表_日本語[[#This Row],[舊]],字音画数表[旧字],0))</f>
        <v>13</v>
      </c>
      <c r="G179" s="39">
        <f>INDEX(字音画数表[部首番号],MATCH(新旧対照表_日本語[[#This Row],[舊]],字音画数表[旧字],0))</f>
        <v>9</v>
      </c>
      <c r="H179" s="39">
        <f>COUNTIF(並べ替え用[文字列],"*"&amp;新旧対照表_日本語[[#This Row],[舊]]&amp;"*")</f>
        <v>0</v>
      </c>
      <c r="I179" s="39">
        <f>COUNTIF(並べ替え用[文字列],"*"&amp;新旧対照表_日本語[[#This Row],[新]]&amp;"*")</f>
        <v>0</v>
      </c>
    </row>
    <row r="180" spans="2:9">
      <c r="B180" s="37">
        <f t="shared" si="2"/>
        <v>178</v>
      </c>
      <c r="C180" s="37" t="s">
        <v>601</v>
      </c>
      <c r="D180" t="s">
        <v>1327</v>
      </c>
      <c r="E180" s="28" t="str">
        <f>INDEX(字音画数表[字音],MATCH(新旧対照表_日本語[[#This Row],[舊]],字音画数表[旧字],0))</f>
        <v>と</v>
      </c>
      <c r="F180" s="14">
        <f>INDEX(字音画数表[画数],MATCH(新旧対照表_日本語[[#This Row],[舊]],字音画数表[旧字],0))</f>
        <v>12</v>
      </c>
      <c r="G180" s="14">
        <f>INDEX(字音画数表[部首番号],MATCH(新旧対照表_日本語[[#This Row],[舊]],字音画数表[旧字],0))</f>
        <v>163</v>
      </c>
      <c r="H180" s="14">
        <f>COUNTIF(並べ替え用[文字列],"*"&amp;新旧対照表_日本語[[#This Row],[舊]]&amp;"*")</f>
        <v>0</v>
      </c>
      <c r="I180" s="39">
        <f>COUNTIF(並べ替え用[文字列],"*"&amp;新旧対照表_日本語[[#This Row],[新]]&amp;"*")</f>
        <v>0</v>
      </c>
    </row>
    <row r="181" spans="2:9">
      <c r="B181" s="48">
        <f t="shared" si="2"/>
        <v>179</v>
      </c>
      <c r="C181" t="s">
        <v>609</v>
      </c>
      <c r="D181" t="s">
        <v>2338</v>
      </c>
      <c r="E181" s="48" t="str">
        <f>INDEX(字音画数表[字音],MATCH(新旧対照表_日本語[[#This Row],[舊]],字音画数表[旧字],0))</f>
        <v>とう</v>
      </c>
      <c r="F181" s="39">
        <f>INDEX(字音画数表[画数],MATCH(新旧対照表_日本語[[#This Row],[舊]],字音画数表[旧字],0))</f>
        <v>12</v>
      </c>
      <c r="G181" s="39">
        <f>INDEX(字音画数表[部首番号],MATCH(新旧対照表_日本語[[#This Row],[舊]],字音画数表[旧字],0))</f>
        <v>108</v>
      </c>
      <c r="H181" s="39">
        <f>COUNTIF(並べ替え用[文字列],"*"&amp;新旧対照表_日本語[[#This Row],[舊]]&amp;"*")</f>
        <v>0</v>
      </c>
      <c r="I181" s="39">
        <f>COUNTIF(並べ替え用[文字列],"*"&amp;新旧対照表_日本語[[#This Row],[新]]&amp;"*")</f>
        <v>0</v>
      </c>
    </row>
    <row r="182" spans="2:9">
      <c r="B182" s="48">
        <f t="shared" si="2"/>
        <v>180</v>
      </c>
      <c r="C182" s="37" t="s">
        <v>610</v>
      </c>
      <c r="D182" t="s">
        <v>2211</v>
      </c>
      <c r="E182" s="48" t="str">
        <f>INDEX(字音画数表[字音],MATCH(新旧対照表_日本語[[#This Row],[舊]],字音画数表[旧字],0))</f>
        <v>とう</v>
      </c>
      <c r="F182" s="39">
        <f>INDEX(字音画数表[画数],MATCH(新旧対照表_日本語[[#This Row],[舊]],字音画数表[旧字],0))</f>
        <v>13</v>
      </c>
      <c r="G182" s="39">
        <f>INDEX(字音画数表[部首番号],MATCH(新旧対照表_日本語[[#This Row],[舊]],字音画数表[旧字],0))</f>
        <v>102</v>
      </c>
      <c r="H182" s="39">
        <f>COUNTIF(並べ替え用[文字列],"*"&amp;新旧対照表_日本語[[#This Row],[舊]]&amp;"*")</f>
        <v>0</v>
      </c>
      <c r="I182" s="39">
        <f>COUNTIF(並べ替え用[文字列],"*"&amp;新旧対照表_日本語[[#This Row],[新]]&amp;"*")</f>
        <v>0</v>
      </c>
    </row>
    <row r="183" spans="2:9">
      <c r="B183">
        <f t="shared" si="2"/>
        <v>181</v>
      </c>
      <c r="C183" t="s">
        <v>615</v>
      </c>
      <c r="D183" t="s">
        <v>1328</v>
      </c>
      <c r="E183" s="78" t="str">
        <f>INDEX(字音画数表[字音],MATCH(新旧対照表_日本語[[#This Row],[舊]],字音画数表[旧字],0))</f>
        <v>とく</v>
      </c>
      <c r="F183" s="39">
        <f>INDEX(字音画数表[画数],MATCH(新旧対照表_日本語[[#This Row],[舊]],字音画数表[旧字],0))</f>
        <v>7</v>
      </c>
      <c r="G183" s="39">
        <f>INDEX(字音画数表[部首番号],MATCH(新旧対照表_日本語[[#This Row],[舊]],字音画数表[旧字],0))</f>
        <v>10</v>
      </c>
      <c r="H183" s="39">
        <f>COUNTIF(並べ替え用[文字列],"*"&amp;新旧対照表_日本語[[#This Row],[舊]]&amp;"*")</f>
        <v>0</v>
      </c>
      <c r="I183" s="39">
        <f>COUNTIF(並べ替え用[文字列],"*"&amp;新旧対照表_日本語[[#This Row],[新]]&amp;"*")</f>
        <v>0</v>
      </c>
    </row>
    <row r="184" spans="2:9">
      <c r="B184">
        <f t="shared" si="2"/>
        <v>182</v>
      </c>
      <c r="C184" t="s">
        <v>621</v>
      </c>
      <c r="D184" t="s">
        <v>1329</v>
      </c>
      <c r="E184" s="28" t="str">
        <f>INDEX(字音画数表[字音],MATCH(新旧対照表_日本語[[#This Row],[舊]],字音画数表[旧字],0))</f>
        <v>とく</v>
      </c>
      <c r="F184" s="14">
        <f>INDEX(字音画数表[画数],MATCH(新旧対照表_日本語[[#This Row],[舊]],字音画数表[旧字],0))</f>
        <v>15</v>
      </c>
      <c r="G184" s="14">
        <f>INDEX(字音画数表[部首番号],MATCH(新旧対照表_日本語[[#This Row],[舊]],字音画数表[旧字],0))</f>
        <v>60</v>
      </c>
      <c r="H184" s="14">
        <f>COUNTIF(並べ替え用[文字列],"*"&amp;新旧対照表_日本語[[#This Row],[舊]]&amp;"*")</f>
        <v>0</v>
      </c>
      <c r="I184" s="39">
        <f>COUNTIF(並べ替え用[文字列],"*"&amp;新旧対照表_日本語[[#This Row],[新]]&amp;"*")</f>
        <v>0</v>
      </c>
    </row>
    <row r="185" spans="2:9">
      <c r="B185" s="48">
        <f t="shared" si="2"/>
        <v>183</v>
      </c>
      <c r="C185" t="s">
        <v>1682</v>
      </c>
      <c r="D185" t="s">
        <v>2308</v>
      </c>
      <c r="E185" s="78" t="str">
        <f>INDEX(字音画数表[字音],MATCH(新旧対照表_日本語[[#This Row],[舊]],字音画数表[旧字],0))</f>
        <v>はい</v>
      </c>
      <c r="F185" s="39">
        <f>INDEX(字音画数表[画数],MATCH(新旧対照表_日本語[[#This Row],[舊]],字音画数表[旧字],0))</f>
        <v>15</v>
      </c>
      <c r="G185" s="39">
        <f>INDEX(字音画数表[部首番号],MATCH(新旧対照表_日本語[[#This Row],[舊]],字音画数表[旧字],0))</f>
        <v>53</v>
      </c>
      <c r="H185" s="39">
        <f>COUNTIF(並べ替え用[文字列],"*"&amp;新旧対照表_日本語[[#This Row],[舊]]&amp;"*")</f>
        <v>0</v>
      </c>
      <c r="I185" s="39">
        <f>COUNTIF(並べ替え用[文字列],"*"&amp;新旧対照表_日本語[[#This Row],[新]]&amp;"*")</f>
        <v>0</v>
      </c>
    </row>
    <row r="186" spans="2:9">
      <c r="B186" s="48">
        <f t="shared" si="2"/>
        <v>184</v>
      </c>
      <c r="C186" t="s">
        <v>1685</v>
      </c>
      <c r="D186" t="s">
        <v>2398</v>
      </c>
      <c r="E186" s="48" t="str">
        <f>INDEX(字音画数表[字音],MATCH(新旧対照表_日本語[[#This Row],[舊]],字音画数表[旧字],0))</f>
        <v>ばい</v>
      </c>
      <c r="F186" s="39">
        <f>INDEX(字音画数表[画数],MATCH(新旧対照表_日本語[[#This Row],[舊]],字音画数表[旧字],0))</f>
        <v>15</v>
      </c>
      <c r="G186" s="39">
        <f>INDEX(字音画数表[部首番号],MATCH(新旧対照表_日本語[[#This Row],[舊]],字音画数表[旧字],0))</f>
        <v>154</v>
      </c>
      <c r="H186" s="39">
        <f>COUNTIF(並べ替え用[文字列],"*"&amp;新旧対照表_日本語[[#This Row],[舊]]&amp;"*")</f>
        <v>0</v>
      </c>
      <c r="I186" s="39">
        <f>COUNTIF(並べ替え用[文字列],"*"&amp;新旧対照表_日本語[[#This Row],[新]]&amp;"*")</f>
        <v>0</v>
      </c>
    </row>
    <row r="187" spans="2:9">
      <c r="B187" s="48">
        <f t="shared" si="2"/>
        <v>185</v>
      </c>
      <c r="C187" t="s">
        <v>1686</v>
      </c>
      <c r="D187" t="s">
        <v>2431</v>
      </c>
      <c r="E187" s="48" t="str">
        <f>INDEX(字音画数表[字音],MATCH(新旧対照表_日本語[[#This Row],[舊]],字音画数表[旧字],0))</f>
        <v>はく</v>
      </c>
      <c r="F187" s="39">
        <f>INDEX(字音画数表[画数],MATCH(新旧対照表_日本語[[#This Row],[舊]],字音画数表[旧字],0))</f>
        <v>8</v>
      </c>
      <c r="G187" s="39">
        <f>INDEX(字音画数表[部首番号],MATCH(新旧対照表_日本語[[#This Row],[舊]],字音画数表[旧字],0))</f>
        <v>18</v>
      </c>
      <c r="H187" s="39">
        <f>COUNTIF(並べ替え用[文字列],"*"&amp;新旧対照表_日本語[[#This Row],[舊]]&amp;"*")</f>
        <v>0</v>
      </c>
      <c r="I187" s="39">
        <f>COUNTIF(並べ替え用[文字列],"*"&amp;新旧対照表_日本語[[#This Row],[新]]&amp;"*")</f>
        <v>0</v>
      </c>
    </row>
    <row r="188" spans="2:9">
      <c r="B188">
        <f t="shared" si="2"/>
        <v>186</v>
      </c>
      <c r="C188" t="s">
        <v>634</v>
      </c>
      <c r="D188" t="s">
        <v>1330</v>
      </c>
      <c r="E188" s="52" t="str">
        <f>INDEX(字音画数表[字音],MATCH(新旧対照表_日本語[[#This Row],[舊]],字音画数表[旧字],0))</f>
        <v>はつ</v>
      </c>
      <c r="F188" s="39">
        <f>INDEX(字音画数表[画数],MATCH(新旧対照表_日本語[[#This Row],[舊]],字音画数表[旧字],0))</f>
        <v>8</v>
      </c>
      <c r="G188" s="39">
        <f>INDEX(字音画数表[部首番号],MATCH(新旧対照表_日本語[[#This Row],[舊]],字音画数表[旧字],0))</f>
        <v>64</v>
      </c>
      <c r="H188" s="39">
        <f>COUNTIF(並べ替え用[文字列],"*"&amp;新旧対照表_日本語[[#This Row],[舊]]&amp;"*")</f>
        <v>0</v>
      </c>
      <c r="I188" s="39">
        <f>COUNTIF(並べ替え用[文字列],"*"&amp;新旧対照表_日本語[[#This Row],[新]]&amp;"*")</f>
        <v>0</v>
      </c>
    </row>
    <row r="189" spans="2:9">
      <c r="B189" s="48">
        <f t="shared" si="2"/>
        <v>187</v>
      </c>
      <c r="C189" s="49" t="s">
        <v>635</v>
      </c>
      <c r="D189" s="49" t="s">
        <v>2221</v>
      </c>
      <c r="E189" s="48" t="str">
        <f>INDEX(字音画数表[字音],MATCH(新旧対照表_日本語[[#This Row],[舊]],字音画数表[旧字],0))</f>
        <v>はつ</v>
      </c>
      <c r="F189" s="39">
        <f>INDEX(字音画数表[画数],MATCH(新旧対照表_日本語[[#This Row],[舊]],字音画数表[旧字],0))</f>
        <v>12</v>
      </c>
      <c r="G189" s="39">
        <f>INDEX(字音画数表[部首番号],MATCH(新旧対照表_日本語[[#This Row],[舊]],字音画数表[旧字],0))</f>
        <v>105</v>
      </c>
      <c r="H189" s="39">
        <f>COUNTIF(並べ替え用[文字列],"*"&amp;新旧対照表_日本語[[#This Row],[舊]]&amp;"*")</f>
        <v>0</v>
      </c>
      <c r="I189" s="39">
        <f>COUNTIF(並べ替え用[文字列],"*"&amp;新旧対照表_日本語[[#This Row],[新]]&amp;"*")</f>
        <v>0</v>
      </c>
    </row>
    <row r="190" spans="2:9">
      <c r="B190">
        <f t="shared" si="2"/>
        <v>188</v>
      </c>
      <c r="C190" t="s">
        <v>1841</v>
      </c>
      <c r="D190" t="s">
        <v>1848</v>
      </c>
      <c r="E190" s="28" t="str">
        <f>INDEX(字音画数表[字音],MATCH(新旧対照表_日本語[[#This Row],[舊]],字音画数表[旧字],0))</f>
        <v>はん</v>
      </c>
      <c r="F190" s="14">
        <f>INDEX(字音画数表[画数],MATCH(新旧対照表_日本語[[#This Row],[舊]],字音画数表[旧字],0))</f>
        <v>17</v>
      </c>
      <c r="G190" s="14">
        <f>INDEX(字音画数表[部首番号],MATCH(新旧対照表_日本語[[#This Row],[舊]],字音画数表[旧字],0))</f>
        <v>120</v>
      </c>
      <c r="H190" s="14">
        <f>COUNTIF(並べ替え用[文字列],"*"&amp;新旧対照表_日本語[[#This Row],[舊]]&amp;"*")</f>
        <v>0</v>
      </c>
      <c r="I190" s="39">
        <f>COUNTIF(並べ替え用[文字列],"*"&amp;新旧対照表_日本語[[#This Row],[新]]&amp;"*")</f>
        <v>0</v>
      </c>
    </row>
    <row r="191" spans="2:9">
      <c r="B191" s="48">
        <f t="shared" si="2"/>
        <v>189</v>
      </c>
      <c r="C191" t="s">
        <v>1694</v>
      </c>
      <c r="D191" t="s">
        <v>2384</v>
      </c>
      <c r="E191" s="48" t="str">
        <f>INDEX(字音画数表[字音],MATCH(新旧対照表_日本語[[#This Row],[舊]],字音画数表[旧字],0))</f>
        <v>ばん</v>
      </c>
      <c r="F191" s="39">
        <f>INDEX(字音画数表[画数],MATCH(新旧対照表_日本語[[#This Row],[舊]],字音画数表[旧字],0))</f>
        <v>12</v>
      </c>
      <c r="G191" s="39">
        <f>INDEX(字音画数表[部首番号],MATCH(新旧対照表_日本語[[#This Row],[舊]],字音画数表[旧字],0))</f>
        <v>140</v>
      </c>
      <c r="H191" s="39">
        <f>COUNTIF(並べ替え用[文字列],"*"&amp;新旧対照表_日本語[[#This Row],[舊]]&amp;"*")</f>
        <v>0</v>
      </c>
      <c r="I191" s="39">
        <f>COUNTIF(並べ替え用[文字列],"*"&amp;新旧対照表_日本語[[#This Row],[新]]&amp;"*")</f>
        <v>0</v>
      </c>
    </row>
    <row r="192" spans="2:9">
      <c r="B192">
        <f t="shared" si="2"/>
        <v>190</v>
      </c>
      <c r="C192" t="s">
        <v>1334</v>
      </c>
      <c r="D192" t="s">
        <v>1335</v>
      </c>
      <c r="E192" s="28" t="str">
        <f>INDEX(字音画数表[字音],MATCH(新旧対照表_日本語[[#This Row],[舊]],字音画数表[旧字],0))</f>
        <v>ひ</v>
      </c>
      <c r="F192" s="14">
        <f>INDEX(字音画数表[画数],MATCH(新旧対照表_日本語[[#This Row],[舊]],字音画数表[旧字],0))</f>
        <v>8</v>
      </c>
      <c r="G192" s="14">
        <f>INDEX(字音画数表[部首番号],MATCH(新旧対照表_日本語[[#This Row],[舊]],字音画数表[旧字],0))</f>
        <v>24</v>
      </c>
      <c r="H192" s="14">
        <f>COUNTIF(並べ替え用[文字列],"*"&amp;新旧対照表_日本語[[#This Row],[舊]]&amp;"*")</f>
        <v>0</v>
      </c>
      <c r="I192" s="39">
        <f>COUNTIF(並べ替え用[文字列],"*"&amp;新旧対照表_日本語[[#This Row],[新]]&amp;"*")</f>
        <v>0</v>
      </c>
    </row>
    <row r="193" spans="2:9">
      <c r="B193" s="48">
        <f t="shared" si="2"/>
        <v>191</v>
      </c>
      <c r="C193" t="s">
        <v>2203</v>
      </c>
      <c r="D193" t="s">
        <v>653</v>
      </c>
      <c r="E193" s="48" t="str">
        <f>INDEX(字音画数表[字音],MATCH(新旧対照表_日本語[[#This Row],[舊]],字音画数表[旧字],0))</f>
        <v>ひん</v>
      </c>
      <c r="F193" s="39">
        <f>INDEX(字音画数表[画数],MATCH(新旧対照表_日本語[[#This Row],[舊]],字音画数表[旧字],0))</f>
        <v>14</v>
      </c>
      <c r="G193" s="39">
        <f>INDEX(字音画数表[部首番号],MATCH(新旧対照表_日本語[[#This Row],[舊]],字音画数表[旧字],0))</f>
        <v>154</v>
      </c>
      <c r="H193" s="39">
        <f>COUNTIF(並べ替え用[文字列],"*"&amp;新旧対照表_日本語[[#This Row],[舊]]&amp;"*")</f>
        <v>0</v>
      </c>
      <c r="I193" s="39">
        <f>COUNTIF(並べ替え用[文字列],"*"&amp;新旧対照表_日本語[[#This Row],[新]]&amp;"*")</f>
        <v>0</v>
      </c>
    </row>
    <row r="194" spans="2:9">
      <c r="B194" s="36">
        <f t="shared" ref="B194:B214" si="3">ROW()-2</f>
        <v>192</v>
      </c>
      <c r="C194" s="36" t="s">
        <v>669</v>
      </c>
      <c r="D194" t="s">
        <v>1331</v>
      </c>
      <c r="E194" s="48" t="str">
        <f>INDEX(字音画数表[字音],MATCH(新旧対照表_日本語[[#This Row],[舊]],字音画数表[旧字],0))</f>
        <v>ふく</v>
      </c>
      <c r="F194" s="39">
        <f>INDEX(字音画数表[画数],MATCH(新旧対照表_日本語[[#This Row],[舊]],字音画数表[旧字],0))</f>
        <v>14</v>
      </c>
      <c r="G194" s="39">
        <f>INDEX(字音画数表[部首番号],MATCH(新旧対照表_日本語[[#This Row],[舊]],字音画数表[旧字],0))</f>
        <v>113</v>
      </c>
      <c r="H194" s="39">
        <f>COUNTIF(並べ替え用[文字列],"*"&amp;新旧対照表_日本語[[#This Row],[舊]]&amp;"*")</f>
        <v>0</v>
      </c>
      <c r="I194" s="39">
        <f>COUNTIF(並べ替え用[文字列],"*"&amp;新旧対照表_日本語[[#This Row],[新]]&amp;"*")</f>
        <v>0</v>
      </c>
    </row>
    <row r="195" spans="2:9">
      <c r="B195" s="48">
        <f t="shared" si="3"/>
        <v>193</v>
      </c>
      <c r="C195" t="s">
        <v>1720</v>
      </c>
      <c r="D195" t="s">
        <v>2434</v>
      </c>
      <c r="E195" s="48" t="str">
        <f>INDEX(字音画数表[字音],MATCH(新旧対照表_日本語[[#This Row],[舊]],字音画数表[旧字],0))</f>
        <v>へい</v>
      </c>
      <c r="F195" s="39">
        <f>INDEX(字音画数表[画数],MATCH(新旧対照表_日本語[[#This Row],[舊]],字音画数表[旧字],0))</f>
        <v>8</v>
      </c>
      <c r="G195" s="39">
        <f>INDEX(字音画数表[部首番号],MATCH(新旧対照表_日本語[[#This Row],[舊]],字音画数表[旧字],0))</f>
        <v>51</v>
      </c>
      <c r="H195" s="39">
        <f>COUNTIF(並べ替え用[文字列],"*"&amp;新旧対照表_日本語[[#This Row],[舊]]&amp;"*")</f>
        <v>0</v>
      </c>
      <c r="I195" s="39">
        <f>COUNTIF(並べ替え用[文字列],"*"&amp;新旧対照表_日本語[[#This Row],[新]]&amp;"*")</f>
        <v>0</v>
      </c>
    </row>
    <row r="196" spans="2:9">
      <c r="B196">
        <f t="shared" si="3"/>
        <v>194</v>
      </c>
      <c r="C196" t="s">
        <v>1722</v>
      </c>
      <c r="D196" t="s">
        <v>2146</v>
      </c>
      <c r="E196" s="48" t="str">
        <f>INDEX(字音画数表[字音],MATCH(新旧対照表_日本語[[#This Row],[舊]],字音画数表[旧字],0))</f>
        <v>へい</v>
      </c>
      <c r="F196" s="39">
        <f>INDEX(字音画数表[画数],MATCH(新旧対照表_日本語[[#This Row],[舊]],字音画数表[旧字],0))</f>
        <v>10</v>
      </c>
      <c r="G196" s="39">
        <f>INDEX(字音画数表[部首番号],MATCH(新旧対照表_日本語[[#This Row],[舊]],字音画数表[旧字],0))</f>
        <v>117</v>
      </c>
      <c r="H196" s="39">
        <f>COUNTIF(並べ替え用[文字列],"*"&amp;新旧対照表_日本語[[#This Row],[舊]]&amp;"*")</f>
        <v>0</v>
      </c>
      <c r="I196" s="39">
        <f>COUNTIF(並べ替え用[文字列],"*"&amp;新旧対照表_日本語[[#This Row],[新]]&amp;"*")</f>
        <v>0</v>
      </c>
    </row>
    <row r="197" spans="2:9">
      <c r="B197" s="48">
        <f t="shared" si="3"/>
        <v>195</v>
      </c>
      <c r="C197" t="s">
        <v>683</v>
      </c>
      <c r="D197" t="s">
        <v>2403</v>
      </c>
      <c r="E197" s="48" t="str">
        <f>INDEX(字音画数表[字音],MATCH(新旧対照表_日本語[[#This Row],[舊]],字音画数表[旧字],0))</f>
        <v>へん</v>
      </c>
      <c r="F197" s="39">
        <f>INDEX(字音画数表[画数],MATCH(新旧対照表_日本語[[#This Row],[舊]],字音画数表[旧字],0))</f>
        <v>19</v>
      </c>
      <c r="G197" s="39">
        <f>INDEX(字音画数表[部首番号],MATCH(新旧対照表_日本語[[#This Row],[舊]],字音画数表[旧字],0))</f>
        <v>162</v>
      </c>
      <c r="H197" s="39">
        <f>COUNTIF(並べ替え用[文字列],"*"&amp;新旧対照表_日本語[[#This Row],[舊]]&amp;"*")</f>
        <v>0</v>
      </c>
      <c r="I197" s="39">
        <f>COUNTIF(並べ替え用[文字列],"*"&amp;新旧対照表_日本語[[#This Row],[新]]&amp;"*")</f>
        <v>0</v>
      </c>
    </row>
    <row r="198" spans="2:9">
      <c r="B198" s="48">
        <f t="shared" si="3"/>
        <v>196</v>
      </c>
      <c r="C198" s="49" t="s">
        <v>1726</v>
      </c>
      <c r="D198" s="49" t="s">
        <v>2219</v>
      </c>
      <c r="E198" s="78" t="str">
        <f>INDEX(字音画数表[字音],MATCH(新旧対照表_日本語[[#This Row],[舊]],字音画数表[旧字],0))</f>
        <v>へん</v>
      </c>
      <c r="F198" s="39">
        <f>INDEX(字音画数表[画数],MATCH(新旧対照表_日本語[[#This Row],[舊]],字音画数表[旧字],0))</f>
        <v>23</v>
      </c>
      <c r="G198" s="39">
        <f>INDEX(字音画数表[部首番号],MATCH(新旧対照表_日本語[[#This Row],[舊]],字音画数表[旧字],0))</f>
        <v>66</v>
      </c>
      <c r="H198" s="39">
        <f>COUNTIF(並べ替え用[文字列],"*"&amp;新旧対照表_日本語[[#This Row],[舊]]&amp;"*")</f>
        <v>0</v>
      </c>
      <c r="I198" s="39">
        <f>COUNTIF(並べ替え用[文字列],"*"&amp;新旧対照表_日本語[[#This Row],[新]]&amp;"*")</f>
        <v>0</v>
      </c>
    </row>
    <row r="199" spans="2:9">
      <c r="B199">
        <f t="shared" si="3"/>
        <v>197</v>
      </c>
      <c r="C199" t="s">
        <v>1727</v>
      </c>
      <c r="D199" t="s">
        <v>2147</v>
      </c>
      <c r="E199" s="48" t="str">
        <f>INDEX(字音画数表[字音],MATCH(新旧対照表_日本語[[#This Row],[舊]],字音画数表[旧字],0))</f>
        <v>べん</v>
      </c>
      <c r="F199" s="39">
        <f>INDEX(字音画数表[画数],MATCH(新旧対照表_日本語[[#This Row],[舊]],字音画数表[旧字],0))</f>
        <v>7</v>
      </c>
      <c r="G199" s="39">
        <f>INDEX(字音画数表[部首番号],MATCH(新旧対照表_日本語[[#This Row],[舊]],字音画数表[旧字],0))</f>
        <v>10</v>
      </c>
      <c r="H199" s="39">
        <f>COUNTIF(並べ替え用[文字列],"*"&amp;新旧対照表_日本語[[#This Row],[舊]]&amp;"*")</f>
        <v>0</v>
      </c>
      <c r="I199" s="39">
        <f>COUNTIF(並べ替え用[文字列],"*"&amp;新旧対照表_日本語[[#This Row],[新]]&amp;"*")</f>
        <v>0</v>
      </c>
    </row>
    <row r="200" spans="2:9">
      <c r="B200">
        <f t="shared" si="3"/>
        <v>198</v>
      </c>
      <c r="C200" t="s">
        <v>713</v>
      </c>
      <c r="D200" t="s">
        <v>1847</v>
      </c>
      <c r="E200" s="48" t="str">
        <f>INDEX(字音画数表[字音],MATCH(新旧対照表_日本語[[#This Row],[舊]],字音画数表[旧字],0))</f>
        <v>ぼく</v>
      </c>
      <c r="F200" s="39">
        <f>INDEX(字音画数表[画数],MATCH(新旧対照表_日本語[[#This Row],[舊]],字音画数表[旧字],0))</f>
        <v>15</v>
      </c>
      <c r="G200" s="39">
        <f>INDEX(字音画数表[部首番号],MATCH(新旧対照表_日本語[[#This Row],[舊]],字音画数表[旧字],0))</f>
        <v>32</v>
      </c>
      <c r="H200" s="39">
        <f>COUNTIF(並べ替え用[文字列],"*"&amp;新旧対照表_日本語[[#This Row],[舊]]&amp;"*")</f>
        <v>0</v>
      </c>
      <c r="I200" s="39">
        <f>COUNTIF(並べ替え用[文字列],"*"&amp;新旧対照表_日本語[[#This Row],[新]]&amp;"*")</f>
        <v>0</v>
      </c>
    </row>
    <row r="201" spans="2:9">
      <c r="B201">
        <f t="shared" si="3"/>
        <v>199</v>
      </c>
      <c r="C201" t="s">
        <v>1951</v>
      </c>
      <c r="D201" t="s">
        <v>2148</v>
      </c>
      <c r="E201" s="48" t="str">
        <f>INDEX(字音画数表[字音],MATCH(新旧対照表_日本語[[#This Row],[舊]],字音画数表[旧字],0))</f>
        <v>もう</v>
      </c>
      <c r="F201" s="39">
        <f>INDEX(字音画数表[画数],MATCH(新旧対照表_日本語[[#This Row],[舊]],字音画数表[旧字],0))</f>
        <v>15</v>
      </c>
      <c r="G201" s="39">
        <f>INDEX(字音画数表[部首番号],MATCH(新旧対照表_日本語[[#This Row],[舊]],字音画数表[旧字],0))</f>
        <v>142</v>
      </c>
      <c r="H201" s="39">
        <f>COUNTIF(並べ替え用[文字列],"*"&amp;新旧対照表_日本語[[#This Row],[舊]]&amp;"*")</f>
        <v>0</v>
      </c>
      <c r="I201" s="39">
        <f>COUNTIF(並べ替え用[文字列],"*"&amp;新旧対照表_日本語[[#This Row],[新]]&amp;"*")</f>
        <v>0</v>
      </c>
    </row>
    <row r="202" spans="2:9">
      <c r="B202" s="48">
        <f t="shared" si="3"/>
        <v>200</v>
      </c>
      <c r="C202" s="49" t="s">
        <v>1750</v>
      </c>
      <c r="D202" s="49" t="s">
        <v>2218</v>
      </c>
      <c r="E202" s="48" t="str">
        <f>INDEX(字音画数表[字音],MATCH(新旧対照表_日本語[[#This Row],[舊]],字音画数表[旧字],0))</f>
        <v>よ</v>
      </c>
      <c r="F202" s="39">
        <f>INDEX(字音画数表[画数],MATCH(新旧対照表_日本語[[#This Row],[舊]],字音画数表[旧字],0))</f>
        <v>13</v>
      </c>
      <c r="G202" s="39">
        <f>INDEX(字音画数表[部首番号],MATCH(新旧対照表_日本語[[#This Row],[舊]],字音画数表[旧字],0))</f>
        <v>134</v>
      </c>
      <c r="H202" s="39">
        <f>COUNTIF(並べ替え用[文字列],"*"&amp;新旧対照表_日本語[[#This Row],[舊]]&amp;"*")</f>
        <v>0</v>
      </c>
      <c r="I202" s="39">
        <f>COUNTIF(並べ替え用[文字列],"*"&amp;新旧対照表_日本語[[#This Row],[新]]&amp;"*")</f>
        <v>0</v>
      </c>
    </row>
    <row r="203" spans="2:9">
      <c r="B203" s="48">
        <f t="shared" si="3"/>
        <v>201</v>
      </c>
      <c r="C203" t="s">
        <v>1754</v>
      </c>
      <c r="D203" t="s">
        <v>2321</v>
      </c>
      <c r="E203" s="48" t="str">
        <f>INDEX(字音画数表[字音],MATCH(新旧対照表_日本語[[#This Row],[舊]],字音画数表[旧字],0))</f>
        <v>よう</v>
      </c>
      <c r="F203" s="39">
        <f>INDEX(字音画数表[画数],MATCH(新旧対照表_日本語[[#This Row],[舊]],字音画数表[旧字],0))</f>
        <v>12</v>
      </c>
      <c r="G203" s="39">
        <f>INDEX(字音画数表[部首番号],MATCH(新旧対照表_日本語[[#This Row],[舊]],字音画数表[旧字],0))</f>
        <v>64</v>
      </c>
      <c r="H203" s="39">
        <f>COUNTIF(並べ替え用[文字列],"*"&amp;新旧対照表_日本語[[#This Row],[舊]]&amp;"*")</f>
        <v>0</v>
      </c>
      <c r="I203" s="39">
        <f>COUNTIF(並べ替え用[文字列],"*"&amp;新旧対照表_日本語[[#This Row],[新]]&amp;"*")</f>
        <v>0</v>
      </c>
    </row>
    <row r="204" spans="2:9">
      <c r="B204" s="48">
        <f t="shared" si="3"/>
        <v>202</v>
      </c>
      <c r="C204" t="s">
        <v>741</v>
      </c>
      <c r="D204" t="s">
        <v>2313</v>
      </c>
      <c r="E204" s="78" t="str">
        <f>INDEX(字音画数表[字音],MATCH(新旧対照表_日本語[[#This Row],[舊]],字音画数表[旧字],0))</f>
        <v>よう</v>
      </c>
      <c r="F204" s="39">
        <f>INDEX(字音画数表[画数],MATCH(新旧対照表_日本語[[#This Row],[舊]],字音画数表[旧字],0))</f>
        <v>17</v>
      </c>
      <c r="G204" s="39">
        <f>INDEX(字音画数表[部首番号],MATCH(新旧対照表_日本語[[#This Row],[舊]],字音画数表[旧字],0))</f>
        <v>61</v>
      </c>
      <c r="H204" s="39">
        <f>COUNTIF(並べ替え用[文字列],"*"&amp;新旧対照表_日本語[[#This Row],[舊]]&amp;"*")</f>
        <v>0</v>
      </c>
      <c r="I204" s="39">
        <f>COUNTIF(並べ替え用[文字列],"*"&amp;新旧対照表_日本語[[#This Row],[新]]&amp;"*")</f>
        <v>0</v>
      </c>
    </row>
    <row r="205" spans="2:9">
      <c r="B205" s="48">
        <f t="shared" si="3"/>
        <v>203</v>
      </c>
      <c r="C205" t="s">
        <v>1761</v>
      </c>
      <c r="D205" t="s">
        <v>2281</v>
      </c>
      <c r="E205" s="78" t="str">
        <f>INDEX(字音画数表[字音],MATCH(新旧対照表_日本語[[#This Row],[舊]],字音画数表[旧字],0))</f>
        <v>らい</v>
      </c>
      <c r="F205" s="39">
        <f>INDEX(字音画数表[画数],MATCH(新旧対照表_日本語[[#This Row],[舊]],字音画数表[旧字],0))</f>
        <v>8</v>
      </c>
      <c r="G205" s="39">
        <f>INDEX(字音画数表[部首番号],MATCH(新旧対照表_日本語[[#This Row],[舊]],字音画数表[旧字],0))</f>
        <v>9</v>
      </c>
      <c r="H205" s="39">
        <f>COUNTIF(並べ替え用[文字列],"*"&amp;新旧対照表_日本語[[#This Row],[舊]]&amp;"*")</f>
        <v>0</v>
      </c>
      <c r="I205" s="39">
        <f>COUNTIF(並べ替え用[文字列],"*"&amp;新旧対照表_日本語[[#This Row],[新]]&amp;"*")</f>
        <v>0</v>
      </c>
    </row>
    <row r="206" spans="2:9">
      <c r="B206" s="48">
        <f t="shared" si="3"/>
        <v>204</v>
      </c>
      <c r="C206" t="s">
        <v>1762</v>
      </c>
      <c r="D206" t="s">
        <v>2333</v>
      </c>
      <c r="E206" s="48" t="str">
        <f>INDEX(字音画数表[字音],MATCH(新旧対照表_日本語[[#This Row],[舊]],字音画数表[旧字],0))</f>
        <v>らく</v>
      </c>
      <c r="F206" s="39">
        <f>INDEX(字音画数表[画数],MATCH(新旧対照表_日本語[[#This Row],[舊]],字音画数表[旧字],0))</f>
        <v>15</v>
      </c>
      <c r="G206" s="39">
        <f>INDEX(字音画数表[部首番号],MATCH(新旧対照表_日本語[[#This Row],[舊]],字音画数表[旧字],0))</f>
        <v>75</v>
      </c>
      <c r="H206" s="39">
        <f>COUNTIF(並べ替え用[文字列],"*"&amp;新旧対照表_日本語[[#This Row],[舊]]&amp;"*")</f>
        <v>0</v>
      </c>
      <c r="I206" s="39">
        <f>COUNTIF(並べ替え用[文字列],"*"&amp;新旧対照表_日本語[[#This Row],[新]]&amp;"*")</f>
        <v>0</v>
      </c>
    </row>
    <row r="207" spans="2:9">
      <c r="B207" s="48">
        <f t="shared" si="3"/>
        <v>205</v>
      </c>
      <c r="C207" t="s">
        <v>756</v>
      </c>
      <c r="D207" t="s">
        <v>2279</v>
      </c>
      <c r="E207" s="78" t="str">
        <f>INDEX(字音画数表[字音],MATCH(新旧対照表_日本語[[#This Row],[舊]],字音画数表[旧字],0))</f>
        <v>りょう</v>
      </c>
      <c r="F207" s="39">
        <f>INDEX(字音画数表[画数],MATCH(新旧対照表_日本語[[#This Row],[舊]],字音画数表[旧字],0))</f>
        <v>16</v>
      </c>
      <c r="G207" s="39">
        <f>INDEX(字音画数表[部首番号],MATCH(新旧対照表_日本語[[#This Row],[舊]],字音画数表[旧字],0))</f>
        <v>212</v>
      </c>
      <c r="H207" s="39">
        <f>COUNTIF(並べ替え用[文字列],"*"&amp;新旧対照表_日本語[[#This Row],[舊]]&amp;"*")</f>
        <v>0</v>
      </c>
      <c r="I207" s="39">
        <f>COUNTIF(並べ替え用[文字列],"*"&amp;新旧対照表_日本語[[#This Row],[新]]&amp;"*")</f>
        <v>0</v>
      </c>
    </row>
    <row r="208" spans="2:9">
      <c r="B208">
        <f t="shared" si="3"/>
        <v>206</v>
      </c>
      <c r="C208" t="s">
        <v>1962</v>
      </c>
      <c r="D208" t="s">
        <v>2149</v>
      </c>
      <c r="E208" s="78" t="str">
        <f>INDEX(字音画数表[字音],MATCH(新旧対照表_日本語[[#This Row],[舊]],字音画数表[旧字],0))</f>
        <v>るい</v>
      </c>
      <c r="F208" s="39">
        <f>INDEX(字音画数表[画数],MATCH(新旧対照表_日本語[[#This Row],[舊]],字音画数表[旧字],0))</f>
        <v>19</v>
      </c>
      <c r="G208" s="39">
        <f>INDEX(字音画数表[部首番号],MATCH(新旧対照表_日本語[[#This Row],[舊]],字音画数表[旧字],0))</f>
        <v>181</v>
      </c>
      <c r="H208" s="39">
        <f>COUNTIF(並べ替え用[文字列],"*"&amp;新旧対照表_日本語[[#This Row],[舊]]&amp;"*")</f>
        <v>0</v>
      </c>
      <c r="I208" s="39">
        <f>COUNTIF(並べ替え用[文字列],"*"&amp;新旧対照表_日本語[[#This Row],[新]]&amp;"*")</f>
        <v>0</v>
      </c>
    </row>
    <row r="209" spans="2:9">
      <c r="B209" s="48">
        <f t="shared" si="3"/>
        <v>207</v>
      </c>
      <c r="C209" t="s">
        <v>774</v>
      </c>
      <c r="D209" t="s">
        <v>2210</v>
      </c>
      <c r="E209" s="48" t="str">
        <f>INDEX(字音画数表[字音],MATCH(新旧対照表_日本語[[#This Row],[舊]],字音画数表[旧字],0))</f>
        <v>れい</v>
      </c>
      <c r="F209" s="39">
        <f>INDEX(字音画数表[画数],MATCH(新旧対照表_日本語[[#This Row],[舊]],字音画数表[旧字],0))</f>
        <v>17</v>
      </c>
      <c r="G209" s="39">
        <f>INDEX(字音画数表[部首番号],MATCH(新旧対照表_日本語[[#This Row],[舊]],字音画数表[旧字],0))</f>
        <v>171</v>
      </c>
      <c r="H209" s="39">
        <f>COUNTIF(並べ替え用[文字列],"*"&amp;新旧対照表_日本語[[#This Row],[舊]]&amp;"*")</f>
        <v>0</v>
      </c>
      <c r="I209" s="39">
        <f>COUNTIF(並べ替え用[文字列],"*"&amp;新旧対照表_日本語[[#This Row],[新]]&amp;"*")</f>
        <v>0</v>
      </c>
    </row>
    <row r="210" spans="2:9">
      <c r="B210">
        <f t="shared" si="3"/>
        <v>208</v>
      </c>
      <c r="C210" t="s">
        <v>763</v>
      </c>
      <c r="D210" t="s">
        <v>1332</v>
      </c>
      <c r="E210" s="48" t="str">
        <f>INDEX(字音画数表[字音],MATCH(新旧対照表_日本語[[#This Row],[舊]],字音画数表[旧字],0))</f>
        <v>れい</v>
      </c>
      <c r="F210" s="39">
        <f>INDEX(字音画数表[画数],MATCH(新旧対照表_日本語[[#This Row],[舊]],字音画数表[旧字],0))</f>
        <v>18</v>
      </c>
      <c r="G210" s="39">
        <f>INDEX(字音画数表[部首番号],MATCH(新旧対照表_日本語[[#This Row],[舊]],字音画数表[旧字],0))</f>
        <v>113</v>
      </c>
      <c r="H210" s="39">
        <f>COUNTIF(並べ替え用[文字列],"*"&amp;新旧対照表_日本語[[#This Row],[舊]]&amp;"*")</f>
        <v>0</v>
      </c>
      <c r="I210" s="39">
        <f>COUNTIF(並べ替え用[文字列],"*"&amp;新旧対照表_日本語[[#This Row],[新]]&amp;"*")</f>
        <v>0</v>
      </c>
    </row>
    <row r="211" spans="2:9">
      <c r="B211" s="48">
        <f t="shared" si="3"/>
        <v>209</v>
      </c>
      <c r="C211" t="s">
        <v>840</v>
      </c>
      <c r="D211" t="s">
        <v>2423</v>
      </c>
      <c r="E211" s="48" t="str">
        <f>INDEX(字音画数表[字音],MATCH(新旧対照表_日本語[[#This Row],[舊]],字音画数表[旧字],0))</f>
        <v>れい</v>
      </c>
      <c r="F211" s="39">
        <f>INDEX(字音画数表[画数],MATCH(新旧対照表_日本語[[#This Row],[舊]],字音画数表[旧字],0))</f>
        <v>20</v>
      </c>
      <c r="G211" s="39">
        <f>INDEX(字音画数表[部首番号],MATCH(新旧対照表_日本語[[#This Row],[舊]],字音画数表[旧字],0))</f>
        <v>211</v>
      </c>
      <c r="H211" s="39">
        <f>COUNTIF(並べ替え用[文字列],"*"&amp;新旧対照表_日本語[[#This Row],[舊]]&amp;"*")</f>
        <v>0</v>
      </c>
      <c r="I211" s="39">
        <f>COUNTIF(並べ替え用[文字列],"*"&amp;新旧対照表_日本語[[#This Row],[新]]&amp;"*")</f>
        <v>0</v>
      </c>
    </row>
    <row r="212" spans="2:9">
      <c r="B212">
        <f t="shared" si="3"/>
        <v>210</v>
      </c>
      <c r="C212" s="49" t="s">
        <v>1830</v>
      </c>
      <c r="D212" s="49" t="s">
        <v>1785</v>
      </c>
      <c r="E212" s="48" t="str">
        <f>INDEX(字音画数表[字音],MATCH(新旧対照表_日本語[[#This Row],[舊]],字音画数表[旧字],0))</f>
        <v>れん</v>
      </c>
      <c r="F212" s="39">
        <f>INDEX(字音画数表[画数],MATCH(新旧対照表_日本語[[#This Row],[舊]],字音画数表[旧字],0))</f>
        <v>15</v>
      </c>
      <c r="G212" s="39">
        <f>INDEX(字音画数表[部首番号],MATCH(新旧対照表_日本語[[#This Row],[舊]],字音画数表[旧字],0))</f>
        <v>120</v>
      </c>
      <c r="H212" s="39">
        <f>COUNTIF(並べ替え用[文字列],"*"&amp;新旧対照表_日本語[[#This Row],[舊]]&amp;"*")</f>
        <v>0</v>
      </c>
      <c r="I212" s="39">
        <f>COUNTIF(並べ替え用[文字列],"*"&amp;新旧対照表_日本語[[#This Row],[新]]&amp;"*")</f>
        <v>0</v>
      </c>
    </row>
    <row r="213" spans="2:9">
      <c r="B213">
        <f t="shared" si="3"/>
        <v>211</v>
      </c>
      <c r="C213" t="s">
        <v>892</v>
      </c>
      <c r="D213" t="s">
        <v>1333</v>
      </c>
      <c r="E213" s="78" t="str">
        <f>INDEX(字音画数表[字音],MATCH(新旧対照表_日本語[[#This Row],[舊]],字音画数表[旧字],0))</f>
        <v>ろ</v>
      </c>
      <c r="F213" s="39">
        <f>INDEX(字音画数表[画数],MATCH(新旧対照表_日本語[[#This Row],[舊]],字音画数表[旧字],0))</f>
        <v>12</v>
      </c>
      <c r="G213" s="39">
        <f>INDEX(字音画数表[部首番号],MATCH(新旧対照表_日本語[[#This Row],[舊]],字音画数表[旧字],0))</f>
        <v>141</v>
      </c>
      <c r="H213" s="39">
        <f>COUNTIF(並べ替え用[文字列],"*"&amp;新旧対照表_日本語[[#This Row],[舊]]&amp;"*")</f>
        <v>0</v>
      </c>
      <c r="I213" s="39">
        <f>COUNTIF(並べ替え用[文字列],"*"&amp;新旧対照表_日本語[[#This Row],[新]]&amp;"*")</f>
        <v>0</v>
      </c>
    </row>
    <row r="214" spans="2:9">
      <c r="B214">
        <f t="shared" si="3"/>
        <v>212</v>
      </c>
      <c r="C214" t="s">
        <v>1337</v>
      </c>
      <c r="D214" t="s">
        <v>1338</v>
      </c>
      <c r="E214" s="48" t="str">
        <f>INDEX(字音画数表[字音],MATCH(新旧対照表_日本語[[#This Row],[舊]],字音画数表[旧字],0))</f>
        <v>ろく</v>
      </c>
      <c r="F214" s="39">
        <f>INDEX(字音画数表[画数],MATCH(新旧対照表_日本語[[#This Row],[舊]],字音画数表[旧字],0))</f>
        <v>13</v>
      </c>
      <c r="G214" s="39">
        <f>INDEX(字音画数表[部首番号],MATCH(新旧対照表_日本語[[#This Row],[舊]],字音画数表[旧字],0))</f>
        <v>113</v>
      </c>
      <c r="H214" s="39">
        <f>COUNTIF(並べ替え用[文字列],"*"&amp;新旧対照表_日本語[[#This Row],[舊]]&amp;"*")</f>
        <v>0</v>
      </c>
      <c r="I214" s="39">
        <f>COUNTIF(並べ替え用[文字列],"*"&amp;新旧対照表_日本語[[#This Row],[新]]&amp;"*")</f>
        <v>0</v>
      </c>
    </row>
    <row r="215" spans="2:9">
      <c r="B215" s="48">
        <f>ROW()-2</f>
        <v>213</v>
      </c>
      <c r="C215" s="121" t="s">
        <v>1346</v>
      </c>
      <c r="D215" t="s">
        <v>2753</v>
      </c>
      <c r="E215" s="48" t="str">
        <f>INDEX(字音画数表[字音],MATCH(新旧対照表_日本語[[#This Row],[舊]],字音画数表[旧字],0))</f>
        <v>さん</v>
      </c>
      <c r="F215" s="39">
        <f>INDEX(字音画数表[画数],MATCH(新旧対照表_日本語[[#This Row],[舊]],字音画数表[旧字],0))</f>
        <v>11</v>
      </c>
      <c r="G215" s="39">
        <f>INDEX(字音画数表[部首番号],MATCH(新旧対照表_日本語[[#This Row],[舊]],字音画数表[旧字],0))</f>
        <v>100</v>
      </c>
      <c r="H215" s="39">
        <f>COUNTIF(並べ替え用[文字列],"*"&amp;新旧対照表_日本語[[#This Row],[舊]]&amp;"*")</f>
        <v>0</v>
      </c>
      <c r="I215" s="39">
        <f>COUNTIF(並べ替え用[文字列],"*"&amp;新旧対照表_日本語[[#This Row],[新]]&amp;"*")</f>
        <v>0</v>
      </c>
    </row>
    <row r="216" spans="2:9">
      <c r="B216" s="48">
        <f>ROW()-2</f>
        <v>214</v>
      </c>
      <c r="C216" s="121" t="s">
        <v>1949</v>
      </c>
      <c r="D216" t="s">
        <v>2754</v>
      </c>
      <c r="E216" s="48" t="str">
        <f>INDEX(字音画数表[字音],MATCH(新旧対照表_日本語[[#This Row],[舊]],字音画数表[旧字],0))</f>
        <v>ぼう</v>
      </c>
      <c r="F216" s="39">
        <f>INDEX(字音画数表[画数],MATCH(新旧対照表_日本語[[#This Row],[舊]],字音画数表[旧字],0))</f>
        <v>15</v>
      </c>
      <c r="G216" s="39">
        <f>INDEX(字音画数表[部首番号],MATCH(新旧対照表_日本語[[#This Row],[舊]],字音画数表[旧字],0))</f>
        <v>74</v>
      </c>
      <c r="H216" s="39">
        <f>COUNTIF(並べ替え用[文字列],"*"&amp;新旧対照表_日本語[[#This Row],[舊]]&amp;"*")</f>
        <v>0</v>
      </c>
      <c r="I216" s="39">
        <f>COUNTIF(並べ替え用[文字列],"*"&amp;新旧対照表_日本語[[#This Row],[新]]&amp;"*")</f>
        <v>0</v>
      </c>
    </row>
    <row r="217" spans="2:9">
      <c r="B217" s="48">
        <f>ROW()-2</f>
        <v>215</v>
      </c>
      <c r="C217" s="125" t="s">
        <v>1441</v>
      </c>
      <c r="D217" t="s">
        <v>3743</v>
      </c>
      <c r="E217" s="48" t="str">
        <f>INDEX(字音画数表[字音],MATCH(新旧対照表_日本語[[#This Row],[舊]],字音画数表[旧字],0))</f>
        <v>きょう</v>
      </c>
      <c r="F217" s="39">
        <f>INDEX(字音画数表[画数],MATCH(新旧対照表_日本語[[#This Row],[舊]],字音画数表[旧字],0))</f>
        <v>12</v>
      </c>
      <c r="G217" s="39">
        <f>INDEX(字音画数表[部首番号],MATCH(新旧対照表_日本語[[#This Row],[舊]],字音画数表[旧字],0))</f>
        <v>57</v>
      </c>
      <c r="H217" s="39">
        <f>COUNTIF(並べ替え用[文字列],"*"&amp;新旧対照表_日本語[[#This Row],[舊]]&amp;"*")</f>
        <v>0</v>
      </c>
      <c r="I217" s="39">
        <f>COUNTIF(並べ替え用[文字列],"*"&amp;新旧対照表_日本語[[#This Row],[新]]&amp;"*")</f>
        <v>0</v>
      </c>
    </row>
    <row r="218" spans="2:9">
      <c r="B218" s="48">
        <f>ROW()-2</f>
        <v>216</v>
      </c>
      <c r="C218" s="125" t="s">
        <v>3744</v>
      </c>
      <c r="D218" t="s">
        <v>3745</v>
      </c>
      <c r="E218" s="48" t="str">
        <f>INDEX(字音画数表[字音],MATCH(新旧対照表_日本語[[#This Row],[舊]],字音画数表[旧字],0))</f>
        <v>くん</v>
      </c>
      <c r="F218" s="39">
        <f>INDEX(字音画数表[画数],MATCH(新旧対照表_日本語[[#This Row],[舊]],字音画数表[旧字],0))</f>
        <v>7</v>
      </c>
      <c r="G218" s="39">
        <f>INDEX(字音画数表[部首番号],MATCH(新旧対照表_日本語[[#This Row],[舊]],字音画数表[旧字],0))</f>
        <v>123</v>
      </c>
      <c r="H218" s="39">
        <f>COUNTIF(並べ替え用[文字列],"*"&amp;新旧対照表_日本語[[#This Row],[舊]]&amp;"*")</f>
        <v>0</v>
      </c>
      <c r="I218" s="39">
        <f>COUNTIF(並べ替え用[文字列],"*"&amp;新旧対照表_日本語[[#This Row],[新]]&amp;"*")</f>
        <v>0</v>
      </c>
    </row>
  </sheetData>
  <mergeCells count="1">
    <mergeCell ref="K1:M1"/>
  </mergeCells>
  <phoneticPr fontId="2"/>
  <conditionalFormatting sqref="C75:D75">
    <cfRule type="duplicateValues" dxfId="26" priority="25"/>
  </conditionalFormatting>
  <conditionalFormatting sqref="N13:O13">
    <cfRule type="duplicateValues" dxfId="25" priority="10"/>
  </conditionalFormatting>
  <conditionalFormatting sqref="N8">
    <cfRule type="duplicateValues" dxfId="24" priority="9"/>
  </conditionalFormatting>
  <conditionalFormatting sqref="K9">
    <cfRule type="duplicateValues" dxfId="23" priority="8"/>
  </conditionalFormatting>
  <conditionalFormatting sqref="L8">
    <cfRule type="duplicateValues" dxfId="22" priority="7"/>
  </conditionalFormatting>
  <conditionalFormatting sqref="D217:D218">
    <cfRule type="duplicateValues" dxfId="21" priority="1"/>
  </conditionalFormatting>
  <conditionalFormatting sqref="D217">
    <cfRule type="duplicateValues" dxfId="20" priority="2"/>
  </conditionalFormatting>
  <conditionalFormatting sqref="C74:D216">
    <cfRule type="duplicateValues" dxfId="19" priority="302"/>
  </conditionalFormatting>
  <conditionalFormatting sqref="C3:D216">
    <cfRule type="duplicateValues" dxfId="18" priority="304"/>
  </conditionalFormatting>
  <pageMargins left="0.7" right="0.7" top="0.75" bottom="0.75" header="0.3" footer="0.3"/>
  <pageSetup paperSize="9" orientation="portrait" horizontalDpi="4294967292" verticalDpi="0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FFD16-699E-4689-8B76-1924B09C1AB4}">
  <dimension ref="A1:N644"/>
  <sheetViews>
    <sheetView topLeftCell="A128" zoomScale="170" zoomScaleNormal="170" workbookViewId="0">
      <selection activeCell="C134" sqref="C134"/>
    </sheetView>
  </sheetViews>
  <sheetFormatPr defaultRowHeight="17.7"/>
  <cols>
    <col min="1" max="1" width="3.42578125" customWidth="1"/>
    <col min="3" max="3" width="5.6171875" customWidth="1"/>
    <col min="4" max="4" width="5.80859375" customWidth="1"/>
    <col min="6" max="6" width="5.85546875" customWidth="1"/>
    <col min="7" max="7" width="6.234375" customWidth="1"/>
    <col min="9" max="9" width="5.42578125" customWidth="1"/>
  </cols>
  <sheetData>
    <row r="1" spans="2:14">
      <c r="B1" t="s">
        <v>3426</v>
      </c>
      <c r="J1" t="s">
        <v>2609</v>
      </c>
      <c r="M1" s="34" t="s">
        <v>2820</v>
      </c>
    </row>
    <row r="2" spans="2:14">
      <c r="B2" t="s">
        <v>8</v>
      </c>
      <c r="C2" t="s">
        <v>2470</v>
      </c>
      <c r="D2" t="s">
        <v>465</v>
      </c>
      <c r="E2" t="s">
        <v>2</v>
      </c>
      <c r="F2" t="s">
        <v>3</v>
      </c>
      <c r="G2" t="s">
        <v>1301</v>
      </c>
      <c r="H2" t="s">
        <v>2475</v>
      </c>
      <c r="J2" t="s">
        <v>2470</v>
      </c>
      <c r="K2" t="s">
        <v>465</v>
      </c>
      <c r="M2" t="s">
        <v>2821</v>
      </c>
      <c r="N2" t="s">
        <v>2822</v>
      </c>
    </row>
    <row r="3" spans="2:14">
      <c r="B3">
        <f t="shared" ref="B3:B65" si="0">ROW()-2</f>
        <v>1</v>
      </c>
      <c r="C3" t="s">
        <v>38</v>
      </c>
      <c r="D3" s="34" t="s">
        <v>2471</v>
      </c>
      <c r="E3" s="4" t="str">
        <f>INDEX(字音画数表[字音],MATCH(新旧対照表_中国語[[#This Row],[舊]],字音画数表[旧字],0))</f>
        <v>い</v>
      </c>
      <c r="F3" s="4">
        <f>INDEX(字音画数表[画数],MATCH(新旧対照表_中国語[[#This Row],[舊]],字音画数表[旧字],0))</f>
        <v>12</v>
      </c>
      <c r="G3" s="4">
        <f>INDEX(字音画数表[部首番号],MATCH(新旧対照表_中国語[[#This Row],[舊]],字音画数表[旧字],0))</f>
        <v>87</v>
      </c>
      <c r="H3" s="52"/>
      <c r="J3" t="s">
        <v>224</v>
      </c>
      <c r="K3" t="s">
        <v>2478</v>
      </c>
      <c r="M3" t="s">
        <v>2381</v>
      </c>
      <c r="N3" t="s">
        <v>2382</v>
      </c>
    </row>
    <row r="4" spans="2:14">
      <c r="B4">
        <f t="shared" si="0"/>
        <v>2</v>
      </c>
      <c r="C4" t="s">
        <v>54</v>
      </c>
      <c r="D4" t="s">
        <v>1193</v>
      </c>
      <c r="E4" s="4" t="str">
        <f>INDEX(字音画数表[字音],MATCH(新旧対照表_中国語[[#This Row],[舊]],字音画数表[旧字],0))</f>
        <v>う</v>
      </c>
      <c r="F4" s="28">
        <f>INDEX(字音画数表[画数],MATCH(新旧対照表_中国語[[#This Row],[舊]],字音画数表[旧字],0))</f>
        <v>6</v>
      </c>
      <c r="G4" s="28">
        <f>INDEX(字音画数表[部首番号],MATCH(新旧対照表_中国語[[#This Row],[舊]],字音画数表[旧字],0))</f>
        <v>124</v>
      </c>
      <c r="H4" s="52"/>
      <c r="J4" t="s">
        <v>355</v>
      </c>
      <c r="K4" t="s">
        <v>871</v>
      </c>
      <c r="M4" t="s">
        <v>1637</v>
      </c>
      <c r="N4" t="s">
        <v>2999</v>
      </c>
    </row>
    <row r="5" spans="2:14">
      <c r="B5">
        <f t="shared" si="0"/>
        <v>3</v>
      </c>
      <c r="C5" t="s">
        <v>1302</v>
      </c>
      <c r="D5" t="s">
        <v>1303</v>
      </c>
      <c r="E5" s="4" t="str">
        <f>INDEX(字音画数表[字音],MATCH(新旧対照表_中国語[[#This Row],[舊]],字音画数表[旧字],0))</f>
        <v>えき</v>
      </c>
      <c r="F5" s="28">
        <f>INDEX(字音画数表[画数],MATCH(新旧対照表_中国語[[#This Row],[舊]],字音画数表[旧字],0))</f>
        <v>10</v>
      </c>
      <c r="G5" s="28">
        <f>INDEX(字音画数表[部首番号],MATCH(新旧対照表_中国語[[#This Row],[舊]],字音画数表[旧字],0))</f>
        <v>108</v>
      </c>
      <c r="H5" s="52"/>
      <c r="J5" s="49" t="s">
        <v>1649</v>
      </c>
      <c r="K5" t="s">
        <v>2505</v>
      </c>
    </row>
    <row r="6" spans="2:14">
      <c r="B6" s="7">
        <f t="shared" si="0"/>
        <v>4</v>
      </c>
      <c r="C6" s="7" t="s">
        <v>1607</v>
      </c>
      <c r="D6" s="34" t="s">
        <v>2472</v>
      </c>
      <c r="E6" s="4" t="e">
        <f>INDEX(字音画数表[字音],MATCH(新旧対照表_中国語[[#This Row],[舊]],字音画数表[旧字],0))</f>
        <v>#N/A</v>
      </c>
      <c r="F6" s="14" t="e">
        <f>INDEX(字音画数表[画数],MATCH(新旧対照表_中国語[[#This Row],[舊]],字音画数表[旧字],0))</f>
        <v>#N/A</v>
      </c>
      <c r="G6" s="14" t="e">
        <f>INDEX(字音画数表[部首番号],MATCH(新旧対照表_中国語[[#This Row],[舊]],字音画数表[旧字],0))</f>
        <v>#N/A</v>
      </c>
      <c r="H6" s="39"/>
      <c r="J6" s="37" t="s">
        <v>2262</v>
      </c>
      <c r="K6" s="34" t="s">
        <v>2509</v>
      </c>
    </row>
    <row r="7" spans="2:14">
      <c r="B7">
        <f t="shared" si="0"/>
        <v>5</v>
      </c>
      <c r="C7" t="s">
        <v>88</v>
      </c>
      <c r="D7" t="s">
        <v>1304</v>
      </c>
      <c r="E7" s="4" t="str">
        <f>INDEX(字音画数表[字音],MATCH(新旧対照表_中国語[[#This Row],[舊]],字音画数表[旧字],0))</f>
        <v>おん</v>
      </c>
      <c r="F7" s="14">
        <f>INDEX(字音画数表[画数],MATCH(新旧対照表_中国語[[#This Row],[舊]],字音画数表[旧字],0))</f>
        <v>13</v>
      </c>
      <c r="G7" s="14">
        <f>INDEX(字音画数表[部首番号],MATCH(新旧対照表_中国語[[#This Row],[舊]],字音画数表[旧字],0))</f>
        <v>85</v>
      </c>
      <c r="H7" s="39"/>
      <c r="J7" s="34" t="s">
        <v>2510</v>
      </c>
      <c r="K7" s="34" t="s">
        <v>2509</v>
      </c>
    </row>
    <row r="8" spans="2:14">
      <c r="B8" s="50">
        <f t="shared" si="0"/>
        <v>6</v>
      </c>
      <c r="C8" s="50" t="s">
        <v>1412</v>
      </c>
      <c r="D8" s="34" t="s">
        <v>2473</v>
      </c>
      <c r="E8" s="4" t="str">
        <f>INDEX(字音画数表[字音],MATCH(新旧対照表_中国語[[#This Row],[舊]],字音画数表[旧字],0))</f>
        <v>かん</v>
      </c>
      <c r="F8" s="14">
        <f>INDEX(字音画数表[画数],MATCH(新旧対照表_中国語[[#This Row],[舊]],字音画数表[旧字],0))</f>
        <v>14</v>
      </c>
      <c r="G8" s="14">
        <f>INDEX(字音画数表[部首番号],MATCH(新旧対照表_中国語[[#This Row],[舊]],字音画数表[旧字],0))</f>
        <v>85</v>
      </c>
      <c r="H8" s="39"/>
      <c r="J8" t="s">
        <v>156</v>
      </c>
      <c r="K8" s="34" t="s">
        <v>2546</v>
      </c>
    </row>
    <row r="9" spans="2:14">
      <c r="B9">
        <f t="shared" si="0"/>
        <v>7</v>
      </c>
      <c r="C9" t="s">
        <v>143</v>
      </c>
      <c r="D9" s="34" t="s">
        <v>2474</v>
      </c>
      <c r="E9" s="4" t="str">
        <f>INDEX(字音画数表[字音],MATCH(新旧対照表_中国語[[#This Row],[舊]],字音画数表[旧字],0))</f>
        <v>かん</v>
      </c>
      <c r="F9" s="14">
        <f>INDEX(字音画数表[画数],MATCH(新旧対照表_中国語[[#This Row],[舊]],字音画数表[旧字],0))</f>
        <v>19</v>
      </c>
      <c r="G9" s="14">
        <f>INDEX(字音画数表[部首番号],MATCH(新旧対照表_中国語[[#This Row],[舊]],字音画数表[旧字],0))</f>
        <v>169</v>
      </c>
      <c r="H9" s="39"/>
      <c r="J9" t="s">
        <v>2416</v>
      </c>
      <c r="K9" s="34" t="s">
        <v>2572</v>
      </c>
    </row>
    <row r="10" spans="2:14">
      <c r="B10">
        <f t="shared" si="0"/>
        <v>8</v>
      </c>
      <c r="C10" t="s">
        <v>1828</v>
      </c>
      <c r="D10" s="34" t="s">
        <v>2515</v>
      </c>
      <c r="E10" s="4" t="str">
        <f>INDEX(字音画数表[字音],MATCH(新旧対照表_中国語[[#This Row],[舊]],字音画数表[旧字],0))</f>
        <v>き</v>
      </c>
      <c r="F10" s="14">
        <f>INDEX(字音画数表[画数],MATCH(新旧対照表_中国語[[#This Row],[舊]],字音画数表[旧字],0))</f>
        <v>17</v>
      </c>
      <c r="G10" s="14">
        <f>INDEX(字音画数表[部首番号],MATCH(新旧対照表_中国語[[#This Row],[舊]],字音画数表[旧字],0))</f>
        <v>62</v>
      </c>
      <c r="H10" s="39"/>
      <c r="J10" s="34" t="s">
        <v>2573</v>
      </c>
      <c r="K10" s="34" t="s">
        <v>2572</v>
      </c>
    </row>
    <row r="11" spans="2:14">
      <c r="B11" s="48">
        <f t="shared" si="0"/>
        <v>9</v>
      </c>
      <c r="C11" s="3" t="s">
        <v>939</v>
      </c>
      <c r="D11" s="84" t="s">
        <v>2477</v>
      </c>
      <c r="E11" s="4" t="str">
        <f>INDEX(字音画数表[字音],MATCH(新旧対照表_中国語[[#This Row],[舊]],字音画数表[旧字],0))</f>
        <v>きょう</v>
      </c>
      <c r="F11" s="14">
        <f>INDEX(字音画数表[画数],MATCH(新旧対照表_中国語[[#This Row],[舊]],字音画数表[旧字],0))</f>
        <v>13</v>
      </c>
      <c r="G11" s="14">
        <f>INDEX(字音画数表[部首番号],MATCH(新旧対照表_中国語[[#This Row],[舊]],字音画数表[旧字],0))</f>
        <v>163</v>
      </c>
      <c r="H11" s="83" t="s">
        <v>2476</v>
      </c>
      <c r="J11" t="s">
        <v>2452</v>
      </c>
      <c r="K11" s="34" t="s">
        <v>2581</v>
      </c>
    </row>
    <row r="12" spans="2:14">
      <c r="B12" s="48">
        <f t="shared" si="0"/>
        <v>10</v>
      </c>
      <c r="C12" s="3" t="s">
        <v>1311</v>
      </c>
      <c r="D12" s="34" t="s">
        <v>2479</v>
      </c>
      <c r="E12" s="4" t="str">
        <f>INDEX(字音画数表[字音],MATCH(新旧対照表_中国語[[#This Row],[舊]],字音画数表[旧字],0))</f>
        <v>けん</v>
      </c>
      <c r="F12" s="14">
        <f>INDEX(字音画数表[画数],MATCH(新旧対照表_中国語[[#This Row],[舊]],字音画数表[旧字],0))</f>
        <v>16</v>
      </c>
      <c r="G12" s="14">
        <f>INDEX(字音画数表[部首番号],MATCH(新旧対照表_中国語[[#This Row],[舊]],字音画数表[旧字],0))</f>
        <v>120</v>
      </c>
      <c r="H12" s="39"/>
      <c r="J12" s="34" t="s">
        <v>2799</v>
      </c>
      <c r="K12" t="s">
        <v>2798</v>
      </c>
    </row>
    <row r="13" spans="2:14">
      <c r="B13">
        <f t="shared" si="0"/>
        <v>11</v>
      </c>
      <c r="C13" t="s">
        <v>250</v>
      </c>
      <c r="D13" s="34" t="s">
        <v>2480</v>
      </c>
      <c r="E13" s="38" t="str">
        <f>INDEX(字音画数表[字音],MATCH(新旧対照表_中国語[[#This Row],[舊]],字音画数表[旧字],0))</f>
        <v>こ</v>
      </c>
      <c r="F13" s="39">
        <f>INDEX(字音画数表[画数],MATCH(新旧対照表_中国語[[#This Row],[舊]],字音画数表[旧字],0))</f>
        <v>4</v>
      </c>
      <c r="G13" s="39">
        <f>INDEX(字音画数表[部首番号],MATCH(新旧対照表_中国語[[#This Row],[舊]],字音画数表[旧字],0))</f>
        <v>63</v>
      </c>
      <c r="H13" s="39"/>
      <c r="J13" s="34" t="s">
        <v>2801</v>
      </c>
      <c r="K13" t="s">
        <v>2800</v>
      </c>
    </row>
    <row r="14" spans="2:14">
      <c r="B14" s="48">
        <f>ROW()-2</f>
        <v>12</v>
      </c>
      <c r="C14" s="7" t="s">
        <v>1477</v>
      </c>
      <c r="D14" s="34" t="s">
        <v>2481</v>
      </c>
      <c r="E14" s="38" t="str">
        <f>INDEX(字音画数表[字音],MATCH(新旧対照表_中国語[[#This Row],[舊]],字音画数表[旧字],0))</f>
        <v>ご</v>
      </c>
      <c r="F14" s="39">
        <f>INDEX(字音画数表[画数],MATCH(新旧対照表_中国語[[#This Row],[舊]],字音画数表[旧字],0))</f>
        <v>7</v>
      </c>
      <c r="G14" s="39">
        <f>INDEX(字音画数表[部首番号],MATCH(新旧対照表_中国語[[#This Row],[舊]],字音画数表[旧字],0))</f>
        <v>30</v>
      </c>
      <c r="H14" s="39"/>
      <c r="J14" s="34" t="s">
        <v>2807</v>
      </c>
      <c r="K14" t="s">
        <v>2806</v>
      </c>
    </row>
    <row r="15" spans="2:14">
      <c r="B15">
        <f t="shared" si="0"/>
        <v>13</v>
      </c>
      <c r="C15" t="s">
        <v>294</v>
      </c>
      <c r="D15" s="34" t="s">
        <v>2482</v>
      </c>
      <c r="E15" s="38" t="str">
        <f>INDEX(字音画数表[字音],MATCH(新旧対照表_中国語[[#This Row],[舊]],字音画数表[旧字],0))</f>
        <v>こう</v>
      </c>
      <c r="F15" s="39">
        <f>INDEX(字音画数表[画数],MATCH(新旧対照表_中国語[[#This Row],[舊]],字音画数表[旧字],0))</f>
        <v>15</v>
      </c>
      <c r="G15" s="39">
        <f>INDEX(字音画数表[部首番号],MATCH(新旧対照表_中国語[[#This Row],[舊]],字音画数表[旧字],0))</f>
        <v>53</v>
      </c>
      <c r="H15" s="39"/>
      <c r="J15" t="s">
        <v>2808</v>
      </c>
      <c r="K15" t="s">
        <v>2806</v>
      </c>
    </row>
    <row r="16" spans="2:14">
      <c r="B16">
        <f t="shared" si="0"/>
        <v>14</v>
      </c>
      <c r="C16" t="s">
        <v>1314</v>
      </c>
      <c r="D16" s="34" t="s">
        <v>2483</v>
      </c>
      <c r="E16" s="4" t="str">
        <f>INDEX(字音画数表[字音],MATCH(新旧対照表_中国語[[#This Row],[舊]],字音画数表[旧字],0))</f>
        <v>じ</v>
      </c>
      <c r="F16" s="14">
        <f>INDEX(字音画数表[画数],MATCH(新旧対照表_中国語[[#This Row],[舊]],字音画数表[旧字],0))</f>
        <v>12</v>
      </c>
      <c r="G16" s="14">
        <f>INDEX(字音画数表[部首番号],MATCH(新旧対照表_中国語[[#This Row],[舊]],字音画数表[旧字],0))</f>
        <v>154</v>
      </c>
      <c r="H16" s="39"/>
      <c r="J16" t="s">
        <v>1589</v>
      </c>
      <c r="K16" t="s">
        <v>2365</v>
      </c>
    </row>
    <row r="17" spans="2:11">
      <c r="B17">
        <f t="shared" si="0"/>
        <v>15</v>
      </c>
      <c r="C17" t="s">
        <v>367</v>
      </c>
      <c r="D17" t="s">
        <v>1316</v>
      </c>
      <c r="E17" s="4" t="str">
        <f>INDEX(字音画数表[字音],MATCH(新旧対照表_中国語[[#This Row],[舊]],字音画数表[旧字],0))</f>
        <v>しゃ</v>
      </c>
      <c r="F17" s="14">
        <f>INDEX(字音画数表[画数],MATCH(新旧対照表_中国語[[#This Row],[舊]],字音画数表[旧字],0))</f>
        <v>9</v>
      </c>
      <c r="G17" s="14">
        <f>INDEX(字音画数表[部首番号],MATCH(新旧対照表_中国語[[#This Row],[舊]],字音画数表[旧字],0))</f>
        <v>125</v>
      </c>
      <c r="H17" s="39"/>
      <c r="J17" s="34" t="s">
        <v>2815</v>
      </c>
      <c r="K17" t="s">
        <v>2365</v>
      </c>
    </row>
    <row r="18" spans="2:11">
      <c r="B18">
        <f t="shared" si="0"/>
        <v>16</v>
      </c>
      <c r="C18" t="s">
        <v>389</v>
      </c>
      <c r="D18" t="s">
        <v>2484</v>
      </c>
      <c r="E18" s="4" t="str">
        <f>INDEX(字音画数表[字音],MATCH(新旧対照表_中国語[[#This Row],[舊]],字音画数表[旧字],0))</f>
        <v>しゅう</v>
      </c>
      <c r="F18" s="14">
        <f>INDEX(字音画数表[画数],MATCH(新旧対照表_中国語[[#This Row],[舊]],字音画数表[旧字],0))</f>
        <v>12</v>
      </c>
      <c r="G18" s="14">
        <f>INDEX(字音画数表[部首番号],MATCH(新旧対照表_中国語[[#This Row],[舊]],字音画数表[旧字],0))</f>
        <v>109</v>
      </c>
      <c r="H18" s="83" t="s">
        <v>2485</v>
      </c>
      <c r="J18" s="34" t="s">
        <v>2893</v>
      </c>
      <c r="K18" t="s">
        <v>2384</v>
      </c>
    </row>
    <row r="19" spans="2:11">
      <c r="B19">
        <f t="shared" si="0"/>
        <v>17</v>
      </c>
      <c r="C19" t="s">
        <v>429</v>
      </c>
      <c r="D19" s="34" t="s">
        <v>2486</v>
      </c>
      <c r="E19" s="4" t="str">
        <f>INDEX(字音画数表[字音],MATCH(新旧対照表_中国語[[#This Row],[舊]],字音画数表[旧字],0))</f>
        <v>しょう</v>
      </c>
      <c r="F19" s="14">
        <f>INDEX(字音画数表[画数],MATCH(新旧対照表_中国語[[#This Row],[舊]],字音画数表[旧字],0))</f>
        <v>12</v>
      </c>
      <c r="G19" s="14">
        <f>INDEX(字音画数表[部首番号],MATCH(新旧対照表_中国語[[#This Row],[舊]],字音画数表[旧字],0))</f>
        <v>41</v>
      </c>
      <c r="H19" s="39"/>
      <c r="J19" t="s">
        <v>2384</v>
      </c>
      <c r="K19" t="s">
        <v>2384</v>
      </c>
    </row>
    <row r="20" spans="2:11">
      <c r="B20">
        <f t="shared" si="0"/>
        <v>18</v>
      </c>
      <c r="C20" s="77" t="s">
        <v>1571</v>
      </c>
      <c r="D20" s="34" t="s">
        <v>2487</v>
      </c>
      <c r="E20" s="51" t="str">
        <f>INDEX(字音画数表[字音],MATCH(新旧対照表_中国語[[#This Row],[舊]],字音画数表[旧字],0))</f>
        <v>しょう</v>
      </c>
      <c r="F20" s="39">
        <f>INDEX(字音画数表[画数],MATCH(新旧対照表_中国語[[#This Row],[舊]],字音画数表[旧字],0))</f>
        <v>14</v>
      </c>
      <c r="G20" s="39">
        <f>INDEX(字音画数表[部首番号],MATCH(新旧対照表_中国語[[#This Row],[舊]],字音画数表[旧字],0))</f>
        <v>37</v>
      </c>
      <c r="H20" s="39"/>
      <c r="J20" t="s">
        <v>2921</v>
      </c>
      <c r="K20" t="s">
        <v>2920</v>
      </c>
    </row>
    <row r="21" spans="2:11">
      <c r="B21">
        <f t="shared" si="0"/>
        <v>19</v>
      </c>
      <c r="C21" t="s">
        <v>436</v>
      </c>
      <c r="D21" t="s">
        <v>1320</v>
      </c>
      <c r="E21" s="4" t="str">
        <f>INDEX(字音画数表[字音],MATCH(新旧対照表_中国語[[#This Row],[舊]],字音画数表[旧字],0))</f>
        <v>じょう</v>
      </c>
      <c r="F21" s="14">
        <f>INDEX(字音画数表[画数],MATCH(新旧対照表_中国語[[#This Row],[舊]],字音画数表[旧字],0))</f>
        <v>5</v>
      </c>
      <c r="G21" s="14">
        <f>INDEX(字音画数表[部首番号],MATCH(新旧対照表_中国語[[#This Row],[舊]],字音画数表[旧字],0))</f>
        <v>40</v>
      </c>
      <c r="H21" s="39"/>
      <c r="J21" t="s">
        <v>2920</v>
      </c>
      <c r="K21" t="s">
        <v>2920</v>
      </c>
    </row>
    <row r="22" spans="2:11">
      <c r="B22">
        <f t="shared" si="0"/>
        <v>20</v>
      </c>
      <c r="C22" t="s">
        <v>445</v>
      </c>
      <c r="D22" t="s">
        <v>1844</v>
      </c>
      <c r="E22" s="4" t="str">
        <f>INDEX(字音画数表[字音],MATCH(新旧対照表_中国語[[#This Row],[舊]],字音画数表[旧字],0))</f>
        <v>しょく</v>
      </c>
      <c r="F22" s="14">
        <f>INDEX(字音画数表[画数],MATCH(新旧対照表_中国語[[#This Row],[舊]],字音画数表[旧字],0))</f>
        <v>9</v>
      </c>
      <c r="G22" s="14">
        <f>INDEX(字音画数表[部首番号],MATCH(新旧対照表_中国語[[#This Row],[舊]],字音画数表[旧字],0))</f>
        <v>26</v>
      </c>
      <c r="H22" s="39"/>
      <c r="J22" t="s">
        <v>2956</v>
      </c>
      <c r="K22" t="s">
        <v>2956</v>
      </c>
    </row>
    <row r="23" spans="2:11">
      <c r="B23">
        <f t="shared" si="0"/>
        <v>21</v>
      </c>
      <c r="C23" t="s">
        <v>462</v>
      </c>
      <c r="D23" t="s">
        <v>1321</v>
      </c>
      <c r="E23" s="4" t="str">
        <f>INDEX(字音画数表[字音],MATCH(新旧対照表_中国語[[#This Row],[舊]],字音画数表[旧字],0))</f>
        <v>しん</v>
      </c>
      <c r="F23" s="14">
        <f>INDEX(字音画数表[画数],MATCH(新旧対照表_中国語[[#This Row],[舊]],字音画数表[旧字],0))</f>
        <v>10</v>
      </c>
      <c r="G23" s="14">
        <f>INDEX(字音画数表[部首番号],MATCH(新旧対照表_中国語[[#This Row],[舊]],字音画数表[旧字],0))</f>
        <v>73</v>
      </c>
      <c r="H23" s="39"/>
      <c r="J23" s="34" t="s">
        <v>2957</v>
      </c>
      <c r="K23" t="s">
        <v>2956</v>
      </c>
    </row>
    <row r="24" spans="2:11">
      <c r="B24">
        <f t="shared" si="0"/>
        <v>22</v>
      </c>
      <c r="C24" t="s">
        <v>1583</v>
      </c>
      <c r="D24" t="s">
        <v>1821</v>
      </c>
      <c r="E24" s="51" t="str">
        <f>INDEX(字音画数表[字音],MATCH(新旧対照表_中国語[[#This Row],[舊]],字音画数表[旧字],0))</f>
        <v>しん</v>
      </c>
      <c r="F24" s="39">
        <f>INDEX(字音画数表[画数],MATCH(新旧対照表_中国語[[#This Row],[舊]],字音画数表[旧字],0))</f>
        <v>10</v>
      </c>
      <c r="G24" s="39">
        <f>INDEX(字音画数表[部首番号],MATCH(新旧対照表_中国語[[#This Row],[舊]],字音画数表[旧字],0))</f>
        <v>109</v>
      </c>
      <c r="H24" s="39"/>
      <c r="J24" t="s">
        <v>2980</v>
      </c>
      <c r="K24" t="s">
        <v>2980</v>
      </c>
    </row>
    <row r="25" spans="2:11">
      <c r="B25" s="48">
        <f t="shared" si="0"/>
        <v>23</v>
      </c>
      <c r="C25" s="3" t="s">
        <v>1214</v>
      </c>
      <c r="D25" t="s">
        <v>2142</v>
      </c>
      <c r="E25" s="4" t="str">
        <f>INDEX(字音画数表[字音],MATCH(新旧対照表_中国語[[#This Row],[舊]],字音画数表[旧字],0))</f>
        <v>せい</v>
      </c>
      <c r="F25" s="14">
        <f>INDEX(字音画数表[画数],MATCH(新旧対照表_中国語[[#This Row],[舊]],字音画数表[旧字],0))</f>
        <v>8</v>
      </c>
      <c r="G25" s="14">
        <f>INDEX(字音画数表[部首番号],MATCH(新旧対照表_中国語[[#This Row],[舊]],字音画数表[旧字],0))</f>
        <v>174</v>
      </c>
      <c r="H25" s="39"/>
      <c r="J25" s="34" t="s">
        <v>2985</v>
      </c>
      <c r="K25" t="s">
        <v>2980</v>
      </c>
    </row>
    <row r="26" spans="2:11">
      <c r="B26">
        <f t="shared" si="0"/>
        <v>24</v>
      </c>
      <c r="C26" t="s">
        <v>1918</v>
      </c>
      <c r="D26" t="s">
        <v>1601</v>
      </c>
      <c r="E26" s="4" t="str">
        <f>INDEX(字音画数表[字音],MATCH(新旧対照表_中国語[[#This Row],[舊]],字音画数表[旧字],0))</f>
        <v>せい</v>
      </c>
      <c r="F26" s="14">
        <f>INDEX(字音画数表[画数],MATCH(新旧対照表_中国語[[#This Row],[舊]],字音画数表[旧字],0))</f>
        <v>11</v>
      </c>
      <c r="G26" s="14">
        <f>INDEX(字音画数表[部首番号],MATCH(新旧対照表_中国語[[#This Row],[舊]],字音画数表[旧字],0))</f>
        <v>85</v>
      </c>
      <c r="H26" s="39"/>
      <c r="J26" t="s">
        <v>157</v>
      </c>
      <c r="K26" t="s">
        <v>157</v>
      </c>
    </row>
    <row r="27" spans="2:11">
      <c r="B27">
        <f t="shared" si="0"/>
        <v>25</v>
      </c>
      <c r="C27" t="s">
        <v>488</v>
      </c>
      <c r="D27" s="34" t="s">
        <v>2488</v>
      </c>
      <c r="E27" s="4" t="str">
        <f>INDEX(字音画数表[字音],MATCH(新旧対照表_中国語[[#This Row],[舊]],字音画数表[旧字],0))</f>
        <v>せき</v>
      </c>
      <c r="F27" s="14">
        <f>INDEX(字音画数表[画数],MATCH(新旧対照表_中国語[[#This Row],[舊]],字音画数表[旧字],0))</f>
        <v>20</v>
      </c>
      <c r="G27" s="14">
        <f>INDEX(字音画数表[部首番号],MATCH(新旧対照表_中国語[[#This Row],[舊]],字音画数表[旧字],0))</f>
        <v>165</v>
      </c>
      <c r="H27" s="39"/>
      <c r="J27" s="34" t="s">
        <v>2986</v>
      </c>
      <c r="K27" t="s">
        <v>157</v>
      </c>
    </row>
    <row r="28" spans="2:11">
      <c r="B28">
        <f t="shared" si="0"/>
        <v>26</v>
      </c>
      <c r="C28" t="s">
        <v>1839</v>
      </c>
      <c r="D28" t="s">
        <v>1846</v>
      </c>
      <c r="E28" s="4" t="str">
        <f>INDEX(字音画数表[字音],MATCH(新旧対照表_中国語[[#This Row],[舊]],字音画数表[旧字],0))</f>
        <v>せん</v>
      </c>
      <c r="F28" s="14">
        <f>INDEX(字音画数表[画数],MATCH(新旧対照表_中国語[[#This Row],[舊]],字音画数表[旧字],0))</f>
        <v>15</v>
      </c>
      <c r="G28" s="14">
        <f>INDEX(字音画数表[部首番号],MATCH(新旧対照表_中国語[[#This Row],[舊]],字音画数表[旧字],0))</f>
        <v>157</v>
      </c>
      <c r="H28" s="39"/>
      <c r="J28" t="s">
        <v>997</v>
      </c>
      <c r="K28" t="s">
        <v>997</v>
      </c>
    </row>
    <row r="29" spans="2:11">
      <c r="B29" s="75">
        <f t="shared" si="0"/>
        <v>27</v>
      </c>
      <c r="C29" s="35" t="s">
        <v>1922</v>
      </c>
      <c r="D29" s="34" t="s">
        <v>2489</v>
      </c>
      <c r="E29" s="4" t="str">
        <f>INDEX(字音画数表[字音],MATCH(新旧対照表_中国語[[#This Row],[舊]],字音画数表[旧字],0))</f>
        <v>せん</v>
      </c>
      <c r="F29" s="14">
        <f>INDEX(字音画数表[画数],MATCH(新旧対照表_中国語[[#This Row],[舊]],字音画数表[旧字],0))</f>
        <v>16</v>
      </c>
      <c r="G29" s="14">
        <f>INDEX(字音画数表[部首番号],MATCH(新旧対照表_中国語[[#This Row],[舊]],字音画数表[旧字],0))</f>
        <v>62</v>
      </c>
      <c r="H29" s="39"/>
      <c r="J29" t="s">
        <v>2987</v>
      </c>
      <c r="K29" t="s">
        <v>997</v>
      </c>
    </row>
    <row r="30" spans="2:11">
      <c r="B30">
        <f t="shared" si="0"/>
        <v>28</v>
      </c>
      <c r="C30" t="s">
        <v>507</v>
      </c>
      <c r="D30" s="34" t="s">
        <v>2490</v>
      </c>
      <c r="E30" s="51" t="str">
        <f>INDEX(字音画数表[字音],MATCH(新旧対照表_中国語[[#This Row],[舊]],字音画数表[旧字],0))</f>
        <v>せん</v>
      </c>
      <c r="F30" s="39">
        <f>INDEX(字音画数表[画数],MATCH(新旧対照表_中国語[[#This Row],[舊]],字音画数表[旧字],0))</f>
        <v>16</v>
      </c>
      <c r="G30" s="39">
        <f>INDEX(字音画数表[部首番号],MATCH(新旧対照表_中国語[[#This Row],[舊]],字音画数表[旧字],0))</f>
        <v>167</v>
      </c>
      <c r="H30" s="39"/>
      <c r="J30" t="s">
        <v>2992</v>
      </c>
      <c r="K30" t="s">
        <v>2992</v>
      </c>
    </row>
    <row r="31" spans="2:11">
      <c r="B31">
        <f t="shared" si="0"/>
        <v>29</v>
      </c>
      <c r="C31" t="s">
        <v>512</v>
      </c>
      <c r="D31" t="s">
        <v>2491</v>
      </c>
      <c r="E31" s="4" t="str">
        <f>INDEX(字音画数表[字音],MATCH(新旧対照表_中国語[[#This Row],[舊]],字音画数表[旧字],0))</f>
        <v>そう</v>
      </c>
      <c r="F31" s="14">
        <f>INDEX(字音画数表[画数],MATCH(新旧対照表_中国語[[#This Row],[舊]],字音画数表[旧字],0))</f>
        <v>10</v>
      </c>
      <c r="G31" s="14">
        <f>INDEX(字音画数表[部首番号],MATCH(新旧対照表_中国語[[#This Row],[舊]],字音画数表[旧字],0))</f>
        <v>140</v>
      </c>
      <c r="H31" s="39"/>
      <c r="J31" s="34" t="s">
        <v>2993</v>
      </c>
      <c r="K31" t="s">
        <v>2992</v>
      </c>
    </row>
    <row r="32" spans="2:11">
      <c r="B32">
        <f t="shared" si="0"/>
        <v>30</v>
      </c>
      <c r="C32" t="s">
        <v>521</v>
      </c>
      <c r="D32" s="34" t="s">
        <v>2492</v>
      </c>
      <c r="E32" s="4" t="str">
        <f>INDEX(字音画数表[字音],MATCH(新旧対照表_中国語[[#This Row],[舊]],字音画数表[旧字],0))</f>
        <v>しょく</v>
      </c>
      <c r="F32" s="14">
        <f>INDEX(字音画数表[画数],MATCH(新旧対照表_中国語[[#This Row],[舊]],字音画数表[旧字],0))</f>
        <v>19</v>
      </c>
      <c r="G32" s="14">
        <f>INDEX(字音画数表[部首番号],MATCH(新旧対照表_中国語[[#This Row],[舊]],字音画数表[旧字],0))</f>
        <v>120</v>
      </c>
      <c r="H32" s="39"/>
      <c r="J32" t="s">
        <v>1659</v>
      </c>
      <c r="K32" t="s">
        <v>1659</v>
      </c>
    </row>
    <row r="33" spans="2:11">
      <c r="B33" s="36">
        <f t="shared" si="0"/>
        <v>31</v>
      </c>
      <c r="C33" s="36" t="s">
        <v>534</v>
      </c>
      <c r="D33" t="s">
        <v>1326</v>
      </c>
      <c r="E33" s="4" t="str">
        <f>INDEX(字音画数表[字音],MATCH(新旧対照表_中国語[[#This Row],[舊]],字音画数表[旧字],0))</f>
        <v>だい</v>
      </c>
      <c r="F33" s="14">
        <f>INDEX(字音画数表[画数],MATCH(新旧対照表_中国語[[#This Row],[舊]],字音画数表[旧字],0))</f>
        <v>4</v>
      </c>
      <c r="G33" s="14">
        <f>INDEX(字音画数表[部首番号],MATCH(新旧対照表_中国語[[#This Row],[舊]],字音画数表[旧字],0))</f>
        <v>11</v>
      </c>
      <c r="H33" s="39"/>
      <c r="J33" t="s">
        <v>3010</v>
      </c>
      <c r="K33" t="s">
        <v>1659</v>
      </c>
    </row>
    <row r="34" spans="2:11">
      <c r="B34">
        <f t="shared" si="0"/>
        <v>32</v>
      </c>
      <c r="C34" t="s">
        <v>1833</v>
      </c>
      <c r="D34" s="34" t="s">
        <v>2493</v>
      </c>
      <c r="E34" s="51" t="str">
        <f>INDEX(字音画数表[字音],MATCH(新旧対照表_中国語[[#This Row],[舊]],字音画数表[旧字],0))</f>
        <v>たん</v>
      </c>
      <c r="F34" s="39">
        <f>INDEX(字音画数表[画数],MATCH(新旧対照表_中国語[[#This Row],[舊]],字音画数表[旧字],0))</f>
        <v>12</v>
      </c>
      <c r="G34" s="39">
        <f>INDEX(字音画数表[部首番号],MATCH(新旧対照表_中国語[[#This Row],[舊]],字音画数表[旧字],0))</f>
        <v>30</v>
      </c>
      <c r="H34" s="39"/>
      <c r="J34" t="s">
        <v>3011</v>
      </c>
      <c r="K34" t="s">
        <v>3011</v>
      </c>
    </row>
    <row r="35" spans="2:11">
      <c r="B35" s="37">
        <f t="shared" si="0"/>
        <v>33</v>
      </c>
      <c r="C35" s="37" t="s">
        <v>601</v>
      </c>
      <c r="D35" t="s">
        <v>1327</v>
      </c>
      <c r="E35" s="28" t="str">
        <f>INDEX(字音画数表[字音],MATCH(新旧対照表_中国語[[#This Row],[舊]],字音画数表[旧字],0))</f>
        <v>と</v>
      </c>
      <c r="F35" s="14">
        <f>INDEX(字音画数表[画数],MATCH(新旧対照表_中国語[[#This Row],[舊]],字音画数表[旧字],0))</f>
        <v>12</v>
      </c>
      <c r="G35" s="14">
        <f>INDEX(字音画数表[部首番号],MATCH(新旧対照表_中国語[[#This Row],[舊]],字音画数表[旧字],0))</f>
        <v>163</v>
      </c>
      <c r="H35" s="39"/>
      <c r="J35" s="34" t="s">
        <v>3012</v>
      </c>
      <c r="K35" t="s">
        <v>3011</v>
      </c>
    </row>
    <row r="36" spans="2:11">
      <c r="B36">
        <f t="shared" si="0"/>
        <v>34</v>
      </c>
      <c r="C36" t="s">
        <v>615</v>
      </c>
      <c r="D36" t="s">
        <v>1328</v>
      </c>
      <c r="E36" s="48" t="str">
        <f>INDEX(字音画数表[字音],MATCH(新旧対照表_中国語[[#This Row],[舊]],字音画数表[旧字],0))</f>
        <v>とく</v>
      </c>
      <c r="F36" s="39">
        <f>INDEX(字音画数表[画数],MATCH(新旧対照表_中国語[[#This Row],[舊]],字音画数表[旧字],0))</f>
        <v>7</v>
      </c>
      <c r="G36" s="39">
        <f>INDEX(字音画数表[部首番号],MATCH(新旧対照表_中国語[[#This Row],[舊]],字音画数表[旧字],0))</f>
        <v>10</v>
      </c>
      <c r="H36" s="39"/>
      <c r="J36" t="s">
        <v>1129</v>
      </c>
      <c r="K36" t="s">
        <v>1129</v>
      </c>
    </row>
    <row r="37" spans="2:11">
      <c r="B37">
        <f t="shared" si="0"/>
        <v>35</v>
      </c>
      <c r="C37" t="s">
        <v>621</v>
      </c>
      <c r="D37" t="s">
        <v>1329</v>
      </c>
      <c r="E37" s="28" t="str">
        <f>INDEX(字音画数表[字音],MATCH(新旧対照表_中国語[[#This Row],[舊]],字音画数表[旧字],0))</f>
        <v>とく</v>
      </c>
      <c r="F37" s="14">
        <f>INDEX(字音画数表[画数],MATCH(新旧対照表_中国語[[#This Row],[舊]],字音画数表[旧字],0))</f>
        <v>15</v>
      </c>
      <c r="G37" s="14">
        <f>INDEX(字音画数表[部首番号],MATCH(新旧対照表_中国語[[#This Row],[舊]],字音画数表[旧字],0))</f>
        <v>60</v>
      </c>
      <c r="H37" s="39"/>
      <c r="J37" s="34" t="s">
        <v>3017</v>
      </c>
      <c r="K37" t="s">
        <v>1129</v>
      </c>
    </row>
    <row r="38" spans="2:11">
      <c r="B38">
        <f t="shared" si="0"/>
        <v>36</v>
      </c>
      <c r="C38" t="s">
        <v>1841</v>
      </c>
      <c r="D38" t="s">
        <v>1848</v>
      </c>
      <c r="E38" s="28" t="str">
        <f>INDEX(字音画数表[字音],MATCH(新旧対照表_中国語[[#This Row],[舊]],字音画数表[旧字],0))</f>
        <v>はん</v>
      </c>
      <c r="F38" s="14">
        <f>INDEX(字音画数表[画数],MATCH(新旧対照表_中国語[[#This Row],[舊]],字音画数表[旧字],0))</f>
        <v>17</v>
      </c>
      <c r="G38" s="14">
        <f>INDEX(字音画数表[部首番号],MATCH(新旧対照表_中国語[[#This Row],[舊]],字音画数表[旧字],0))</f>
        <v>120</v>
      </c>
      <c r="H38" s="39"/>
      <c r="J38" s="34" t="s">
        <v>3106</v>
      </c>
      <c r="K38" t="s">
        <v>3105</v>
      </c>
    </row>
    <row r="39" spans="2:11">
      <c r="B39" s="48">
        <f>ROW()-2</f>
        <v>37</v>
      </c>
      <c r="C39" t="s">
        <v>2203</v>
      </c>
      <c r="D39" s="34" t="s">
        <v>2494</v>
      </c>
      <c r="E39" s="48" t="str">
        <f>INDEX(字音画数表[字音],MATCH(新旧対照表_中国語[[#This Row],[舊]],字音画数表[旧字],0))</f>
        <v>ひん</v>
      </c>
      <c r="F39" s="39">
        <f>INDEX(字音画数表[画数],MATCH(新旧対照表_中国語[[#This Row],[舊]],字音画数表[旧字],0))</f>
        <v>14</v>
      </c>
      <c r="G39" s="39">
        <f>INDEX(字音画数表[部首番号],MATCH(新旧対照表_中国語[[#This Row],[舊]],字音画数表[旧字],0))</f>
        <v>154</v>
      </c>
      <c r="H39" s="39"/>
      <c r="J39" s="34" t="s">
        <v>3107</v>
      </c>
      <c r="K39" t="s">
        <v>3105</v>
      </c>
    </row>
    <row r="40" spans="2:11">
      <c r="B40" s="36">
        <f t="shared" si="0"/>
        <v>38</v>
      </c>
      <c r="C40" s="36" t="s">
        <v>669</v>
      </c>
      <c r="D40" t="s">
        <v>1331</v>
      </c>
      <c r="E40" s="48" t="str">
        <f>INDEX(字音画数表[字音],MATCH(新旧対照表_中国語[[#This Row],[舊]],字音画数表[旧字],0))</f>
        <v>ふく</v>
      </c>
      <c r="F40" s="39">
        <f>INDEX(字音画数表[画数],MATCH(新旧対照表_中国語[[#This Row],[舊]],字音画数表[旧字],0))</f>
        <v>14</v>
      </c>
      <c r="G40" s="39">
        <f>INDEX(字音画数表[部首番号],MATCH(新旧対照表_中国語[[#This Row],[舊]],字音画数表[旧字],0))</f>
        <v>113</v>
      </c>
      <c r="H40" s="39"/>
      <c r="J40" t="s">
        <v>3108</v>
      </c>
      <c r="K40" t="s">
        <v>3105</v>
      </c>
    </row>
    <row r="41" spans="2:11">
      <c r="B41">
        <f t="shared" si="0"/>
        <v>39</v>
      </c>
      <c r="C41" t="s">
        <v>1722</v>
      </c>
      <c r="D41" t="s">
        <v>2146</v>
      </c>
      <c r="E41" s="48" t="str">
        <f>INDEX(字音画数表[字音],MATCH(新旧対照表_中国語[[#This Row],[舊]],字音画数表[旧字],0))</f>
        <v>へい</v>
      </c>
      <c r="F41" s="39">
        <f>INDEX(字音画数表[画数],MATCH(新旧対照表_中国語[[#This Row],[舊]],字音画数表[旧字],0))</f>
        <v>10</v>
      </c>
      <c r="G41" s="39">
        <f>INDEX(字音画数表[部首番号],MATCH(新旧対照表_中国語[[#This Row],[舊]],字音画数表[旧字],0))</f>
        <v>117</v>
      </c>
      <c r="H41" s="39"/>
      <c r="J41" t="s">
        <v>3189</v>
      </c>
      <c r="K41" t="s">
        <v>3189</v>
      </c>
    </row>
    <row r="42" spans="2:11">
      <c r="B42">
        <f t="shared" si="0"/>
        <v>40</v>
      </c>
      <c r="C42" t="s">
        <v>1727</v>
      </c>
      <c r="D42" t="s">
        <v>2147</v>
      </c>
      <c r="E42" s="48" t="str">
        <f>INDEX(字音画数表[字音],MATCH(新旧対照表_中国語[[#This Row],[舊]],字音画数表[旧字],0))</f>
        <v>べん</v>
      </c>
      <c r="F42" s="39">
        <f>INDEX(字音画数表[画数],MATCH(新旧対照表_中国語[[#This Row],[舊]],字音画数表[旧字],0))</f>
        <v>7</v>
      </c>
      <c r="G42" s="39">
        <f>INDEX(字音画数表[部首番号],MATCH(新旧対照表_中国語[[#This Row],[舊]],字音画数表[旧字],0))</f>
        <v>10</v>
      </c>
      <c r="H42" s="39"/>
      <c r="J42" s="34" t="s">
        <v>3190</v>
      </c>
      <c r="K42" t="s">
        <v>3189</v>
      </c>
    </row>
    <row r="43" spans="2:11">
      <c r="B43">
        <f t="shared" si="0"/>
        <v>41</v>
      </c>
      <c r="C43" t="s">
        <v>1951</v>
      </c>
      <c r="D43" s="85" t="s">
        <v>2495</v>
      </c>
      <c r="E43" s="48" t="str">
        <f>INDEX(字音画数表[字音],MATCH(新旧対照表_中国語[[#This Row],[舊]],字音画数表[旧字],0))</f>
        <v>もう</v>
      </c>
      <c r="F43" s="39">
        <f>INDEX(字音画数表[画数],MATCH(新旧対照表_中国語[[#This Row],[舊]],字音画数表[旧字],0))</f>
        <v>15</v>
      </c>
      <c r="G43" s="39">
        <f>INDEX(字音画数表[部首番号],MATCH(新旧対照表_中国語[[#This Row],[舊]],字音画数表[旧字],0))</f>
        <v>142</v>
      </c>
      <c r="H43" s="39"/>
      <c r="J43" t="s">
        <v>1116</v>
      </c>
      <c r="K43" t="s">
        <v>1116</v>
      </c>
    </row>
    <row r="44" spans="2:11">
      <c r="B44">
        <f t="shared" si="0"/>
        <v>42</v>
      </c>
      <c r="C44" t="s">
        <v>1962</v>
      </c>
      <c r="D44" s="34" t="s">
        <v>2496</v>
      </c>
      <c r="E44" s="48" t="str">
        <f>INDEX(字音画数表[字音],MATCH(新旧対照表_中国語[[#This Row],[舊]],字音画数表[旧字],0))</f>
        <v>るい</v>
      </c>
      <c r="F44" s="39">
        <f>INDEX(字音画数表[画数],MATCH(新旧対照表_中国語[[#This Row],[舊]],字音画数表[旧字],0))</f>
        <v>19</v>
      </c>
      <c r="G44" s="39">
        <f>INDEX(字音画数表[部首番号],MATCH(新旧対照表_中国語[[#This Row],[舊]],字音画数表[旧字],0))</f>
        <v>181</v>
      </c>
      <c r="H44" s="39"/>
      <c r="J44" s="34" t="s">
        <v>3199</v>
      </c>
      <c r="K44" t="s">
        <v>1116</v>
      </c>
    </row>
    <row r="45" spans="2:11">
      <c r="B45" s="48">
        <f>ROW()-2</f>
        <v>43</v>
      </c>
      <c r="C45" t="s">
        <v>774</v>
      </c>
      <c r="D45" s="34" t="s">
        <v>2497</v>
      </c>
      <c r="E45" s="48" t="str">
        <f>INDEX(字音画数表[字音],MATCH(新旧対照表_中国語[[#This Row],[舊]],字音画数表[旧字],0))</f>
        <v>れい</v>
      </c>
      <c r="F45" s="39">
        <f>INDEX(字音画数表[画数],MATCH(新旧対照表_中国語[[#This Row],[舊]],字音画数表[旧字],0))</f>
        <v>17</v>
      </c>
      <c r="G45" s="39">
        <f>INDEX(字音画数表[部首番号],MATCH(新旧対照表_中国語[[#This Row],[舊]],字音画数表[旧字],0))</f>
        <v>171</v>
      </c>
      <c r="H45" s="39"/>
      <c r="J45" s="34" t="s">
        <v>3200</v>
      </c>
      <c r="K45" t="s">
        <v>1116</v>
      </c>
    </row>
    <row r="46" spans="2:11">
      <c r="B46">
        <f t="shared" si="0"/>
        <v>44</v>
      </c>
      <c r="C46" t="s">
        <v>763</v>
      </c>
      <c r="D46" t="s">
        <v>1332</v>
      </c>
      <c r="E46" s="48" t="str">
        <f>INDEX(字音画数表[字音],MATCH(新旧対照表_中国語[[#This Row],[舊]],字音画数表[旧字],0))</f>
        <v>れい</v>
      </c>
      <c r="F46" s="39">
        <f>INDEX(字音画数表[画数],MATCH(新旧対照表_中国語[[#This Row],[舊]],字音画数表[旧字],0))</f>
        <v>18</v>
      </c>
      <c r="G46" s="39">
        <f>INDEX(字音画数表[部首番号],MATCH(新旧対照表_中国語[[#This Row],[舊]],字音画数表[旧字],0))</f>
        <v>113</v>
      </c>
      <c r="H46" s="39"/>
      <c r="J46" t="s">
        <v>3203</v>
      </c>
      <c r="K46" t="s">
        <v>3203</v>
      </c>
    </row>
    <row r="47" spans="2:11">
      <c r="B47">
        <f t="shared" si="0"/>
        <v>45</v>
      </c>
      <c r="C47" s="49" t="s">
        <v>1830</v>
      </c>
      <c r="D47" s="86" t="s">
        <v>2498</v>
      </c>
      <c r="E47" s="48" t="str">
        <f>INDEX(字音画数表[字音],MATCH(新旧対照表_中国語[[#This Row],[舊]],字音画数表[旧字],0))</f>
        <v>れん</v>
      </c>
      <c r="F47" s="39">
        <f>INDEX(字音画数表[画数],MATCH(新旧対照表_中国語[[#This Row],[舊]],字音画数表[旧字],0))</f>
        <v>15</v>
      </c>
      <c r="G47" s="39">
        <f>INDEX(字音画数表[部首番号],MATCH(新旧対照表_中国語[[#This Row],[舊]],字音画数表[旧字],0))</f>
        <v>120</v>
      </c>
      <c r="H47" s="39"/>
      <c r="J47" t="s">
        <v>3204</v>
      </c>
      <c r="K47" t="s">
        <v>3203</v>
      </c>
    </row>
    <row r="48" spans="2:11">
      <c r="B48">
        <f t="shared" si="0"/>
        <v>46</v>
      </c>
      <c r="C48" t="s">
        <v>892</v>
      </c>
      <c r="D48" s="34" t="s">
        <v>2499</v>
      </c>
      <c r="E48" s="48" t="str">
        <f>INDEX(字音画数表[字音],MATCH(新旧対照表_中国語[[#This Row],[舊]],字音画数表[旧字],0))</f>
        <v>ろ</v>
      </c>
      <c r="F48" s="39">
        <f>INDEX(字音画数表[画数],MATCH(新旧対照表_中国語[[#This Row],[舊]],字音画数表[旧字],0))</f>
        <v>12</v>
      </c>
      <c r="G48" s="39">
        <f>INDEX(字音画数表[部首番号],MATCH(新旧対照表_中国語[[#This Row],[舊]],字音画数表[旧字],0))</f>
        <v>141</v>
      </c>
      <c r="H48" s="39"/>
      <c r="J48" t="s">
        <v>1296</v>
      </c>
      <c r="K48" t="s">
        <v>1296</v>
      </c>
    </row>
    <row r="49" spans="1:11">
      <c r="B49">
        <f t="shared" si="0"/>
        <v>47</v>
      </c>
      <c r="C49" t="s">
        <v>1337</v>
      </c>
      <c r="D49" t="s">
        <v>1338</v>
      </c>
      <c r="E49" s="48" t="str">
        <f>INDEX(字音画数表[字音],MATCH(新旧対照表_中国語[[#This Row],[舊]],字音画数表[旧字],0))</f>
        <v>ろく</v>
      </c>
      <c r="F49" s="39">
        <f>INDEX(字音画数表[画数],MATCH(新旧対照表_中国語[[#This Row],[舊]],字音画数表[旧字],0))</f>
        <v>13</v>
      </c>
      <c r="G49" s="39">
        <f>INDEX(字音画数表[部首番号],MATCH(新旧対照表_中国語[[#This Row],[舊]],字音画数表[旧字],0))</f>
        <v>113</v>
      </c>
      <c r="H49" s="39"/>
      <c r="J49" s="34" t="s">
        <v>3319</v>
      </c>
      <c r="K49" t="s">
        <v>1296</v>
      </c>
    </row>
    <row r="50" spans="1:11">
      <c r="B50" s="48">
        <f>ROW()-2</f>
        <v>48</v>
      </c>
      <c r="C50" s="37" t="s">
        <v>610</v>
      </c>
      <c r="D50" t="s">
        <v>2211</v>
      </c>
      <c r="E50" s="48" t="str">
        <f>INDEX(字音画数表[字音],MATCH(新旧対照表_中国語[[#This Row],[舊]],字音画数表[旧字],0))</f>
        <v>とう</v>
      </c>
      <c r="F50" s="39">
        <f>INDEX(字音画数表[画数],MATCH(新旧対照表_中国語[[#This Row],[舊]],字音画数表[旧字],0))</f>
        <v>13</v>
      </c>
      <c r="G50" s="39">
        <f>INDEX(字音画数表[部首番号],MATCH(新旧対照表_中国語[[#This Row],[舊]],字音画数表[旧字],0))</f>
        <v>102</v>
      </c>
      <c r="H50" s="39"/>
      <c r="J50" t="s">
        <v>3351</v>
      </c>
      <c r="K50" t="s">
        <v>3351</v>
      </c>
    </row>
    <row r="51" spans="1:11">
      <c r="A51" s="34"/>
      <c r="B51" s="48">
        <f>ROW()-2</f>
        <v>49</v>
      </c>
      <c r="C51" s="37" t="s">
        <v>2213</v>
      </c>
      <c r="D51" t="s">
        <v>2212</v>
      </c>
      <c r="E51" s="48" t="str">
        <f>INDEX(字音画数表[字音],MATCH(新旧対照表_中国語[[#This Row],[舊]],字音画数表[旧字],0))</f>
        <v>かい</v>
      </c>
      <c r="F51" s="39">
        <f>INDEX(字音画数表[画数],MATCH(新旧対照表_中国語[[#This Row],[舊]],字音画数表[旧字],0))</f>
        <v>15</v>
      </c>
      <c r="G51" s="39">
        <f>INDEX(字音画数表[部首番号],MATCH(新旧対照表_中国語[[#This Row],[舊]],字音画数表[旧字],0))</f>
        <v>75</v>
      </c>
      <c r="H51" s="39"/>
      <c r="J51" s="34" t="s">
        <v>3352</v>
      </c>
      <c r="K51" t="s">
        <v>3351</v>
      </c>
    </row>
    <row r="52" spans="1:11">
      <c r="B52">
        <f t="shared" si="0"/>
        <v>50</v>
      </c>
      <c r="C52" t="s">
        <v>1339</v>
      </c>
      <c r="D52" t="s">
        <v>1340</v>
      </c>
      <c r="E52" s="48" t="e">
        <f>INDEX(字音画数表[字音],MATCH(新旧対照表_中国語[[#This Row],[舊]],字音画数表[旧字],0))</f>
        <v>#N/A</v>
      </c>
      <c r="F52" s="39" t="e">
        <f>INDEX(字音画数表[画数],MATCH(新旧対照表_中国語[[#This Row],[舊]],字音画数表[旧字],0))</f>
        <v>#N/A</v>
      </c>
      <c r="G52" s="39" t="e">
        <f>INDEX(字音画数表[部首番号],MATCH(新旧対照表_中国語[[#This Row],[舊]],字音画数表[旧字],0))</f>
        <v>#N/A</v>
      </c>
      <c r="H52" s="39"/>
      <c r="J52" t="s">
        <v>3386</v>
      </c>
      <c r="K52" t="s">
        <v>3386</v>
      </c>
    </row>
    <row r="53" spans="1:11">
      <c r="B53">
        <f t="shared" si="0"/>
        <v>51</v>
      </c>
      <c r="C53" t="s">
        <v>1341</v>
      </c>
      <c r="D53" t="s">
        <v>1342</v>
      </c>
      <c r="E53" s="48" t="e">
        <f>INDEX(字音画数表[字音],MATCH(新旧対照表_中国語[[#This Row],[舊]],字音画数表[旧字],0))</f>
        <v>#N/A</v>
      </c>
      <c r="F53" s="39" t="e">
        <f>INDEX(字音画数表[画数],MATCH(新旧対照表_中国語[[#This Row],[舊]],字音画数表[旧字],0))</f>
        <v>#N/A</v>
      </c>
      <c r="G53" s="39" t="e">
        <f>INDEX(字音画数表[部首番号],MATCH(新旧対照表_中国語[[#This Row],[舊]],字音画数表[旧字],0))</f>
        <v>#N/A</v>
      </c>
      <c r="H53" s="39"/>
      <c r="J53" s="34" t="s">
        <v>3387</v>
      </c>
      <c r="K53" t="s">
        <v>3386</v>
      </c>
    </row>
    <row r="54" spans="1:11">
      <c r="B54">
        <f t="shared" si="0"/>
        <v>52</v>
      </c>
      <c r="C54" t="s">
        <v>1824</v>
      </c>
      <c r="D54" t="s">
        <v>1825</v>
      </c>
      <c r="E54" s="48" t="e">
        <f>INDEX(字音画数表[字音],MATCH(新旧対照表_中国語[[#This Row],[舊]],字音画数表[旧字],0))</f>
        <v>#N/A</v>
      </c>
      <c r="F54" s="39" t="e">
        <f>INDEX(字音画数表[画数],MATCH(新旧対照表_中国語[[#This Row],[舊]],字音画数表[旧字],0))</f>
        <v>#N/A</v>
      </c>
      <c r="G54" s="39" t="e">
        <f>INDEX(字音画数表[部首番号],MATCH(新旧対照表_中国語[[#This Row],[舊]],字音画数表[旧字],0))</f>
        <v>#N/A</v>
      </c>
      <c r="H54" s="39"/>
      <c r="J54" t="s">
        <v>603</v>
      </c>
      <c r="K54" t="s">
        <v>603</v>
      </c>
    </row>
    <row r="55" spans="1:11">
      <c r="B55">
        <f t="shared" si="0"/>
        <v>53</v>
      </c>
      <c r="C55" t="s">
        <v>1826</v>
      </c>
      <c r="D55" t="s">
        <v>1827</v>
      </c>
      <c r="E55" s="48" t="e">
        <f>INDEX(字音画数表[字音],MATCH(新旧対照表_中国語[[#This Row],[舊]],字音画数表[旧字],0))</f>
        <v>#N/A</v>
      </c>
      <c r="F55" s="39" t="e">
        <f>INDEX(字音画数表[画数],MATCH(新旧対照表_中国語[[#This Row],[舊]],字音画数表[旧字],0))</f>
        <v>#N/A</v>
      </c>
      <c r="G55" s="39" t="e">
        <f>INDEX(字音画数表[部首番号],MATCH(新旧対照表_中国語[[#This Row],[舊]],字音画数表[旧字],0))</f>
        <v>#N/A</v>
      </c>
      <c r="H55" s="39"/>
      <c r="J55" t="s">
        <v>3431</v>
      </c>
      <c r="K55" t="s">
        <v>603</v>
      </c>
    </row>
    <row r="56" spans="1:11">
      <c r="B56" s="48">
        <f t="shared" si="0"/>
        <v>54</v>
      </c>
      <c r="C56" s="49" t="s">
        <v>2214</v>
      </c>
      <c r="D56" s="86" t="s">
        <v>2500</v>
      </c>
      <c r="E56" s="48" t="str">
        <f>INDEX(字音画数表[字音],MATCH(新旧対照表_中国語[[#This Row],[舊]],字音画数表[旧字],0))</f>
        <v>よう</v>
      </c>
      <c r="F56" s="39">
        <f>INDEX(字音画数表[画数],MATCH(新旧対照表_中国語[[#This Row],[舊]],字音画数表[旧字],0))</f>
        <v>15</v>
      </c>
      <c r="G56" s="39">
        <f>INDEX(字音画数表[部首番号],MATCH(新旧対照表_中国語[[#This Row],[舊]],字音画数表[旧字],0))</f>
        <v>75</v>
      </c>
      <c r="H56" s="39"/>
      <c r="J56" t="s">
        <v>3432</v>
      </c>
      <c r="K56" t="s">
        <v>603</v>
      </c>
    </row>
    <row r="57" spans="1:11">
      <c r="B57" s="48">
        <f t="shared" si="0"/>
        <v>55</v>
      </c>
      <c r="C57" s="49" t="s">
        <v>2216</v>
      </c>
      <c r="D57" s="86" t="s">
        <v>2501</v>
      </c>
      <c r="E57" s="48" t="str">
        <f>INDEX(字音画数表[字音],MATCH(新旧対照表_中国語[[#This Row],[舊]],字音画数表[旧字],0))</f>
        <v>い</v>
      </c>
      <c r="F57" s="39">
        <f>INDEX(字音画数表[画数],MATCH(新旧対照表_中国語[[#This Row],[舊]],字音画数表[旧字],0))</f>
        <v>12</v>
      </c>
      <c r="G57" s="39">
        <f>INDEX(字音画数表[部首番号],MATCH(新旧対照表_中国語[[#This Row],[舊]],字音画数表[旧字],0))</f>
        <v>31</v>
      </c>
      <c r="H57" s="39"/>
      <c r="J57" t="s">
        <v>3590</v>
      </c>
      <c r="K57" t="s">
        <v>3588</v>
      </c>
    </row>
    <row r="58" spans="1:11">
      <c r="B58" s="48">
        <f t="shared" si="0"/>
        <v>56</v>
      </c>
      <c r="C58" s="49" t="s">
        <v>820</v>
      </c>
      <c r="D58" s="86" t="s">
        <v>2502</v>
      </c>
      <c r="E58" s="48" t="str">
        <f>INDEX(字音画数表[字音],MATCH(新旧対照表_中国語[[#This Row],[舊]],字音画数表[旧字],0))</f>
        <v>しょ</v>
      </c>
      <c r="F58" s="39">
        <f>INDEX(字音画数表[画数],MATCH(新旧対照表_中国語[[#This Row],[舊]],字音画数表[旧字],0))</f>
        <v>15</v>
      </c>
      <c r="G58" s="39">
        <f>INDEX(字音画数表[部首番号],MATCH(新旧対照表_中国語[[#This Row],[舊]],字音画数表[旧字],0))</f>
        <v>149</v>
      </c>
      <c r="H58" s="39"/>
      <c r="J58" t="s">
        <v>3589</v>
      </c>
      <c r="K58" t="s">
        <v>3588</v>
      </c>
    </row>
    <row r="59" spans="1:11">
      <c r="B59" s="48">
        <f t="shared" si="0"/>
        <v>57</v>
      </c>
      <c r="C59" s="49" t="s">
        <v>1750</v>
      </c>
      <c r="D59" s="86" t="s">
        <v>2503</v>
      </c>
      <c r="E59" s="48" t="str">
        <f>INDEX(字音画数表[字音],MATCH(新旧対照表_中国語[[#This Row],[舊]],字音画数表[旧字],0))</f>
        <v>よ</v>
      </c>
      <c r="F59" s="39">
        <f>INDEX(字音画数表[画数],MATCH(新旧対照表_中国語[[#This Row],[舊]],字音画数表[旧字],0))</f>
        <v>13</v>
      </c>
      <c r="G59" s="39">
        <f>INDEX(字音画数表[部首番号],MATCH(新旧対照表_中国語[[#This Row],[舊]],字音画数表[旧字],0))</f>
        <v>134</v>
      </c>
      <c r="H59" s="39"/>
      <c r="J59" t="s">
        <v>3601</v>
      </c>
      <c r="K59" t="s">
        <v>3601</v>
      </c>
    </row>
    <row r="60" spans="1:11">
      <c r="B60" s="48">
        <f t="shared" si="0"/>
        <v>58</v>
      </c>
      <c r="C60" s="49" t="s">
        <v>1726</v>
      </c>
      <c r="D60" s="86" t="s">
        <v>2504</v>
      </c>
      <c r="E60" s="48" t="str">
        <f>INDEX(字音画数表[字音],MATCH(新旧対照表_中国語[[#This Row],[舊]],字音画数表[旧字],0))</f>
        <v>へん</v>
      </c>
      <c r="F60" s="39">
        <f>INDEX(字音画数表[画数],MATCH(新旧対照表_中国語[[#This Row],[舊]],字音画数表[旧字],0))</f>
        <v>23</v>
      </c>
      <c r="G60" s="39">
        <f>INDEX(字音画数表[部首番号],MATCH(新旧対照表_中国語[[#This Row],[舊]],字音画数表[旧字],0))</f>
        <v>66</v>
      </c>
      <c r="H60" s="39"/>
      <c r="J60" s="34" t="s">
        <v>3602</v>
      </c>
      <c r="K60" t="s">
        <v>3601</v>
      </c>
    </row>
    <row r="61" spans="1:11">
      <c r="B61" s="48">
        <f t="shared" si="0"/>
        <v>59</v>
      </c>
      <c r="C61" s="49" t="s">
        <v>2222</v>
      </c>
      <c r="D61" s="49" t="s">
        <v>2223</v>
      </c>
      <c r="E61" s="48" t="str">
        <f>INDEX(字音画数表[字音],MATCH(新旧対照表_中国語[[#This Row],[舊]],字音画数表[旧字],0))</f>
        <v>しゃ</v>
      </c>
      <c r="F61" s="39">
        <f>INDEX(字音画数表[画数],MATCH(新旧対照表_中国語[[#This Row],[舊]],字音画数表[旧字],0))</f>
        <v>8</v>
      </c>
      <c r="G61" s="39">
        <f>INDEX(字音画数表[部首番号],MATCH(新旧対照表_中国語[[#This Row],[舊]],字音画数表[旧字],0))</f>
        <v>113</v>
      </c>
      <c r="H61" s="39"/>
      <c r="J61" t="s">
        <v>2383</v>
      </c>
      <c r="K61" t="s">
        <v>2383</v>
      </c>
    </row>
    <row r="62" spans="1:11">
      <c r="B62" s="48">
        <f t="shared" si="0"/>
        <v>60</v>
      </c>
      <c r="C62" s="49" t="s">
        <v>2224</v>
      </c>
      <c r="D62" s="49" t="s">
        <v>2225</v>
      </c>
      <c r="E62" s="48" t="str">
        <f>INDEX(字音画数表[字音],MATCH(新旧対照表_中国語[[#This Row],[舊]],字音画数表[旧字],0))</f>
        <v>かい</v>
      </c>
      <c r="F62" s="39">
        <f>INDEX(字音画数表[画数],MATCH(新旧対照表_中国語[[#This Row],[舊]],字音画数表[旧字],0))</f>
        <v>13</v>
      </c>
      <c r="G62" s="39">
        <f>INDEX(字音画数表[部首番号],MATCH(新旧対照表_中国語[[#This Row],[舊]],字音画数表[旧字],0))</f>
        <v>73</v>
      </c>
      <c r="H62" s="39"/>
      <c r="J62" s="34" t="s">
        <v>3641</v>
      </c>
      <c r="K62" t="s">
        <v>2383</v>
      </c>
    </row>
    <row r="63" spans="1:11">
      <c r="B63" s="48">
        <f t="shared" si="0"/>
        <v>61</v>
      </c>
      <c r="C63" s="49" t="s">
        <v>2226</v>
      </c>
      <c r="D63" s="86" t="s">
        <v>2506</v>
      </c>
      <c r="E63" s="48" t="str">
        <f>INDEX(字音画数表[字音],MATCH(新旧対照表_中国語[[#This Row],[舊]],字音画数表[旧字],0))</f>
        <v>し</v>
      </c>
      <c r="F63" s="39">
        <f>INDEX(字音画数表[画数],MATCH(新旧対照表_中国語[[#This Row],[舊]],字音画数表[旧字],0))</f>
        <v>12</v>
      </c>
      <c r="G63" s="39">
        <f>INDEX(字音画数表[部首番号],MATCH(新旧対照表_中国語[[#This Row],[舊]],字音画数表[旧字],0))</f>
        <v>147</v>
      </c>
      <c r="H63" s="39"/>
      <c r="J63" s="34" t="s">
        <v>3642</v>
      </c>
      <c r="K63" t="s">
        <v>2383</v>
      </c>
    </row>
    <row r="64" spans="1:11">
      <c r="B64" s="48">
        <f t="shared" si="0"/>
        <v>62</v>
      </c>
      <c r="C64" s="49" t="s">
        <v>2228</v>
      </c>
      <c r="D64" s="49" t="s">
        <v>2229</v>
      </c>
      <c r="E64" s="48" t="str">
        <f>INDEX(字音画数表[字音],MATCH(新旧対照表_中国語[[#This Row],[舊]],字音画数表[旧字],0))</f>
        <v>てい</v>
      </c>
      <c r="F64" s="39">
        <f>INDEX(字音画数表[画数],MATCH(新旧対照表_中国語[[#This Row],[舊]],字音画数表[旧字],0))</f>
        <v>23</v>
      </c>
      <c r="G64" s="39">
        <f>INDEX(字音画数表[部首番号],MATCH(新旧対照表_中国語[[#This Row],[舊]],字音画数表[旧字],0))</f>
        <v>188</v>
      </c>
      <c r="H64" s="39"/>
      <c r="J64" t="s">
        <v>3643</v>
      </c>
      <c r="K64" t="s">
        <v>2383</v>
      </c>
    </row>
    <row r="65" spans="1:11">
      <c r="B65" s="48">
        <f t="shared" si="0"/>
        <v>63</v>
      </c>
      <c r="C65" s="37" t="s">
        <v>2230</v>
      </c>
      <c r="D65" t="s">
        <v>2231</v>
      </c>
      <c r="E65" s="48" t="str">
        <f>INDEX(字音画数表[字音],MATCH(新旧対照表_中国語[[#This Row],[舊]],字音画数表[旧字],0))</f>
        <v>てん</v>
      </c>
      <c r="F65" s="39">
        <f>INDEX(字音画数表[画数],MATCH(新旧対照表_中国語[[#This Row],[舊]],字音画数表[旧字],0))</f>
        <v>17</v>
      </c>
      <c r="G65" s="39">
        <f>INDEX(字音画数表[部首番号],MATCH(新旧対照表_中国語[[#This Row],[舊]],字音画数表[旧字],0))</f>
        <v>203</v>
      </c>
      <c r="H65" s="39"/>
      <c r="J65" t="s">
        <v>3662</v>
      </c>
      <c r="K65" t="s">
        <v>3662</v>
      </c>
    </row>
    <row r="66" spans="1:11">
      <c r="B66" s="48">
        <f t="shared" ref="B66:B128" si="1">ROW()-2</f>
        <v>64</v>
      </c>
      <c r="C66" s="37" t="s">
        <v>2232</v>
      </c>
      <c r="D66" s="34" t="s">
        <v>2507</v>
      </c>
      <c r="E66" s="48" t="str">
        <f>INDEX(字音画数表[字音],MATCH(新旧対照表_中国語[[#This Row],[舊]],字音画数表[旧字],0))</f>
        <v>ろう</v>
      </c>
      <c r="F66" s="39">
        <f>INDEX(字音画数表[画数],MATCH(新旧対照表_中国語[[#This Row],[舊]],字音画数表[旧字],0))</f>
        <v>12</v>
      </c>
      <c r="G66" s="39">
        <f>INDEX(字音画数表[部首番号],MATCH(新旧対照表_中国語[[#This Row],[舊]],字音画数表[旧字],0))</f>
        <v>19</v>
      </c>
      <c r="H66" s="39"/>
      <c r="J66" s="34" t="s">
        <v>3663</v>
      </c>
      <c r="K66" t="s">
        <v>3662</v>
      </c>
    </row>
    <row r="67" spans="1:11">
      <c r="B67" s="48">
        <f t="shared" si="1"/>
        <v>65</v>
      </c>
      <c r="C67" s="37" t="s">
        <v>2234</v>
      </c>
      <c r="D67" t="s">
        <v>2235</v>
      </c>
      <c r="E67" s="48" t="str">
        <f>INDEX(字音画数表[字音],MATCH(新旧対照表_中国語[[#This Row],[舊]],字音画数表[旧字],0))</f>
        <v>し</v>
      </c>
      <c r="F67" s="39">
        <f>INDEX(字音画数表[画数],MATCH(新旧対照表_中国語[[#This Row],[舊]],字音画数表[旧字],0))</f>
        <v>19</v>
      </c>
      <c r="G67" s="39">
        <f>INDEX(字音画数表[部首番号],MATCH(新旧対照表_中国語[[#This Row],[舊]],字音画数表[旧字],0))</f>
        <v>160</v>
      </c>
      <c r="H67" s="39"/>
      <c r="J67" t="s">
        <v>3669</v>
      </c>
      <c r="K67" s="88" t="s">
        <v>3668</v>
      </c>
    </row>
    <row r="68" spans="1:11">
      <c r="B68" s="48">
        <f t="shared" si="1"/>
        <v>66</v>
      </c>
      <c r="C68" s="37" t="s">
        <v>2236</v>
      </c>
      <c r="D68" t="s">
        <v>2237</v>
      </c>
      <c r="E68" s="48" t="str">
        <f>INDEX(字音画数表[字音],MATCH(新旧対照表_中国語[[#This Row],[舊]],字音画数表[旧字],0))</f>
        <v>げん</v>
      </c>
      <c r="F68" s="39">
        <f>INDEX(字音画数表[画数],MATCH(新旧対照表_中国語[[#This Row],[舊]],字音画数表[旧字],0))</f>
        <v>11</v>
      </c>
      <c r="G68" s="39">
        <f>INDEX(字音画数表[部首番号],MATCH(新旧対照表_中国語[[#This Row],[舊]],字音画数表[旧字],0))</f>
        <v>112</v>
      </c>
      <c r="H68" s="39"/>
      <c r="J68" t="s">
        <v>3670</v>
      </c>
      <c r="K68" s="88" t="s">
        <v>3668</v>
      </c>
    </row>
    <row r="69" spans="1:11">
      <c r="B69" s="48">
        <f t="shared" si="1"/>
        <v>67</v>
      </c>
      <c r="C69" t="s">
        <v>2238</v>
      </c>
      <c r="D69" t="s">
        <v>2239</v>
      </c>
      <c r="E69" s="48" t="str">
        <f>INDEX(字音画数表[字音],MATCH(新旧対照表_中国語[[#This Row],[舊]],字音画数表[旧字],0))</f>
        <v>こく</v>
      </c>
      <c r="F69" s="39">
        <f>INDEX(字音画数表[画数],MATCH(新旧対照表_中国語[[#This Row],[舊]],字音画数表[旧字],0))</f>
        <v>11</v>
      </c>
      <c r="G69" s="39">
        <f>INDEX(字音画数表[部首番号],MATCH(新旧対照表_中国語[[#This Row],[舊]],字音画数表[旧字],0))</f>
        <v>31</v>
      </c>
      <c r="H69" s="39"/>
      <c r="J69" t="s">
        <v>391</v>
      </c>
      <c r="K69" t="s">
        <v>391</v>
      </c>
    </row>
    <row r="70" spans="1:11">
      <c r="B70" s="48">
        <f t="shared" si="1"/>
        <v>68</v>
      </c>
      <c r="C70" s="37" t="s">
        <v>1588</v>
      </c>
      <c r="D70" t="s">
        <v>1587</v>
      </c>
      <c r="E70" s="48" t="str">
        <f>INDEX(字音画数表[字音],MATCH(新旧対照表_中国語[[#This Row],[舊]],字音画数表[旧字],0))</f>
        <v>しん</v>
      </c>
      <c r="F70" s="39">
        <f>INDEX(字音画数表[画数],MATCH(新旧対照表_中国語[[#This Row],[舊]],字音画数表[旧字],0))</f>
        <v>13</v>
      </c>
      <c r="G70" s="39">
        <f>INDEX(字音画数表[部首番号],MATCH(新旧対照表_中国語[[#This Row],[舊]],字音画数表[旧字],0))</f>
        <v>61</v>
      </c>
      <c r="H70" s="39"/>
      <c r="J70" s="123" t="s">
        <v>3720</v>
      </c>
      <c r="K70" t="s">
        <v>391</v>
      </c>
    </row>
    <row r="71" spans="1:11">
      <c r="B71" s="48">
        <f t="shared" si="1"/>
        <v>69</v>
      </c>
      <c r="C71" s="49" t="s">
        <v>1532</v>
      </c>
      <c r="D71" s="34" t="s">
        <v>2508</v>
      </c>
      <c r="E71" s="48" t="str">
        <f>INDEX(字音画数表[字音],MATCH(新旧対照表_中国語[[#This Row],[舊]],字音画数表[旧字],0))</f>
        <v>しつ</v>
      </c>
      <c r="F71" s="39">
        <f>INDEX(字音画数表[画数],MATCH(新旧対照表_中国語[[#This Row],[舊]],字音画数表[旧字],0))</f>
        <v>14</v>
      </c>
      <c r="G71" s="39">
        <f>INDEX(字音画数表[部首番号],MATCH(新旧対照表_中国語[[#This Row],[舊]],字音画数表[旧字],0))</f>
        <v>40</v>
      </c>
      <c r="H71" s="39"/>
      <c r="J71" t="s">
        <v>3758</v>
      </c>
      <c r="K71" t="s">
        <v>3759</v>
      </c>
    </row>
    <row r="72" spans="1:11">
      <c r="B72" s="48">
        <f t="shared" si="1"/>
        <v>70</v>
      </c>
      <c r="C72" s="37" t="s">
        <v>2250</v>
      </c>
      <c r="D72" t="s">
        <v>2242</v>
      </c>
      <c r="E72" s="48" t="str">
        <f>INDEX(字音画数表[字音],MATCH(新旧対照表_中国語[[#This Row],[舊]],字音画数表[旧字],0))</f>
        <v>かい</v>
      </c>
      <c r="F72" s="39">
        <f>INDEX(字音画数表[画数],MATCH(新旧対照表_中国語[[#This Row],[舊]],字音画数表[旧字],0))</f>
        <v>10</v>
      </c>
      <c r="G72" s="39">
        <f>INDEX(字音画数表[部首番号],MATCH(新旧対照表_中国語[[#This Row],[舊]],字音画数表[旧字],0))</f>
        <v>85</v>
      </c>
      <c r="H72" s="39"/>
    </row>
    <row r="73" spans="1:11">
      <c r="B73" s="48">
        <f t="shared" si="1"/>
        <v>71</v>
      </c>
      <c r="C73" s="37" t="s">
        <v>408</v>
      </c>
      <c r="D73" t="s">
        <v>2245</v>
      </c>
      <c r="E73" s="48" t="str">
        <f>INDEX(字音画数表[字音],MATCH(新旧対照表_中国語[[#This Row],[舊]],字音画数表[旧字],0))</f>
        <v>しょ</v>
      </c>
      <c r="F73" s="39">
        <f>INDEX(字音画数表[画数],MATCH(新旧対照表_中国語[[#This Row],[舊]],字音画数表[旧字],0))</f>
        <v>14</v>
      </c>
      <c r="G73" s="39">
        <f>INDEX(字音画数表[部首番号],MATCH(新旧対照表_中国語[[#This Row],[舊]],字音画数表[旧字],0))</f>
        <v>122</v>
      </c>
      <c r="H73" s="39"/>
    </row>
    <row r="74" spans="1:11">
      <c r="B74" s="48">
        <f t="shared" si="1"/>
        <v>72</v>
      </c>
      <c r="C74" s="37" t="s">
        <v>140</v>
      </c>
      <c r="D74" t="s">
        <v>2246</v>
      </c>
      <c r="E74" s="48" t="str">
        <f>INDEX(字音画数表[字音],MATCH(新旧対照表_中国語[[#This Row],[舊]],字音画数表[旧字],0))</f>
        <v>かん</v>
      </c>
      <c r="F74" s="39">
        <f>INDEX(字音画数表[画数],MATCH(新旧対照表_中国語[[#This Row],[舊]],字音画数表[旧字],0))</f>
        <v>15</v>
      </c>
      <c r="G74" s="39">
        <f>INDEX(字音画数表[部首番号],MATCH(新旧対照表_中国語[[#This Row],[舊]],字音画数表[旧字],0))</f>
        <v>40</v>
      </c>
      <c r="H74" s="39"/>
    </row>
    <row r="75" spans="1:11">
      <c r="A75" s="34"/>
      <c r="B75" s="48">
        <f t="shared" si="1"/>
        <v>73</v>
      </c>
      <c r="C75" s="37" t="s">
        <v>1399</v>
      </c>
      <c r="D75" t="s">
        <v>2249</v>
      </c>
      <c r="E75" s="48" t="str">
        <f>INDEX(字音画数表[字音],MATCH(新旧対照表_中国語[[#This Row],[舊]],字音画数表[旧字],0))</f>
        <v>かい</v>
      </c>
      <c r="F75" s="39">
        <f>INDEX(字音画数表[画数],MATCH(新旧対照表_中国語[[#This Row],[舊]],字音画数表[旧字],0))</f>
        <v>19</v>
      </c>
      <c r="G75" s="39">
        <f>INDEX(字音画数表[部首番号],MATCH(新旧対照表_中国語[[#This Row],[舊]],字音画数表[旧字],0))</f>
        <v>32</v>
      </c>
      <c r="H75" s="39"/>
    </row>
    <row r="76" spans="1:11">
      <c r="A76" s="34"/>
      <c r="B76" s="48">
        <f t="shared" si="1"/>
        <v>74</v>
      </c>
      <c r="C76" s="37" t="s">
        <v>2251</v>
      </c>
      <c r="D76" t="s">
        <v>2252</v>
      </c>
      <c r="E76" s="48" t="str">
        <f>INDEX(字音画数表[字音],MATCH(新旧対照表_中国語[[#This Row],[舊]],字音画数表[旧字],0))</f>
        <v>たん</v>
      </c>
      <c r="F76" s="39">
        <f>INDEX(字音画数表[画数],MATCH(新旧対照表_中国語[[#This Row],[舊]],字音画数表[旧字],0))</f>
        <v>18</v>
      </c>
      <c r="G76" s="39">
        <f>INDEX(字音画数表[部首番号],MATCH(新旧対照表_中国語[[#This Row],[舊]],字音画数表[旧字],0))</f>
        <v>69</v>
      </c>
      <c r="H76" s="39"/>
    </row>
    <row r="77" spans="1:11">
      <c r="B77" s="48">
        <f t="shared" si="1"/>
        <v>75</v>
      </c>
      <c r="C77" s="37" t="s">
        <v>2253</v>
      </c>
      <c r="D77" t="s">
        <v>2254</v>
      </c>
      <c r="E77" s="48" t="str">
        <f>INDEX(字音画数表[字音],MATCH(新旧対照表_中国語[[#This Row],[舊]],字音画数表[旧字],0))</f>
        <v>ちょう</v>
      </c>
      <c r="F77" s="39">
        <f>INDEX(字音画数表[画数],MATCH(新旧対照表_中国語[[#This Row],[舊]],字音画数表[旧字],0))</f>
        <v>11</v>
      </c>
      <c r="G77" s="39">
        <f>INDEX(字音画数表[部首番号],MATCH(新旧対照表_中国語[[#This Row],[舊]],字音画数表[旧字],0))</f>
        <v>9</v>
      </c>
      <c r="H77" s="39"/>
    </row>
    <row r="78" spans="1:11">
      <c r="B78" s="48">
        <f t="shared" si="1"/>
        <v>76</v>
      </c>
      <c r="C78" s="37" t="s">
        <v>2255</v>
      </c>
      <c r="D78" s="34" t="s">
        <v>2511</v>
      </c>
      <c r="E78" s="48" t="str">
        <f>INDEX(字音画数表[字音],MATCH(新旧対照表_中国語[[#This Row],[舊]],字音画数表[旧字],0))</f>
        <v>らん</v>
      </c>
      <c r="F78" s="39">
        <f>INDEX(字音画数表[画数],MATCH(新旧対照表_中国語[[#This Row],[舊]],字音画数表[旧字],0))</f>
        <v>21</v>
      </c>
      <c r="G78" s="39">
        <f>INDEX(字音画数表[部首番号],MATCH(新旧対照表_中国語[[#This Row],[舊]],字音画数表[旧字],0))</f>
        <v>75</v>
      </c>
      <c r="H78" s="39"/>
    </row>
    <row r="79" spans="1:11">
      <c r="B79" s="48">
        <f t="shared" si="1"/>
        <v>77</v>
      </c>
      <c r="C79" s="37" t="s">
        <v>2257</v>
      </c>
      <c r="D79" s="34" t="s">
        <v>2512</v>
      </c>
      <c r="E79" s="48" t="str">
        <f>INDEX(字音画数表[字音],MATCH(新旧対照表_中国語[[#This Row],[舊]],字音画数表[旧字],0))</f>
        <v>てい</v>
      </c>
      <c r="F79" s="39">
        <f>INDEX(字音画数表[画数],MATCH(新旧対照表_中国語[[#This Row],[舊]],字音画数表[旧字],0))</f>
        <v>14</v>
      </c>
      <c r="G79" s="39">
        <f>INDEX(字音画数表[部首番号],MATCH(新旧対照表_中国語[[#This Row],[舊]],字音画数表[旧字],0))</f>
        <v>162</v>
      </c>
      <c r="H79" s="39"/>
    </row>
    <row r="80" spans="1:11">
      <c r="B80" s="48">
        <f t="shared" si="1"/>
        <v>78</v>
      </c>
      <c r="C80" s="37" t="s">
        <v>2259</v>
      </c>
      <c r="D80" s="34" t="s">
        <v>2513</v>
      </c>
      <c r="E80" s="48" t="str">
        <f>INDEX(字音画数表[字音],MATCH(新旧対照表_中国語[[#This Row],[舊]],字音画数表[旧字],0))</f>
        <v>りょく</v>
      </c>
      <c r="F80" s="39">
        <f>INDEX(字音画数表[画数],MATCH(新旧対照表_中国語[[#This Row],[舊]],字音画数表[旧字],0))</f>
        <v>16</v>
      </c>
      <c r="G80" s="39">
        <f>INDEX(字音画数表[部首番号],MATCH(新旧対照表_中国語[[#This Row],[舊]],字音画数表[旧字],0))</f>
        <v>167</v>
      </c>
      <c r="H80" s="39"/>
    </row>
    <row r="81" spans="2:8">
      <c r="B81" s="48">
        <f t="shared" si="1"/>
        <v>79</v>
      </c>
      <c r="C81" s="37" t="s">
        <v>598</v>
      </c>
      <c r="D81" s="34" t="s">
        <v>2514</v>
      </c>
      <c r="E81" s="48" t="str">
        <f>INDEX(字音画数表[字音],MATCH(新旧対照表_中国語[[#This Row],[舊]],字音画数表[旧字],0))</f>
        <v>でん</v>
      </c>
      <c r="F81" s="39">
        <f>INDEX(字音画数表[画数],MATCH(新旧対照表_中国語[[#This Row],[舊]],字音画数表[旧字],0))</f>
        <v>13</v>
      </c>
      <c r="G81" s="39">
        <f>INDEX(字音画数表[部首番号],MATCH(新旧対照表_中国語[[#This Row],[舊]],字音画数表[旧字],0))</f>
        <v>9</v>
      </c>
      <c r="H81" s="39"/>
    </row>
    <row r="82" spans="2:8">
      <c r="B82" s="48">
        <f t="shared" si="1"/>
        <v>80</v>
      </c>
      <c r="C82" t="s">
        <v>2277</v>
      </c>
      <c r="D82" s="34" t="s">
        <v>2516</v>
      </c>
      <c r="E82" s="48" t="str">
        <f>INDEX(字音画数表[字音],MATCH(新旧対照表_中国語[[#This Row],[舊]],字音画数表[旧字],0))</f>
        <v>さつ</v>
      </c>
      <c r="F82" s="39">
        <f>INDEX(字音画数表[画数],MATCH(新旧対照表_中国語[[#This Row],[舊]],字音画数表[旧字],0))</f>
        <v>11</v>
      </c>
      <c r="G82" s="39">
        <f>INDEX(字音画数表[部首番号],MATCH(新旧対照表_中国語[[#This Row],[舊]],字音画数表[旧字],0))</f>
        <v>79</v>
      </c>
      <c r="H82" s="39"/>
    </row>
    <row r="83" spans="2:8">
      <c r="B83" s="48">
        <f t="shared" si="1"/>
        <v>81</v>
      </c>
      <c r="C83" t="s">
        <v>756</v>
      </c>
      <c r="D83" s="34" t="s">
        <v>2517</v>
      </c>
      <c r="E83" s="48" t="str">
        <f>INDEX(字音画数表[字音],MATCH(新旧対照表_中国語[[#This Row],[舊]],字音画数表[旧字],0))</f>
        <v>りょう</v>
      </c>
      <c r="F83" s="39">
        <f>INDEX(字音画数表[画数],MATCH(新旧対照表_中国語[[#This Row],[舊]],字音画数表[旧字],0))</f>
        <v>16</v>
      </c>
      <c r="G83" s="39">
        <f>INDEX(字音画数表[部首番号],MATCH(新旧対照表_中国語[[#This Row],[舊]],字音画数表[旧字],0))</f>
        <v>212</v>
      </c>
      <c r="H83" s="39"/>
    </row>
    <row r="84" spans="2:8">
      <c r="B84" s="48">
        <f t="shared" si="1"/>
        <v>82</v>
      </c>
      <c r="C84" t="s">
        <v>1761</v>
      </c>
      <c r="D84" t="s">
        <v>2281</v>
      </c>
      <c r="E84" s="48" t="str">
        <f>INDEX(字音画数表[字音],MATCH(新旧対照表_中国語[[#This Row],[舊]],字音画数表[旧字],0))</f>
        <v>らい</v>
      </c>
      <c r="F84" s="39">
        <f>INDEX(字音画数表[画数],MATCH(新旧対照表_中国語[[#This Row],[舊]],字音画数表[旧字],0))</f>
        <v>8</v>
      </c>
      <c r="G84" s="39">
        <f>INDEX(字音画数表[部首番号],MATCH(新旧対照表_中国語[[#This Row],[舊]],字音画数表[旧字],0))</f>
        <v>9</v>
      </c>
      <c r="H84" s="39"/>
    </row>
    <row r="85" spans="2:8">
      <c r="B85" s="48">
        <f t="shared" si="1"/>
        <v>83</v>
      </c>
      <c r="C85" t="s">
        <v>2282</v>
      </c>
      <c r="D85" s="34" t="s">
        <v>2518</v>
      </c>
      <c r="E85" s="48" t="str">
        <f>INDEX(字音画数表[字音],MATCH(新旧対照表_中国語[[#This Row],[舊]],字音画数表[旧字],0))</f>
        <v>ぎ</v>
      </c>
      <c r="F85" s="39">
        <f>INDEX(字音画数表[画数],MATCH(新旧対照表_中国語[[#This Row],[舊]],字音画数表[旧字],0))</f>
        <v>12</v>
      </c>
      <c r="G85" s="39">
        <f>INDEX(字音画数表[部首番号],MATCH(新旧対照表_中国語[[#This Row],[舊]],字音画数表[旧字],0))</f>
        <v>9</v>
      </c>
      <c r="H85" s="39"/>
    </row>
    <row r="86" spans="2:8">
      <c r="B86" s="48">
        <f t="shared" si="1"/>
        <v>84</v>
      </c>
      <c r="C86" t="s">
        <v>2284</v>
      </c>
      <c r="D86" s="34" t="s">
        <v>2519</v>
      </c>
      <c r="E86" s="48" t="str">
        <f>INDEX(字音画数表[字音],MATCH(新旧対照表_中国語[[#This Row],[舊]],字音画数表[旧字],0))</f>
        <v>か</v>
      </c>
      <c r="F86" s="39">
        <f>INDEX(字音画数表[画数],MATCH(新旧対照表_中国語[[#This Row],[舊]],字音画数表[旧字],0))</f>
        <v>15</v>
      </c>
      <c r="G86" s="39">
        <f>INDEX(字音画数表[部首番号],MATCH(新旧対照表_中国語[[#This Row],[舊]],字音画数表[旧字],0))</f>
        <v>9</v>
      </c>
      <c r="H86" s="39"/>
    </row>
    <row r="87" spans="2:8">
      <c r="B87" s="48">
        <f t="shared" si="1"/>
        <v>85</v>
      </c>
      <c r="C87" t="s">
        <v>1529</v>
      </c>
      <c r="D87" s="34" t="s">
        <v>2520</v>
      </c>
      <c r="E87" s="48" t="str">
        <f>INDEX(字音画数表[字音],MATCH(新旧対照表_中国語[[#This Row],[舊]],字音画数表[旧字],0))</f>
        <v>じ</v>
      </c>
      <c r="F87" s="39">
        <f>INDEX(字音画数表[画数],MATCH(新旧対照表_中国語[[#This Row],[舊]],字音画数表[旧字],0))</f>
        <v>8</v>
      </c>
      <c r="G87" s="39">
        <f>INDEX(字音画数表[部首番号],MATCH(新旧対照表_中国語[[#This Row],[舊]],字音画数表[旧字],0))</f>
        <v>10</v>
      </c>
      <c r="H87" s="39"/>
    </row>
    <row r="88" spans="2:8">
      <c r="B88" s="48">
        <f t="shared" si="1"/>
        <v>86</v>
      </c>
      <c r="C88" t="s">
        <v>2287</v>
      </c>
      <c r="D88" s="34" t="s">
        <v>2521</v>
      </c>
      <c r="E88" s="48" t="str">
        <f>INDEX(字音画数表[字音],MATCH(新旧対照表_中国語[[#This Row],[舊]],字音画数表[旧字],0))</f>
        <v>りょう</v>
      </c>
      <c r="F88" s="39">
        <f>INDEX(字音画数表[画数],MATCH(新旧対照表_中国語[[#This Row],[舊]],字音画数表[旧字],0))</f>
        <v>8</v>
      </c>
      <c r="G88" s="39">
        <f>INDEX(字音画数表[部首番号],MATCH(新旧対照表_中国語[[#This Row],[舊]],字音画数表[旧字],0))</f>
        <v>11</v>
      </c>
      <c r="H88" s="39"/>
    </row>
    <row r="89" spans="2:8">
      <c r="B89" s="48">
        <f t="shared" si="1"/>
        <v>87</v>
      </c>
      <c r="C89" t="s">
        <v>407</v>
      </c>
      <c r="D89" s="34" t="s">
        <v>2522</v>
      </c>
      <c r="E89" s="48" t="str">
        <f>INDEX(字音画数表[字音],MATCH(新旧対照表_中国語[[#This Row],[舊]],字音画数表[旧字],0))</f>
        <v>しょ</v>
      </c>
      <c r="F89" s="39">
        <f>INDEX(字音画数表[画数],MATCH(新旧対照表_中国語[[#This Row],[舊]],字音画数表[旧字],0))</f>
        <v>11</v>
      </c>
      <c r="G89" s="39">
        <f>INDEX(字音画数表[部首番号],MATCH(新旧対照表_中国語[[#This Row],[舊]],字音画数表[旧字],0))</f>
        <v>141</v>
      </c>
      <c r="H89" s="39"/>
    </row>
    <row r="90" spans="2:8">
      <c r="B90" s="48">
        <f t="shared" si="1"/>
        <v>88</v>
      </c>
      <c r="C90" t="s">
        <v>2290</v>
      </c>
      <c r="D90" s="34" t="s">
        <v>2523</v>
      </c>
      <c r="E90" s="48" t="str">
        <f>INDEX(字音画数表[字音],MATCH(新旧対照表_中国語[[#This Row],[舊]],字音画数表[旧字],0))</f>
        <v>けん</v>
      </c>
      <c r="F90" s="39">
        <f>INDEX(字音画数表[画数],MATCH(新旧対照表_中国語[[#This Row],[舊]],字音画数表[旧字],0))</f>
        <v>15</v>
      </c>
      <c r="G90" s="39">
        <f>INDEX(字音画数表[部首番号],MATCH(新旧対照表_中国語[[#This Row],[舊]],字音画数表[旧字],0))</f>
        <v>18</v>
      </c>
      <c r="H90" s="39"/>
    </row>
    <row r="91" spans="2:8">
      <c r="B91" s="48">
        <f t="shared" si="1"/>
        <v>89</v>
      </c>
      <c r="C91" t="s">
        <v>2292</v>
      </c>
      <c r="D91" s="34" t="s">
        <v>2524</v>
      </c>
      <c r="E91" s="48" t="str">
        <f>INDEX(字音画数表[字音],MATCH(新旧対照表_中国語[[#This Row],[舊]],字音画数表[旧字],0))</f>
        <v>けん</v>
      </c>
      <c r="F91" s="39">
        <f>INDEX(字音画数表[画数],MATCH(新旧対照表_中国語[[#This Row],[舊]],字音画数表[旧字],0))</f>
        <v>20</v>
      </c>
      <c r="G91" s="39">
        <f>INDEX(字音画数表[部首番号],MATCH(新旧対照表_中国語[[#This Row],[舊]],字音画数表[旧字],0))</f>
        <v>19</v>
      </c>
      <c r="H91" s="39"/>
    </row>
    <row r="92" spans="2:8">
      <c r="B92" s="48">
        <f t="shared" si="1"/>
        <v>90</v>
      </c>
      <c r="C92" t="s">
        <v>2294</v>
      </c>
      <c r="D92" t="s">
        <v>2295</v>
      </c>
      <c r="E92" s="48" t="str">
        <f>INDEX(字音画数表[字音],MATCH(新旧対照表_中国語[[#This Row],[舊]],字音画数表[旧字],0))</f>
        <v>く</v>
      </c>
      <c r="F92" s="39">
        <f>INDEX(字音画数表[画数],MATCH(新旧対照表_中国語[[#This Row],[舊]],字音画数表[旧字],0))</f>
        <v>11</v>
      </c>
      <c r="G92" s="39">
        <f>INDEX(字音画数表[部首番号],MATCH(新旧対照表_中国語[[#This Row],[舊]],字音画数表[旧字],0))</f>
        <v>23</v>
      </c>
      <c r="H92" s="39"/>
    </row>
    <row r="93" spans="2:8">
      <c r="B93" s="48">
        <f t="shared" si="1"/>
        <v>91</v>
      </c>
      <c r="C93" t="s">
        <v>2296</v>
      </c>
      <c r="D93" t="s">
        <v>2297</v>
      </c>
      <c r="E93" s="48" t="str">
        <f>INDEX(字音画数表[字音],MATCH(新旧対照表_中国語[[#This Row],[舊]],字音画数表[旧字],0))</f>
        <v>さん</v>
      </c>
      <c r="F93" s="39">
        <f>INDEX(字音画数表[画数],MATCH(新旧対照表_中国語[[#This Row],[舊]],字音画数表[旧字],0))</f>
        <v>11</v>
      </c>
      <c r="G93" s="39">
        <f>INDEX(字音画数表[部首番号],MATCH(新旧対照表_中国語[[#This Row],[舊]],字音画数表[旧字],0))</f>
        <v>28</v>
      </c>
      <c r="H93" s="39"/>
    </row>
    <row r="94" spans="2:8">
      <c r="B94" s="48">
        <f t="shared" si="1"/>
        <v>92</v>
      </c>
      <c r="C94" t="s">
        <v>2298</v>
      </c>
      <c r="D94" s="34" t="s">
        <v>2525</v>
      </c>
      <c r="E94" s="48" t="str">
        <f>INDEX(字音画数表[字音],MATCH(新旧対照表_中国語[[#This Row],[舊]],字音画数表[旧字],0))</f>
        <v>と</v>
      </c>
      <c r="F94" s="39">
        <f>INDEX(字音画数表[画数],MATCH(新旧対照表_中国語[[#This Row],[舊]],字音画数表[旧字],0))</f>
        <v>14</v>
      </c>
      <c r="G94" s="39">
        <f>INDEX(字音画数表[部首番号],MATCH(新旧対照表_中国語[[#This Row],[舊]],字音画数表[旧字],0))</f>
        <v>31</v>
      </c>
      <c r="H94" s="39"/>
    </row>
    <row r="95" spans="2:8">
      <c r="B95" s="48">
        <f t="shared" si="1"/>
        <v>93</v>
      </c>
      <c r="C95" t="s">
        <v>1559</v>
      </c>
      <c r="D95" t="s">
        <v>2300</v>
      </c>
      <c r="E95" s="48" t="str">
        <f>INDEX(字音画数表[字音],MATCH(新旧対照表_中国語[[#This Row],[舊]],字音画数表[旧字],0))</f>
        <v>しょう</v>
      </c>
      <c r="F95" s="39">
        <f>INDEX(字音画数表[画数],MATCH(新旧対照表_中国語[[#This Row],[舊]],字音画数表[旧字],0))</f>
        <v>7</v>
      </c>
      <c r="G95" s="39">
        <f>INDEX(字音画数表[部首番号],MATCH(新旧対照表_中国語[[#This Row],[舊]],字音画数表[旧字],0))</f>
        <v>33</v>
      </c>
      <c r="H95" s="39"/>
    </row>
    <row r="96" spans="2:8">
      <c r="B96" s="48">
        <f t="shared" si="1"/>
        <v>94</v>
      </c>
      <c r="C96" t="s">
        <v>846</v>
      </c>
      <c r="D96" t="s">
        <v>2301</v>
      </c>
      <c r="E96" s="48" t="str">
        <f>INDEX(字音画数表[字音],MATCH(新旧対照表_中国語[[#This Row],[舊]],字音画数表[旧字],0))</f>
        <v>しゅう</v>
      </c>
      <c r="F96" s="39">
        <f>INDEX(字音画数表[画数],MATCH(新旧対照表_中国語[[#This Row],[舊]],字音画数表[旧字],0))</f>
        <v>14</v>
      </c>
      <c r="G96" s="39">
        <f>INDEX(字音画数表[部首番号],MATCH(新旧対照表_中国語[[#This Row],[舊]],字音画数表[旧字],0))</f>
        <v>32</v>
      </c>
      <c r="H96" s="39"/>
    </row>
    <row r="97" spans="1:8">
      <c r="B97" s="48">
        <f t="shared" si="1"/>
        <v>95</v>
      </c>
      <c r="C97" t="s">
        <v>1404</v>
      </c>
      <c r="D97" t="s">
        <v>2303</v>
      </c>
      <c r="E97" s="48" t="str">
        <f>INDEX(字音画数表[字音],MATCH(新旧対照表_中国語[[#This Row],[舊]],字音画数表[旧字],0))</f>
        <v>かく</v>
      </c>
      <c r="F97" s="39">
        <f>INDEX(字音画数表[画数],MATCH(新旧対照表_中国語[[#This Row],[舊]],字音画数表[旧字],0))</f>
        <v>16</v>
      </c>
      <c r="G97" s="39">
        <f>INDEX(字音画数表[部首番号],MATCH(新旧対照表_中国語[[#This Row],[舊]],字音画数表[旧字],0))</f>
        <v>39</v>
      </c>
      <c r="H97" s="39"/>
    </row>
    <row r="98" spans="1:8">
      <c r="B98" s="48">
        <f t="shared" si="1"/>
        <v>96</v>
      </c>
      <c r="C98" t="s">
        <v>2304</v>
      </c>
      <c r="D98" s="34" t="s">
        <v>2526</v>
      </c>
      <c r="E98" s="48" t="str">
        <f>INDEX(字音画数表[字音],MATCH(新旧対照表_中国語[[#This Row],[舊]],字音画数表[旧字],0))</f>
        <v>しゃ</v>
      </c>
      <c r="F98" s="39">
        <f>INDEX(字音画数表[画数],MATCH(新旧対照表_中国語[[#This Row],[舊]],字音画数表[旧字],0))</f>
        <v>15</v>
      </c>
      <c r="G98" s="39">
        <f>INDEX(字音画数表[部首番号],MATCH(新旧対照表_中国語[[#This Row],[舊]],字音画数表[旧字],0))</f>
        <v>40</v>
      </c>
      <c r="H98" s="39"/>
    </row>
    <row r="99" spans="1:8">
      <c r="B99" s="48">
        <f t="shared" si="1"/>
        <v>97</v>
      </c>
      <c r="C99" t="s">
        <v>454</v>
      </c>
      <c r="D99" t="s">
        <v>2306</v>
      </c>
      <c r="E99" s="48" t="str">
        <f>INDEX(字音画数表[字音],MATCH(新旧対照表_中国語[[#This Row],[舊]],字音画数表[旧字],0))</f>
        <v>しょく</v>
      </c>
      <c r="F99" s="39">
        <f>INDEX(字音画数表[画数],MATCH(新旧対照表_中国語[[#This Row],[舊]],字音画数表[旧字],0))</f>
        <v>21</v>
      </c>
      <c r="G99" s="39">
        <f>INDEX(字音画数表[部首番号],MATCH(新旧対照表_中国語[[#This Row],[舊]],字音画数表[旧字],0))</f>
        <v>44</v>
      </c>
      <c r="H99" s="39"/>
    </row>
    <row r="100" spans="1:8">
      <c r="B100" s="48">
        <f t="shared" si="1"/>
        <v>98</v>
      </c>
      <c r="C100" t="s">
        <v>532</v>
      </c>
      <c r="D100" s="88" t="s">
        <v>2527</v>
      </c>
      <c r="E100" s="48" t="str">
        <f>INDEX(字音画数表[字音],MATCH(新旧対照表_中国語[[#This Row],[舊]],字音画数表[旧字],0))</f>
        <v>たい</v>
      </c>
      <c r="F100" s="39">
        <f>INDEX(字音画数表[画数],MATCH(新旧対照表_中国語[[#This Row],[舊]],字音画数表[旧字],0))</f>
        <v>11</v>
      </c>
      <c r="G100" s="39">
        <f>INDEX(字音画数表[部首番号],MATCH(新旧対照表_中国語[[#This Row],[舊]],字音画数表[旧字],0))</f>
        <v>50</v>
      </c>
      <c r="H100" s="39"/>
    </row>
    <row r="101" spans="1:8">
      <c r="B101" s="48">
        <f t="shared" si="1"/>
        <v>99</v>
      </c>
      <c r="C101" t="s">
        <v>1682</v>
      </c>
      <c r="D101" s="34" t="s">
        <v>2528</v>
      </c>
      <c r="E101" s="48" t="str">
        <f>INDEX(字音画数表[字音],MATCH(新旧対照表_中国語[[#This Row],[舊]],字音画数表[旧字],0))</f>
        <v>はい</v>
      </c>
      <c r="F101" s="39">
        <f>INDEX(字音画数表[画数],MATCH(新旧対照表_中国語[[#This Row],[舊]],字音画数表[旧字],0))</f>
        <v>15</v>
      </c>
      <c r="G101" s="39">
        <f>INDEX(字音画数表[部首番号],MATCH(新旧対照表_中国語[[#This Row],[舊]],字音画数表[旧字],0))</f>
        <v>53</v>
      </c>
      <c r="H101" s="39"/>
    </row>
    <row r="102" spans="1:8">
      <c r="B102" s="48">
        <f t="shared" si="1"/>
        <v>100</v>
      </c>
      <c r="C102" t="s">
        <v>2529</v>
      </c>
      <c r="D102" t="s">
        <v>2530</v>
      </c>
      <c r="E102" s="48" t="str">
        <f>INDEX(字音画数表[字音],MATCH(新旧対照表_中国語[[#This Row],[舊]],字音画数表[旧字],0))</f>
        <v>けい</v>
      </c>
      <c r="F102" s="39">
        <f>INDEX(字音画数表[画数],MATCH(新旧対照表_中国語[[#This Row],[舊]],字音画数表[旧字],0))</f>
        <v>10</v>
      </c>
      <c r="G102" s="39">
        <f>INDEX(字音画数表[部首番号],MATCH(新旧対照表_中国語[[#This Row],[舊]],字音画数表[旧字],0))</f>
        <v>60</v>
      </c>
      <c r="H102" s="39"/>
    </row>
    <row r="103" spans="1:8">
      <c r="A103" s="34"/>
      <c r="B103" s="48">
        <f t="shared" si="1"/>
        <v>101</v>
      </c>
      <c r="C103" t="s">
        <v>395</v>
      </c>
      <c r="D103" t="s">
        <v>2531</v>
      </c>
      <c r="E103" s="48" t="str">
        <f>INDEX(字音画数表[字音],MATCH(新旧対照表_中国語[[#This Row],[舊]],字音画数表[旧字],0))</f>
        <v>じゅう</v>
      </c>
      <c r="F103" s="39">
        <f>INDEX(字音画数表[画数],MATCH(新旧対照表_中国語[[#This Row],[舊]],字音画数表[旧字],0))</f>
        <v>11</v>
      </c>
      <c r="G103" s="39">
        <f>INDEX(字音画数表[部首番号],MATCH(新旧対照表_中国語[[#This Row],[舊]],字音画数表[旧字],0))</f>
        <v>60</v>
      </c>
      <c r="H103" s="39"/>
    </row>
    <row r="104" spans="1:8">
      <c r="B104" s="48">
        <f t="shared" si="1"/>
        <v>102</v>
      </c>
      <c r="C104" t="s">
        <v>285</v>
      </c>
      <c r="D104" t="s">
        <v>2311</v>
      </c>
      <c r="E104" s="48" t="str">
        <f>INDEX(字音画数表[字音],MATCH(新旧対照表_中国語[[#This Row],[舊]],字音画数表[旧字],0))</f>
        <v>こう</v>
      </c>
      <c r="F104" s="39">
        <f>INDEX(字音画数表[画数],MATCH(新旧対照表_中国語[[#This Row],[舊]],字音画数表[旧字],0))</f>
        <v>9</v>
      </c>
      <c r="G104" s="39">
        <f>INDEX(字音画数表[部首番号],MATCH(新旧対照表_中国語[[#This Row],[舊]],字音画数表[旧字],0))</f>
        <v>61</v>
      </c>
      <c r="H104" s="39"/>
    </row>
    <row r="105" spans="1:8">
      <c r="B105" s="48">
        <f t="shared" si="1"/>
        <v>103</v>
      </c>
      <c r="C105" t="s">
        <v>845</v>
      </c>
      <c r="D105" s="34" t="s">
        <v>2532</v>
      </c>
      <c r="E105" s="48" t="str">
        <f>INDEX(字音画数表[字音],MATCH(新旧対照表_中国語[[#This Row],[舊]],字音画数表[旧字],0))</f>
        <v>あく</v>
      </c>
      <c r="F105" s="39">
        <f>INDEX(字音画数表[画数],MATCH(新旧対照表_中国語[[#This Row],[舊]],字音画数表[旧字],0))</f>
        <v>12</v>
      </c>
      <c r="G105" s="39">
        <f>INDEX(字音画数表[部首番号],MATCH(新旧対照表_中国語[[#This Row],[舊]],字音画数表[旧字],0))</f>
        <v>61</v>
      </c>
      <c r="H105" s="39"/>
    </row>
    <row r="106" spans="1:8">
      <c r="B106" s="48">
        <f t="shared" si="1"/>
        <v>104</v>
      </c>
      <c r="C106" t="s">
        <v>741</v>
      </c>
      <c r="D106" s="34" t="s">
        <v>2533</v>
      </c>
      <c r="E106" s="48" t="str">
        <f>INDEX(字音画数表[字音],MATCH(新旧対照表_中国語[[#This Row],[舊]],字音画数表[旧字],0))</f>
        <v>よう</v>
      </c>
      <c r="F106" s="39">
        <f>INDEX(字音画数表[画数],MATCH(新旧対照表_中国語[[#This Row],[舊]],字音画数表[旧字],0))</f>
        <v>17</v>
      </c>
      <c r="G106" s="39">
        <f>INDEX(字音画数表[部首番号],MATCH(新旧対照表_中国語[[#This Row],[舊]],字音画数表[旧字],0))</f>
        <v>61</v>
      </c>
      <c r="H106" s="39"/>
    </row>
    <row r="107" spans="1:8">
      <c r="B107" s="48">
        <f t="shared" si="1"/>
        <v>105</v>
      </c>
      <c r="C107" t="s">
        <v>1400</v>
      </c>
      <c r="D107" s="34" t="s">
        <v>2534</v>
      </c>
      <c r="E107" s="48" t="str">
        <f>INDEX(字音画数表[字音],MATCH(新旧対照表_中国語[[#This Row],[舊]],字音画数表[旧字],0))</f>
        <v>かい</v>
      </c>
      <c r="F107" s="39">
        <f>INDEX(字音画数表[画数],MATCH(新旧対照表_中国語[[#This Row],[舊]],字音画数表[旧字],0))</f>
        <v>19</v>
      </c>
      <c r="G107" s="39">
        <f>INDEX(字音画数表[部首番号],MATCH(新旧対照表_中国語[[#This Row],[舊]],字音画数表[旧字],0))</f>
        <v>61</v>
      </c>
      <c r="H107" s="39"/>
    </row>
    <row r="108" spans="1:8">
      <c r="B108" s="48">
        <f t="shared" si="1"/>
        <v>106</v>
      </c>
      <c r="C108" t="s">
        <v>2315</v>
      </c>
      <c r="D108" t="s">
        <v>2316</v>
      </c>
      <c r="E108" s="48" t="str">
        <f>INDEX(字音画数表[字音],MATCH(新旧対照表_中国語[[#This Row],[舊]],字音画数表[旧字],0))</f>
        <v>たん</v>
      </c>
      <c r="F108" s="39">
        <f>INDEX(字音画数表[画数],MATCH(新旧対照表_中国語[[#This Row],[舊]],字音画数表[旧字],0))</f>
        <v>16</v>
      </c>
      <c r="G108" s="39">
        <f>INDEX(字音画数表[部首番号],MATCH(新旧対照表_中国語[[#This Row],[舊]],字音画数表[旧字],0))</f>
        <v>64</v>
      </c>
      <c r="H108" s="39"/>
    </row>
    <row r="109" spans="1:8">
      <c r="B109" s="48">
        <f t="shared" si="1"/>
        <v>107</v>
      </c>
      <c r="C109" t="s">
        <v>2319</v>
      </c>
      <c r="D109" t="s">
        <v>2320</v>
      </c>
      <c r="E109" s="48" t="str">
        <f>INDEX(字音画数表[字音],MATCH(新旧対照表_中国語[[#This Row],[舊]],字音画数表[旧字],0))</f>
        <v>きょう</v>
      </c>
      <c r="F109" s="39">
        <f>INDEX(字音画数表[画数],MATCH(新旧対照表_中国語[[#This Row],[舊]],字音画数表[旧字],0))</f>
        <v>10</v>
      </c>
      <c r="G109" s="39">
        <f>INDEX(字音画数表[部首番号],MATCH(新旧対照表_中国語[[#This Row],[舊]],字音画数表[旧字],0))</f>
        <v>64</v>
      </c>
      <c r="H109" s="39"/>
    </row>
    <row r="110" spans="1:8">
      <c r="B110" s="48">
        <f t="shared" si="1"/>
        <v>108</v>
      </c>
      <c r="C110" t="s">
        <v>1754</v>
      </c>
      <c r="D110" t="s">
        <v>2321</v>
      </c>
      <c r="E110" s="48" t="str">
        <f>INDEX(字音画数表[字音],MATCH(新旧対照表_中国語[[#This Row],[舊]],字音画数表[旧字],0))</f>
        <v>よう</v>
      </c>
      <c r="F110" s="39">
        <f>INDEX(字音画数表[画数],MATCH(新旧対照表_中国語[[#This Row],[舊]],字音画数表[旧字],0))</f>
        <v>12</v>
      </c>
      <c r="G110" s="39">
        <f>INDEX(字音画数表[部首番号],MATCH(新旧対照表_中国語[[#This Row],[舊]],字音画数表[旧字],0))</f>
        <v>64</v>
      </c>
      <c r="H110" s="39"/>
    </row>
    <row r="111" spans="1:8">
      <c r="B111" s="48">
        <f t="shared" si="1"/>
        <v>109</v>
      </c>
      <c r="C111" t="s">
        <v>189</v>
      </c>
      <c r="D111" s="34" t="s">
        <v>2535</v>
      </c>
      <c r="E111" s="48" t="str">
        <f>INDEX(字音画数表[字音],MATCH(新旧対照表_中国語[[#This Row],[舊]],字音画数表[旧字],0))</f>
        <v>きょ</v>
      </c>
      <c r="F111" s="39">
        <f>INDEX(字音画数表[画数],MATCH(新旧対照表_中国語[[#This Row],[舊]],字音画数表[旧字],0))</f>
        <v>16</v>
      </c>
      <c r="G111" s="39">
        <f>INDEX(字音画数表[部首番号],MATCH(新旧対照表_中国語[[#This Row],[舊]],字音画数表[旧字],0))</f>
        <v>64</v>
      </c>
      <c r="H111" s="39"/>
    </row>
    <row r="112" spans="1:8">
      <c r="B112" s="48">
        <f t="shared" si="1"/>
        <v>110</v>
      </c>
      <c r="C112" t="s">
        <v>536</v>
      </c>
      <c r="D112" s="34" t="s">
        <v>2536</v>
      </c>
      <c r="E112" s="48" t="str">
        <f>INDEX(字音画数表[字音],MATCH(新旧対照表_中国語[[#This Row],[舊]],字音画数表[旧字],0))</f>
        <v>たく</v>
      </c>
      <c r="F112" s="39">
        <f>INDEX(字音画数表[画数],MATCH(新旧対照表_中国語[[#This Row],[舊]],字音画数表[旧字],0))</f>
        <v>16</v>
      </c>
      <c r="G112" s="39">
        <f>INDEX(字音画数表[部首番号],MATCH(新旧対照表_中国語[[#This Row],[舊]],字音画数表[旧字],0))</f>
        <v>64</v>
      </c>
      <c r="H112" s="39"/>
    </row>
    <row r="113" spans="2:8">
      <c r="B113" s="48">
        <f t="shared" si="1"/>
        <v>111</v>
      </c>
      <c r="C113" t="s">
        <v>3809</v>
      </c>
      <c r="D113" s="34" t="s">
        <v>2537</v>
      </c>
      <c r="E113" s="48" t="str">
        <f>INDEX(字音画数表[字音],MATCH(新旧対照表_中国語[[#This Row],[舊]],字音画数表[旧字],0))</f>
        <v>きょ</v>
      </c>
      <c r="F113" s="39">
        <f>INDEX(字音画数表[画数],MATCH(新旧対照表_中国語[[#This Row],[舊]],字音画数表[旧字],0))</f>
        <v>17</v>
      </c>
      <c r="G113" s="39">
        <f>INDEX(字音画数表[部首番号],MATCH(新旧対照表_中国語[[#This Row],[舊]],字音画数表[旧字],0))</f>
        <v>64</v>
      </c>
      <c r="H113" s="39"/>
    </row>
    <row r="114" spans="2:8">
      <c r="B114" s="48">
        <f t="shared" si="1"/>
        <v>112</v>
      </c>
      <c r="C114" t="s">
        <v>2324</v>
      </c>
      <c r="D114" s="34" t="s">
        <v>2538</v>
      </c>
      <c r="E114" s="48" t="str">
        <f>INDEX(字音画数表[字音],MATCH(新旧対照表_中国語[[#This Row],[舊]],字音画数表[旧字],0))</f>
        <v>かく</v>
      </c>
      <c r="F114" s="39">
        <f>INDEX(字音画数表[画数],MATCH(新旧対照表_中国語[[#This Row],[舊]],字音画数表[旧字],0))</f>
        <v>18</v>
      </c>
      <c r="G114" s="39">
        <f>INDEX(字音画数表[部首番号],MATCH(新旧対照表_中国語[[#This Row],[舊]],字音画数表[旧字],0))</f>
        <v>64</v>
      </c>
      <c r="H114" s="39"/>
    </row>
    <row r="115" spans="2:8">
      <c r="B115" s="48">
        <f t="shared" si="1"/>
        <v>113</v>
      </c>
      <c r="C115" t="s">
        <v>1595</v>
      </c>
      <c r="D115" t="s">
        <v>2330</v>
      </c>
      <c r="E115" s="48" t="str">
        <f>INDEX(字音画数表[字音],MATCH(新旧対照表_中国語[[#This Row],[舊]],字音画数表[旧字],0))</f>
        <v>すう</v>
      </c>
      <c r="F115" s="39">
        <f>INDEX(字音画数表[画数],MATCH(新旧対照表_中国語[[#This Row],[舊]],字音画数表[旧字],0))</f>
        <v>15</v>
      </c>
      <c r="G115" s="39">
        <f>INDEX(字音画数表[部首番号],MATCH(新旧対照表_中国語[[#This Row],[舊]],字音画数表[旧字],0))</f>
        <v>66</v>
      </c>
      <c r="H115" s="39"/>
    </row>
    <row r="116" spans="2:8">
      <c r="B116" s="48">
        <f t="shared" si="1"/>
        <v>114</v>
      </c>
      <c r="C116" t="s">
        <v>2331</v>
      </c>
      <c r="D116" s="34" t="s">
        <v>2539</v>
      </c>
      <c r="E116" s="48" t="str">
        <f>INDEX(字音画数表[字音],MATCH(新旧対照表_中国語[[#This Row],[舊]],字音画数表[旧字],0))</f>
        <v>えい</v>
      </c>
      <c r="F116" s="39">
        <f>INDEX(字音画数表[画数],MATCH(新旧対照表_中国語[[#This Row],[舊]],字音画数表[旧字],0))</f>
        <v>14</v>
      </c>
      <c r="G116" s="39">
        <f>INDEX(字音画数表[部首番号],MATCH(新旧対照表_中国語[[#This Row],[舊]],字音画数表[旧字],0))</f>
        <v>75</v>
      </c>
      <c r="H116" s="39"/>
    </row>
    <row r="117" spans="2:8">
      <c r="B117" s="48">
        <f t="shared" si="1"/>
        <v>115</v>
      </c>
      <c r="C117" t="s">
        <v>1762</v>
      </c>
      <c r="D117" s="34" t="s">
        <v>2540</v>
      </c>
      <c r="E117" s="48" t="str">
        <f>INDEX(字音画数表[字音],MATCH(新旧対照表_中国語[[#This Row],[舊]],字音画数表[旧字],0))</f>
        <v>らく</v>
      </c>
      <c r="F117" s="39">
        <f>INDEX(字音画数表[画数],MATCH(新旧対照表_中国語[[#This Row],[舊]],字音画数表[旧字],0))</f>
        <v>15</v>
      </c>
      <c r="G117" s="39">
        <f>INDEX(字音画数表[部首番号],MATCH(新旧対照表_中国語[[#This Row],[舊]],字音画数表[旧字],0))</f>
        <v>75</v>
      </c>
      <c r="H117" s="39"/>
    </row>
    <row r="118" spans="2:8">
      <c r="B118" s="48">
        <f t="shared" si="1"/>
        <v>116</v>
      </c>
      <c r="C118" t="s">
        <v>2334</v>
      </c>
      <c r="D118" s="34" t="s">
        <v>2541</v>
      </c>
      <c r="E118" s="48" t="str">
        <f>INDEX(字音画数表[字音],MATCH(新旧対照表_中国語[[#This Row],[舊]],字音画数表[旧字],0))</f>
        <v>けん</v>
      </c>
      <c r="F118" s="39">
        <f>INDEX(字音画数表[画数],MATCH(新旧対照表_中国語[[#This Row],[舊]],字音画数表[旧字],0))</f>
        <v>22</v>
      </c>
      <c r="G118" s="39">
        <f>INDEX(字音画数表[部首番号],MATCH(新旧対照表_中国語[[#This Row],[舊]],字音画数表[旧字],0))</f>
        <v>75</v>
      </c>
      <c r="H118" s="39"/>
    </row>
    <row r="119" spans="2:8">
      <c r="B119" s="48">
        <f t="shared" si="1"/>
        <v>117</v>
      </c>
      <c r="C119" t="s">
        <v>2336</v>
      </c>
      <c r="D119" s="34" t="s">
        <v>2542</v>
      </c>
      <c r="E119" s="48" t="str">
        <f>INDEX(字音画数表[字音],MATCH(新旧対照表_中国語[[#This Row],[舊]],字音画数表[旧字],0))</f>
        <v>けん</v>
      </c>
      <c r="F119" s="39">
        <f>INDEX(字音画数表[画数],MATCH(新旧対照表_中国語[[#This Row],[舊]],字音画数表[旧字],0))</f>
        <v>17</v>
      </c>
      <c r="G119" s="39">
        <f>INDEX(字音画数表[部首番号],MATCH(新旧対照表_中国語[[#This Row],[舊]],字音画数表[旧字],0))</f>
        <v>75</v>
      </c>
      <c r="H119" s="39"/>
    </row>
    <row r="120" spans="2:8">
      <c r="B120" s="48">
        <f t="shared" si="1"/>
        <v>118</v>
      </c>
      <c r="C120" t="s">
        <v>609</v>
      </c>
      <c r="D120" t="s">
        <v>2338</v>
      </c>
      <c r="E120" s="48" t="str">
        <f>INDEX(字音画数表[字音],MATCH(新旧対照表_中国語[[#This Row],[舊]],字音画数表[旧字],0))</f>
        <v>とう</v>
      </c>
      <c r="F120" s="39">
        <f>INDEX(字音画数表[画数],MATCH(新旧対照表_中国語[[#This Row],[舊]],字音画数表[旧字],0))</f>
        <v>12</v>
      </c>
      <c r="G120" s="39">
        <f>INDEX(字音画数表[部首番号],MATCH(新旧対照表_中国語[[#This Row],[舊]],字音画数表[旧字],0))</f>
        <v>108</v>
      </c>
      <c r="H120" s="39"/>
    </row>
    <row r="121" spans="2:8">
      <c r="B121" s="48">
        <f t="shared" si="1"/>
        <v>119</v>
      </c>
      <c r="C121" t="s">
        <v>2339</v>
      </c>
      <c r="D121" s="34" t="s">
        <v>2543</v>
      </c>
      <c r="E121" s="48" t="str">
        <f>INDEX(字音画数表[字音],MATCH(新旧対照表_中国語[[#This Row],[舊]],字音画数表[旧字],0))</f>
        <v>いん</v>
      </c>
      <c r="F121" s="39">
        <f>INDEX(字音画数表[画数],MATCH(新旧対照表_中国語[[#This Row],[舊]],字音画数表[旧字],0))</f>
        <v>13</v>
      </c>
      <c r="G121" s="39">
        <f>INDEX(字音画数表[部首番号],MATCH(新旧対照表_中国語[[#This Row],[舊]],字音画数表[旧字],0))</f>
        <v>184</v>
      </c>
      <c r="H121" s="39"/>
    </row>
    <row r="122" spans="2:8">
      <c r="B122" s="48">
        <f t="shared" si="1"/>
        <v>120</v>
      </c>
      <c r="C122" t="s">
        <v>83</v>
      </c>
      <c r="D122" t="s">
        <v>2341</v>
      </c>
      <c r="E122" s="48" t="str">
        <f>INDEX(字音画数表[字音],MATCH(新旧対照表_中国語[[#This Row],[舊]],字音画数表[旧字],0))</f>
        <v>おう</v>
      </c>
      <c r="F122" s="39">
        <f>INDEX(字音画数表[画数],MATCH(新旧対照表_中国語[[#This Row],[舊]],字音画数表[旧字],0))</f>
        <v>15</v>
      </c>
      <c r="G122" s="39">
        <f>INDEX(字音画数表[部首番号],MATCH(新旧対照表_中国語[[#This Row],[舊]],字音画数表[旧字],0))</f>
        <v>76</v>
      </c>
      <c r="H122" s="39"/>
    </row>
    <row r="123" spans="2:8">
      <c r="B123" s="48">
        <f t="shared" si="1"/>
        <v>121</v>
      </c>
      <c r="C123" t="s">
        <v>162</v>
      </c>
      <c r="D123" s="34" t="s">
        <v>2544</v>
      </c>
      <c r="E123" s="48" t="str">
        <f>INDEX(字音画数表[字音],MATCH(新旧対照表_中国語[[#This Row],[舊]],字音画数表[旧字],0))</f>
        <v>き</v>
      </c>
      <c r="F123" s="39">
        <f>INDEX(字音画数表[画数],MATCH(新旧対照表_中国語[[#This Row],[舊]],字音画数表[旧字],0))</f>
        <v>18</v>
      </c>
      <c r="G123" s="39">
        <f>INDEX(字音画数表[部首番号],MATCH(新旧対照表_中国語[[#This Row],[舊]],字音画数表[旧字],0))</f>
        <v>77</v>
      </c>
      <c r="H123" s="39"/>
    </row>
    <row r="124" spans="2:8">
      <c r="B124" s="48">
        <f t="shared" si="1"/>
        <v>122</v>
      </c>
      <c r="C124" t="s">
        <v>2343</v>
      </c>
      <c r="D124" s="34" t="s">
        <v>2545</v>
      </c>
      <c r="E124" s="48" t="str">
        <f>INDEX(字音画数表[字音],MATCH(新旧対照表_中国語[[#This Row],[舊]],字音画数表[旧字],0))</f>
        <v>さん</v>
      </c>
      <c r="F124" s="39">
        <f>INDEX(字音画数表[画数],MATCH(新旧対照表_中国語[[#This Row],[舊]],字音画数表[旧字],0))</f>
        <v>12</v>
      </c>
      <c r="G124" s="39">
        <f>INDEX(字音画数表[部首番号],MATCH(新旧対照表_中国語[[#This Row],[舊]],字音画数表[旧字],0))</f>
        <v>78</v>
      </c>
      <c r="H124" s="39"/>
    </row>
    <row r="125" spans="2:8">
      <c r="B125" s="48">
        <f t="shared" si="1"/>
        <v>123</v>
      </c>
      <c r="C125" t="s">
        <v>2345</v>
      </c>
      <c r="D125" t="s">
        <v>2346</v>
      </c>
      <c r="E125" s="48" t="str">
        <f>INDEX(字音画数表[字音],MATCH(新旧対照表_中国語[[#This Row],[舊]],字音画数表[旧字],0))</f>
        <v>おう</v>
      </c>
      <c r="F125" s="39">
        <f>INDEX(字音画数表[画数],MATCH(新旧対照表_中国語[[#This Row],[舊]],字音画数表[旧字],0))</f>
        <v>15</v>
      </c>
      <c r="G125" s="39">
        <f>INDEX(字音画数表[部首番号],MATCH(新旧対照表_中国語[[#This Row],[舊]],字音画数表[旧字],0))</f>
        <v>79</v>
      </c>
      <c r="H125" s="39"/>
    </row>
    <row r="126" spans="2:8">
      <c r="B126" s="48">
        <f t="shared" si="1"/>
        <v>124</v>
      </c>
      <c r="C126" t="s">
        <v>2348</v>
      </c>
      <c r="D126" t="s">
        <v>2349</v>
      </c>
      <c r="E126" s="48" t="str">
        <f>INDEX(字音画数表[字音],MATCH(新旧対照表_中国語[[#This Row],[舊]],字音画数表[旧字],0))</f>
        <v>ぼつ</v>
      </c>
      <c r="F126" s="39">
        <f>INDEX(字音画数表[画数],MATCH(新旧対照表_中国語[[#This Row],[舊]],字音画数表[旧字],0))</f>
        <v>7</v>
      </c>
      <c r="G126" s="39">
        <f>INDEX(字音画数表[部首番号],MATCH(新旧対照表_中国語[[#This Row],[舊]],字音画数表[旧字],0))</f>
        <v>85</v>
      </c>
      <c r="H126" s="39"/>
    </row>
    <row r="127" spans="2:8">
      <c r="B127" s="48">
        <f t="shared" si="1"/>
        <v>125</v>
      </c>
      <c r="C127" t="s">
        <v>499</v>
      </c>
      <c r="D127" s="34" t="s">
        <v>2547</v>
      </c>
      <c r="E127" s="48" t="str">
        <f>INDEX(字音画数表[字音],MATCH(新旧対照表_中国語[[#This Row],[舊]],字音画数表[旧字],0))</f>
        <v>せん</v>
      </c>
      <c r="F127" s="39">
        <f>INDEX(字音画数表[画数],MATCH(新旧対照表_中国語[[#This Row],[舊]],字音画数表[旧字],0))</f>
        <v>11</v>
      </c>
      <c r="G127" s="39">
        <f>INDEX(字音画数表[部首番号],MATCH(新旧対照表_中国語[[#This Row],[舊]],字音画数表[旧字],0))</f>
        <v>85</v>
      </c>
      <c r="H127" s="39"/>
    </row>
    <row r="128" spans="2:8">
      <c r="B128" s="48">
        <f t="shared" si="1"/>
        <v>126</v>
      </c>
      <c r="C128" t="s">
        <v>1630</v>
      </c>
      <c r="D128" s="34" t="s">
        <v>2548</v>
      </c>
      <c r="E128" s="48" t="str">
        <f>INDEX(字音画数表[字音],MATCH(新旧対照表_中国語[[#This Row],[舊]],字音画数表[旧字],0))</f>
        <v>たく</v>
      </c>
      <c r="F128" s="39">
        <f>INDEX(字音画数表[画数],MATCH(新旧対照表_中国語[[#This Row],[舊]],字音画数表[旧字],0))</f>
        <v>16</v>
      </c>
      <c r="G128" s="39">
        <f>INDEX(字音画数表[部首番号],MATCH(新旧対照表_中国語[[#This Row],[舊]],字音画数表[旧字],0))</f>
        <v>85</v>
      </c>
      <c r="H128" s="39"/>
    </row>
    <row r="129" spans="2:8">
      <c r="B129" s="48">
        <f t="shared" ref="B129:B184" si="2">ROW()-2</f>
        <v>127</v>
      </c>
      <c r="C129" t="s">
        <v>2352</v>
      </c>
      <c r="D129" s="34" t="s">
        <v>2549</v>
      </c>
      <c r="E129" s="48" t="str">
        <f>INDEX(字音画数表[字音],MATCH(新旧対照表_中国語[[#This Row],[舊]],字音画数表[旧字],0))</f>
        <v>せい</v>
      </c>
      <c r="F129" s="39">
        <f>INDEX(字音画数表[画数],MATCH(新旧対照表_中国語[[#This Row],[舊]],字音画数表[旧字],0))</f>
        <v>17</v>
      </c>
      <c r="G129" s="39">
        <f>INDEX(字音画数表[部首番号],MATCH(新旧対照表_中国語[[#This Row],[舊]],字音画数表[旧字],0))</f>
        <v>85</v>
      </c>
      <c r="H129" s="39"/>
    </row>
    <row r="130" spans="2:8">
      <c r="B130" s="48">
        <f t="shared" si="2"/>
        <v>128</v>
      </c>
      <c r="C130" t="s">
        <v>2354</v>
      </c>
      <c r="D130" s="34" t="s">
        <v>2550</v>
      </c>
      <c r="E130" s="48" t="str">
        <f>INDEX(字音画数表[字音],MATCH(新旧対照表_中国語[[#This Row],[舊]],字音画数表[旧字],0))</f>
        <v>しょう</v>
      </c>
      <c r="F130" s="39">
        <f>INDEX(字音画数表[画数],MATCH(新旧対照表_中国語[[#This Row],[舊]],字音画数表[旧字],0))</f>
        <v>16</v>
      </c>
      <c r="G130" s="39">
        <f>INDEX(字音画数表[部首番号],MATCH(新旧対照表_中国語[[#This Row],[舊]],字音画数表[旧字],0))</f>
        <v>86</v>
      </c>
      <c r="H130" s="39"/>
    </row>
    <row r="131" spans="2:8">
      <c r="B131" s="48">
        <f t="shared" si="2"/>
        <v>129</v>
      </c>
      <c r="C131" t="s">
        <v>2358</v>
      </c>
      <c r="D131" t="s">
        <v>2359</v>
      </c>
      <c r="E131" s="48" t="str">
        <f>INDEX(字音画数表[字音],MATCH(新旧対照表_中国語[[#This Row],[舊]],字音画数表[旧字],0))</f>
        <v>とく</v>
      </c>
      <c r="F131" s="39">
        <f>INDEX(字音画数表[画数],MATCH(新旧対照表_中国語[[#This Row],[舊]],字音画数表[旧字],0))</f>
        <v>16</v>
      </c>
      <c r="G131" s="39">
        <f>INDEX(字音画数表[部首番号],MATCH(新旧対照表_中国語[[#This Row],[舊]],字音画数表[旧字],0))</f>
        <v>94</v>
      </c>
      <c r="H131" s="39"/>
    </row>
    <row r="132" spans="2:8">
      <c r="B132" s="48">
        <f t="shared" si="2"/>
        <v>130</v>
      </c>
      <c r="C132" t="s">
        <v>2360</v>
      </c>
      <c r="D132" s="34" t="s">
        <v>2551</v>
      </c>
      <c r="E132" s="48" t="str">
        <f>INDEX(字音画数表[字音],MATCH(新旧対照表_中国語[[#This Row],[舊]],字音画数表[旧字],0))</f>
        <v>りょう</v>
      </c>
      <c r="F132" s="39">
        <f>INDEX(字音画数表[画数],MATCH(新旧対照表_中国語[[#This Row],[舊]],字音画数表[旧字],0))</f>
        <v>18</v>
      </c>
      <c r="G132" s="39">
        <f>INDEX(字音画数表[部首番号],MATCH(新旧対照表_中国語[[#This Row],[舊]],字音画数表[旧字],0))</f>
        <v>94</v>
      </c>
      <c r="H132" s="39"/>
    </row>
    <row r="133" spans="2:8">
      <c r="B133" s="48">
        <f t="shared" si="2"/>
        <v>131</v>
      </c>
      <c r="C133" t="s">
        <v>1467</v>
      </c>
      <c r="D133" t="s">
        <v>2362</v>
      </c>
      <c r="E133" s="48" t="str">
        <f>INDEX(字音画数表[字音],MATCH(新旧対照表_中国語[[#This Row],[舊]],字音画数表[旧字],0))</f>
        <v>けん</v>
      </c>
      <c r="F133" s="39">
        <f>INDEX(字音画数表[画数],MATCH(新旧対照表_中国語[[#This Row],[舊]],字音画数表[旧字],0))</f>
        <v>20</v>
      </c>
      <c r="G133" s="39">
        <f>INDEX(字音画数表[部首番号],MATCH(新旧対照表_中国語[[#This Row],[舊]],字音画数表[旧字],0))</f>
        <v>94</v>
      </c>
      <c r="H133" s="39"/>
    </row>
    <row r="134" spans="2:8">
      <c r="B134" s="48">
        <f t="shared" si="2"/>
        <v>132</v>
      </c>
      <c r="C134" t="s">
        <v>2363</v>
      </c>
      <c r="D134" s="34" t="s">
        <v>2552</v>
      </c>
      <c r="E134" s="48" t="str">
        <f>INDEX(字音画数表[字音],MATCH(新旧対照表_中国語[[#This Row],[舊]],字音画数表[旧字],0))</f>
        <v>かく</v>
      </c>
      <c r="F134" s="39">
        <f>INDEX(字音画数表[画数],MATCH(新旧対照表_中国語[[#This Row],[舊]],字音画数表[旧字],0))</f>
        <v>12</v>
      </c>
      <c r="G134" s="39">
        <f>INDEX(字音画数表[部首番号],MATCH(新旧対照表_中国語[[#This Row],[舊]],字音画数表[旧字],0))</f>
        <v>102</v>
      </c>
      <c r="H134" s="39"/>
    </row>
    <row r="135" spans="2:8">
      <c r="B135" s="48">
        <f t="shared" si="2"/>
        <v>133</v>
      </c>
      <c r="C135" t="s">
        <v>1589</v>
      </c>
      <c r="D135" t="s">
        <v>2365</v>
      </c>
      <c r="E135" s="48" t="str">
        <f>INDEX(字音画数表[字音],MATCH(新旧対照表_中国語[[#This Row],[舊]],字音画数表[旧字],0))</f>
        <v>しん</v>
      </c>
      <c r="F135" s="39">
        <f>INDEX(字音画数表[画数],MATCH(新旧対照表_中国語[[#This Row],[舊]],字音画数表[旧字],0))</f>
        <v>14</v>
      </c>
      <c r="G135" s="39">
        <f>INDEX(字音画数表[部首番号],MATCH(新旧対照表_中国語[[#This Row],[舊]],字音画数表[旧字],0))</f>
        <v>108</v>
      </c>
      <c r="H135" s="39"/>
    </row>
    <row r="136" spans="2:8">
      <c r="B136" s="48">
        <f t="shared" si="2"/>
        <v>134</v>
      </c>
      <c r="C136" t="s">
        <v>2366</v>
      </c>
      <c r="D136" t="s">
        <v>2553</v>
      </c>
      <c r="E136" s="48" t="str">
        <f>INDEX(字音画数表[字音],MATCH(新旧対照表_中国語[[#This Row],[舊]],字音画数表[旧字],0))</f>
        <v>せん</v>
      </c>
      <c r="F136" s="39">
        <f>INDEX(字音画数表[画数],MATCH(新旧対照表_中国語[[#This Row],[舊]],字音画数表[旧字],0))</f>
        <v>17</v>
      </c>
      <c r="G136" s="39">
        <f>INDEX(字音画数表[部首番号],MATCH(新旧対照表_中国語[[#This Row],[舊]],字音画数表[旧字],0))</f>
        <v>113</v>
      </c>
      <c r="H136" s="39"/>
    </row>
    <row r="137" spans="2:8">
      <c r="B137" s="48">
        <f t="shared" si="2"/>
        <v>135</v>
      </c>
      <c r="C137" t="s">
        <v>2368</v>
      </c>
      <c r="D137" t="s">
        <v>2369</v>
      </c>
      <c r="E137" s="48" t="str">
        <f>INDEX(字音画数表[字音],MATCH(新旧対照表_中国語[[#This Row],[舊]],字音画数表[旧字],0))</f>
        <v>しょう</v>
      </c>
      <c r="F137" s="39">
        <f>INDEX(字音画数表[画数],MATCH(新旧対照表_中国語[[#This Row],[舊]],字音画数表[旧字],0))</f>
        <v>14</v>
      </c>
      <c r="G137" s="39">
        <f>INDEX(字音画数表[部首番号],MATCH(新旧対照表_中国語[[#This Row],[舊]],字音画数表[旧字],0))</f>
        <v>115</v>
      </c>
      <c r="H137" s="39"/>
    </row>
    <row r="138" spans="2:8">
      <c r="B138" s="48">
        <f t="shared" si="2"/>
        <v>136</v>
      </c>
      <c r="C138" t="s">
        <v>493</v>
      </c>
      <c r="D138" t="s">
        <v>2372</v>
      </c>
      <c r="E138" s="48" t="str">
        <f>INDEX(字音画数表[字音],MATCH(新旧対照表_中国語[[#This Row],[舊]],字音画数表[旧字],0))</f>
        <v>せつ</v>
      </c>
      <c r="F138" s="39">
        <f>INDEX(字音画数表[画数],MATCH(新旧対照表_中国語[[#This Row],[舊]],字音画数表[旧字],0))</f>
        <v>22</v>
      </c>
      <c r="G138" s="39">
        <f>INDEX(字音画数表[部首番号],MATCH(新旧対照表_中国語[[#This Row],[舊]],字音画数表[旧字],0))</f>
        <v>116</v>
      </c>
      <c r="H138" s="39"/>
    </row>
    <row r="139" spans="2:8">
      <c r="B139" s="48">
        <f t="shared" si="2"/>
        <v>137</v>
      </c>
      <c r="C139" t="s">
        <v>2373</v>
      </c>
      <c r="D139" s="34" t="s">
        <v>2554</v>
      </c>
      <c r="E139" s="48" t="str">
        <f>INDEX(字音画数表[字音],MATCH(新旧対照表_中国語[[#This Row],[舊]],字音画数表[旧字],0))</f>
        <v>そう</v>
      </c>
      <c r="F139" s="39">
        <f>INDEX(字音画数表[画数],MATCH(新旧対照表_中国語[[#This Row],[舊]],字音画数表[旧字],0))</f>
        <v>17</v>
      </c>
      <c r="G139" s="39">
        <f>INDEX(字音画数表[部首番号],MATCH(新旧対照表_中国語[[#This Row],[舊]],字音画数表[旧字],0))</f>
        <v>120</v>
      </c>
      <c r="H139" s="39"/>
    </row>
    <row r="140" spans="2:8">
      <c r="B140" s="48">
        <f t="shared" si="2"/>
        <v>138</v>
      </c>
      <c r="C140" t="s">
        <v>2375</v>
      </c>
      <c r="D140" s="34" t="s">
        <v>2555</v>
      </c>
      <c r="E140" s="48" t="str">
        <f>INDEX(字音画数表[字音],MATCH(新旧対照表_中国語[[#This Row],[舊]],字音画数表[旧字],0))</f>
        <v>しょう</v>
      </c>
      <c r="F140" s="39">
        <f>INDEX(字音画数表[画数],MATCH(新旧対照表_中国語[[#This Row],[舊]],字音画数表[旧字],0))</f>
        <v>17</v>
      </c>
      <c r="G140" s="39">
        <f>INDEX(字音画数表[部首番号],MATCH(新旧対照表_中国語[[#This Row],[舊]],字音画数表[旧字],0))</f>
        <v>120</v>
      </c>
      <c r="H140" s="39"/>
    </row>
    <row r="141" spans="2:8">
      <c r="B141" s="48">
        <f t="shared" si="2"/>
        <v>139</v>
      </c>
      <c r="C141" t="s">
        <v>2377</v>
      </c>
      <c r="D141" s="34" t="s">
        <v>2556</v>
      </c>
      <c r="E141" s="48" t="str">
        <f>INDEX(字音画数表[字音],MATCH(新旧対照表_中国語[[#This Row],[舊]],字音画数表[旧字],0))</f>
        <v>かい</v>
      </c>
      <c r="F141" s="39">
        <f>INDEX(字音画数表[画数],MATCH(新旧対照表_中国語[[#This Row],[舊]],字音画数表[旧字],0))</f>
        <v>19</v>
      </c>
      <c r="G141" s="39">
        <f>INDEX(字音画数表[部首番号],MATCH(新旧対照表_中国語[[#This Row],[舊]],字音画数表[旧字],0))</f>
        <v>120</v>
      </c>
      <c r="H141" s="39"/>
    </row>
    <row r="142" spans="2:8">
      <c r="B142" s="48">
        <f t="shared" si="2"/>
        <v>140</v>
      </c>
      <c r="C142" t="s">
        <v>2379</v>
      </c>
      <c r="D142" t="s">
        <v>2380</v>
      </c>
      <c r="E142" s="48" t="str">
        <f>INDEX(字音画数表[字音],MATCH(新旧対照表_中国語[[#This Row],[舊]],字音画数表[旧字],0))</f>
        <v>せい</v>
      </c>
      <c r="F142" s="39">
        <f>INDEX(字音画数表[画数],MATCH(新旧対照表_中国語[[#This Row],[舊]],字音画数表[旧字],0))</f>
        <v>17</v>
      </c>
      <c r="G142" s="39">
        <f>INDEX(字音画数表[部首番号],MATCH(新旧対照表_中国語[[#This Row],[舊]],字音画数表[旧字],0))</f>
        <v>128</v>
      </c>
      <c r="H142" s="39"/>
    </row>
    <row r="143" spans="2:8">
      <c r="B143" s="48">
        <f t="shared" si="2"/>
        <v>141</v>
      </c>
      <c r="C143" t="s">
        <v>1627</v>
      </c>
      <c r="D143" t="s">
        <v>2383</v>
      </c>
      <c r="E143" s="48" t="str">
        <f>INDEX(字音画数表[字音],MATCH(新旧対照表_中国語[[#This Row],[舊]],字音画数表[旧字],0))</f>
        <v>たい</v>
      </c>
      <c r="F143" s="39">
        <f>INDEX(字音画数表[画数],MATCH(新旧対照表_中国語[[#This Row],[舊]],字音画数表[旧字],0))</f>
        <v>14</v>
      </c>
      <c r="G143" s="39">
        <f>INDEX(字音画数表[部首番号],MATCH(新旧対照表_中国語[[#This Row],[舊]],字音画数表[旧字],0))</f>
        <v>133</v>
      </c>
      <c r="H143" s="39"/>
    </row>
    <row r="144" spans="2:8">
      <c r="B144" s="48">
        <f t="shared" si="2"/>
        <v>142</v>
      </c>
      <c r="C144" t="s">
        <v>1694</v>
      </c>
      <c r="D144" t="s">
        <v>2384</v>
      </c>
      <c r="E144" s="48" t="str">
        <f>INDEX(字音画数表[字音],MATCH(新旧対照表_中国語[[#This Row],[舊]],字音画数表[旧字],0))</f>
        <v>ばん</v>
      </c>
      <c r="F144" s="39">
        <f>INDEX(字音画数表[画数],MATCH(新旧対照表_中国語[[#This Row],[舊]],字音画数表[旧字],0))</f>
        <v>12</v>
      </c>
      <c r="G144" s="39">
        <f>INDEX(字音画数表[部首番号],MATCH(新旧対照表_中国語[[#This Row],[舊]],字音画数表[旧字],0))</f>
        <v>140</v>
      </c>
      <c r="H144" s="39"/>
    </row>
    <row r="145" spans="2:8">
      <c r="B145" s="48">
        <f t="shared" si="2"/>
        <v>143</v>
      </c>
      <c r="C145" t="s">
        <v>2387</v>
      </c>
      <c r="D145" s="34" t="s">
        <v>2557</v>
      </c>
      <c r="E145" s="48" t="str">
        <f>INDEX(字音画数表[字音],MATCH(新旧対照表_中国語[[#This Row],[舊]],字音画数表[旧字],0))</f>
        <v>やく</v>
      </c>
      <c r="F145" s="39">
        <f>INDEX(字音画数表[画数],MATCH(新旧対照表_中国語[[#This Row],[舊]],字音画数表[旧字],0))</f>
        <v>19</v>
      </c>
      <c r="G145" s="39">
        <f>INDEX(字音画数表[部首番号],MATCH(新旧対照表_中国語[[#This Row],[舊]],字音画数表[旧字],0))</f>
        <v>140</v>
      </c>
      <c r="H145" s="39"/>
    </row>
    <row r="146" spans="2:8">
      <c r="B146" s="48">
        <f t="shared" si="2"/>
        <v>144</v>
      </c>
      <c r="C146" t="s">
        <v>2389</v>
      </c>
      <c r="D146" t="s">
        <v>2390</v>
      </c>
      <c r="E146" s="48" t="str">
        <f>INDEX(字音画数表[字音],MATCH(新旧対照表_中国語[[#This Row],[舊]],字音画数表[旧字],0))</f>
        <v>ばん</v>
      </c>
      <c r="F146" s="39">
        <f>INDEX(字音画数表[画数],MATCH(新旧対照表_中国語[[#This Row],[舊]],字音画数表[旧字],0))</f>
        <v>25</v>
      </c>
      <c r="G146" s="39">
        <f>INDEX(字音画数表[部首番号],MATCH(新旧対照表_中国語[[#This Row],[舊]],字音画数表[旧字],0))</f>
        <v>142</v>
      </c>
      <c r="H146" s="39"/>
    </row>
    <row r="147" spans="2:8">
      <c r="B147" s="48">
        <f t="shared" si="2"/>
        <v>145</v>
      </c>
      <c r="C147" t="s">
        <v>2391</v>
      </c>
      <c r="D147" s="34" t="s">
        <v>2558</v>
      </c>
      <c r="E147" s="48" t="str">
        <f>INDEX(字音画数表[字音],MATCH(新旧対照表_中国語[[#This Row],[舊]],字音画数表[旧字],0))</f>
        <v>えい</v>
      </c>
      <c r="F147" s="39">
        <f>INDEX(字音画数表[画数],MATCH(新旧対照表_中国語[[#This Row],[舊]],字音画数表[旧字],0))</f>
        <v>16</v>
      </c>
      <c r="G147" s="39">
        <f>INDEX(字音画数表[部首番号],MATCH(新旧対照表_中国語[[#This Row],[舊]],字音画数表[旧字],0))</f>
        <v>144</v>
      </c>
      <c r="H147" s="39"/>
    </row>
    <row r="148" spans="2:8">
      <c r="B148" s="48">
        <f t="shared" si="2"/>
        <v>146</v>
      </c>
      <c r="C148" t="s">
        <v>1570</v>
      </c>
      <c r="D148" t="s">
        <v>2393</v>
      </c>
      <c r="E148" s="48" t="str">
        <f>INDEX(字音画数表[字音],MATCH(新旧対照表_中国語[[#This Row],[舊]],字音画数表[旧字],0))</f>
        <v>そう</v>
      </c>
      <c r="F148" s="39">
        <f>INDEX(字音画数表[画数],MATCH(新旧対照表_中国語[[#This Row],[舊]],字音画数表[旧字],0))</f>
        <v>13</v>
      </c>
      <c r="G148" s="39">
        <f>INDEX(字音画数表[部首番号],MATCH(新旧対照表_中国語[[#This Row],[舊]],字音画数表[旧字],0))</f>
        <v>145</v>
      </c>
      <c r="H148" s="39"/>
    </row>
    <row r="149" spans="2:8">
      <c r="B149" s="48">
        <f t="shared" si="2"/>
        <v>147</v>
      </c>
      <c r="C149" t="s">
        <v>1418</v>
      </c>
      <c r="D149" s="34" t="s">
        <v>2559</v>
      </c>
      <c r="E149" s="48" t="str">
        <f>INDEX(字音画数表[字音],MATCH(新旧対照表_中国語[[#This Row],[舊]],字音画数表[旧字],0))</f>
        <v>かん</v>
      </c>
      <c r="F149" s="39">
        <f>INDEX(字音画数表[画数],MATCH(新旧対照表_中国語[[#This Row],[舊]],字音画数表[旧字],0))</f>
        <v>24</v>
      </c>
      <c r="G149" s="39">
        <f>INDEX(字音画数表[部首番号],MATCH(新旧対照表_中国語[[#This Row],[舊]],字音画数表[旧字],0))</f>
        <v>147</v>
      </c>
      <c r="H149" s="39"/>
    </row>
    <row r="150" spans="2:8">
      <c r="B150" s="48">
        <f t="shared" si="2"/>
        <v>148</v>
      </c>
      <c r="C150" t="s">
        <v>1915</v>
      </c>
      <c r="D150" t="s">
        <v>2395</v>
      </c>
      <c r="E150" s="48" t="str">
        <f>INDEX(字音画数表[字音],MATCH(新旧対照表_中国語[[#This Row],[舊]],字音画数表[旧字],0))</f>
        <v>しょく</v>
      </c>
      <c r="F150" s="39">
        <f>INDEX(字音画数表[画数],MATCH(新旧対照表_中国語[[#This Row],[舊]],字音画数表[旧字],0))</f>
        <v>20</v>
      </c>
      <c r="G150" s="39">
        <f>INDEX(字音画数表[部首番号],MATCH(新旧対照表_中国語[[#This Row],[舊]],字音画数表[旧字],0))</f>
        <v>148</v>
      </c>
      <c r="H150" s="39"/>
    </row>
    <row r="151" spans="2:8">
      <c r="B151" s="48">
        <f t="shared" si="2"/>
        <v>149</v>
      </c>
      <c r="C151" t="s">
        <v>2396</v>
      </c>
      <c r="D151" s="34" t="s">
        <v>2560</v>
      </c>
      <c r="E151" s="48" t="str">
        <f>INDEX(字音画数表[字音],MATCH(新旧対照表_中国語[[#This Row],[舊]],字音画数表[旧字],0))</f>
        <v>しょう</v>
      </c>
      <c r="F151" s="39">
        <f>INDEX(字音画数表[画数],MATCH(新旧対照表_中国語[[#This Row],[舊]],字音画数表[旧字],0))</f>
        <v>19</v>
      </c>
      <c r="G151" s="39">
        <f>INDEX(字音画数表[部首番号],MATCH(新旧対照表_中国語[[#This Row],[舊]],字音画数表[旧字],0))</f>
        <v>149</v>
      </c>
      <c r="H151" s="39"/>
    </row>
    <row r="152" spans="2:8">
      <c r="B152" s="48">
        <f t="shared" si="2"/>
        <v>150</v>
      </c>
      <c r="C152" t="s">
        <v>1685</v>
      </c>
      <c r="D152" s="34" t="s">
        <v>2561</v>
      </c>
      <c r="E152" s="48" t="str">
        <f>INDEX(字音画数表[字音],MATCH(新旧対照表_中国語[[#This Row],[舊]],字音画数表[旧字],0))</f>
        <v>ばい</v>
      </c>
      <c r="F152" s="39">
        <f>INDEX(字音画数表[画数],MATCH(新旧対照表_中国語[[#This Row],[舊]],字音画数表[旧字],0))</f>
        <v>15</v>
      </c>
      <c r="G152" s="39">
        <f>INDEX(字音画数表[部首番号],MATCH(新旧対照表_中国語[[#This Row],[舊]],字音画数表[旧字],0))</f>
        <v>154</v>
      </c>
      <c r="H152" s="39"/>
    </row>
    <row r="153" spans="2:8">
      <c r="B153" s="48">
        <f t="shared" si="2"/>
        <v>151</v>
      </c>
      <c r="C153" t="s">
        <v>2399</v>
      </c>
      <c r="D153" s="34" t="s">
        <v>2562</v>
      </c>
      <c r="E153" s="48" t="str">
        <f>INDEX(字音画数表[字音],MATCH(新旧対照表_中国語[[#This Row],[舊]],字音画数表[旧字],0))</f>
        <v>けい</v>
      </c>
      <c r="F153" s="39">
        <f>INDEX(字音画数表[画数],MATCH(新旧対照表_中国語[[#This Row],[舊]],字音画数表[旧字],0))</f>
        <v>14</v>
      </c>
      <c r="G153" s="39">
        <f>INDEX(字音画数表[部首番号],MATCH(新旧対照表_中国語[[#This Row],[舊]],字音画数表[旧字],0))</f>
        <v>159</v>
      </c>
      <c r="H153" s="39"/>
    </row>
    <row r="154" spans="2:8">
      <c r="B154" s="48">
        <f t="shared" si="2"/>
        <v>152</v>
      </c>
      <c r="C154" t="s">
        <v>2401</v>
      </c>
      <c r="D154" s="34" t="s">
        <v>2563</v>
      </c>
      <c r="E154" s="48" t="str">
        <f>INDEX(字音画数表[字音],MATCH(新旧対照表_中国語[[#This Row],[舊]],字音画数表[旧字],0))</f>
        <v>てん</v>
      </c>
      <c r="F154" s="39">
        <f>INDEX(字音画数表[画数],MATCH(新旧対照表_中国語[[#This Row],[舊]],字音画数表[旧字],0))</f>
        <v>18</v>
      </c>
      <c r="G154" s="39">
        <f>INDEX(字音画数表[部首番号],MATCH(新旧対照表_中国語[[#This Row],[舊]],字音画数表[旧字],0))</f>
        <v>159</v>
      </c>
      <c r="H154" s="39"/>
    </row>
    <row r="155" spans="2:8">
      <c r="B155" s="48">
        <f t="shared" si="2"/>
        <v>153</v>
      </c>
      <c r="C155" t="s">
        <v>683</v>
      </c>
      <c r="D155" s="34" t="s">
        <v>2564</v>
      </c>
      <c r="E155" s="48" t="str">
        <f>INDEX(字音画数表[字音],MATCH(新旧対照表_中国語[[#This Row],[舊]],字音画数表[旧字],0))</f>
        <v>へん</v>
      </c>
      <c r="F155" s="39">
        <f>INDEX(字音画数表[画数],MATCH(新旧対照表_中国語[[#This Row],[舊]],字音画数表[旧字],0))</f>
        <v>19</v>
      </c>
      <c r="G155" s="39">
        <f>INDEX(字音画数表[部首番号],MATCH(新旧対照表_中国語[[#This Row],[舊]],字音画数表[旧字],0))</f>
        <v>162</v>
      </c>
      <c r="H155" s="39"/>
    </row>
    <row r="156" spans="2:8">
      <c r="B156" s="48">
        <f t="shared" si="2"/>
        <v>154</v>
      </c>
      <c r="C156" t="s">
        <v>775</v>
      </c>
      <c r="D156" s="34" t="s">
        <v>2565</v>
      </c>
      <c r="E156" s="48" t="str">
        <f>INDEX(字音画数表[字音],MATCH(新旧対照表_中国語[[#This Row],[舊]],字音画数表[旧字],0))</f>
        <v>てつ</v>
      </c>
      <c r="F156" s="39">
        <f>INDEX(字音画数表[画数],MATCH(新旧対照表_中国語[[#This Row],[舊]],字音画数表[旧字],0))</f>
        <v>21</v>
      </c>
      <c r="G156" s="39">
        <f>INDEX(字音画数表[部首番号],MATCH(新旧対照表_中国語[[#This Row],[舊]],字音画数表[旧字],0))</f>
        <v>167</v>
      </c>
      <c r="H156" s="39"/>
    </row>
    <row r="157" spans="2:8">
      <c r="B157" s="48">
        <f t="shared" si="2"/>
        <v>155</v>
      </c>
      <c r="C157" t="s">
        <v>1645</v>
      </c>
      <c r="D157" s="34" t="s">
        <v>2566</v>
      </c>
      <c r="E157" s="48" t="str">
        <f>INDEX(字音画数表[字音],MATCH(新旧対照表_中国語[[#This Row],[舊]],字音画数表[旧字],0))</f>
        <v>ちゅう</v>
      </c>
      <c r="F157" s="39">
        <f>INDEX(字音画数表[画数],MATCH(新旧対照表_中国語[[#This Row],[舊]],字音画数表[旧字],0))</f>
        <v>22</v>
      </c>
      <c r="G157" s="39">
        <f>INDEX(字音画数表[部首番号],MATCH(新旧対照表_中国語[[#This Row],[舊]],字音画数表[旧字],0))</f>
        <v>167</v>
      </c>
      <c r="H157" s="39"/>
    </row>
    <row r="158" spans="2:8">
      <c r="B158" s="48">
        <f t="shared" si="2"/>
        <v>156</v>
      </c>
      <c r="C158" t="s">
        <v>2406</v>
      </c>
      <c r="D158" s="34" t="s">
        <v>2567</v>
      </c>
      <c r="E158" s="48" t="str">
        <f>INDEX(字音画数表[字音],MATCH(新旧対照表_中国語[[#This Row],[舊]],字音画数表[旧字],0))</f>
        <v>けん</v>
      </c>
      <c r="F158" s="39">
        <f>INDEX(字音画数表[画数],MATCH(新旧対照表_中国語[[#This Row],[舊]],字音画数表[旧字],0))</f>
        <v>16</v>
      </c>
      <c r="G158" s="39">
        <f>INDEX(字音画数表[部首番号],MATCH(新旧対照表_中国語[[#This Row],[舊]],字音画数表[旧字],0))</f>
        <v>170</v>
      </c>
      <c r="H158" s="39"/>
    </row>
    <row r="159" spans="2:8">
      <c r="B159" s="48">
        <f t="shared" si="2"/>
        <v>157</v>
      </c>
      <c r="C159" t="s">
        <v>2408</v>
      </c>
      <c r="D159" s="34" t="s">
        <v>2568</v>
      </c>
      <c r="E159" s="48" t="str">
        <f>INDEX(字音画数表[字音],MATCH(新旧対照表_中国語[[#This Row],[舊]],字音画数表[旧字],0))</f>
        <v>いん</v>
      </c>
      <c r="F159" s="39">
        <f>INDEX(字音画数表[画数],MATCH(新旧対照表_中国語[[#This Row],[舊]],字音画数表[旧字],0))</f>
        <v>17</v>
      </c>
      <c r="G159" s="39">
        <f>INDEX(字音画数表[部首番号],MATCH(新旧対照表_中国語[[#This Row],[舊]],字音画数表[旧字],0))</f>
        <v>170</v>
      </c>
      <c r="H159" s="39"/>
    </row>
    <row r="160" spans="2:8">
      <c r="B160" s="48">
        <f t="shared" si="2"/>
        <v>158</v>
      </c>
      <c r="C160" t="s">
        <v>2410</v>
      </c>
      <c r="D160" s="34" t="s">
        <v>2569</v>
      </c>
      <c r="E160" s="48" t="str">
        <f>INDEX(字音画数表[字音],MATCH(新旧対照表_中国語[[#This Row],[舊]],字音画数表[旧字],0))</f>
        <v>そう</v>
      </c>
      <c r="F160" s="39">
        <f>INDEX(字音画数表[画数],MATCH(新旧対照表_中国語[[#This Row],[舊]],字音画数表[旧字],0))</f>
        <v>18</v>
      </c>
      <c r="G160" s="39">
        <f>INDEX(字音画数表[部首番号],MATCH(新旧対照表_中国語[[#This Row],[舊]],字音画数表[旧字],0))</f>
        <v>172</v>
      </c>
      <c r="H160" s="39"/>
    </row>
    <row r="161" spans="2:8">
      <c r="B161" s="48">
        <f t="shared" si="2"/>
        <v>159</v>
      </c>
      <c r="C161" t="s">
        <v>1606</v>
      </c>
      <c r="D161" t="s">
        <v>2412</v>
      </c>
      <c r="E161" s="48" t="str">
        <f>INDEX(字音画数表[字音],MATCH(新旧対照表_中国語[[#This Row],[舊]],字音画数表[旧字],0))</f>
        <v>せい</v>
      </c>
      <c r="F161" s="39">
        <f>INDEX(字音画数表[画数],MATCH(新旧対照表_中国語[[#This Row],[舊]],字音画数表[旧字],0))</f>
        <v>16</v>
      </c>
      <c r="G161" s="39">
        <f>INDEX(字音画数表[部首番号],MATCH(新旧対照表_中国語[[#This Row],[舊]],字音画数表[旧字],0))</f>
        <v>174</v>
      </c>
      <c r="H161" s="39"/>
    </row>
    <row r="162" spans="2:8">
      <c r="B162" s="48">
        <f t="shared" si="2"/>
        <v>160</v>
      </c>
      <c r="C162" t="s">
        <v>1351</v>
      </c>
      <c r="D162" s="34" t="s">
        <v>2570</v>
      </c>
      <c r="E162" s="48" t="str">
        <f>INDEX(字音画数表[字音],MATCH(新旧対照表_中国語[[#This Row],[舊]],字音画数表[旧字],0))</f>
        <v>けん</v>
      </c>
      <c r="F162" s="39">
        <f>INDEX(字音画数表[画数],MATCH(新旧対照表_中国語[[#This Row],[舊]],字音画数表[旧字],0))</f>
        <v>23</v>
      </c>
      <c r="G162" s="39">
        <f>INDEX(字音画数表[部首番号],MATCH(新旧対照表_中国語[[#This Row],[舊]],字音画数表[旧字],0))</f>
        <v>181</v>
      </c>
      <c r="H162" s="39"/>
    </row>
    <row r="163" spans="2:8">
      <c r="B163" s="48">
        <f t="shared" si="2"/>
        <v>161</v>
      </c>
      <c r="C163" t="s">
        <v>2414</v>
      </c>
      <c r="D163" s="34" t="s">
        <v>2571</v>
      </c>
      <c r="E163" s="48" t="str">
        <f>INDEX(字音画数表[字音],MATCH(新旧対照表_中国語[[#This Row],[舊]],字音画数表[旧字],0))</f>
        <v>そう</v>
      </c>
      <c r="F163" s="39">
        <f>INDEX(字音画数表[画数],MATCH(新旧対照表_中国語[[#This Row],[舊]],字音画数表[旧字],0))</f>
        <v>20</v>
      </c>
      <c r="G163" s="39">
        <f>INDEX(字音画数表[部首番号],MATCH(新旧対照表_中国語[[#This Row],[舊]],字音画数表[旧字],0))</f>
        <v>187</v>
      </c>
      <c r="H163" s="39"/>
    </row>
    <row r="164" spans="2:8">
      <c r="B164" s="48">
        <f t="shared" si="2"/>
        <v>162</v>
      </c>
      <c r="C164" t="s">
        <v>2418</v>
      </c>
      <c r="D164" s="34" t="s">
        <v>2574</v>
      </c>
      <c r="E164" s="48" t="str">
        <f>INDEX(字音画数表[字音],MATCH(新旧対照表_中国語[[#This Row],[舊]],字音画数表[旧字],0))</f>
        <v>えん</v>
      </c>
      <c r="F164" s="39">
        <f>INDEX(字音画数表[画数],MATCH(新旧対照表_中国語[[#This Row],[舊]],字音画数表[旧字],0))</f>
        <v>25</v>
      </c>
      <c r="G164" s="39">
        <f>INDEX(字音画数表[部首番号],MATCH(新旧対照表_中国語[[#This Row],[舊]],字音画数表[旧字],0))</f>
        <v>197</v>
      </c>
      <c r="H164" s="39"/>
    </row>
    <row r="165" spans="2:8">
      <c r="B165" s="48">
        <f t="shared" si="2"/>
        <v>163</v>
      </c>
      <c r="C165" t="s">
        <v>1135</v>
      </c>
      <c r="D165" t="s">
        <v>2420</v>
      </c>
      <c r="E165" s="48" t="str">
        <f>INDEX(字音画数表[字音],MATCH(新旧対照表_中国語[[#This Row],[舊]],字音画数表[旧字],0))</f>
        <v>ばく</v>
      </c>
      <c r="F165" s="39">
        <f>INDEX(字音画数表[画数],MATCH(新旧対照表_中国語[[#This Row],[舊]],字音画数表[旧字],0))</f>
        <v>11</v>
      </c>
      <c r="G165" s="39">
        <f>INDEX(字音画数表[部首番号],MATCH(新旧対照表_中国語[[#This Row],[舊]],字音画数表[旧字],0))</f>
        <v>199</v>
      </c>
      <c r="H165" s="39"/>
    </row>
    <row r="166" spans="2:8">
      <c r="B166" s="48">
        <f t="shared" si="2"/>
        <v>164</v>
      </c>
      <c r="C166" t="s">
        <v>1023</v>
      </c>
      <c r="D166" s="34" t="s">
        <v>2575</v>
      </c>
      <c r="E166" s="48" t="str">
        <f>INDEX(字音画数表[字音],MATCH(新旧対照表_中国語[[#This Row],[舊]],字音画数表[旧字],0))</f>
        <v>せい</v>
      </c>
      <c r="F166" s="39">
        <f>INDEX(字音画数表[画数],MATCH(新旧対照表_中国語[[#This Row],[舊]],字音画数表[旧字],0))</f>
        <v>14</v>
      </c>
      <c r="G166" s="39">
        <f>INDEX(字音画数表[部首番号],MATCH(新旧対照表_中国語[[#This Row],[舊]],字音画数表[旧字],0))</f>
        <v>210</v>
      </c>
      <c r="H166" s="39"/>
    </row>
    <row r="167" spans="2:8">
      <c r="B167" s="48">
        <f t="shared" si="2"/>
        <v>165</v>
      </c>
      <c r="C167" t="s">
        <v>173</v>
      </c>
      <c r="D167" s="34" t="s">
        <v>2576</v>
      </c>
      <c r="E167" s="48" t="str">
        <f>INDEX(字音画数表[字音],MATCH(新旧対照表_中国語[[#This Row],[舊]],字音画数表[旧字],0))</f>
        <v>し</v>
      </c>
      <c r="F167" s="39">
        <f>INDEX(字音画数表[画数],MATCH(新旧対照表_中国語[[#This Row],[舊]],字音画数表[旧字],0))</f>
        <v>15</v>
      </c>
      <c r="G167" s="39">
        <f>INDEX(字音画数表[部首番号],MATCH(新旧対照表_中国語[[#This Row],[舊]],字音画数表[旧字],0))</f>
        <v>211</v>
      </c>
      <c r="H167" s="39"/>
    </row>
    <row r="168" spans="2:8">
      <c r="B168" s="48">
        <f t="shared" si="2"/>
        <v>166</v>
      </c>
      <c r="C168" t="s">
        <v>840</v>
      </c>
      <c r="D168" s="34" t="s">
        <v>2577</v>
      </c>
      <c r="E168" s="48" t="str">
        <f>INDEX(字音画数表[字音],MATCH(新旧対照表_中国語[[#This Row],[舊]],字音画数表[旧字],0))</f>
        <v>れい</v>
      </c>
      <c r="F168" s="39">
        <f>INDEX(字音画数表[画数],MATCH(新旧対照表_中国語[[#This Row],[舊]],字音画数表[旧字],0))</f>
        <v>20</v>
      </c>
      <c r="G168" s="39">
        <f>INDEX(字音画数表[部首番号],MATCH(新旧対照表_中国語[[#This Row],[舊]],字音画数表[旧字],0))</f>
        <v>211</v>
      </c>
      <c r="H168" s="39"/>
    </row>
    <row r="169" spans="2:8">
      <c r="B169" s="48">
        <f t="shared" si="2"/>
        <v>167</v>
      </c>
      <c r="C169" t="s">
        <v>295</v>
      </c>
      <c r="D169" t="s">
        <v>2425</v>
      </c>
      <c r="E169" s="48" t="str">
        <f>INDEX(字音画数表[字音],MATCH(新旧対照表_中国語[[#This Row],[舊]],字音画数表[旧字],0))</f>
        <v>こう</v>
      </c>
      <c r="F169" s="39">
        <f>INDEX(字音画数表[画数],MATCH(新旧対照表_中国語[[#This Row],[舊]],字音画数表[旧字],0))</f>
        <v>16</v>
      </c>
      <c r="G169" s="39">
        <f>INDEX(字音画数表[部首番号],MATCH(新旧対照表_中国語[[#This Row],[舊]],字音画数表[旧字],0))</f>
        <v>75</v>
      </c>
      <c r="H169" s="39"/>
    </row>
    <row r="170" spans="2:8">
      <c r="B170" s="48">
        <f t="shared" si="2"/>
        <v>168</v>
      </c>
      <c r="C170" t="s">
        <v>2426</v>
      </c>
      <c r="D170" s="34" t="s">
        <v>2578</v>
      </c>
      <c r="E170" s="48" t="str">
        <f>INDEX(字音画数表[字音],MATCH(新旧対照表_中国語[[#This Row],[舊]],字音画数表[旧字],0))</f>
        <v>らい</v>
      </c>
      <c r="F170" s="39">
        <f>INDEX(字音画数表[画数],MATCH(新旧対照表_中国語[[#This Row],[舊]],字音画数表[旧字],0))</f>
        <v>16</v>
      </c>
      <c r="G170" s="39">
        <f>INDEX(字音画数表[部首番号],MATCH(新旧対照表_中国語[[#This Row],[舊]],字音画数表[旧字],0))</f>
        <v>154</v>
      </c>
      <c r="H170" s="39"/>
    </row>
    <row r="171" spans="2:8">
      <c r="B171" s="48">
        <f t="shared" si="2"/>
        <v>169</v>
      </c>
      <c r="C171" t="s">
        <v>1411</v>
      </c>
      <c r="D171" s="34" t="s">
        <v>2579</v>
      </c>
      <c r="E171" s="48" t="str">
        <f>INDEX(字音画数表[字音],MATCH(新旧対照表_中国語[[#This Row],[舊]],字音画数表[旧字],0))</f>
        <v>かん</v>
      </c>
      <c r="F171" s="39">
        <f>INDEX(字音画数表[画数],MATCH(新旧対照表_中国語[[#This Row],[舊]],字音画数表[旧字],0))</f>
        <v>12</v>
      </c>
      <c r="G171" s="39">
        <f>INDEX(字音画数表[部首番号],MATCH(新旧対照表_中国語[[#This Row],[舊]],字音画数表[旧字],0))</f>
        <v>169</v>
      </c>
      <c r="H171" s="39"/>
    </row>
    <row r="172" spans="2:8">
      <c r="B172" s="48">
        <f t="shared" si="2"/>
        <v>170</v>
      </c>
      <c r="C172" t="s">
        <v>1686</v>
      </c>
      <c r="D172" t="s">
        <v>2431</v>
      </c>
      <c r="E172" s="48" t="str">
        <f>INDEX(字音画数表[字音],MATCH(新旧対照表_中国語[[#This Row],[舊]],字音画数表[旧字],0))</f>
        <v>はく</v>
      </c>
      <c r="F172" s="39">
        <f>INDEX(字音画数表[画数],MATCH(新旧対照表_中国語[[#This Row],[舊]],字音画数表[旧字],0))</f>
        <v>8</v>
      </c>
      <c r="G172" s="39">
        <f>INDEX(字音画数表[部首番号],MATCH(新旧対照表_中国語[[#This Row],[舊]],字音画数表[旧字],0))</f>
        <v>18</v>
      </c>
      <c r="H172" s="39"/>
    </row>
    <row r="173" spans="2:8">
      <c r="B173" s="48">
        <f t="shared" si="2"/>
        <v>171</v>
      </c>
      <c r="C173" t="s">
        <v>1720</v>
      </c>
      <c r="D173" t="s">
        <v>2434</v>
      </c>
      <c r="E173" s="48" t="str">
        <f>INDEX(字音画数表[字音],MATCH(新旧対照表_中国語[[#This Row],[舊]],字音画数表[旧字],0))</f>
        <v>へい</v>
      </c>
      <c r="F173" s="39">
        <f>INDEX(字音画数表[画数],MATCH(新旧対照表_中国語[[#This Row],[舊]],字音画数表[旧字],0))</f>
        <v>8</v>
      </c>
      <c r="G173" s="39">
        <f>INDEX(字音画数表[部首番号],MATCH(新旧対照表_中国語[[#This Row],[舊]],字音画数表[旧字],0))</f>
        <v>51</v>
      </c>
      <c r="H173" s="39"/>
    </row>
    <row r="174" spans="2:8">
      <c r="B174" s="48">
        <f t="shared" si="2"/>
        <v>172</v>
      </c>
      <c r="C174" t="s">
        <v>2443</v>
      </c>
      <c r="D174" t="s">
        <v>2444</v>
      </c>
      <c r="E174" s="48" t="str">
        <f>INDEX(字音画数表[字音],MATCH(新旧対照表_中国語[[#This Row],[舊]],字音画数表[旧字],0))</f>
        <v>しょ</v>
      </c>
      <c r="F174" s="39">
        <f>INDEX(字音画数表[画数],MATCH(新旧対照表_中国語[[#This Row],[舊]],字音画数表[旧字],0))</f>
        <v>12</v>
      </c>
      <c r="G174" s="39">
        <f>INDEX(字音画数表[部首番号],MATCH(新旧対照表_中国語[[#This Row],[舊]],字音画数表[旧字],0))</f>
        <v>85</v>
      </c>
      <c r="H174" s="39"/>
    </row>
    <row r="175" spans="2:8">
      <c r="B175" s="48">
        <f t="shared" si="2"/>
        <v>173</v>
      </c>
      <c r="C175" t="s">
        <v>2447</v>
      </c>
      <c r="D175" s="34" t="s">
        <v>2580</v>
      </c>
      <c r="E175" s="48" t="str">
        <f>INDEX(字音画数表[字音],MATCH(新旧対照表_中国語[[#This Row],[舊]],字音画数表[旧字],0))</f>
        <v>とく</v>
      </c>
      <c r="F175" s="39">
        <f>INDEX(字音画数表[画数],MATCH(新旧対照表_中国語[[#This Row],[舊]],字音画数表[旧字],0))</f>
        <v>18</v>
      </c>
      <c r="G175" s="39">
        <f>INDEX(字音画数表[部首番号],MATCH(新旧対照表_中国語[[#This Row],[舊]],字音画数表[旧字],0))</f>
        <v>85</v>
      </c>
      <c r="H175" s="39"/>
    </row>
    <row r="176" spans="2:8">
      <c r="B176" s="48">
        <f t="shared" si="2"/>
        <v>174</v>
      </c>
      <c r="C176" t="s">
        <v>2449</v>
      </c>
      <c r="D176" t="s">
        <v>2450</v>
      </c>
      <c r="E176" s="48" t="str">
        <f>INDEX(字音画数表[字音],MATCH(新旧対照表_中国語[[#This Row],[舊]],字音画数表[旧字],0))</f>
        <v>しょ</v>
      </c>
      <c r="F176" s="39">
        <f>INDEX(字音画数表[画数],MATCH(新旧対照表_中国語[[#This Row],[舊]],字音画数表[旧字],0))</f>
        <v>13</v>
      </c>
      <c r="G176" s="39">
        <f>INDEX(字音画数表[部首番号],MATCH(新旧対照表_中国語[[#This Row],[舊]],字音画数表[旧字],0))</f>
        <v>86</v>
      </c>
      <c r="H176" s="39"/>
    </row>
    <row r="177" spans="2:8">
      <c r="B177" s="48">
        <f t="shared" si="2"/>
        <v>175</v>
      </c>
      <c r="C177" t="s">
        <v>1563</v>
      </c>
      <c r="D177" t="s">
        <v>2451</v>
      </c>
      <c r="E177" s="48" t="str">
        <f>INDEX(字音画数表[字音],MATCH(新旧対照表_中国語[[#This Row],[舊]],字音画数表[旧字],0))</f>
        <v>しょう</v>
      </c>
      <c r="F177" s="39">
        <f>INDEX(字音画数表[画数],MATCH(新旧対照表_中国語[[#This Row],[舊]],字音画数表[旧字],0))</f>
        <v>8</v>
      </c>
      <c r="G177" s="39">
        <f>INDEX(字音画数表[部首番号],MATCH(新旧対照表_中国語[[#This Row],[舊]],字音画数表[旧字],0))</f>
        <v>94</v>
      </c>
      <c r="H177" s="39"/>
    </row>
    <row r="178" spans="2:8">
      <c r="B178" s="48">
        <f t="shared" si="2"/>
        <v>176</v>
      </c>
      <c r="C178" t="s">
        <v>2454</v>
      </c>
      <c r="D178" s="34" t="s">
        <v>2582</v>
      </c>
      <c r="E178" s="48" t="str">
        <f>INDEX(字音画数表[字音],MATCH(新旧対照表_中国語[[#This Row],[舊]],字音画数表[旧字],0))</f>
        <v>せつ</v>
      </c>
      <c r="F178" s="39">
        <f>INDEX(字音画数表[画数],MATCH(新旧対照表_中国語[[#This Row],[舊]],字音画数表[旧字],0))</f>
        <v>15</v>
      </c>
      <c r="G178" s="39">
        <f>INDEX(字音画数表[部首番号],MATCH(新旧対照表_中国語[[#This Row],[舊]],字音画数表[旧字],0))</f>
        <v>118</v>
      </c>
      <c r="H178" s="39"/>
    </row>
    <row r="179" spans="2:8">
      <c r="B179" s="48">
        <f t="shared" si="2"/>
        <v>177</v>
      </c>
      <c r="C179" t="s">
        <v>1383</v>
      </c>
      <c r="D179" s="34" t="s">
        <v>2583</v>
      </c>
      <c r="E179" s="48" t="str">
        <f>INDEX(字音画数表[字音],MATCH(新旧対照表_中国語[[#This Row],[舊]],字音画数表[旧字],0))</f>
        <v>えん</v>
      </c>
      <c r="F179" s="39">
        <f>INDEX(字音画数表[画数],MATCH(新旧対照表_中国語[[#This Row],[舊]],字音画数表[旧字],0))</f>
        <v>15</v>
      </c>
      <c r="G179" s="39">
        <f>INDEX(字音画数表[部首番号],MATCH(新旧対照表_中国語[[#This Row],[舊]],字音画数表[旧字],0))</f>
        <v>120</v>
      </c>
      <c r="H179" s="39"/>
    </row>
    <row r="180" spans="2:8">
      <c r="B180" s="48">
        <f t="shared" si="2"/>
        <v>178</v>
      </c>
      <c r="C180" t="s">
        <v>2459</v>
      </c>
      <c r="D180" t="s">
        <v>2460</v>
      </c>
      <c r="E180" s="48" t="str">
        <f>INDEX(字音画数表[字音],MATCH(新旧対照表_中国語[[#This Row],[舊]],字音画数表[旧字],0))</f>
        <v>きょ</v>
      </c>
      <c r="F180" s="39">
        <f>INDEX(字音画数表[画数],MATCH(新旧対照表_中国語[[#This Row],[舊]],字音画数表[旧字],0))</f>
        <v>12</v>
      </c>
      <c r="G180" s="39">
        <f>INDEX(字音画数表[部首番号],MATCH(新旧対照表_中国語[[#This Row],[舊]],字音画数表[旧字],0))</f>
        <v>141</v>
      </c>
      <c r="H180" s="39"/>
    </row>
    <row r="181" spans="2:8">
      <c r="B181" s="48">
        <f t="shared" si="2"/>
        <v>179</v>
      </c>
      <c r="C181" t="s">
        <v>2461</v>
      </c>
      <c r="D181" s="34" t="s">
        <v>2584</v>
      </c>
      <c r="E181" s="48" t="str">
        <f>INDEX(字音画数表[字音],MATCH(新旧対照表_中国語[[#This Row],[舊]],字音画数表[旧字],0))</f>
        <v>きん</v>
      </c>
      <c r="F181" s="39">
        <f>INDEX(字音画数表[画数],MATCH(新旧対照表_中国語[[#This Row],[舊]],字音画数表[旧字],0))</f>
        <v>18</v>
      </c>
      <c r="G181" s="39">
        <f>INDEX(字音画数表[部首番号],MATCH(新旧対照表_中国語[[#This Row],[舊]],字音画数表[旧字],0))</f>
        <v>149</v>
      </c>
      <c r="H181" s="39"/>
    </row>
    <row r="182" spans="2:8">
      <c r="B182" s="48">
        <f t="shared" si="2"/>
        <v>180</v>
      </c>
      <c r="C182" t="s">
        <v>2463</v>
      </c>
      <c r="D182" s="34" t="s">
        <v>2585</v>
      </c>
      <c r="E182" s="48" t="str">
        <f>INDEX(字音画数表[字音],MATCH(新旧対照表_中国語[[#This Row],[舊]],字音画数表[旧字],0))</f>
        <v>しょう</v>
      </c>
      <c r="F182" s="39">
        <f>INDEX(字音画数表[画数],MATCH(新旧対照表_中国語[[#This Row],[舊]],字音画数表[旧字],0))</f>
        <v>18</v>
      </c>
      <c r="G182" s="39">
        <f>INDEX(字音画数表[部首番号],MATCH(新旧対照表_中国語[[#This Row],[舊]],字音画数表[旧字],0))</f>
        <v>164</v>
      </c>
      <c r="H182" s="39"/>
    </row>
    <row r="183" spans="2:8">
      <c r="B183" s="48">
        <f t="shared" si="2"/>
        <v>181</v>
      </c>
      <c r="C183" t="s">
        <v>2465</v>
      </c>
      <c r="D183" s="34" t="s">
        <v>2586</v>
      </c>
      <c r="E183" s="48" t="str">
        <f>INDEX(字音画数表[字音],MATCH(新旧対照表_中国語[[#This Row],[舊]],字音画数表[旧字],0))</f>
        <v>てん</v>
      </c>
      <c r="F183" s="39">
        <f>INDEX(字音画数表[画数],MATCH(新旧対照表_中国語[[#This Row],[舊]],字音画数表[旧字],0))</f>
        <v>19</v>
      </c>
      <c r="G183" s="39">
        <f>INDEX(字音画数表[部首番号],MATCH(新旧対照表_中国語[[#This Row],[舊]],字音画数表[旧字],0))</f>
        <v>181</v>
      </c>
      <c r="H183" s="39"/>
    </row>
    <row r="184" spans="2:8">
      <c r="B184" s="48">
        <f t="shared" si="2"/>
        <v>182</v>
      </c>
      <c r="C184" t="s">
        <v>987</v>
      </c>
      <c r="D184" t="s">
        <v>2467</v>
      </c>
      <c r="E184" s="48" t="str">
        <f>INDEX(字音画数表[字音],MATCH(新旧対照表_中国語[[#This Row],[舊]],字音画数表[旧字],0))</f>
        <v>こう</v>
      </c>
      <c r="F184" s="39">
        <f>INDEX(字音画数表[画数],MATCH(新旧対照表_中国語[[#This Row],[舊]],字音画数表[旧字],0))</f>
        <v>12</v>
      </c>
      <c r="G184" s="39">
        <f>INDEX(字音画数表[部首番号],MATCH(新旧対照表_中国語[[#This Row],[舊]],字音画数表[旧字],0))</f>
        <v>201</v>
      </c>
      <c r="H184" s="39"/>
    </row>
    <row r="185" spans="2:8">
      <c r="B185" s="48">
        <f t="shared" ref="B185:B248" si="3">ROW()-2</f>
        <v>183</v>
      </c>
      <c r="C185" t="s">
        <v>2765</v>
      </c>
      <c r="D185" s="88" t="s">
        <v>2764</v>
      </c>
      <c r="E185" s="48" t="str">
        <f>INDEX(字音画数表[字音],MATCH(新旧対照表_中国語[[#This Row],[舊]],字音画数表[旧字],0))</f>
        <v>さん</v>
      </c>
      <c r="F185" s="39">
        <f>INDEX(字音画数表[画数],MATCH(新旧対照表_中国語[[#This Row],[舊]],字音画数表[旧字],0))</f>
        <v>11</v>
      </c>
      <c r="G185" s="39">
        <f>INDEX(字音画数表[部首番号],MATCH(新旧対照表_中国語[[#This Row],[舊]],字音画数表[旧字],0))</f>
        <v>100</v>
      </c>
      <c r="H185" s="39"/>
    </row>
    <row r="186" spans="2:8">
      <c r="B186" s="48">
        <f t="shared" si="3"/>
        <v>184</v>
      </c>
      <c r="C186" t="s">
        <v>2767</v>
      </c>
      <c r="D186" s="88" t="s">
        <v>2766</v>
      </c>
      <c r="E186" s="48" t="str">
        <f>INDEX(字音画数表[字音],MATCH(新旧対照表_中国語[[#This Row],[舊]],字音画数表[旧字],0))</f>
        <v>し</v>
      </c>
      <c r="F186" s="39">
        <f>INDEX(字音画数表[画数],MATCH(新旧対照表_中国語[[#This Row],[舊]],字音画数表[旧字],0))</f>
        <v>10</v>
      </c>
      <c r="G186" s="39">
        <f>INDEX(字音画数表[部首番号],MATCH(新旧対照表_中国語[[#This Row],[舊]],字音画数表[旧字],0))</f>
        <v>72</v>
      </c>
      <c r="H186" s="39"/>
    </row>
    <row r="187" spans="2:8">
      <c r="B187" s="48">
        <f t="shared" si="3"/>
        <v>185</v>
      </c>
      <c r="C187" t="s">
        <v>2769</v>
      </c>
      <c r="D187" s="88" t="s">
        <v>2768</v>
      </c>
      <c r="E187" s="48" t="e">
        <f>INDEX(字音画数表[字音],MATCH(新旧対照表_中国語[[#This Row],[舊]],字音画数表[旧字],0))</f>
        <v>#N/A</v>
      </c>
      <c r="F187" s="39" t="e">
        <f>INDEX(字音画数表[画数],MATCH(新旧対照表_中国語[[#This Row],[舊]],字音画数表[旧字],0))</f>
        <v>#N/A</v>
      </c>
      <c r="G187" s="39" t="e">
        <f>INDEX(字音画数表[部首番号],MATCH(新旧対照表_中国語[[#This Row],[舊]],字音画数表[旧字],0))</f>
        <v>#N/A</v>
      </c>
      <c r="H187" s="39"/>
    </row>
    <row r="188" spans="2:8">
      <c r="B188" s="48">
        <f t="shared" si="3"/>
        <v>186</v>
      </c>
      <c r="C188" t="s">
        <v>2771</v>
      </c>
      <c r="D188" s="88" t="s">
        <v>2770</v>
      </c>
      <c r="E188" s="48" t="e">
        <f>INDEX(字音画数表[字音],MATCH(新旧対照表_中国語[[#This Row],[舊]],字音画数表[旧字],0))</f>
        <v>#N/A</v>
      </c>
      <c r="F188" s="39" t="e">
        <f>INDEX(字音画数表[画数],MATCH(新旧対照表_中国語[[#This Row],[舊]],字音画数表[旧字],0))</f>
        <v>#N/A</v>
      </c>
      <c r="G188" s="39" t="e">
        <f>INDEX(字音画数表[部首番号],MATCH(新旧対照表_中国語[[#This Row],[舊]],字音画数表[旧字],0))</f>
        <v>#N/A</v>
      </c>
      <c r="H188" s="39"/>
    </row>
    <row r="189" spans="2:8">
      <c r="B189" s="48">
        <f t="shared" si="3"/>
        <v>187</v>
      </c>
      <c r="C189" s="34" t="s">
        <v>2773</v>
      </c>
      <c r="D189" s="88" t="s">
        <v>2772</v>
      </c>
      <c r="E189" s="48" t="e">
        <f>INDEX(字音画数表[字音],MATCH(新旧対照表_中国語[[#This Row],[舊]],字音画数表[旧字],0))</f>
        <v>#N/A</v>
      </c>
      <c r="F189" s="39" t="e">
        <f>INDEX(字音画数表[画数],MATCH(新旧対照表_中国語[[#This Row],[舊]],字音画数表[旧字],0))</f>
        <v>#N/A</v>
      </c>
      <c r="G189" s="39" t="e">
        <f>INDEX(字音画数表[部首番号],MATCH(新旧対照表_中国語[[#This Row],[舊]],字音画数表[旧字],0))</f>
        <v>#N/A</v>
      </c>
      <c r="H189" s="39"/>
    </row>
    <row r="190" spans="2:8">
      <c r="B190" s="48">
        <f t="shared" si="3"/>
        <v>188</v>
      </c>
      <c r="C190" s="34" t="s">
        <v>2775</v>
      </c>
      <c r="D190" s="88" t="s">
        <v>2774</v>
      </c>
      <c r="E190" s="48" t="e">
        <f>INDEX(字音画数表[字音],MATCH(新旧対照表_中国語[[#This Row],[舊]],字音画数表[旧字],0))</f>
        <v>#N/A</v>
      </c>
      <c r="F190" s="39" t="e">
        <f>INDEX(字音画数表[画数],MATCH(新旧対照表_中国語[[#This Row],[舊]],字音画数表[旧字],0))</f>
        <v>#N/A</v>
      </c>
      <c r="G190" s="39" t="e">
        <f>INDEX(字音画数表[部首番号],MATCH(新旧対照表_中国語[[#This Row],[舊]],字音画数表[旧字],0))</f>
        <v>#N/A</v>
      </c>
      <c r="H190" s="39"/>
    </row>
    <row r="191" spans="2:8">
      <c r="B191" s="48">
        <f t="shared" si="3"/>
        <v>189</v>
      </c>
      <c r="C191" s="34" t="s">
        <v>2777</v>
      </c>
      <c r="D191" t="s">
        <v>2776</v>
      </c>
      <c r="E191" s="48" t="str">
        <f>INDEX(字音画数表[字音],MATCH(新旧対照表_中国語[[#This Row],[舊]],字音画数表[旧字],0))</f>
        <v>けい</v>
      </c>
      <c r="F191" s="39">
        <f>INDEX(字音画数表[画数],MATCH(新旧対照表_中国語[[#This Row],[舊]],字音画数表[旧字],0))</f>
        <v>11</v>
      </c>
      <c r="G191" s="39">
        <f>INDEX(字音画数表[部首番号],MATCH(新旧対照表_中国語[[#This Row],[舊]],字音画数表[旧字],0))</f>
        <v>30</v>
      </c>
      <c r="H191" s="39"/>
    </row>
    <row r="192" spans="2:8">
      <c r="B192" s="48">
        <f t="shared" si="3"/>
        <v>190</v>
      </c>
      <c r="C192" t="s">
        <v>2779</v>
      </c>
      <c r="D192" t="s">
        <v>2778</v>
      </c>
      <c r="E192" s="48" t="e">
        <f>INDEX(字音画数表[字音],MATCH(新旧対照表_中国語[[#This Row],[舊]],字音画数表[旧字],0))</f>
        <v>#N/A</v>
      </c>
      <c r="F192" s="39" t="e">
        <f>INDEX(字音画数表[画数],MATCH(新旧対照表_中国語[[#This Row],[舊]],字音画数表[旧字],0))</f>
        <v>#N/A</v>
      </c>
      <c r="G192" s="39" t="e">
        <f>INDEX(字音画数表[部首番号],MATCH(新旧対照表_中国語[[#This Row],[舊]],字音画数表[旧字],0))</f>
        <v>#N/A</v>
      </c>
      <c r="H192" s="39"/>
    </row>
    <row r="193" spans="2:8">
      <c r="B193" s="48">
        <f t="shared" si="3"/>
        <v>191</v>
      </c>
      <c r="C193" s="34" t="s">
        <v>2781</v>
      </c>
      <c r="D193" s="88" t="s">
        <v>2780</v>
      </c>
      <c r="E193" s="48" t="str">
        <f>INDEX(字音画数表[字音],MATCH(新旧対照表_中国語[[#This Row],[舊]],字音画数表[旧字],0))</f>
        <v>とう</v>
      </c>
      <c r="F193" s="39">
        <f>INDEX(字音画数表[画数],MATCH(新旧対照表_中国語[[#This Row],[舊]],字音画数表[旧字],0))</f>
        <v>11</v>
      </c>
      <c r="G193" s="39">
        <f>INDEX(字音画数表[部首番号],MATCH(新旧対照表_中国語[[#This Row],[舊]],字音画数表[旧字],0))</f>
        <v>19</v>
      </c>
      <c r="H193" s="39"/>
    </row>
    <row r="194" spans="2:8">
      <c r="B194" s="48">
        <f t="shared" si="3"/>
        <v>192</v>
      </c>
      <c r="C194" s="34" t="s">
        <v>2783</v>
      </c>
      <c r="D194" s="88" t="s">
        <v>2782</v>
      </c>
      <c r="E194" s="48" t="e">
        <f>INDEX(字音画数表[字音],MATCH(新旧対照表_中国語[[#This Row],[舊]],字音画数表[旧字],0))</f>
        <v>#N/A</v>
      </c>
      <c r="F194" s="39" t="e">
        <f>INDEX(字音画数表[画数],MATCH(新旧対照表_中国語[[#This Row],[舊]],字音画数表[旧字],0))</f>
        <v>#N/A</v>
      </c>
      <c r="G194" s="39" t="e">
        <f>INDEX(字音画数表[部首番号],MATCH(新旧対照表_中国語[[#This Row],[舊]],字音画数表[旧字],0))</f>
        <v>#N/A</v>
      </c>
      <c r="H194" s="39"/>
    </row>
    <row r="195" spans="2:8">
      <c r="B195" s="48">
        <f t="shared" si="3"/>
        <v>193</v>
      </c>
      <c r="C195" s="34" t="s">
        <v>2785</v>
      </c>
      <c r="D195" s="88" t="s">
        <v>2784</v>
      </c>
      <c r="E195" s="48" t="str">
        <f>INDEX(字音画数表[字音],MATCH(新旧対照表_中国語[[#This Row],[舊]],字音画数表[旧字],0))</f>
        <v>きゅう</v>
      </c>
      <c r="F195" s="39">
        <f>INDEX(字音画数表[画数],MATCH(新旧対照表_中国語[[#This Row],[舊]],字音画数表[旧字],0))</f>
        <v>12</v>
      </c>
      <c r="G195" s="39">
        <f>INDEX(字音画数表[部首番号],MATCH(新旧対照表_中国語[[#This Row],[舊]],字音画数表[旧字],0))</f>
        <v>120</v>
      </c>
      <c r="H195" s="39"/>
    </row>
    <row r="196" spans="2:8">
      <c r="B196" s="48">
        <f t="shared" si="3"/>
        <v>194</v>
      </c>
      <c r="C196" s="34" t="s">
        <v>2786</v>
      </c>
      <c r="D196" s="88" t="s">
        <v>1138</v>
      </c>
      <c r="E196" s="48" t="str">
        <f>INDEX(字音画数表[字音],MATCH(新旧対照表_中国語[[#This Row],[舊]],字音画数表[旧字],0))</f>
        <v>ぶ</v>
      </c>
      <c r="F196" s="39">
        <f>INDEX(字音画数表[画数],MATCH(新旧対照表_中国語[[#This Row],[舊]],字音画数表[旧字],0))</f>
        <v>12</v>
      </c>
      <c r="G196" s="39">
        <f>INDEX(字音画数表[部首番号],MATCH(新旧対照表_中国語[[#This Row],[舊]],字音画数表[旧字],0))</f>
        <v>86</v>
      </c>
      <c r="H196" s="39"/>
    </row>
    <row r="197" spans="2:8">
      <c r="B197" s="48">
        <f t="shared" si="3"/>
        <v>195</v>
      </c>
      <c r="C197" s="34" t="s">
        <v>2788</v>
      </c>
      <c r="D197" s="88" t="s">
        <v>2787</v>
      </c>
      <c r="E197" s="48" t="str">
        <f>INDEX(字音画数表[字音],MATCH(新旧対照表_中国語[[#This Row],[舊]],字音画数表[旧字],0))</f>
        <v>ろん</v>
      </c>
      <c r="F197" s="39">
        <f>INDEX(字音画数表[画数],MATCH(新旧対照表_中国語[[#This Row],[舊]],字音画数表[旧字],0))</f>
        <v>15</v>
      </c>
      <c r="G197" s="39">
        <f>INDEX(字音画数表[部首番号],MATCH(新旧対照表_中国語[[#This Row],[舊]],字音画数表[旧字],0))</f>
        <v>149</v>
      </c>
      <c r="H197" s="39"/>
    </row>
    <row r="198" spans="2:8">
      <c r="B198" s="48">
        <f t="shared" si="3"/>
        <v>196</v>
      </c>
      <c r="C198" s="34" t="s">
        <v>2790</v>
      </c>
      <c r="D198" s="88" t="s">
        <v>2789</v>
      </c>
      <c r="E198" s="48" t="e">
        <f>INDEX(字音画数表[字音],MATCH(新旧対照表_中国語[[#This Row],[舊]],字音画数表[旧字],0))</f>
        <v>#N/A</v>
      </c>
      <c r="F198" s="39" t="e">
        <f>INDEX(字音画数表[画数],MATCH(新旧対照表_中国語[[#This Row],[舊]],字音画数表[旧字],0))</f>
        <v>#N/A</v>
      </c>
      <c r="G198" s="39" t="e">
        <f>INDEX(字音画数表[部首番号],MATCH(新旧対照表_中国語[[#This Row],[舊]],字音画数表[旧字],0))</f>
        <v>#N/A</v>
      </c>
      <c r="H198" s="39"/>
    </row>
    <row r="199" spans="2:8">
      <c r="B199" s="48">
        <f t="shared" si="3"/>
        <v>197</v>
      </c>
      <c r="C199" s="34" t="s">
        <v>2792</v>
      </c>
      <c r="D199" s="88" t="s">
        <v>2791</v>
      </c>
      <c r="E199" s="48" t="e">
        <f>INDEX(字音画数表[字音],MATCH(新旧対照表_中国語[[#This Row],[舊]],字音画数表[旧字],0))</f>
        <v>#N/A</v>
      </c>
      <c r="F199" s="39" t="e">
        <f>INDEX(字音画数表[画数],MATCH(新旧対照表_中国語[[#This Row],[舊]],字音画数表[旧字],0))</f>
        <v>#N/A</v>
      </c>
      <c r="G199" s="39" t="e">
        <f>INDEX(字音画数表[部首番号],MATCH(新旧対照表_中国語[[#This Row],[舊]],字音画数表[旧字],0))</f>
        <v>#N/A</v>
      </c>
      <c r="H199" s="39"/>
    </row>
    <row r="200" spans="2:8">
      <c r="B200" s="48">
        <f t="shared" si="3"/>
        <v>198</v>
      </c>
      <c r="C200" s="34" t="s">
        <v>2573</v>
      </c>
      <c r="D200" s="88" t="s">
        <v>2793</v>
      </c>
      <c r="E200" s="48" t="str">
        <f>INDEX(字音画数表[字音],MATCH(新旧対照表_中国語[[#This Row],[舊]],字音画数表[旧字],0))</f>
        <v>はつ</v>
      </c>
      <c r="F200" s="39">
        <f>INDEX(字音画数表[画数],MATCH(新旧対照表_中国語[[#This Row],[舊]],字音画数表[旧字],0))</f>
        <v>12</v>
      </c>
      <c r="G200" s="39">
        <f>INDEX(字音画数表[部首番号],MATCH(新旧対照表_中国語[[#This Row],[舊]],字音画数表[旧字],0))</f>
        <v>105</v>
      </c>
      <c r="H200" s="39"/>
    </row>
    <row r="201" spans="2:8">
      <c r="B201" s="48">
        <f t="shared" si="3"/>
        <v>199</v>
      </c>
      <c r="C201" s="34" t="s">
        <v>2795</v>
      </c>
      <c r="D201" s="88" t="s">
        <v>2794</v>
      </c>
      <c r="E201" s="48" t="str">
        <f>INDEX(字音画数表[字音],MATCH(新旧対照表_中国語[[#This Row],[舊]],字音画数表[旧字],0))</f>
        <v>き</v>
      </c>
      <c r="F201" s="39">
        <f>INDEX(字音画数表[画数],MATCH(新旧対照表_中国語[[#This Row],[舊]],字音画数表[旧字],0))</f>
        <v>11</v>
      </c>
      <c r="G201" s="39">
        <f>INDEX(字音画数表[部首番号],MATCH(新旧対照表_中国語[[#This Row],[舊]],字音画数表[旧字],0))</f>
        <v>147</v>
      </c>
      <c r="H201" s="39"/>
    </row>
    <row r="202" spans="2:8">
      <c r="B202" s="48">
        <f t="shared" si="3"/>
        <v>200</v>
      </c>
      <c r="C202" s="34" t="s">
        <v>2797</v>
      </c>
      <c r="D202" s="88" t="s">
        <v>2796</v>
      </c>
      <c r="E202" s="48" t="e">
        <f>INDEX(字音画数表[字音],MATCH(新旧対照表_中国語[[#This Row],[舊]],字音画数表[旧字],0))</f>
        <v>#N/A</v>
      </c>
      <c r="F202" s="39" t="e">
        <f>INDEX(字音画数表[画数],MATCH(新旧対照表_中国語[[#This Row],[舊]],字音画数表[旧字],0))</f>
        <v>#N/A</v>
      </c>
      <c r="G202" s="39" t="e">
        <f>INDEX(字音画数表[部首番号],MATCH(新旧対照表_中国語[[#This Row],[舊]],字音画数表[旧字],0))</f>
        <v>#N/A</v>
      </c>
      <c r="H202" s="39"/>
    </row>
    <row r="203" spans="2:8">
      <c r="B203" s="48">
        <f t="shared" si="3"/>
        <v>201</v>
      </c>
      <c r="C203" s="34" t="s">
        <v>2803</v>
      </c>
      <c r="D203" s="88" t="s">
        <v>2802</v>
      </c>
      <c r="E203" s="48" t="e">
        <f>INDEX(字音画数表[字音],MATCH(新旧対照表_中国語[[#This Row],[舊]],字音画数表[旧字],0))</f>
        <v>#N/A</v>
      </c>
      <c r="F203" s="39" t="e">
        <f>INDEX(字音画数表[画数],MATCH(新旧対照表_中国語[[#This Row],[舊]],字音画数表[旧字],0))</f>
        <v>#N/A</v>
      </c>
      <c r="G203" s="39" t="e">
        <f>INDEX(字音画数表[部首番号],MATCH(新旧対照表_中国語[[#This Row],[舊]],字音画数表[旧字],0))</f>
        <v>#N/A</v>
      </c>
      <c r="H203" s="39"/>
    </row>
    <row r="204" spans="2:8">
      <c r="B204" s="48">
        <f t="shared" si="3"/>
        <v>202</v>
      </c>
      <c r="C204" s="34" t="s">
        <v>2805</v>
      </c>
      <c r="D204" s="88" t="s">
        <v>2804</v>
      </c>
      <c r="E204" s="48" t="e">
        <f>INDEX(字音画数表[字音],MATCH(新旧対照表_中国語[[#This Row],[舊]],字音画数表[旧字],0))</f>
        <v>#N/A</v>
      </c>
      <c r="F204" s="39" t="e">
        <f>INDEX(字音画数表[画数],MATCH(新旧対照表_中国語[[#This Row],[舊]],字音画数表[旧字],0))</f>
        <v>#N/A</v>
      </c>
      <c r="G204" s="39" t="e">
        <f>INDEX(字音画数表[部首番号],MATCH(新旧対照表_中国語[[#This Row],[舊]],字音画数表[旧字],0))</f>
        <v>#N/A</v>
      </c>
      <c r="H204" s="39"/>
    </row>
    <row r="205" spans="2:8">
      <c r="B205" s="48">
        <f t="shared" si="3"/>
        <v>203</v>
      </c>
      <c r="C205" s="34" t="s">
        <v>2810</v>
      </c>
      <c r="D205" s="88" t="s">
        <v>2809</v>
      </c>
      <c r="E205" s="48" t="str">
        <f>INDEX(字音画数表[字音],MATCH(新旧対照表_中国語[[#This Row],[舊]],字音画数表[旧字],0))</f>
        <v>しん</v>
      </c>
      <c r="F205" s="39">
        <f>INDEX(字音画数表[画数],MATCH(新旧対照表_中国語[[#This Row],[舊]],字音画数表[旧字],0))</f>
        <v>16</v>
      </c>
      <c r="G205" s="39">
        <f>INDEX(字音画数表[部首番号],MATCH(新旧対照表_中国語[[#This Row],[舊]],字音画数表[旧字],0))</f>
        <v>147</v>
      </c>
      <c r="H205" s="39"/>
    </row>
    <row r="206" spans="2:8">
      <c r="B206" s="48">
        <f t="shared" si="3"/>
        <v>204</v>
      </c>
      <c r="C206" s="34" t="s">
        <v>2812</v>
      </c>
      <c r="D206" s="88" t="s">
        <v>2811</v>
      </c>
      <c r="E206" s="48" t="e">
        <f>INDEX(字音画数表[字音],MATCH(新旧対照表_中国語[[#This Row],[舊]],字音画数表[旧字],0))</f>
        <v>#N/A</v>
      </c>
      <c r="F206" s="39" t="e">
        <f>INDEX(字音画数表[画数],MATCH(新旧対照表_中国語[[#This Row],[舊]],字音画数表[旧字],0))</f>
        <v>#N/A</v>
      </c>
      <c r="G206" s="39" t="e">
        <f>INDEX(字音画数表[部首番号],MATCH(新旧対照表_中国語[[#This Row],[舊]],字音画数表[旧字],0))</f>
        <v>#N/A</v>
      </c>
      <c r="H206" s="39"/>
    </row>
    <row r="207" spans="2:8">
      <c r="B207" s="48">
        <f t="shared" si="3"/>
        <v>205</v>
      </c>
      <c r="C207" s="34" t="s">
        <v>2814</v>
      </c>
      <c r="D207" s="88" t="s">
        <v>2813</v>
      </c>
      <c r="E207" s="48" t="e">
        <f>INDEX(字音画数表[字音],MATCH(新旧対照表_中国語[[#This Row],[舊]],字音画数表[旧字],0))</f>
        <v>#N/A</v>
      </c>
      <c r="F207" s="39" t="e">
        <f>INDEX(字音画数表[画数],MATCH(新旧対照表_中国語[[#This Row],[舊]],字音画数表[旧字],0))</f>
        <v>#N/A</v>
      </c>
      <c r="G207" s="39" t="e">
        <f>INDEX(字音画数表[部首番号],MATCH(新旧対照表_中国語[[#This Row],[舊]],字音画数表[旧字],0))</f>
        <v>#N/A</v>
      </c>
      <c r="H207" s="39"/>
    </row>
    <row r="208" spans="2:8">
      <c r="B208" s="48">
        <f t="shared" si="3"/>
        <v>206</v>
      </c>
      <c r="C208" s="34" t="s">
        <v>2817</v>
      </c>
      <c r="D208" s="88" t="s">
        <v>2816</v>
      </c>
      <c r="E208" s="48" t="str">
        <f>INDEX(字音画数表[字音],MATCH(新旧対照表_中国語[[#This Row],[舊]],字音画数表[旧字],0))</f>
        <v>あい</v>
      </c>
      <c r="F208" s="39">
        <f>INDEX(字音画数表[画数],MATCH(新旧対照表_中国語[[#This Row],[舊]],字音画数表[旧字],0))</f>
        <v>13</v>
      </c>
      <c r="G208" s="39">
        <f>INDEX(字音画数表[部首番号],MATCH(新旧対照表_中国語[[#This Row],[舊]],字音画数表[旧字],0))</f>
        <v>61</v>
      </c>
      <c r="H208" s="39"/>
    </row>
    <row r="209" spans="2:8">
      <c r="B209" s="48">
        <f t="shared" si="3"/>
        <v>207</v>
      </c>
      <c r="C209" s="34" t="s">
        <v>2819</v>
      </c>
      <c r="D209" t="s">
        <v>2818</v>
      </c>
      <c r="E209" s="48" t="str">
        <f>INDEX(字音画数表[字音],MATCH(新旧対照表_中国語[[#This Row],[舊]],字音画数表[旧字],0))</f>
        <v>てい</v>
      </c>
      <c r="F209" s="39">
        <f>INDEX(字音画数表[画数],MATCH(新旧対照表_中国語[[#This Row],[舊]],字音画数表[旧字],0))</f>
        <v>22</v>
      </c>
      <c r="G209" s="39">
        <f>INDEX(字音画数表[部首番号],MATCH(新旧対照表_中国語[[#This Row],[舊]],字音画数表[旧字],0))</f>
        <v>128</v>
      </c>
      <c r="H209" s="39"/>
    </row>
    <row r="210" spans="2:8">
      <c r="B210" s="48">
        <f t="shared" si="3"/>
        <v>208</v>
      </c>
      <c r="C210" s="34" t="s">
        <v>2824</v>
      </c>
      <c r="D210" s="88" t="s">
        <v>2823</v>
      </c>
      <c r="E210" s="48" t="str">
        <f>INDEX(字音画数表[字音],MATCH(新旧対照表_中国語[[#This Row],[舊]],字音画数表[旧字],0))</f>
        <v>れん</v>
      </c>
      <c r="F210" s="39">
        <f>INDEX(字音画数表[画数],MATCH(新旧対照表_中国語[[#This Row],[舊]],字音画数表[旧字],0))</f>
        <v>11</v>
      </c>
      <c r="G210" s="39">
        <f>INDEX(字音画数表[部首番号],MATCH(新旧対照表_中国語[[#This Row],[舊]],字音画数表[旧字],0))</f>
        <v>162</v>
      </c>
      <c r="H210" s="39"/>
    </row>
    <row r="211" spans="2:8">
      <c r="B211" s="48">
        <f t="shared" si="3"/>
        <v>209</v>
      </c>
      <c r="C211" s="34" t="s">
        <v>2826</v>
      </c>
      <c r="D211" s="88" t="s">
        <v>2825</v>
      </c>
      <c r="E211" s="48" t="e">
        <f>INDEX(字音画数表[字音],MATCH(新旧対照表_中国語[[#This Row],[舊]],字音画数表[旧字],0))</f>
        <v>#N/A</v>
      </c>
      <c r="F211" s="39" t="e">
        <f>INDEX(字音画数表[画数],MATCH(新旧対照表_中国語[[#This Row],[舊]],字音画数表[旧字],0))</f>
        <v>#N/A</v>
      </c>
      <c r="G211" s="39" t="e">
        <f>INDEX(字音画数表[部首番号],MATCH(新旧対照表_中国語[[#This Row],[舊]],字音画数表[旧字],0))</f>
        <v>#N/A</v>
      </c>
      <c r="H211" s="39"/>
    </row>
    <row r="212" spans="2:8">
      <c r="B212" s="48">
        <f t="shared" si="3"/>
        <v>210</v>
      </c>
      <c r="C212" s="34" t="s">
        <v>2828</v>
      </c>
      <c r="D212" s="88" t="s">
        <v>2827</v>
      </c>
      <c r="E212" s="48" t="str">
        <f>INDEX(字音画数表[字音],MATCH(新旧対照表_中国語[[#This Row],[舊]],字音画数表[旧字],0))</f>
        <v>けい</v>
      </c>
      <c r="F212" s="39">
        <f>INDEX(字音画数表[画数],MATCH(新旧対照表_中国語[[#This Row],[舊]],字音画数表[旧字],0))</f>
        <v>15</v>
      </c>
      <c r="G212" s="39">
        <f>INDEX(字音画数表[部首番号],MATCH(新旧対照表_中国語[[#This Row],[舊]],字音画数表[旧字],0))</f>
        <v>53</v>
      </c>
      <c r="H212" s="39"/>
    </row>
    <row r="213" spans="2:8">
      <c r="B213" s="48">
        <f t="shared" si="3"/>
        <v>211</v>
      </c>
      <c r="C213" s="34" t="s">
        <v>2830</v>
      </c>
      <c r="D213" s="88" t="s">
        <v>2829</v>
      </c>
      <c r="E213" s="48" t="e">
        <f>INDEX(字音画数表[字音],MATCH(新旧対照表_中国語[[#This Row],[舊]],字音画数表[旧字],0))</f>
        <v>#N/A</v>
      </c>
      <c r="F213" s="39" t="e">
        <f>INDEX(字音画数表[画数],MATCH(新旧対照表_中国語[[#This Row],[舊]],字音画数表[旧字],0))</f>
        <v>#N/A</v>
      </c>
      <c r="G213" s="39" t="e">
        <f>INDEX(字音画数表[部首番号],MATCH(新旧対照表_中国語[[#This Row],[舊]],字音画数表[旧字],0))</f>
        <v>#N/A</v>
      </c>
      <c r="H213" s="39"/>
    </row>
    <row r="214" spans="2:8">
      <c r="B214" s="48">
        <f t="shared" si="3"/>
        <v>212</v>
      </c>
      <c r="C214" t="s">
        <v>2832</v>
      </c>
      <c r="D214" s="88" t="s">
        <v>2831</v>
      </c>
      <c r="E214" s="48" t="e">
        <f>INDEX(字音画数表[字音],MATCH(新旧対照表_中国語[[#This Row],[舊]],字音画数表[旧字],0))</f>
        <v>#N/A</v>
      </c>
      <c r="F214" s="39" t="e">
        <f>INDEX(字音画数表[画数],MATCH(新旧対照表_中国語[[#This Row],[舊]],字音画数表[旧字],0))</f>
        <v>#N/A</v>
      </c>
      <c r="G214" s="39" t="e">
        <f>INDEX(字音画数表[部首番号],MATCH(新旧対照表_中国語[[#This Row],[舊]],字音画数表[旧字],0))</f>
        <v>#N/A</v>
      </c>
      <c r="H214" s="39"/>
    </row>
    <row r="215" spans="2:8">
      <c r="B215" s="48">
        <f t="shared" si="3"/>
        <v>213</v>
      </c>
      <c r="C215" s="34" t="s">
        <v>2834</v>
      </c>
      <c r="D215" s="88" t="s">
        <v>2833</v>
      </c>
      <c r="E215" s="48" t="str">
        <f>INDEX(字音画数表[字音],MATCH(新旧対照表_中国語[[#This Row],[舊]],字音画数表[旧字],0))</f>
        <v>ぐん</v>
      </c>
      <c r="F215" s="39">
        <f>INDEX(字音画数表[画数],MATCH(新旧対照表_中国語[[#This Row],[舊]],字音画数表[旧字],0))</f>
        <v>9</v>
      </c>
      <c r="G215" s="39">
        <f>INDEX(字音画数表[部首番号],MATCH(新旧対照表_中国語[[#This Row],[舊]],字音画数表[旧字],0))</f>
        <v>14</v>
      </c>
      <c r="H215" s="39"/>
    </row>
    <row r="216" spans="2:8">
      <c r="B216" s="48">
        <f t="shared" si="3"/>
        <v>214</v>
      </c>
      <c r="C216" s="34" t="s">
        <v>2836</v>
      </c>
      <c r="D216" s="88" t="s">
        <v>2835</v>
      </c>
      <c r="E216" s="48" t="e">
        <f>INDEX(字音画数表[字音],MATCH(新旧対照表_中国語[[#This Row],[舊]],字音画数表[旧字],0))</f>
        <v>#N/A</v>
      </c>
      <c r="F216" s="39" t="e">
        <f>INDEX(字音画数表[画数],MATCH(新旧対照表_中国語[[#This Row],[舊]],字音画数表[旧字],0))</f>
        <v>#N/A</v>
      </c>
      <c r="G216" s="39" t="e">
        <f>INDEX(字音画数表[部首番号],MATCH(新旧対照表_中国語[[#This Row],[舊]],字音画数表[旧字],0))</f>
        <v>#N/A</v>
      </c>
      <c r="H216" s="39"/>
    </row>
    <row r="217" spans="2:8">
      <c r="B217" s="48">
        <f t="shared" si="3"/>
        <v>215</v>
      </c>
      <c r="C217" s="34" t="s">
        <v>2838</v>
      </c>
      <c r="D217" s="88" t="s">
        <v>2837</v>
      </c>
      <c r="E217" s="48" t="e">
        <f>INDEX(字音画数表[字音],MATCH(新旧対照表_中国語[[#This Row],[舊]],字音画数表[旧字],0))</f>
        <v>#N/A</v>
      </c>
      <c r="F217" s="39" t="e">
        <f>INDEX(字音画数表[画数],MATCH(新旧対照表_中国語[[#This Row],[舊]],字音画数表[旧字],0))</f>
        <v>#N/A</v>
      </c>
      <c r="G217" s="39" t="e">
        <f>INDEX(字音画数表[部首番号],MATCH(新旧対照表_中国語[[#This Row],[舊]],字音画数表[旧字],0))</f>
        <v>#N/A</v>
      </c>
      <c r="H217" s="39"/>
    </row>
    <row r="218" spans="2:8">
      <c r="B218" s="48">
        <f t="shared" si="3"/>
        <v>216</v>
      </c>
      <c r="C218" s="34" t="s">
        <v>2840</v>
      </c>
      <c r="D218" s="88" t="s">
        <v>2839</v>
      </c>
      <c r="E218" s="48" t="e">
        <f>INDEX(字音画数表[字音],MATCH(新旧対照表_中国語[[#This Row],[舊]],字音画数表[旧字],0))</f>
        <v>#N/A</v>
      </c>
      <c r="F218" s="39" t="e">
        <f>INDEX(字音画数表[画数],MATCH(新旧対照表_中国語[[#This Row],[舊]],字音画数表[旧字],0))</f>
        <v>#N/A</v>
      </c>
      <c r="G218" s="39" t="e">
        <f>INDEX(字音画数表[部首番号],MATCH(新旧対照表_中国語[[#This Row],[舊]],字音画数表[旧字],0))</f>
        <v>#N/A</v>
      </c>
      <c r="H218" s="39"/>
    </row>
    <row r="219" spans="2:8">
      <c r="B219" s="48">
        <f t="shared" si="3"/>
        <v>217</v>
      </c>
      <c r="C219" t="s">
        <v>2842</v>
      </c>
      <c r="D219" t="s">
        <v>2841</v>
      </c>
      <c r="E219" s="48" t="e">
        <f>INDEX(字音画数表[字音],MATCH(新旧対照表_中国語[[#This Row],[舊]],字音画数表[旧字],0))</f>
        <v>#N/A</v>
      </c>
      <c r="F219" s="39" t="e">
        <f>INDEX(字音画数表[画数],MATCH(新旧対照表_中国語[[#This Row],[舊]],字音画数表[旧字],0))</f>
        <v>#N/A</v>
      </c>
      <c r="G219" s="39" t="e">
        <f>INDEX(字音画数表[部首番号],MATCH(新旧対照表_中国語[[#This Row],[舊]],字音画数表[旧字],0))</f>
        <v>#N/A</v>
      </c>
      <c r="H219" s="39"/>
    </row>
    <row r="220" spans="2:8">
      <c r="B220" s="48">
        <f t="shared" si="3"/>
        <v>218</v>
      </c>
      <c r="C220" s="34" t="s">
        <v>2844</v>
      </c>
      <c r="D220" s="88" t="s">
        <v>2843</v>
      </c>
      <c r="E220" s="48" t="e">
        <f>INDEX(字音画数表[字音],MATCH(新旧対照表_中国語[[#This Row],[舊]],字音画数表[旧字],0))</f>
        <v>#N/A</v>
      </c>
      <c r="F220" s="39" t="e">
        <f>INDEX(字音画数表[画数],MATCH(新旧対照表_中国語[[#This Row],[舊]],字音画数表[旧字],0))</f>
        <v>#N/A</v>
      </c>
      <c r="G220" s="39" t="e">
        <f>INDEX(字音画数表[部首番号],MATCH(新旧対照表_中国語[[#This Row],[舊]],字音画数表[旧字],0))</f>
        <v>#N/A</v>
      </c>
      <c r="H220" s="39"/>
    </row>
    <row r="221" spans="2:8">
      <c r="B221" s="48">
        <f t="shared" si="3"/>
        <v>219</v>
      </c>
      <c r="C221" s="34" t="s">
        <v>2846</v>
      </c>
      <c r="D221" s="88" t="s">
        <v>2845</v>
      </c>
      <c r="E221" s="48" t="e">
        <f>INDEX(字音画数表[字音],MATCH(新旧対照表_中国語[[#This Row],[舊]],字音画数表[旧字],0))</f>
        <v>#N/A</v>
      </c>
      <c r="F221" s="39" t="e">
        <f>INDEX(字音画数表[画数],MATCH(新旧対照表_中国語[[#This Row],[舊]],字音画数表[旧字],0))</f>
        <v>#N/A</v>
      </c>
      <c r="G221" s="39" t="e">
        <f>INDEX(字音画数表[部首番号],MATCH(新旧対照表_中国語[[#This Row],[舊]],字音画数表[旧字],0))</f>
        <v>#N/A</v>
      </c>
      <c r="H221" s="39"/>
    </row>
    <row r="222" spans="2:8">
      <c r="B222" s="48">
        <f t="shared" si="3"/>
        <v>220</v>
      </c>
      <c r="C222" s="34" t="s">
        <v>2848</v>
      </c>
      <c r="D222" s="88" t="s">
        <v>2847</v>
      </c>
      <c r="E222" s="48" t="e">
        <f>INDEX(字音画数表[字音],MATCH(新旧対照表_中国語[[#This Row],[舊]],字音画数表[旧字],0))</f>
        <v>#N/A</v>
      </c>
      <c r="F222" s="39" t="e">
        <f>INDEX(字音画数表[画数],MATCH(新旧対照表_中国語[[#This Row],[舊]],字音画数表[旧字],0))</f>
        <v>#N/A</v>
      </c>
      <c r="G222" s="39" t="e">
        <f>INDEX(字音画数表[部首番号],MATCH(新旧対照表_中国語[[#This Row],[舊]],字音画数表[旧字],0))</f>
        <v>#N/A</v>
      </c>
      <c r="H222" s="39"/>
    </row>
    <row r="223" spans="2:8">
      <c r="B223" s="48">
        <f t="shared" si="3"/>
        <v>221</v>
      </c>
      <c r="C223" s="34" t="s">
        <v>2850</v>
      </c>
      <c r="D223" s="88" t="s">
        <v>2849</v>
      </c>
      <c r="E223" s="48" t="e">
        <f>INDEX(字音画数表[字音],MATCH(新旧対照表_中国語[[#This Row],[舊]],字音画数表[旧字],0))</f>
        <v>#N/A</v>
      </c>
      <c r="F223" s="39" t="e">
        <f>INDEX(字音画数表[画数],MATCH(新旧対照表_中国語[[#This Row],[舊]],字音画数表[旧字],0))</f>
        <v>#N/A</v>
      </c>
      <c r="G223" s="39" t="e">
        <f>INDEX(字音画数表[部首番号],MATCH(新旧対照表_中国語[[#This Row],[舊]],字音画数表[旧字],0))</f>
        <v>#N/A</v>
      </c>
      <c r="H223" s="39"/>
    </row>
    <row r="224" spans="2:8">
      <c r="B224" s="48">
        <f t="shared" si="3"/>
        <v>222</v>
      </c>
      <c r="C224" t="s">
        <v>2852</v>
      </c>
      <c r="D224" s="88" t="s">
        <v>2851</v>
      </c>
      <c r="E224" s="48" t="e">
        <f>INDEX(字音画数表[字音],MATCH(新旧対照表_中国語[[#This Row],[舊]],字音画数表[旧字],0))</f>
        <v>#N/A</v>
      </c>
      <c r="F224" s="39" t="e">
        <f>INDEX(字音画数表[画数],MATCH(新旧対照表_中国語[[#This Row],[舊]],字音画数表[旧字],0))</f>
        <v>#N/A</v>
      </c>
      <c r="G224" s="39" t="e">
        <f>INDEX(字音画数表[部首番号],MATCH(新旧対照表_中国語[[#This Row],[舊]],字音画数表[旧字],0))</f>
        <v>#N/A</v>
      </c>
      <c r="H224" s="39"/>
    </row>
    <row r="225" spans="2:8">
      <c r="B225" s="48">
        <f t="shared" si="3"/>
        <v>223</v>
      </c>
      <c r="C225" t="s">
        <v>2854</v>
      </c>
      <c r="D225" s="88" t="s">
        <v>2853</v>
      </c>
      <c r="E225" s="48" t="e">
        <f>INDEX(字音画数表[字音],MATCH(新旧対照表_中国語[[#This Row],[舊]],字音画数表[旧字],0))</f>
        <v>#N/A</v>
      </c>
      <c r="F225" s="39" t="e">
        <f>INDEX(字音画数表[画数],MATCH(新旧対照表_中国語[[#This Row],[舊]],字音画数表[旧字],0))</f>
        <v>#N/A</v>
      </c>
      <c r="G225" s="39" t="e">
        <f>INDEX(字音画数表[部首番号],MATCH(新旧対照表_中国語[[#This Row],[舊]],字音画数表[旧字],0))</f>
        <v>#N/A</v>
      </c>
      <c r="H225" s="39"/>
    </row>
    <row r="226" spans="2:8">
      <c r="B226" s="48">
        <f t="shared" si="3"/>
        <v>224</v>
      </c>
      <c r="C226" t="s">
        <v>2856</v>
      </c>
      <c r="D226" s="88" t="s">
        <v>2855</v>
      </c>
      <c r="E226" s="48" t="str">
        <f>INDEX(字音画数表[字音],MATCH(新旧対照表_中国語[[#This Row],[舊]],字音画数表[旧字],0))</f>
        <v>ちん</v>
      </c>
      <c r="F226" s="39">
        <f>INDEX(字音画数表[画数],MATCH(新旧対照表_中国語[[#This Row],[舊]],字音画数表[旧字],0))</f>
        <v>11</v>
      </c>
      <c r="G226" s="39">
        <f>INDEX(字音画数表[部首番号],MATCH(新旧対照表_中国語[[#This Row],[舊]],字音画数表[旧字],0))</f>
        <v>170</v>
      </c>
      <c r="H226" s="39"/>
    </row>
    <row r="227" spans="2:8">
      <c r="B227" s="48">
        <f t="shared" si="3"/>
        <v>225</v>
      </c>
      <c r="C227" t="s">
        <v>2858</v>
      </c>
      <c r="D227" s="88" t="s">
        <v>2857</v>
      </c>
      <c r="E227" s="48" t="str">
        <f>INDEX(字音画数表[字音],MATCH(新旧対照表_中国語[[#This Row],[舊]],字音画数表[旧字],0))</f>
        <v>ちょう</v>
      </c>
      <c r="F227" s="39">
        <f>INDEX(字音画数表[画数],MATCH(新旧対照表_中国語[[#This Row],[舊]],字音画数表[旧字],0))</f>
        <v>14</v>
      </c>
      <c r="G227" s="39">
        <f>INDEX(字音画数表[部首番号],MATCH(新旧対照表_中国語[[#This Row],[舊]],字音画数表[旧字],0))</f>
        <v>156</v>
      </c>
      <c r="H227" s="39"/>
    </row>
    <row r="228" spans="2:8">
      <c r="B228" s="48">
        <f t="shared" si="3"/>
        <v>226</v>
      </c>
      <c r="C228" s="34" t="s">
        <v>2860</v>
      </c>
      <c r="D228" s="88" t="s">
        <v>2859</v>
      </c>
      <c r="E228" s="48" t="str">
        <f>INDEX(字音画数表[字音],MATCH(新旧対照表_中国語[[#This Row],[舊]],字音画数表[旧字],0))</f>
        <v>ぎ</v>
      </c>
      <c r="F228" s="39">
        <f>INDEX(字音画数表[画数],MATCH(新旧対照表_中国語[[#This Row],[舊]],字音画数表[旧字],0))</f>
        <v>13</v>
      </c>
      <c r="G228" s="39">
        <f>INDEX(字音画数表[部首番号],MATCH(新旧対照表_中国語[[#This Row],[舊]],字音画数表[旧字],0))</f>
        <v>123</v>
      </c>
      <c r="H228" s="39"/>
    </row>
    <row r="229" spans="2:8">
      <c r="B229" s="48">
        <f t="shared" si="3"/>
        <v>227</v>
      </c>
      <c r="C229" t="s">
        <v>2862</v>
      </c>
      <c r="D229" s="88" t="s">
        <v>2861</v>
      </c>
      <c r="E229" s="48" t="e">
        <f>INDEX(字音画数表[字音],MATCH(新旧対照表_中国語[[#This Row],[舊]],字音画数表[旧字],0))</f>
        <v>#N/A</v>
      </c>
      <c r="F229" s="39" t="e">
        <f>INDEX(字音画数表[画数],MATCH(新旧対照表_中国語[[#This Row],[舊]],字音画数表[旧字],0))</f>
        <v>#N/A</v>
      </c>
      <c r="G229" s="39" t="e">
        <f>INDEX(字音画数表[部首番号],MATCH(新旧対照表_中国語[[#This Row],[舊]],字音画数表[旧字],0))</f>
        <v>#N/A</v>
      </c>
      <c r="H229" s="39"/>
    </row>
    <row r="230" spans="2:8">
      <c r="B230" s="48">
        <f t="shared" si="3"/>
        <v>228</v>
      </c>
      <c r="C230" t="s">
        <v>2864</v>
      </c>
      <c r="D230" s="88" t="s">
        <v>2863</v>
      </c>
      <c r="E230" s="48" t="str">
        <f>INDEX(字音画数表[字音],MATCH(新旧対照表_中国語[[#This Row],[舊]],字音画数表[旧字],0))</f>
        <v>しょ</v>
      </c>
      <c r="F230" s="39">
        <f>INDEX(字音画数表[画数],MATCH(新旧対照表_中国語[[#This Row],[舊]],字音画数表[旧字],0))</f>
        <v>10</v>
      </c>
      <c r="G230" s="39">
        <f>INDEX(字音画数表[部首番号],MATCH(新旧対照表_中国語[[#This Row],[舊]],字音画数表[旧字],0))</f>
        <v>73</v>
      </c>
      <c r="H230" s="39"/>
    </row>
    <row r="231" spans="2:8">
      <c r="B231" s="48">
        <f t="shared" si="3"/>
        <v>229</v>
      </c>
      <c r="C231" s="34" t="s">
        <v>2866</v>
      </c>
      <c r="D231" s="88" t="s">
        <v>2865</v>
      </c>
      <c r="E231" s="48" t="e">
        <f>INDEX(字音画数表[字音],MATCH(新旧対照表_中国語[[#This Row],[舊]],字音画数表[旧字],0))</f>
        <v>#N/A</v>
      </c>
      <c r="F231" s="39" t="e">
        <f>INDEX(字音画数表[画数],MATCH(新旧対照表_中国語[[#This Row],[舊]],字音画数表[旧字],0))</f>
        <v>#N/A</v>
      </c>
      <c r="G231" s="39" t="e">
        <f>INDEX(字音画数表[部首番号],MATCH(新旧対照表_中国語[[#This Row],[舊]],字音画数表[旧字],0))</f>
        <v>#N/A</v>
      </c>
      <c r="H231" s="39"/>
    </row>
    <row r="232" spans="2:8">
      <c r="B232" s="48">
        <f t="shared" si="3"/>
        <v>230</v>
      </c>
      <c r="C232" t="s">
        <v>2868</v>
      </c>
      <c r="D232" s="88" t="s">
        <v>2867</v>
      </c>
      <c r="E232" s="48" t="e">
        <f>INDEX(字音画数表[字音],MATCH(新旧対照表_中国語[[#This Row],[舊]],字音画数表[旧字],0))</f>
        <v>#N/A</v>
      </c>
      <c r="F232" s="39" t="e">
        <f>INDEX(字音画数表[画数],MATCH(新旧対照表_中国語[[#This Row],[舊]],字音画数表[旧字],0))</f>
        <v>#N/A</v>
      </c>
      <c r="G232" s="39" t="e">
        <f>INDEX(字音画数表[部首番号],MATCH(新旧対照表_中国語[[#This Row],[舊]],字音画数表[旧字],0))</f>
        <v>#N/A</v>
      </c>
      <c r="H232" s="39"/>
    </row>
    <row r="233" spans="2:8">
      <c r="B233" s="48">
        <f t="shared" si="3"/>
        <v>231</v>
      </c>
      <c r="C233" s="34" t="s">
        <v>2870</v>
      </c>
      <c r="D233" s="88" t="s">
        <v>2869</v>
      </c>
      <c r="E233" s="48" t="e">
        <f>INDEX(字音画数表[字音],MATCH(新旧対照表_中国語[[#This Row],[舊]],字音画数表[旧字],0))</f>
        <v>#N/A</v>
      </c>
      <c r="F233" s="39" t="e">
        <f>INDEX(字音画数表[画数],MATCH(新旧対照表_中国語[[#This Row],[舊]],字音画数表[旧字],0))</f>
        <v>#N/A</v>
      </c>
      <c r="G233" s="39" t="e">
        <f>INDEX(字音画数表[部首番号],MATCH(新旧対照表_中国語[[#This Row],[舊]],字音画数表[旧字],0))</f>
        <v>#N/A</v>
      </c>
      <c r="H233" s="39"/>
    </row>
    <row r="234" spans="2:8">
      <c r="B234" s="48">
        <f t="shared" si="3"/>
        <v>232</v>
      </c>
      <c r="C234" s="34" t="s">
        <v>2872</v>
      </c>
      <c r="D234" s="88" t="s">
        <v>2871</v>
      </c>
      <c r="E234" s="48" t="str">
        <f>INDEX(字音画数表[字音],MATCH(新旧対照表_中国語[[#This Row],[舊]],字音画数表[旧字],0))</f>
        <v>か</v>
      </c>
      <c r="F234" s="39">
        <f>INDEX(字音画数表[画数],MATCH(新旧対照表_中国語[[#This Row],[舊]],字音画数表[旧字],0))</f>
        <v>13</v>
      </c>
      <c r="G234" s="39">
        <f>INDEX(字音画数表[部首番号],MATCH(新旧対照表_中国語[[#This Row],[舊]],字音画数表[旧字],0))</f>
        <v>162</v>
      </c>
      <c r="H234" s="39"/>
    </row>
    <row r="235" spans="2:8">
      <c r="B235" s="48">
        <f t="shared" si="3"/>
        <v>233</v>
      </c>
      <c r="C235" s="34" t="s">
        <v>2874</v>
      </c>
      <c r="D235" s="88" t="s">
        <v>2873</v>
      </c>
      <c r="E235" s="48" t="e">
        <f>INDEX(字音画数表[字音],MATCH(新旧対照表_中国語[[#This Row],[舊]],字音画数表[旧字],0))</f>
        <v>#N/A</v>
      </c>
      <c r="F235" s="39" t="e">
        <f>INDEX(字音画数表[画数],MATCH(新旧対照表_中国語[[#This Row],[舊]],字音画数表[旧字],0))</f>
        <v>#N/A</v>
      </c>
      <c r="G235" s="39" t="e">
        <f>INDEX(字音画数表[部首番号],MATCH(新旧対照表_中国語[[#This Row],[舊]],字音画数表[旧字],0))</f>
        <v>#N/A</v>
      </c>
      <c r="H235" s="39"/>
    </row>
    <row r="236" spans="2:8">
      <c r="B236" s="48">
        <f t="shared" si="3"/>
        <v>234</v>
      </c>
      <c r="C236" s="34" t="s">
        <v>2876</v>
      </c>
      <c r="D236" s="88" t="s">
        <v>2875</v>
      </c>
      <c r="E236" s="48" t="str">
        <f>INDEX(字音画数表[字音],MATCH(新旧対照表_中国語[[#This Row],[舊]],字音画数表[旧字],0))</f>
        <v>さい</v>
      </c>
      <c r="F236" s="39">
        <f>INDEX(字音画数表[画数],MATCH(新旧対照表_中国語[[#This Row],[舊]],字音画数表[旧字],0))</f>
        <v>13</v>
      </c>
      <c r="G236" s="39">
        <f>INDEX(字音画数表[部首番号],MATCH(新旧対照表_中国語[[#This Row],[舊]],字音画数表[旧字],0))</f>
        <v>159</v>
      </c>
      <c r="H236" s="39"/>
    </row>
    <row r="237" spans="2:8">
      <c r="B237" s="48">
        <f t="shared" si="3"/>
        <v>235</v>
      </c>
      <c r="C237" s="34" t="s">
        <v>2878</v>
      </c>
      <c r="D237" s="88" t="s">
        <v>2877</v>
      </c>
      <c r="E237" s="48" t="e">
        <f>INDEX(字音画数表[字音],MATCH(新旧対照表_中国語[[#This Row],[舊]],字音画数表[旧字],0))</f>
        <v>#N/A</v>
      </c>
      <c r="F237" s="39" t="e">
        <f>INDEX(字音画数表[画数],MATCH(新旧対照表_中国語[[#This Row],[舊]],字音画数表[旧字],0))</f>
        <v>#N/A</v>
      </c>
      <c r="G237" s="39" t="e">
        <f>INDEX(字音画数表[部首番号],MATCH(新旧対照表_中国語[[#This Row],[舊]],字音画数表[旧字],0))</f>
        <v>#N/A</v>
      </c>
      <c r="H237" s="39"/>
    </row>
    <row r="238" spans="2:8">
      <c r="B238" s="48">
        <f t="shared" si="3"/>
        <v>236</v>
      </c>
      <c r="C238" s="34" t="s">
        <v>2880</v>
      </c>
      <c r="D238" s="88" t="s">
        <v>2879</v>
      </c>
      <c r="E238" s="48" t="e">
        <f>INDEX(字音画数表[字音],MATCH(新旧対照表_中国語[[#This Row],[舊]],字音画数表[旧字],0))</f>
        <v>#N/A</v>
      </c>
      <c r="F238" s="39" t="e">
        <f>INDEX(字音画数表[画数],MATCH(新旧対照表_中国語[[#This Row],[舊]],字音画数表[旧字],0))</f>
        <v>#N/A</v>
      </c>
      <c r="G238" s="39" t="e">
        <f>INDEX(字音画数表[部首番号],MATCH(新旧対照表_中国語[[#This Row],[舊]],字音画数表[旧字],0))</f>
        <v>#N/A</v>
      </c>
      <c r="H238" s="39"/>
    </row>
    <row r="239" spans="2:8">
      <c r="B239" s="48">
        <f t="shared" si="3"/>
        <v>237</v>
      </c>
      <c r="C239" s="34" t="s">
        <v>2882</v>
      </c>
      <c r="D239" s="88" t="s">
        <v>2881</v>
      </c>
      <c r="E239" s="48" t="str">
        <f>INDEX(字音画数表[字音],MATCH(新旧対照表_中国語[[#This Row],[舊]],字音画数表[旧字],0))</f>
        <v>し</v>
      </c>
      <c r="F239" s="39">
        <f>INDEX(字音画数表[画数],MATCH(新旧対照表_中国語[[#This Row],[舊]],字音画数表[旧字],0))</f>
        <v>12</v>
      </c>
      <c r="G239" s="39">
        <f>INDEX(字音画数表[部首番号],MATCH(新旧対照表_中国語[[#This Row],[舊]],字音画数表[旧字],0))</f>
        <v>149</v>
      </c>
      <c r="H239" s="39"/>
    </row>
    <row r="240" spans="2:8">
      <c r="B240" s="48">
        <f t="shared" si="3"/>
        <v>238</v>
      </c>
      <c r="C240" s="34" t="s">
        <v>2884</v>
      </c>
      <c r="D240" s="88" t="s">
        <v>2883</v>
      </c>
      <c r="E240" s="48" t="e">
        <f>INDEX(字音画数表[字音],MATCH(新旧対照表_中国語[[#This Row],[舊]],字音画数表[旧字],0))</f>
        <v>#N/A</v>
      </c>
      <c r="F240" s="39" t="e">
        <f>INDEX(字音画数表[画数],MATCH(新旧対照表_中国語[[#This Row],[舊]],字音画数表[旧字],0))</f>
        <v>#N/A</v>
      </c>
      <c r="G240" s="39" t="e">
        <f>INDEX(字音画数表[部首番号],MATCH(新旧対照表_中国語[[#This Row],[舊]],字音画数表[旧字],0))</f>
        <v>#N/A</v>
      </c>
      <c r="H240" s="39"/>
    </row>
    <row r="241" spans="2:8">
      <c r="B241" s="48">
        <f t="shared" si="3"/>
        <v>239</v>
      </c>
      <c r="C241" s="34" t="s">
        <v>2886</v>
      </c>
      <c r="D241" s="88" t="s">
        <v>2885</v>
      </c>
      <c r="E241" s="48" t="str">
        <f>INDEX(字音画数表[字音],MATCH(新旧対照表_中国語[[#This Row],[舊]],字音画数表[旧字],0))</f>
        <v>とく</v>
      </c>
      <c r="F241" s="39">
        <f>INDEX(字音画数表[画数],MATCH(新旧対照表_中国語[[#This Row],[舊]],字音画数表[旧字],0))</f>
        <v>22</v>
      </c>
      <c r="G241" s="39">
        <f>INDEX(字音画数表[部首番号],MATCH(新旧対照表_中国語[[#This Row],[舊]],字音画数表[旧字],0))</f>
        <v>149</v>
      </c>
      <c r="H241" s="39"/>
    </row>
    <row r="242" spans="2:8">
      <c r="B242" s="48">
        <f t="shared" si="3"/>
        <v>240</v>
      </c>
      <c r="C242" s="34" t="s">
        <v>2888</v>
      </c>
      <c r="D242" s="88" t="s">
        <v>2887</v>
      </c>
      <c r="E242" s="48" t="e">
        <f>INDEX(字音画数表[字音],MATCH(新旧対照表_中国語[[#This Row],[舊]],字音画数表[旧字],0))</f>
        <v>#N/A</v>
      </c>
      <c r="F242" s="39" t="e">
        <f>INDEX(字音画数表[画数],MATCH(新旧対照表_中国語[[#This Row],[舊]],字音画数表[旧字],0))</f>
        <v>#N/A</v>
      </c>
      <c r="G242" s="39" t="e">
        <f>INDEX(字音画数表[部首番号],MATCH(新旧対照表_中国語[[#This Row],[舊]],字音画数表[旧字],0))</f>
        <v>#N/A</v>
      </c>
      <c r="H242" s="39"/>
    </row>
    <row r="243" spans="2:8">
      <c r="B243" s="48">
        <f t="shared" si="3"/>
        <v>241</v>
      </c>
      <c r="C243" t="s">
        <v>2890</v>
      </c>
      <c r="D243" s="88" t="s">
        <v>2889</v>
      </c>
      <c r="E243" s="48" t="str">
        <f>INDEX(字音画数表[字音],MATCH(新旧対照表_中国語[[#This Row],[舊]],字音画数表[旧字],0))</f>
        <v>ちょう</v>
      </c>
      <c r="F243" s="39">
        <f>INDEX(字音画数表[画数],MATCH(新旧対照表_中国語[[#This Row],[舊]],字音画数表[旧字],0))</f>
        <v>8</v>
      </c>
      <c r="G243" s="39">
        <f>INDEX(字音画数表[部首番号],MATCH(新旧対照表_中国語[[#This Row],[舊]],字音画数表[旧字],0))</f>
        <v>168</v>
      </c>
      <c r="H243" s="39"/>
    </row>
    <row r="244" spans="2:8">
      <c r="B244" s="48">
        <f t="shared" si="3"/>
        <v>242</v>
      </c>
      <c r="C244" s="34" t="s">
        <v>2892</v>
      </c>
      <c r="D244" t="s">
        <v>2891</v>
      </c>
      <c r="E244" s="48" t="e">
        <f>INDEX(字音画数表[字音],MATCH(新旧対照表_中国語[[#This Row],[舊]],字音画数表[旧字],0))</f>
        <v>#N/A</v>
      </c>
      <c r="F244" s="39" t="e">
        <f>INDEX(字音画数表[画数],MATCH(新旧対照表_中国語[[#This Row],[舊]],字音画数表[旧字],0))</f>
        <v>#N/A</v>
      </c>
      <c r="G244" s="39" t="e">
        <f>INDEX(字音画数表[部首番号],MATCH(新旧対照表_中国語[[#This Row],[舊]],字音画数表[旧字],0))</f>
        <v>#N/A</v>
      </c>
      <c r="H244" s="39"/>
    </row>
    <row r="245" spans="2:8">
      <c r="B245" s="48">
        <f t="shared" si="3"/>
        <v>243</v>
      </c>
      <c r="C245" s="34" t="s">
        <v>2895</v>
      </c>
      <c r="D245" s="88" t="s">
        <v>2894</v>
      </c>
      <c r="E245" s="48" t="e">
        <f>INDEX(字音画数表[字音],MATCH(新旧対照表_中国語[[#This Row],[舊]],字音画数表[旧字],0))</f>
        <v>#N/A</v>
      </c>
      <c r="F245" s="39" t="e">
        <f>INDEX(字音画数表[画数],MATCH(新旧対照表_中国語[[#This Row],[舊]],字音画数表[旧字],0))</f>
        <v>#N/A</v>
      </c>
      <c r="G245" s="39" t="e">
        <f>INDEX(字音画数表[部首番号],MATCH(新旧対照表_中国語[[#This Row],[舊]],字音画数表[旧字],0))</f>
        <v>#N/A</v>
      </c>
      <c r="H245" s="39"/>
    </row>
    <row r="246" spans="2:8">
      <c r="B246" s="48">
        <f t="shared" si="3"/>
        <v>244</v>
      </c>
      <c r="C246" s="34" t="s">
        <v>2897</v>
      </c>
      <c r="D246" s="88" t="s">
        <v>2896</v>
      </c>
      <c r="E246" s="48" t="e">
        <f>INDEX(字音画数表[字音],MATCH(新旧対照表_中国語[[#This Row],[舊]],字音画数表[旧字],0))</f>
        <v>#N/A</v>
      </c>
      <c r="F246" s="39" t="e">
        <f>INDEX(字音画数表[画数],MATCH(新旧対照表_中国語[[#This Row],[舊]],字音画数表[旧字],0))</f>
        <v>#N/A</v>
      </c>
      <c r="G246" s="39" t="e">
        <f>INDEX(字音画数表[部首番号],MATCH(新旧対照表_中国語[[#This Row],[舊]],字音画数表[旧字],0))</f>
        <v>#N/A</v>
      </c>
      <c r="H246" s="39"/>
    </row>
    <row r="247" spans="2:8">
      <c r="B247" s="48">
        <f t="shared" si="3"/>
        <v>245</v>
      </c>
      <c r="C247" s="34" t="s">
        <v>2899</v>
      </c>
      <c r="D247" s="88" t="s">
        <v>2898</v>
      </c>
      <c r="E247" s="48" t="e">
        <f>INDEX(字音画数表[字音],MATCH(新旧対照表_中国語[[#This Row],[舊]],字音画数表[旧字],0))</f>
        <v>#N/A</v>
      </c>
      <c r="F247" s="39" t="e">
        <f>INDEX(字音画数表[画数],MATCH(新旧対照表_中国語[[#This Row],[舊]],字音画数表[旧字],0))</f>
        <v>#N/A</v>
      </c>
      <c r="G247" s="39" t="e">
        <f>INDEX(字音画数表[部首番号],MATCH(新旧対照表_中国語[[#This Row],[舊]],字音画数表[旧字],0))</f>
        <v>#N/A</v>
      </c>
      <c r="H247" s="39"/>
    </row>
    <row r="248" spans="2:8">
      <c r="B248" s="48">
        <f t="shared" si="3"/>
        <v>246</v>
      </c>
      <c r="C248" s="34" t="s">
        <v>2901</v>
      </c>
      <c r="D248" s="88" t="s">
        <v>2900</v>
      </c>
      <c r="E248" s="48" t="e">
        <f>INDEX(字音画数表[字音],MATCH(新旧対照表_中国語[[#This Row],[舊]],字音画数表[旧字],0))</f>
        <v>#N/A</v>
      </c>
      <c r="F248" s="39" t="e">
        <f>INDEX(字音画数表[画数],MATCH(新旧対照表_中国語[[#This Row],[舊]],字音画数表[旧字],0))</f>
        <v>#N/A</v>
      </c>
      <c r="G248" s="39" t="e">
        <f>INDEX(字音画数表[部首番号],MATCH(新旧対照表_中国語[[#This Row],[舊]],字音画数表[旧字],0))</f>
        <v>#N/A</v>
      </c>
      <c r="H248" s="39"/>
    </row>
    <row r="249" spans="2:8">
      <c r="B249" s="48">
        <f t="shared" ref="B249:B312" si="4">ROW()-2</f>
        <v>247</v>
      </c>
      <c r="C249" s="34" t="s">
        <v>2903</v>
      </c>
      <c r="D249" t="s">
        <v>2902</v>
      </c>
      <c r="E249" s="48" t="e">
        <f>INDEX(字音画数表[字音],MATCH(新旧対照表_中国語[[#This Row],[舊]],字音画数表[旧字],0))</f>
        <v>#N/A</v>
      </c>
      <c r="F249" s="39" t="e">
        <f>INDEX(字音画数表[画数],MATCH(新旧対照表_中国語[[#This Row],[舊]],字音画数表[旧字],0))</f>
        <v>#N/A</v>
      </c>
      <c r="G249" s="39" t="e">
        <f>INDEX(字音画数表[部首番号],MATCH(新旧対照表_中国語[[#This Row],[舊]],字音画数表[旧字],0))</f>
        <v>#N/A</v>
      </c>
      <c r="H249" s="39"/>
    </row>
    <row r="250" spans="2:8">
      <c r="B250" s="48">
        <f t="shared" si="4"/>
        <v>248</v>
      </c>
      <c r="C250" s="34" t="s">
        <v>2905</v>
      </c>
      <c r="D250" s="88" t="s">
        <v>2904</v>
      </c>
      <c r="E250" s="48" t="str">
        <f>INDEX(字音画数表[字音],MATCH(新旧対照表_中国語[[#This Row],[舊]],字音画数表[旧字],0))</f>
        <v>きょう</v>
      </c>
      <c r="F250" s="39">
        <f>INDEX(字音画数表[画数],MATCH(新旧対照表_中国語[[#This Row],[舊]],字音画数表[旧字],0))</f>
        <v>16</v>
      </c>
      <c r="G250" s="39">
        <f>INDEX(字音画数表[部首番号],MATCH(新旧対照表_中国語[[#This Row],[舊]],字音画数表[旧字],0))</f>
        <v>134</v>
      </c>
      <c r="H250" s="39"/>
    </row>
    <row r="251" spans="2:8">
      <c r="B251" s="48">
        <f t="shared" si="4"/>
        <v>249</v>
      </c>
      <c r="C251" s="34" t="s">
        <v>2907</v>
      </c>
      <c r="D251" s="88" t="s">
        <v>2906</v>
      </c>
      <c r="E251" s="48" t="e">
        <f>INDEX(字音画数表[字音],MATCH(新旧対照表_中国語[[#This Row],[舊]],字音画数表[旧字],0))</f>
        <v>#N/A</v>
      </c>
      <c r="F251" s="39" t="e">
        <f>INDEX(字音画数表[画数],MATCH(新旧対照表_中国語[[#This Row],[舊]],字音画数表[旧字],0))</f>
        <v>#N/A</v>
      </c>
      <c r="G251" s="39" t="e">
        <f>INDEX(字音画数表[部首番号],MATCH(新旧対照表_中国語[[#This Row],[舊]],字音画数表[旧字],0))</f>
        <v>#N/A</v>
      </c>
      <c r="H251" s="39"/>
    </row>
    <row r="252" spans="2:8">
      <c r="B252" s="48">
        <f t="shared" si="4"/>
        <v>250</v>
      </c>
      <c r="C252" s="34" t="s">
        <v>2909</v>
      </c>
      <c r="D252" s="88" t="s">
        <v>2908</v>
      </c>
      <c r="E252" s="48" t="str">
        <f>INDEX(字音画数表[字音],MATCH(新旧対照表_中国語[[#This Row],[舊]],字音画数表[旧字],0))</f>
        <v>けん</v>
      </c>
      <c r="F252" s="39">
        <f>INDEX(字音画数表[画数],MATCH(新旧対照表_中国語[[#This Row],[舊]],字音画数表[旧字],0))</f>
        <v>7</v>
      </c>
      <c r="G252" s="39">
        <f>INDEX(字音画数表[部首番号],MATCH(新旧対照表_中国語[[#This Row],[舊]],字音画数表[旧字],0))</f>
        <v>147</v>
      </c>
      <c r="H252" s="39"/>
    </row>
    <row r="253" spans="2:8">
      <c r="B253" s="48">
        <f t="shared" si="4"/>
        <v>251</v>
      </c>
      <c r="C253" s="34" t="s">
        <v>2911</v>
      </c>
      <c r="D253" s="88" t="s">
        <v>2910</v>
      </c>
      <c r="E253" s="48" t="e">
        <f>INDEX(字音画数表[字音],MATCH(新旧対照表_中国語[[#This Row],[舊]],字音画数表[旧字],0))</f>
        <v>#N/A</v>
      </c>
      <c r="F253" s="39" t="e">
        <f>INDEX(字音画数表[画数],MATCH(新旧対照表_中国語[[#This Row],[舊]],字音画数表[旧字],0))</f>
        <v>#N/A</v>
      </c>
      <c r="G253" s="39" t="e">
        <f>INDEX(字音画数表[部首番号],MATCH(新旧対照表_中国語[[#This Row],[舊]],字音画数表[旧字],0))</f>
        <v>#N/A</v>
      </c>
      <c r="H253" s="39"/>
    </row>
    <row r="254" spans="2:8">
      <c r="B254" s="48">
        <f t="shared" si="4"/>
        <v>252</v>
      </c>
      <c r="C254" s="34" t="s">
        <v>2913</v>
      </c>
      <c r="D254" s="88" t="s">
        <v>2912</v>
      </c>
      <c r="E254" s="48" t="str">
        <f>INDEX(字音画数表[字音],MATCH(新旧対照表_中国語[[#This Row],[舊]],字音画数表[旧字],0))</f>
        <v>じょう</v>
      </c>
      <c r="F254" s="39">
        <f>INDEX(字音画数表[画数],MATCH(新旧対照表_中国語[[#This Row],[舊]],字音画数表[旧字],0))</f>
        <v>21</v>
      </c>
      <c r="G254" s="39">
        <f>INDEX(字音画数表[部首番号],MATCH(新旧対照表_中国語[[#This Row],[舊]],字音画数表[旧字],0))</f>
        <v>184</v>
      </c>
      <c r="H254" s="39"/>
    </row>
    <row r="255" spans="2:8">
      <c r="B255" s="48">
        <f t="shared" si="4"/>
        <v>253</v>
      </c>
      <c r="C255" s="34" t="s">
        <v>2915</v>
      </c>
      <c r="D255" s="88" t="s">
        <v>2914</v>
      </c>
      <c r="E255" s="48" t="str">
        <f>INDEX(字音画数表[字音],MATCH(新旧対照表_中国語[[#This Row],[舊]],字音画数表[旧字],0))</f>
        <v>ほう</v>
      </c>
      <c r="F255" s="39">
        <f>INDEX(字音画数表[画数],MATCH(新旧対照表_中国語[[#This Row],[舊]],字音画数表[旧字],0))</f>
        <v>12</v>
      </c>
      <c r="G255" s="39">
        <f>INDEX(字音画数表[部首番号],MATCH(新旧対照表_中国語[[#This Row],[舊]],字音画数表[旧字],0))</f>
        <v>32</v>
      </c>
      <c r="H255" s="39"/>
    </row>
    <row r="256" spans="2:8">
      <c r="B256" s="48">
        <f t="shared" si="4"/>
        <v>254</v>
      </c>
      <c r="C256" t="s">
        <v>2917</v>
      </c>
      <c r="D256" s="88" t="s">
        <v>2916</v>
      </c>
      <c r="E256" s="48" t="e">
        <f>INDEX(字音画数表[字音],MATCH(新旧対照表_中国語[[#This Row],[舊]],字音画数表[旧字],0))</f>
        <v>#N/A</v>
      </c>
      <c r="F256" s="39" t="e">
        <f>INDEX(字音画数表[画数],MATCH(新旧対照表_中国語[[#This Row],[舊]],字音画数表[旧字],0))</f>
        <v>#N/A</v>
      </c>
      <c r="G256" s="39" t="e">
        <f>INDEX(字音画数表[部首番号],MATCH(新旧対照表_中国語[[#This Row],[舊]],字音画数表[旧字],0))</f>
        <v>#N/A</v>
      </c>
      <c r="H256" s="39"/>
    </row>
    <row r="257" spans="2:8">
      <c r="B257" s="48">
        <f t="shared" si="4"/>
        <v>255</v>
      </c>
      <c r="C257" s="34" t="s">
        <v>2919</v>
      </c>
      <c r="D257" s="88" t="s">
        <v>2918</v>
      </c>
      <c r="E257" s="48" t="str">
        <f>INDEX(字音画数表[字音],MATCH(新旧対照表_中国語[[#This Row],[舊]],字音画数表[旧字],0))</f>
        <v>りん</v>
      </c>
      <c r="F257" s="39">
        <f>INDEX(字音画数表[画数],MATCH(新旧対照表_中国語[[#This Row],[舊]],字音画数表[旧字],0))</f>
        <v>18</v>
      </c>
      <c r="G257" s="39">
        <f>INDEX(字音画数表[部首番号],MATCH(新旧対照表_中国語[[#This Row],[舊]],字音画数表[旧字],0))</f>
        <v>131</v>
      </c>
      <c r="H257" s="39"/>
    </row>
    <row r="258" spans="2:8">
      <c r="B258" s="48">
        <f t="shared" si="4"/>
        <v>256</v>
      </c>
      <c r="C258" s="34" t="s">
        <v>2923</v>
      </c>
      <c r="D258" s="88" t="s">
        <v>2922</v>
      </c>
      <c r="E258" s="48" t="str">
        <f>INDEX(字音画数表[字音],MATCH(新旧対照表_中国語[[#This Row],[舊]],字音画数表[旧字],0))</f>
        <v>そん</v>
      </c>
      <c r="F258" s="39">
        <f>INDEX(字音画数表[画数],MATCH(新旧対照表_中国語[[#This Row],[舊]],字音画数表[旧字],0))</f>
        <v>10</v>
      </c>
      <c r="G258" s="39">
        <f>INDEX(字音画数表[部首番号],MATCH(新旧対照表_中国語[[#This Row],[舊]],字音画数表[旧字],0))</f>
        <v>39</v>
      </c>
      <c r="H258" s="39"/>
    </row>
    <row r="259" spans="2:8">
      <c r="B259" s="48">
        <f t="shared" si="4"/>
        <v>257</v>
      </c>
      <c r="C259" s="34" t="s">
        <v>2925</v>
      </c>
      <c r="D259" s="88" t="s">
        <v>2924</v>
      </c>
      <c r="E259" s="48" t="e">
        <f>INDEX(字音画数表[字音],MATCH(新旧対照表_中国語[[#This Row],[舊]],字音画数表[旧字],0))</f>
        <v>#N/A</v>
      </c>
      <c r="F259" s="39" t="e">
        <f>INDEX(字音画数表[画数],MATCH(新旧対照表_中国語[[#This Row],[舊]],字音画数表[旧字],0))</f>
        <v>#N/A</v>
      </c>
      <c r="G259" s="39" t="e">
        <f>INDEX(字音画数表[部首番号],MATCH(新旧対照表_中国語[[#This Row],[舊]],字音画数表[旧字],0))</f>
        <v>#N/A</v>
      </c>
      <c r="H259" s="39"/>
    </row>
    <row r="260" spans="2:8">
      <c r="B260" s="48">
        <f t="shared" si="4"/>
        <v>258</v>
      </c>
      <c r="C260" s="34" t="s">
        <v>2927</v>
      </c>
      <c r="D260" s="88" t="s">
        <v>2926</v>
      </c>
      <c r="E260" s="48" t="e">
        <f>INDEX(字音画数表[字音],MATCH(新旧対照表_中国語[[#This Row],[舊]],字音画数表[旧字],0))</f>
        <v>#N/A</v>
      </c>
      <c r="F260" s="39" t="e">
        <f>INDEX(字音画数表[画数],MATCH(新旧対照表_中国語[[#This Row],[舊]],字音画数表[旧字],0))</f>
        <v>#N/A</v>
      </c>
      <c r="G260" s="39" t="e">
        <f>INDEX(字音画数表[部首番号],MATCH(新旧対照表_中国語[[#This Row],[舊]],字音画数表[旧字],0))</f>
        <v>#N/A</v>
      </c>
      <c r="H260" s="39"/>
    </row>
    <row r="261" spans="2:8">
      <c r="B261" s="48">
        <f t="shared" si="4"/>
        <v>259</v>
      </c>
      <c r="C261" s="34" t="s">
        <v>2929</v>
      </c>
      <c r="D261" s="88" t="s">
        <v>2928</v>
      </c>
      <c r="E261" s="48" t="e">
        <f>INDEX(字音画数表[字音],MATCH(新旧対照表_中国語[[#This Row],[舊]],字音画数表[旧字],0))</f>
        <v>#N/A</v>
      </c>
      <c r="F261" s="39" t="e">
        <f>INDEX(字音画数表[画数],MATCH(新旧対照表_中国語[[#This Row],[舊]],字音画数表[旧字],0))</f>
        <v>#N/A</v>
      </c>
      <c r="G261" s="39" t="e">
        <f>INDEX(字音画数表[部首番号],MATCH(新旧対照表_中国語[[#This Row],[舊]],字音画数表[旧字],0))</f>
        <v>#N/A</v>
      </c>
      <c r="H261" s="39"/>
    </row>
    <row r="262" spans="2:8">
      <c r="B262" s="48">
        <f t="shared" si="4"/>
        <v>260</v>
      </c>
      <c r="C262" s="34" t="s">
        <v>2931</v>
      </c>
      <c r="D262" s="88" t="s">
        <v>2930</v>
      </c>
      <c r="E262" s="48" t="e">
        <f>INDEX(字音画数表[字音],MATCH(新旧対照表_中国語[[#This Row],[舊]],字音画数表[旧字],0))</f>
        <v>#N/A</v>
      </c>
      <c r="F262" s="39" t="e">
        <f>INDEX(字音画数表[画数],MATCH(新旧対照表_中国語[[#This Row],[舊]],字音画数表[旧字],0))</f>
        <v>#N/A</v>
      </c>
      <c r="G262" s="39" t="e">
        <f>INDEX(字音画数表[部首番号],MATCH(新旧対照表_中国語[[#This Row],[舊]],字音画数表[旧字],0))</f>
        <v>#N/A</v>
      </c>
      <c r="H262" s="39"/>
    </row>
    <row r="263" spans="2:8">
      <c r="B263" s="48">
        <f t="shared" si="4"/>
        <v>261</v>
      </c>
      <c r="C263" s="34" t="s">
        <v>2933</v>
      </c>
      <c r="D263" s="88" t="s">
        <v>2932</v>
      </c>
      <c r="E263" s="48" t="str">
        <f>INDEX(字音画数表[字音],MATCH(新旧対照表_中国語[[#This Row],[舊]],字音画数表[旧字],0))</f>
        <v>とう</v>
      </c>
      <c r="F263" s="39">
        <f>INDEX(字音画数表[画数],MATCH(新旧対照表_中国語[[#This Row],[舊]],字音画数表[旧字],0))</f>
        <v>8</v>
      </c>
      <c r="G263" s="39">
        <f>INDEX(字音画数表[部首番号],MATCH(新旧対照表_中国語[[#This Row],[舊]],字音画数表[旧字],0))</f>
        <v>75</v>
      </c>
      <c r="H263" s="39"/>
    </row>
    <row r="264" spans="2:8">
      <c r="B264" s="48">
        <f t="shared" si="4"/>
        <v>262</v>
      </c>
      <c r="C264" s="34" t="s">
        <v>2935</v>
      </c>
      <c r="D264" s="88" t="s">
        <v>2934</v>
      </c>
      <c r="E264" s="48" t="str">
        <f>INDEX(字音画数表[字音],MATCH(新旧対照表_中国語[[#This Row],[舊]],字音画数表[旧字],0))</f>
        <v>せい</v>
      </c>
      <c r="F264" s="39">
        <f>INDEX(字音画数表[画数],MATCH(新旧対照表_中国語[[#This Row],[舊]],字音画数表[旧字],0))</f>
        <v>15</v>
      </c>
      <c r="G264" s="39">
        <f>INDEX(字音画数表[部首番号],MATCH(新旧対照表_中国語[[#This Row],[舊]],字音画数表[旧字],0))</f>
        <v>149</v>
      </c>
      <c r="H264" s="39"/>
    </row>
    <row r="265" spans="2:8">
      <c r="B265" s="48">
        <f t="shared" si="4"/>
        <v>263</v>
      </c>
      <c r="C265" s="34" t="s">
        <v>2937</v>
      </c>
      <c r="D265" s="88" t="s">
        <v>2936</v>
      </c>
      <c r="E265" s="48" t="str">
        <f>INDEX(字音画数表[字音],MATCH(新旧対照表_中国語[[#This Row],[舊]],字音画数表[旧字],0))</f>
        <v>ふ</v>
      </c>
      <c r="F265" s="39">
        <f>INDEX(字音画数表[画数],MATCH(新旧対照表_中国語[[#This Row],[舊]],字音画数表[旧字],0))</f>
        <v>15</v>
      </c>
      <c r="G265" s="39">
        <f>INDEX(字音画数表[部首番号],MATCH(新旧対照表_中国語[[#This Row],[舊]],字音画数表[旧字],0))</f>
        <v>154</v>
      </c>
      <c r="H265" s="39"/>
    </row>
    <row r="266" spans="2:8">
      <c r="B266" s="48">
        <f t="shared" si="4"/>
        <v>264</v>
      </c>
      <c r="C266" t="s">
        <v>2939</v>
      </c>
      <c r="D266" s="88" t="s">
        <v>2938</v>
      </c>
      <c r="E266" s="48" t="str">
        <f>INDEX(字音画数表[字音],MATCH(新旧対照表_中国語[[#This Row],[舊]],字音画数表[旧字],0))</f>
        <v>えい</v>
      </c>
      <c r="F266" s="39">
        <f>INDEX(字音画数表[画数],MATCH(新旧対照表_中国語[[#This Row],[舊]],字音画数表[旧字],0))</f>
        <v>16</v>
      </c>
      <c r="G266" s="39">
        <f>INDEX(字音画数表[部首番号],MATCH(新旧対照表_中国語[[#This Row],[舊]],字音画数表[旧字],0))</f>
        <v>181</v>
      </c>
      <c r="H266" s="39"/>
    </row>
    <row r="267" spans="2:8">
      <c r="B267" s="48">
        <f t="shared" si="4"/>
        <v>265</v>
      </c>
      <c r="C267" s="34" t="s">
        <v>2941</v>
      </c>
      <c r="D267" t="s">
        <v>2940</v>
      </c>
      <c r="E267" s="48" t="str">
        <f>INDEX(字音画数表[字音],MATCH(新旧対照表_中国語[[#This Row],[舊]],字音画数表[旧字],0))</f>
        <v>いん</v>
      </c>
      <c r="F267" s="39">
        <f>INDEX(字音画数表[画数],MATCH(新旧対照表_中国語[[#This Row],[舊]],字音画数表[旧字],0))</f>
        <v>11</v>
      </c>
      <c r="G267" s="39">
        <f>INDEX(字音画数表[部首番号],MATCH(新旧対照表_中国語[[#This Row],[舊]],字音画数表[旧字],0))</f>
        <v>170</v>
      </c>
      <c r="H267" s="39"/>
    </row>
    <row r="268" spans="2:8">
      <c r="B268" s="48">
        <f t="shared" si="4"/>
        <v>266</v>
      </c>
      <c r="C268" t="s">
        <v>2943</v>
      </c>
      <c r="D268" s="88" t="s">
        <v>2942</v>
      </c>
      <c r="E268" s="48" t="e">
        <f>INDEX(字音画数表[字音],MATCH(新旧対照表_中国語[[#This Row],[舊]],字音画数表[旧字],0))</f>
        <v>#N/A</v>
      </c>
      <c r="F268" s="39" t="e">
        <f>INDEX(字音画数表[画数],MATCH(新旧対照表_中国語[[#This Row],[舊]],字音画数表[旧字],0))</f>
        <v>#N/A</v>
      </c>
      <c r="G268" s="39" t="e">
        <f>INDEX(字音画数表[部首番号],MATCH(新旧対照表_中国語[[#This Row],[舊]],字音画数表[旧字],0))</f>
        <v>#N/A</v>
      </c>
      <c r="H268" s="39"/>
    </row>
    <row r="269" spans="2:8">
      <c r="B269" s="48">
        <f t="shared" si="4"/>
        <v>267</v>
      </c>
      <c r="C269" s="34" t="s">
        <v>2945</v>
      </c>
      <c r="D269" s="88" t="s">
        <v>2944</v>
      </c>
      <c r="E269" s="48" t="e">
        <f>INDEX(字音画数表[字音],MATCH(新旧対照表_中国語[[#This Row],[舊]],字音画数表[旧字],0))</f>
        <v>#N/A</v>
      </c>
      <c r="F269" s="39" t="e">
        <f>INDEX(字音画数表[画数],MATCH(新旧対照表_中国語[[#This Row],[舊]],字音画数表[旧字],0))</f>
        <v>#N/A</v>
      </c>
      <c r="G269" s="39" t="e">
        <f>INDEX(字音画数表[部首番号],MATCH(新旧対照表_中国語[[#This Row],[舊]],字音画数表[旧字],0))</f>
        <v>#N/A</v>
      </c>
      <c r="H269" s="39"/>
    </row>
    <row r="270" spans="2:8">
      <c r="B270" s="48">
        <f t="shared" si="4"/>
        <v>268</v>
      </c>
      <c r="C270" s="34" t="s">
        <v>2947</v>
      </c>
      <c r="D270" s="88" t="s">
        <v>2946</v>
      </c>
      <c r="E270" s="48" t="str">
        <f>INDEX(字音画数表[字音],MATCH(新旧対照表_中国語[[#This Row],[舊]],字音画数表[旧字],0))</f>
        <v>ぶん</v>
      </c>
      <c r="F270" s="39">
        <f>INDEX(字音画数表[画数],MATCH(新旧対照表_中国語[[#This Row],[舊]],字音画数表[旧字],0))</f>
        <v>11</v>
      </c>
      <c r="G270" s="39">
        <f>INDEX(字音画数表[部首番号],MATCH(新旧対照表_中国語[[#This Row],[舊]],字音画数表[旧字],0))</f>
        <v>30</v>
      </c>
      <c r="H270" s="39"/>
    </row>
    <row r="271" spans="2:8">
      <c r="B271" s="48">
        <f t="shared" si="4"/>
        <v>269</v>
      </c>
      <c r="C271" s="34" t="s">
        <v>2949</v>
      </c>
      <c r="D271" s="88" t="s">
        <v>2948</v>
      </c>
      <c r="E271" s="48" t="e">
        <f>INDEX(字音画数表[字音],MATCH(新旧対照表_中国語[[#This Row],[舊]],字音画数表[旧字],0))</f>
        <v>#N/A</v>
      </c>
      <c r="F271" s="39" t="e">
        <f>INDEX(字音画数表[画数],MATCH(新旧対照表_中国語[[#This Row],[舊]],字音画数表[旧字],0))</f>
        <v>#N/A</v>
      </c>
      <c r="G271" s="39" t="e">
        <f>INDEX(字音画数表[部首番号],MATCH(新旧対照表_中国語[[#This Row],[舊]],字音画数表[旧字],0))</f>
        <v>#N/A</v>
      </c>
      <c r="H271" s="39"/>
    </row>
    <row r="272" spans="2:8">
      <c r="B272" s="48">
        <f t="shared" si="4"/>
        <v>270</v>
      </c>
      <c r="C272" s="34" t="s">
        <v>2951</v>
      </c>
      <c r="D272" s="88" t="s">
        <v>2950</v>
      </c>
      <c r="E272" s="48" t="str">
        <f>INDEX(字音画数表[字音],MATCH(新旧対照表_中国語[[#This Row],[舊]],字音画数表[旧字],0))</f>
        <v>しゅん</v>
      </c>
      <c r="F272" s="39">
        <f>INDEX(字音画数表[画数],MATCH(新旧対照表_中国語[[#This Row],[舊]],字音画数表[旧字],0))</f>
        <v>12</v>
      </c>
      <c r="G272" s="39">
        <f>INDEX(字音画数表[部首番号],MATCH(新旧対照表_中国語[[#This Row],[舊]],字音画数表[旧字],0))</f>
        <v>181</v>
      </c>
      <c r="H272" s="39"/>
    </row>
    <row r="273" spans="2:8">
      <c r="B273" s="48">
        <f t="shared" si="4"/>
        <v>271</v>
      </c>
      <c r="C273" s="34" t="s">
        <v>2953</v>
      </c>
      <c r="D273" s="88" t="s">
        <v>2952</v>
      </c>
      <c r="E273" s="48" t="e">
        <f>INDEX(字音画数表[字音],MATCH(新旧対照表_中国語[[#This Row],[舊]],字音画数表[旧字],0))</f>
        <v>#N/A</v>
      </c>
      <c r="F273" s="39" t="e">
        <f>INDEX(字音画数表[画数],MATCH(新旧対照表_中国語[[#This Row],[舊]],字音画数表[旧字],0))</f>
        <v>#N/A</v>
      </c>
      <c r="G273" s="39" t="e">
        <f>INDEX(字音画数表[部首番号],MATCH(新旧対照表_中国語[[#This Row],[舊]],字音画数表[旧字],0))</f>
        <v>#N/A</v>
      </c>
      <c r="H273" s="39"/>
    </row>
    <row r="274" spans="2:8">
      <c r="B274" s="48">
        <f t="shared" si="4"/>
        <v>272</v>
      </c>
      <c r="C274" t="s">
        <v>2955</v>
      </c>
      <c r="D274" s="88" t="s">
        <v>2954</v>
      </c>
      <c r="E274" s="48" t="e">
        <f>INDEX(字音画数表[字音],MATCH(新旧対照表_中国語[[#This Row],[舊]],字音画数表[旧字],0))</f>
        <v>#N/A</v>
      </c>
      <c r="F274" s="39" t="e">
        <f>INDEX(字音画数表[画数],MATCH(新旧対照表_中国語[[#This Row],[舊]],字音画数表[旧字],0))</f>
        <v>#N/A</v>
      </c>
      <c r="G274" s="39" t="e">
        <f>INDEX(字音画数表[部首番号],MATCH(新旧対照表_中国語[[#This Row],[舊]],字音画数表[旧字],0))</f>
        <v>#N/A</v>
      </c>
      <c r="H274" s="39"/>
    </row>
    <row r="275" spans="2:8">
      <c r="B275" s="48">
        <f t="shared" si="4"/>
        <v>273</v>
      </c>
      <c r="C275" s="34" t="s">
        <v>2959</v>
      </c>
      <c r="D275" s="88" t="s">
        <v>2958</v>
      </c>
      <c r="E275" s="48" t="str">
        <f>INDEX(字音画数表[字音],MATCH(新旧対照表_中国語[[#This Row],[舊]],字音画数表[旧字],0))</f>
        <v>か</v>
      </c>
      <c r="F275" s="39">
        <f>INDEX(字音画数表[画数],MATCH(新旧対照表_中国語[[#This Row],[舊]],字音画数表[旧字],0))</f>
        <v>12</v>
      </c>
      <c r="G275" s="39">
        <f>INDEX(字音画数表[部首番号],MATCH(新旧対照表_中国語[[#This Row],[舊]],字音画数表[旧字],0))</f>
        <v>154</v>
      </c>
      <c r="H275" s="39"/>
    </row>
    <row r="276" spans="2:8">
      <c r="B276" s="48">
        <f t="shared" si="4"/>
        <v>274</v>
      </c>
      <c r="C276" s="34" t="s">
        <v>2961</v>
      </c>
      <c r="D276" s="88" t="s">
        <v>2960</v>
      </c>
      <c r="E276" s="48" t="e">
        <f>INDEX(字音画数表[字音],MATCH(新旧対照表_中国語[[#This Row],[舊]],字音画数表[旧字],0))</f>
        <v>#N/A</v>
      </c>
      <c r="F276" s="39" t="e">
        <f>INDEX(字音画数表[画数],MATCH(新旧対照表_中国語[[#This Row],[舊]],字音画数表[旧字],0))</f>
        <v>#N/A</v>
      </c>
      <c r="G276" s="39" t="e">
        <f>INDEX(字音画数表[部首番号],MATCH(新旧対照表_中国語[[#This Row],[舊]],字音画数表[旧字],0))</f>
        <v>#N/A</v>
      </c>
      <c r="H276" s="39"/>
    </row>
    <row r="277" spans="2:8">
      <c r="B277" s="48">
        <f t="shared" si="4"/>
        <v>275</v>
      </c>
      <c r="C277" s="34" t="s">
        <v>2963</v>
      </c>
      <c r="D277" t="s">
        <v>2962</v>
      </c>
      <c r="E277" s="48" t="e">
        <f>INDEX(字音画数表[字音],MATCH(新旧対照表_中国語[[#This Row],[舊]],字音画数表[旧字],0))</f>
        <v>#N/A</v>
      </c>
      <c r="F277" s="39" t="e">
        <f>INDEX(字音画数表[画数],MATCH(新旧対照表_中国語[[#This Row],[舊]],字音画数表[旧字],0))</f>
        <v>#N/A</v>
      </c>
      <c r="G277" s="39" t="e">
        <f>INDEX(字音画数表[部首番号],MATCH(新旧対照表_中国語[[#This Row],[舊]],字音画数表[旧字],0))</f>
        <v>#N/A</v>
      </c>
      <c r="H277" s="39"/>
    </row>
    <row r="278" spans="2:8">
      <c r="B278" s="48">
        <f t="shared" si="4"/>
        <v>276</v>
      </c>
      <c r="C278" s="34" t="s">
        <v>2965</v>
      </c>
      <c r="D278" s="88" t="s">
        <v>2964</v>
      </c>
      <c r="E278" s="48" t="e">
        <f>INDEX(字音画数表[字音],MATCH(新旧対照表_中国語[[#This Row],[舊]],字音画数表[旧字],0))</f>
        <v>#N/A</v>
      </c>
      <c r="F278" s="39" t="e">
        <f>INDEX(字音画数表[画数],MATCH(新旧対照表_中国語[[#This Row],[舊]],字音画数表[旧字],0))</f>
        <v>#N/A</v>
      </c>
      <c r="G278" s="39" t="e">
        <f>INDEX(字音画数表[部首番号],MATCH(新旧対照表_中国語[[#This Row],[舊]],字音画数表[旧字],0))</f>
        <v>#N/A</v>
      </c>
      <c r="H278" s="39"/>
    </row>
    <row r="279" spans="2:8">
      <c r="B279" s="48">
        <f t="shared" si="4"/>
        <v>277</v>
      </c>
      <c r="C279" s="34" t="s">
        <v>2967</v>
      </c>
      <c r="D279" s="88" t="s">
        <v>2966</v>
      </c>
      <c r="E279" s="48" t="e">
        <f>INDEX(字音画数表[字音],MATCH(新旧対照表_中国語[[#This Row],[舊]],字音画数表[旧字],0))</f>
        <v>#N/A</v>
      </c>
      <c r="F279" s="39" t="e">
        <f>INDEX(字音画数表[画数],MATCH(新旧対照表_中国語[[#This Row],[舊]],字音画数表[旧字],0))</f>
        <v>#N/A</v>
      </c>
      <c r="G279" s="39" t="e">
        <f>INDEX(字音画数表[部首番号],MATCH(新旧対照表_中国語[[#This Row],[舊]],字音画数表[旧字],0))</f>
        <v>#N/A</v>
      </c>
      <c r="H279" s="39"/>
    </row>
    <row r="280" spans="2:8">
      <c r="B280" s="48">
        <f t="shared" si="4"/>
        <v>278</v>
      </c>
      <c r="C280" s="34" t="s">
        <v>2969</v>
      </c>
      <c r="D280" s="88" t="s">
        <v>2968</v>
      </c>
      <c r="E280" s="48" t="e">
        <f>INDEX(字音画数表[字音],MATCH(新旧対照表_中国語[[#This Row],[舊]],字音画数表[旧字],0))</f>
        <v>#N/A</v>
      </c>
      <c r="F280" s="39" t="e">
        <f>INDEX(字音画数表[画数],MATCH(新旧対照表_中国語[[#This Row],[舊]],字音画数表[旧字],0))</f>
        <v>#N/A</v>
      </c>
      <c r="G280" s="39" t="e">
        <f>INDEX(字音画数表[部首番号],MATCH(新旧対照表_中国語[[#This Row],[舊]],字音画数表[旧字],0))</f>
        <v>#N/A</v>
      </c>
      <c r="H280" s="39"/>
    </row>
    <row r="281" spans="2:8">
      <c r="B281" s="48">
        <f t="shared" si="4"/>
        <v>279</v>
      </c>
      <c r="C281" s="34" t="s">
        <v>2971</v>
      </c>
      <c r="D281" s="88" t="s">
        <v>2970</v>
      </c>
      <c r="E281" s="48" t="e">
        <f>INDEX(字音画数表[字音],MATCH(新旧対照表_中国語[[#This Row],[舊]],字音画数表[旧字],0))</f>
        <v>#N/A</v>
      </c>
      <c r="F281" s="39" t="e">
        <f>INDEX(字音画数表[画数],MATCH(新旧対照表_中国語[[#This Row],[舊]],字音画数表[旧字],0))</f>
        <v>#N/A</v>
      </c>
      <c r="G281" s="39" t="e">
        <f>INDEX(字音画数表[部首番号],MATCH(新旧対照表_中国語[[#This Row],[舊]],字音画数表[旧字],0))</f>
        <v>#N/A</v>
      </c>
      <c r="H281" s="39"/>
    </row>
    <row r="282" spans="2:8">
      <c r="B282" s="48">
        <f t="shared" si="4"/>
        <v>280</v>
      </c>
      <c r="C282" s="34" t="s">
        <v>2973</v>
      </c>
      <c r="D282" s="88" t="s">
        <v>2972</v>
      </c>
      <c r="E282" s="48" t="e">
        <f>INDEX(字音画数表[字音],MATCH(新旧対照表_中国語[[#This Row],[舊]],字音画数表[旧字],0))</f>
        <v>#N/A</v>
      </c>
      <c r="F282" s="39" t="e">
        <f>INDEX(字音画数表[画数],MATCH(新旧対照表_中国語[[#This Row],[舊]],字音画数表[旧字],0))</f>
        <v>#N/A</v>
      </c>
      <c r="G282" s="39" t="e">
        <f>INDEX(字音画数表[部首番号],MATCH(新旧対照表_中国語[[#This Row],[舊]],字音画数表[旧字],0))</f>
        <v>#N/A</v>
      </c>
      <c r="H282" s="39"/>
    </row>
    <row r="283" spans="2:8">
      <c r="B283" s="48">
        <f t="shared" si="4"/>
        <v>281</v>
      </c>
      <c r="C283" t="s">
        <v>2975</v>
      </c>
      <c r="D283" s="88" t="s">
        <v>2974</v>
      </c>
      <c r="E283" s="48" t="str">
        <f>INDEX(字音画数表[字音],MATCH(新旧対照表_中国語[[#This Row],[舊]],字音画数表[旧字],0))</f>
        <v>かん</v>
      </c>
      <c r="F283" s="39">
        <f>INDEX(字音画数表[画数],MATCH(新旧対照表_中国語[[#This Row],[舊]],字音画数表[旧字],0))</f>
        <v>14</v>
      </c>
      <c r="G283" s="39">
        <f>INDEX(字音画数表[部首番号],MATCH(新旧対照表_中国語[[#This Row],[舊]],字音画数表[旧字],0))</f>
        <v>167</v>
      </c>
      <c r="H283" s="39"/>
    </row>
    <row r="284" spans="2:8">
      <c r="B284" s="48">
        <f t="shared" si="4"/>
        <v>282</v>
      </c>
      <c r="C284" s="34" t="s">
        <v>2977</v>
      </c>
      <c r="D284" s="88" t="s">
        <v>2976</v>
      </c>
      <c r="E284" s="48" t="str">
        <f>INDEX(字音画数表[字音],MATCH(新旧対照表_中国語[[#This Row],[舊]],字音画数表[旧字],0))</f>
        <v>かく</v>
      </c>
      <c r="F284" s="39">
        <f>INDEX(字音画数表[画数],MATCH(新旧対照表_中国語[[#This Row],[舊]],字音画数表[旧字],0))</f>
        <v>17</v>
      </c>
      <c r="G284" s="39">
        <f>INDEX(字音画数表[部首番号],MATCH(新旧対照表_中国語[[#This Row],[舊]],字音画数表[旧字],0))</f>
        <v>94</v>
      </c>
      <c r="H284" s="39"/>
    </row>
    <row r="285" spans="2:8">
      <c r="B285" s="48">
        <f t="shared" si="4"/>
        <v>283</v>
      </c>
      <c r="C285" t="s">
        <v>2979</v>
      </c>
      <c r="D285" s="88" t="s">
        <v>2978</v>
      </c>
      <c r="E285" s="48" t="e">
        <f>INDEX(字音画数表[字音],MATCH(新旧対照表_中国語[[#This Row],[舊]],字音画数表[旧字],0))</f>
        <v>#N/A</v>
      </c>
      <c r="F285" s="39" t="e">
        <f>INDEX(字音画数表[画数],MATCH(新旧対照表_中国語[[#This Row],[舊]],字音画数表[旧字],0))</f>
        <v>#N/A</v>
      </c>
      <c r="G285" s="39" t="e">
        <f>INDEX(字音画数表[部首番号],MATCH(新旧対照表_中国語[[#This Row],[舊]],字音画数表[旧字],0))</f>
        <v>#N/A</v>
      </c>
      <c r="H285" s="39"/>
    </row>
    <row r="286" spans="2:8">
      <c r="B286" s="48">
        <f t="shared" si="4"/>
        <v>284</v>
      </c>
      <c r="C286" s="34" t="s">
        <v>2982</v>
      </c>
      <c r="D286" s="88" t="s">
        <v>2981</v>
      </c>
      <c r="E286" s="48" t="str">
        <f>INDEX(字音画数表[字音],MATCH(新旧対照表_中国語[[#This Row],[舊]],字音画数表[旧字],0))</f>
        <v>か</v>
      </c>
      <c r="F286" s="39">
        <f>INDEX(字音画数表[画数],MATCH(新旧対照表_中国語[[#This Row],[舊]],字音画数表[旧字],0))</f>
        <v>10</v>
      </c>
      <c r="G286" s="39">
        <f>INDEX(字音画数表[部首番号],MATCH(新旧対照表_中国語[[#This Row],[舊]],字音画数表[旧字],0))</f>
        <v>140</v>
      </c>
      <c r="H286" s="39"/>
    </row>
    <row r="287" spans="2:8">
      <c r="B287" s="48">
        <f t="shared" si="4"/>
        <v>285</v>
      </c>
      <c r="C287" s="34" t="s">
        <v>2984</v>
      </c>
      <c r="D287" s="88" t="s">
        <v>2983</v>
      </c>
      <c r="E287" s="48" t="e">
        <f>INDEX(字音画数表[字音],MATCH(新旧対照表_中国語[[#This Row],[舊]],字音画数表[旧字],0))</f>
        <v>#N/A</v>
      </c>
      <c r="F287" s="39" t="e">
        <f>INDEX(字音画数表[画数],MATCH(新旧対照表_中国語[[#This Row],[舊]],字音画数表[旧字],0))</f>
        <v>#N/A</v>
      </c>
      <c r="G287" s="39" t="e">
        <f>INDEX(字音画数表[部首番号],MATCH(新旧対照表_中国語[[#This Row],[舊]],字音画数表[旧字],0))</f>
        <v>#N/A</v>
      </c>
      <c r="H287" s="39"/>
    </row>
    <row r="288" spans="2:8">
      <c r="B288" s="48">
        <f t="shared" si="4"/>
        <v>286</v>
      </c>
      <c r="C288" s="34" t="s">
        <v>2989</v>
      </c>
      <c r="D288" t="s">
        <v>2988</v>
      </c>
      <c r="E288" s="48" t="e">
        <f>INDEX(字音画数表[字音],MATCH(新旧対照表_中国語[[#This Row],[舊]],字音画数表[旧字],0))</f>
        <v>#N/A</v>
      </c>
      <c r="F288" s="39" t="e">
        <f>INDEX(字音画数表[画数],MATCH(新旧対照表_中国語[[#This Row],[舊]],字音画数表[旧字],0))</f>
        <v>#N/A</v>
      </c>
      <c r="G288" s="39" t="e">
        <f>INDEX(字音画数表[部首番号],MATCH(新旧対照表_中国語[[#This Row],[舊]],字音画数表[旧字],0))</f>
        <v>#N/A</v>
      </c>
      <c r="H288" s="39"/>
    </row>
    <row r="289" spans="2:8">
      <c r="B289" s="48">
        <f t="shared" si="4"/>
        <v>287</v>
      </c>
      <c r="C289" s="34" t="s">
        <v>2991</v>
      </c>
      <c r="D289" t="s">
        <v>2990</v>
      </c>
      <c r="E289" s="48" t="e">
        <f>INDEX(字音画数表[字音],MATCH(新旧対照表_中国語[[#This Row],[舊]],字音画数表[旧字],0))</f>
        <v>#N/A</v>
      </c>
      <c r="F289" s="39" t="e">
        <f>INDEX(字音画数表[画数],MATCH(新旧対照表_中国語[[#This Row],[舊]],字音画数表[旧字],0))</f>
        <v>#N/A</v>
      </c>
      <c r="G289" s="39" t="e">
        <f>INDEX(字音画数表[部首番号],MATCH(新旧対照表_中国語[[#This Row],[舊]],字音画数表[旧字],0))</f>
        <v>#N/A</v>
      </c>
      <c r="H289" s="39"/>
    </row>
    <row r="290" spans="2:8">
      <c r="B290" s="48">
        <f t="shared" si="4"/>
        <v>288</v>
      </c>
      <c r="C290" s="34" t="s">
        <v>2995</v>
      </c>
      <c r="D290" s="88" t="s">
        <v>2994</v>
      </c>
      <c r="E290" s="48" t="e">
        <f>INDEX(字音画数表[字音],MATCH(新旧対照表_中国語[[#This Row],[舊]],字音画数表[旧字],0))</f>
        <v>#N/A</v>
      </c>
      <c r="F290" s="39" t="e">
        <f>INDEX(字音画数表[画数],MATCH(新旧対照表_中国語[[#This Row],[舊]],字音画数表[旧字],0))</f>
        <v>#N/A</v>
      </c>
      <c r="G290" s="39" t="e">
        <f>INDEX(字音画数表[部首番号],MATCH(新旧対照表_中国語[[#This Row],[舊]],字音画数表[旧字],0))</f>
        <v>#N/A</v>
      </c>
      <c r="H290" s="39"/>
    </row>
    <row r="291" spans="2:8">
      <c r="B291" s="48">
        <f t="shared" si="4"/>
        <v>289</v>
      </c>
      <c r="C291" s="34" t="s">
        <v>2997</v>
      </c>
      <c r="D291" s="88" t="s">
        <v>2996</v>
      </c>
      <c r="E291" s="48" t="e">
        <f>INDEX(字音画数表[字音],MATCH(新旧対照表_中国語[[#This Row],[舊]],字音画数表[旧字],0))</f>
        <v>#N/A</v>
      </c>
      <c r="F291" s="39" t="e">
        <f>INDEX(字音画数表[画数],MATCH(新旧対照表_中国語[[#This Row],[舊]],字音画数表[旧字],0))</f>
        <v>#N/A</v>
      </c>
      <c r="G291" s="39" t="e">
        <f>INDEX(字音画数表[部首番号],MATCH(新旧対照表_中国語[[#This Row],[舊]],字音画数表[旧字],0))</f>
        <v>#N/A</v>
      </c>
      <c r="H291" s="39"/>
    </row>
    <row r="292" spans="2:8">
      <c r="B292" s="48">
        <f t="shared" si="4"/>
        <v>290</v>
      </c>
      <c r="C292" t="s">
        <v>3000</v>
      </c>
      <c r="D292" t="s">
        <v>2998</v>
      </c>
      <c r="E292" s="48" t="e">
        <f>INDEX(字音画数表[字音],MATCH(新旧対照表_中国語[[#This Row],[舊]],字音画数表[旧字],0))</f>
        <v>#N/A</v>
      </c>
      <c r="F292" s="39" t="e">
        <f>INDEX(字音画数表[画数],MATCH(新旧対照表_中国語[[#This Row],[舊]],字音画数表[旧字],0))</f>
        <v>#N/A</v>
      </c>
      <c r="G292" s="39" t="e">
        <f>INDEX(字音画数表[部首番号],MATCH(新旧対照表_中国語[[#This Row],[舊]],字音画数表[旧字],0))</f>
        <v>#N/A</v>
      </c>
      <c r="H292" s="39"/>
    </row>
    <row r="293" spans="2:8">
      <c r="B293" s="48">
        <f t="shared" si="4"/>
        <v>291</v>
      </c>
      <c r="C293" t="s">
        <v>3002</v>
      </c>
      <c r="D293" t="s">
        <v>3001</v>
      </c>
      <c r="E293" s="48" t="e">
        <f>INDEX(字音画数表[字音],MATCH(新旧対照表_中国語[[#This Row],[舊]],字音画数表[旧字],0))</f>
        <v>#N/A</v>
      </c>
      <c r="F293" s="39" t="e">
        <f>INDEX(字音画数表[画数],MATCH(新旧対照表_中国語[[#This Row],[舊]],字音画数表[旧字],0))</f>
        <v>#N/A</v>
      </c>
      <c r="G293" s="39" t="e">
        <f>INDEX(字音画数表[部首番号],MATCH(新旧対照表_中国語[[#This Row],[舊]],字音画数表[旧字],0))</f>
        <v>#N/A</v>
      </c>
      <c r="H293" s="39"/>
    </row>
    <row r="294" spans="2:8">
      <c r="B294" s="48">
        <f t="shared" si="4"/>
        <v>292</v>
      </c>
      <c r="C294" s="34" t="s">
        <v>3004</v>
      </c>
      <c r="D294" s="88" t="s">
        <v>3003</v>
      </c>
      <c r="E294" s="48" t="e">
        <f>INDEX(字音画数表[字音],MATCH(新旧対照表_中国語[[#This Row],[舊]],字音画数表[旧字],0))</f>
        <v>#N/A</v>
      </c>
      <c r="F294" s="39" t="e">
        <f>INDEX(字音画数表[画数],MATCH(新旧対照表_中国語[[#This Row],[舊]],字音画数表[旧字],0))</f>
        <v>#N/A</v>
      </c>
      <c r="G294" s="39" t="e">
        <f>INDEX(字音画数表[部首番号],MATCH(新旧対照表_中国語[[#This Row],[舊]],字音画数表[旧字],0))</f>
        <v>#N/A</v>
      </c>
      <c r="H294" s="39"/>
    </row>
    <row r="295" spans="2:8">
      <c r="B295" s="48">
        <f t="shared" si="4"/>
        <v>293</v>
      </c>
      <c r="C295" s="34" t="s">
        <v>3006</v>
      </c>
      <c r="D295" s="88" t="s">
        <v>3005</v>
      </c>
      <c r="E295" s="48" t="e">
        <f>INDEX(字音画数表[字音],MATCH(新旧対照表_中国語[[#This Row],[舊]],字音画数表[旧字],0))</f>
        <v>#N/A</v>
      </c>
      <c r="F295" s="39" t="e">
        <f>INDEX(字音画数表[画数],MATCH(新旧対照表_中国語[[#This Row],[舊]],字音画数表[旧字],0))</f>
        <v>#N/A</v>
      </c>
      <c r="G295" s="39" t="e">
        <f>INDEX(字音画数表[部首番号],MATCH(新旧対照表_中国語[[#This Row],[舊]],字音画数表[旧字],0))</f>
        <v>#N/A</v>
      </c>
      <c r="H295" s="39"/>
    </row>
    <row r="296" spans="2:8">
      <c r="B296" s="48">
        <f t="shared" si="4"/>
        <v>294</v>
      </c>
      <c r="C296" s="34" t="s">
        <v>3008</v>
      </c>
      <c r="D296" s="88" t="s">
        <v>3007</v>
      </c>
      <c r="E296" s="48" t="str">
        <f>INDEX(字音画数表[字音],MATCH(新旧対照表_中国語[[#This Row],[舊]],字音画数表[旧字],0))</f>
        <v>よ</v>
      </c>
      <c r="F296" s="39">
        <f>INDEX(字音画数表[画数],MATCH(新旧対照表_中国語[[#This Row],[舊]],字音画数表[旧字],0))</f>
        <v>17</v>
      </c>
      <c r="G296" s="39">
        <f>INDEX(字音画数表[部首番号],MATCH(新旧対照表_中国語[[#This Row],[舊]],字音画数表[旧字],0))</f>
        <v>159</v>
      </c>
      <c r="H296" s="39"/>
    </row>
    <row r="297" spans="2:8">
      <c r="B297" s="48">
        <f t="shared" si="4"/>
        <v>295</v>
      </c>
      <c r="C297" s="34" t="s">
        <v>2631</v>
      </c>
      <c r="D297" s="88" t="s">
        <v>3009</v>
      </c>
      <c r="E297" s="48" t="str">
        <f>INDEX(字音画数表[字音],MATCH(新旧対照表_中国語[[#This Row],[舊]],字音画数表[旧字],0))</f>
        <v>ば</v>
      </c>
      <c r="F297" s="39">
        <f>INDEX(字音画数表[画数],MATCH(新旧対照表_中国語[[#This Row],[舊]],字音画数表[旧字],0))</f>
        <v>10</v>
      </c>
      <c r="G297" s="39">
        <f>INDEX(字音画数表[部首番号],MATCH(新旧対照表_中国語[[#This Row],[舊]],字音画数表[旧字],0))</f>
        <v>187</v>
      </c>
      <c r="H297" s="39"/>
    </row>
    <row r="298" spans="2:8">
      <c r="B298" s="48">
        <f t="shared" si="4"/>
        <v>296</v>
      </c>
      <c r="C298" s="34" t="s">
        <v>3014</v>
      </c>
      <c r="D298" t="s">
        <v>3013</v>
      </c>
      <c r="E298" s="48" t="str">
        <f>INDEX(字音画数表[字音],MATCH(新旧対照表_中国語[[#This Row],[舊]],字音画数表[旧字],0))</f>
        <v>うん</v>
      </c>
      <c r="F298" s="39">
        <f>INDEX(字音画数表[画数],MATCH(新旧対照表_中国語[[#This Row],[舊]],字音画数表[旧字],0))</f>
        <v>13</v>
      </c>
      <c r="G298" s="39">
        <f>INDEX(字音画数表[部首番号],MATCH(新旧対照表_中国語[[#This Row],[舊]],字音画数表[旧字],0))</f>
        <v>162</v>
      </c>
      <c r="H298" s="39"/>
    </row>
    <row r="299" spans="2:8">
      <c r="B299" s="48">
        <f t="shared" si="4"/>
        <v>297</v>
      </c>
      <c r="C299" s="34" t="s">
        <v>3016</v>
      </c>
      <c r="D299" s="88" t="s">
        <v>3015</v>
      </c>
      <c r="E299" s="48" t="e">
        <f>INDEX(字音画数表[字音],MATCH(新旧対照表_中国語[[#This Row],[舊]],字音画数表[旧字],0))</f>
        <v>#N/A</v>
      </c>
      <c r="F299" s="39" t="e">
        <f>INDEX(字音画数表[画数],MATCH(新旧対照表_中国語[[#This Row],[舊]],字音画数表[旧字],0))</f>
        <v>#N/A</v>
      </c>
      <c r="G299" s="39" t="e">
        <f>INDEX(字音画数表[部首番号],MATCH(新旧対照表_中国語[[#This Row],[舊]],字音画数表[旧字],0))</f>
        <v>#N/A</v>
      </c>
      <c r="H299" s="39"/>
    </row>
    <row r="300" spans="2:8">
      <c r="B300" s="48">
        <f t="shared" si="4"/>
        <v>298</v>
      </c>
      <c r="C300" s="34" t="s">
        <v>3019</v>
      </c>
      <c r="D300" s="88" t="s">
        <v>3018</v>
      </c>
      <c r="E300" s="48" t="e">
        <f>INDEX(字音画数表[字音],MATCH(新旧対照表_中国語[[#This Row],[舊]],字音画数表[旧字],0))</f>
        <v>#N/A</v>
      </c>
      <c r="F300" s="39" t="e">
        <f>INDEX(字音画数表[画数],MATCH(新旧対照表_中国語[[#This Row],[舊]],字音画数表[旧字],0))</f>
        <v>#N/A</v>
      </c>
      <c r="G300" s="39" t="e">
        <f>INDEX(字音画数表[部首番号],MATCH(新旧対照表_中国語[[#This Row],[舊]],字音画数表[旧字],0))</f>
        <v>#N/A</v>
      </c>
      <c r="H300" s="39"/>
    </row>
    <row r="301" spans="2:8">
      <c r="B301" s="48">
        <f t="shared" si="4"/>
        <v>299</v>
      </c>
      <c r="C301" s="34" t="s">
        <v>3021</v>
      </c>
      <c r="D301" s="88" t="s">
        <v>3020</v>
      </c>
      <c r="E301" s="48" t="str">
        <f>INDEX(字音画数表[字音],MATCH(新旧対照表_中国語[[#This Row],[舊]],字音画数表[旧字],0))</f>
        <v>かん</v>
      </c>
      <c r="F301" s="39">
        <f>INDEX(字音画数表[画数],MATCH(新旧対照表_中国語[[#This Row],[舊]],字音画数表[旧字],0))</f>
        <v>18</v>
      </c>
      <c r="G301" s="39">
        <f>INDEX(字音画数表[部首番号],MATCH(新旧対照表_中国語[[#This Row],[舊]],字音画数表[旧字],0))</f>
        <v>118</v>
      </c>
      <c r="H301" s="39"/>
    </row>
    <row r="302" spans="2:8">
      <c r="B302" s="48">
        <f t="shared" si="4"/>
        <v>300</v>
      </c>
      <c r="C302" t="s">
        <v>3023</v>
      </c>
      <c r="D302" s="121" t="s">
        <v>3022</v>
      </c>
      <c r="E302" s="48" t="str">
        <f>INDEX(字音画数表[字音],MATCH(新旧対照表_中国語[[#This Row],[舊]],字音画数表[旧字],0))</f>
        <v>しょう</v>
      </c>
      <c r="F302" s="39">
        <f>INDEX(字音画数表[画数],MATCH(新旧対照表_中国語[[#This Row],[舊]],字音画数表[旧字],0))</f>
        <v>12</v>
      </c>
      <c r="G302" s="39">
        <f>INDEX(字音画数表[部首番号],MATCH(新旧対照表_中国語[[#This Row],[舊]],字音画数表[旧字],0))</f>
        <v>19</v>
      </c>
      <c r="H302" s="39"/>
    </row>
    <row r="303" spans="2:8">
      <c r="B303" s="48">
        <f t="shared" si="4"/>
        <v>301</v>
      </c>
      <c r="C303" s="34" t="s">
        <v>3025</v>
      </c>
      <c r="D303" s="88" t="s">
        <v>3024</v>
      </c>
      <c r="E303" s="48" t="e">
        <f>INDEX(字音画数表[字音],MATCH(新旧対照表_中国語[[#This Row],[舊]],字音画数表[旧字],0))</f>
        <v>#N/A</v>
      </c>
      <c r="F303" s="39" t="e">
        <f>INDEX(字音画数表[画数],MATCH(新旧対照表_中国語[[#This Row],[舊]],字音画数表[旧字],0))</f>
        <v>#N/A</v>
      </c>
      <c r="G303" s="39" t="e">
        <f>INDEX(字音画数表[部首番号],MATCH(新旧対照表_中国語[[#This Row],[舊]],字音画数表[旧字],0))</f>
        <v>#N/A</v>
      </c>
      <c r="H303" s="39"/>
    </row>
    <row r="304" spans="2:8">
      <c r="B304" s="48">
        <f t="shared" si="4"/>
        <v>302</v>
      </c>
      <c r="C304" s="34" t="s">
        <v>3027</v>
      </c>
      <c r="D304" s="88" t="s">
        <v>3026</v>
      </c>
      <c r="E304" s="48" t="str">
        <f>INDEX(字音画数表[字音],MATCH(新旧対照表_中国語[[#This Row],[舊]],字音画数表[旧字],0))</f>
        <v>せい</v>
      </c>
      <c r="F304" s="39">
        <f>INDEX(字音画数表[画数],MATCH(新旧対照表_中国語[[#This Row],[舊]],字音画数表[旧字],0))</f>
        <v>13</v>
      </c>
      <c r="G304" s="39">
        <f>INDEX(字音画数表[部首番号],MATCH(新旧対照表_中国語[[#This Row],[舊]],字音画数表[旧字],0))</f>
        <v>77</v>
      </c>
      <c r="H304" s="39"/>
    </row>
    <row r="305" spans="2:8">
      <c r="B305" s="48">
        <f t="shared" si="4"/>
        <v>303</v>
      </c>
      <c r="C305" s="34" t="s">
        <v>3029</v>
      </c>
      <c r="D305" s="88" t="s">
        <v>3028</v>
      </c>
      <c r="E305" s="48" t="str">
        <f>INDEX(字音画数表[字音],MATCH(新旧対照表_中国語[[#This Row],[舊]],字音画数表[旧字],0))</f>
        <v>よう</v>
      </c>
      <c r="F305" s="39">
        <f>INDEX(字音画数表[画数],MATCH(新旧対照表_中国語[[#This Row],[舊]],字音画数表[旧字],0))</f>
        <v>12</v>
      </c>
      <c r="G305" s="39">
        <f>INDEX(字音画数表[部首番号],MATCH(新旧対照表_中国語[[#This Row],[舊]],字音画数表[旧字],0))</f>
        <v>170</v>
      </c>
      <c r="H305" s="39"/>
    </row>
    <row r="306" spans="2:8">
      <c r="B306" s="48">
        <f t="shared" si="4"/>
        <v>304</v>
      </c>
      <c r="C306" s="34" t="s">
        <v>3031</v>
      </c>
      <c r="D306" s="88" t="s">
        <v>3030</v>
      </c>
      <c r="E306" s="48" t="str">
        <f>INDEX(字音画数表[字音],MATCH(新旧対照表_中国語[[#This Row],[舊]],字音画数表[旧字],0))</f>
        <v>さく</v>
      </c>
      <c r="F306" s="39">
        <f>INDEX(字音画数表[画数],MATCH(新旧対照表_中国語[[#This Row],[舊]],字音画数表[旧字],0))</f>
        <v>11</v>
      </c>
      <c r="G306" s="39">
        <f>INDEX(字音画数表[部首番号],MATCH(新旧対照表_中国語[[#This Row],[舊]],字音画数表[旧字],0))</f>
        <v>154</v>
      </c>
      <c r="H306" s="39"/>
    </row>
    <row r="307" spans="2:8">
      <c r="B307" s="48">
        <f t="shared" si="4"/>
        <v>305</v>
      </c>
      <c r="C307" t="s">
        <v>3033</v>
      </c>
      <c r="D307" s="88" t="s">
        <v>3032</v>
      </c>
      <c r="E307" s="48" t="str">
        <f>INDEX(字音画数表[字音],MATCH(新旧対照表_中国語[[#This Row],[舊]],字音画数表[旧字],0))</f>
        <v>しょく</v>
      </c>
      <c r="F307" s="39">
        <f>INDEX(字音画数表[画数],MATCH(新旧対照表_中国語[[#This Row],[舊]],字音画数表[旧字],0))</f>
        <v>18</v>
      </c>
      <c r="G307" s="39">
        <f>INDEX(字音画数表[部首番号],MATCH(新旧対照表_中国語[[#This Row],[舊]],字音画数表[旧字],0))</f>
        <v>128</v>
      </c>
      <c r="H307" s="39"/>
    </row>
    <row r="308" spans="2:8">
      <c r="B308" s="48">
        <f t="shared" si="4"/>
        <v>306</v>
      </c>
      <c r="C308" s="34" t="s">
        <v>3035</v>
      </c>
      <c r="D308" s="88" t="s">
        <v>3034</v>
      </c>
      <c r="E308" s="48" t="e">
        <f>INDEX(字音画数表[字音],MATCH(新旧対照表_中国語[[#This Row],[舊]],字音画数表[旧字],0))</f>
        <v>#N/A</v>
      </c>
      <c r="F308" s="39" t="e">
        <f>INDEX(字音画数表[画数],MATCH(新旧対照表_中国語[[#This Row],[舊]],字音画数表[旧字],0))</f>
        <v>#N/A</v>
      </c>
      <c r="G308" s="39" t="e">
        <f>INDEX(字音画数表[部首番号],MATCH(新旧対照表_中国語[[#This Row],[舊]],字音画数表[旧字],0))</f>
        <v>#N/A</v>
      </c>
      <c r="H308" s="39"/>
    </row>
    <row r="309" spans="2:8">
      <c r="B309" s="48">
        <f t="shared" si="4"/>
        <v>307</v>
      </c>
      <c r="C309" s="34" t="s">
        <v>3037</v>
      </c>
      <c r="D309" s="88" t="s">
        <v>3036</v>
      </c>
      <c r="E309" s="48" t="e">
        <f>INDEX(字音画数表[字音],MATCH(新旧対照表_中国語[[#This Row],[舊]],字音画数表[旧字],0))</f>
        <v>#N/A</v>
      </c>
      <c r="F309" s="39" t="e">
        <f>INDEX(字音画数表[画数],MATCH(新旧対照表_中国語[[#This Row],[舊]],字音画数表[旧字],0))</f>
        <v>#N/A</v>
      </c>
      <c r="G309" s="39" t="e">
        <f>INDEX(字音画数表[部首番号],MATCH(新旧対照表_中国語[[#This Row],[舊]],字音画数表[旧字],0))</f>
        <v>#N/A</v>
      </c>
      <c r="H309" s="39"/>
    </row>
    <row r="310" spans="2:8">
      <c r="B310" s="48">
        <f t="shared" si="4"/>
        <v>308</v>
      </c>
      <c r="C310" s="34" t="s">
        <v>3039</v>
      </c>
      <c r="D310" s="88" t="s">
        <v>3038</v>
      </c>
      <c r="E310" s="48" t="str">
        <f>INDEX(字音画数表[字音],MATCH(新旧対照表_中国語[[#This Row],[舊]],字音画数表[旧字],0))</f>
        <v>ひ</v>
      </c>
      <c r="F310" s="39">
        <f>INDEX(字音画数表[画数],MATCH(新旧対照表_中国語[[#This Row],[舊]],字音画数表[旧字],0))</f>
        <v>12</v>
      </c>
      <c r="G310" s="39">
        <f>INDEX(字音画数表[部首番号],MATCH(新旧対照表_中国語[[#This Row],[舊]],字音画数表[旧字],0))</f>
        <v>9</v>
      </c>
      <c r="H310" s="39"/>
    </row>
    <row r="311" spans="2:8">
      <c r="B311" s="48">
        <f t="shared" si="4"/>
        <v>309</v>
      </c>
      <c r="C311" s="34" t="s">
        <v>3041</v>
      </c>
      <c r="D311" t="s">
        <v>3040</v>
      </c>
      <c r="E311" s="48" t="e">
        <f>INDEX(字音画数表[字音],MATCH(新旧対照表_中国語[[#This Row],[舊]],字音画数表[旧字],0))</f>
        <v>#N/A</v>
      </c>
      <c r="F311" s="39" t="e">
        <f>INDEX(字音画数表[画数],MATCH(新旧対照表_中国語[[#This Row],[舊]],字音画数表[旧字],0))</f>
        <v>#N/A</v>
      </c>
      <c r="G311" s="39" t="e">
        <f>INDEX(字音画数表[部首番号],MATCH(新旧対照表_中国語[[#This Row],[舊]],字音画数表[旧字],0))</f>
        <v>#N/A</v>
      </c>
      <c r="H311" s="39"/>
    </row>
    <row r="312" spans="2:8">
      <c r="B312" s="48">
        <f t="shared" si="4"/>
        <v>310</v>
      </c>
      <c r="C312" s="34" t="s">
        <v>3043</v>
      </c>
      <c r="D312" s="88" t="s">
        <v>3042</v>
      </c>
      <c r="E312" s="48" t="e">
        <f>INDEX(字音画数表[字音],MATCH(新旧対照表_中国語[[#This Row],[舊]],字音画数表[旧字],0))</f>
        <v>#N/A</v>
      </c>
      <c r="F312" s="39" t="e">
        <f>INDEX(字音画数表[画数],MATCH(新旧対照表_中国語[[#This Row],[舊]],字音画数表[旧字],0))</f>
        <v>#N/A</v>
      </c>
      <c r="G312" s="39" t="e">
        <f>INDEX(字音画数表[部首番号],MATCH(新旧対照表_中国語[[#This Row],[舊]],字音画数表[旧字],0))</f>
        <v>#N/A</v>
      </c>
      <c r="H312" s="39"/>
    </row>
    <row r="313" spans="2:8">
      <c r="B313" s="48">
        <f t="shared" ref="B313:B376" si="5">ROW()-2</f>
        <v>311</v>
      </c>
      <c r="C313" t="s">
        <v>3045</v>
      </c>
      <c r="D313" s="88" t="s">
        <v>3044</v>
      </c>
      <c r="E313" s="48" t="str">
        <f>INDEX(字音画数表[字音],MATCH(新旧対照表_中国語[[#This Row],[舊]],字音画数表[旧字],0))</f>
        <v>そう</v>
      </c>
      <c r="F313" s="39">
        <f>INDEX(字音画数表[画数],MATCH(新旧対照表_中国語[[#This Row],[舊]],字音画数表[旧字],0))</f>
        <v>10</v>
      </c>
      <c r="G313" s="39">
        <f>INDEX(字音画数表[部首番号],MATCH(新旧対照表_中国語[[#This Row],[舊]],字音画数表[旧字],0))</f>
        <v>9</v>
      </c>
      <c r="H313" s="39"/>
    </row>
    <row r="314" spans="2:8">
      <c r="B314" s="48">
        <f t="shared" si="5"/>
        <v>312</v>
      </c>
      <c r="C314" s="34" t="s">
        <v>3047</v>
      </c>
      <c r="D314" s="88" t="s">
        <v>3046</v>
      </c>
      <c r="E314" s="48" t="str">
        <f>INDEX(字音画数表[字音],MATCH(新旧対照表_中国語[[#This Row],[舊]],字音画数表[旧字],0))</f>
        <v>こ</v>
      </c>
      <c r="F314" s="39">
        <f>INDEX(字音画数表[画数],MATCH(新旧対照表_中国語[[#This Row],[舊]],字音画数表[旧字],0))</f>
        <v>10</v>
      </c>
      <c r="G314" s="39">
        <f>INDEX(字音画数表[部首番号],MATCH(新旧対照表_中国語[[#This Row],[舊]],字音画数表[旧字],0))</f>
        <v>53</v>
      </c>
      <c r="H314" s="39"/>
    </row>
    <row r="315" spans="2:8">
      <c r="B315" s="48">
        <f t="shared" si="5"/>
        <v>313</v>
      </c>
      <c r="C315" s="34" t="s">
        <v>3049</v>
      </c>
      <c r="D315" s="88" t="s">
        <v>3048</v>
      </c>
      <c r="E315" s="48" t="e">
        <f>INDEX(字音画数表[字音],MATCH(新旧対照表_中国語[[#This Row],[舊]],字音画数表[旧字],0))</f>
        <v>#N/A</v>
      </c>
      <c r="F315" s="39" t="e">
        <f>INDEX(字音画数表[画数],MATCH(新旧対照表_中国語[[#This Row],[舊]],字音画数表[旧字],0))</f>
        <v>#N/A</v>
      </c>
      <c r="G315" s="39" t="e">
        <f>INDEX(字音画数表[部首番号],MATCH(新旧対照表_中国語[[#This Row],[舊]],字音画数表[旧字],0))</f>
        <v>#N/A</v>
      </c>
      <c r="H315" s="39"/>
    </row>
    <row r="316" spans="2:8">
      <c r="B316" s="48">
        <f t="shared" si="5"/>
        <v>314</v>
      </c>
      <c r="C316" s="34" t="s">
        <v>3051</v>
      </c>
      <c r="D316" s="88" t="s">
        <v>3050</v>
      </c>
      <c r="E316" s="48" t="e">
        <f>INDEX(字音画数表[字音],MATCH(新旧対照表_中国語[[#This Row],[舊]],字音画数表[旧字],0))</f>
        <v>#N/A</v>
      </c>
      <c r="F316" s="39" t="e">
        <f>INDEX(字音画数表[画数],MATCH(新旧対照表_中国語[[#This Row],[舊]],字音画数表[旧字],0))</f>
        <v>#N/A</v>
      </c>
      <c r="G316" s="39" t="e">
        <f>INDEX(字音画数表[部首番号],MATCH(新旧対照表_中国語[[#This Row],[舊]],字音画数表[旧字],0))</f>
        <v>#N/A</v>
      </c>
      <c r="H316" s="39"/>
    </row>
    <row r="317" spans="2:8">
      <c r="B317" s="48">
        <f t="shared" si="5"/>
        <v>315</v>
      </c>
      <c r="C317" s="34" t="s">
        <v>3053</v>
      </c>
      <c r="D317" s="121" t="s">
        <v>3052</v>
      </c>
      <c r="E317" s="48" t="e">
        <f>INDEX(字音画数表[字音],MATCH(新旧対照表_中国語[[#This Row],[舊]],字音画数表[旧字],0))</f>
        <v>#N/A</v>
      </c>
      <c r="F317" s="39" t="e">
        <f>INDEX(字音画数表[画数],MATCH(新旧対照表_中国語[[#This Row],[舊]],字音画数表[旧字],0))</f>
        <v>#N/A</v>
      </c>
      <c r="G317" s="39" t="e">
        <f>INDEX(字音画数表[部首番号],MATCH(新旧対照表_中国語[[#This Row],[舊]],字音画数表[旧字],0))</f>
        <v>#N/A</v>
      </c>
      <c r="H317" s="39"/>
    </row>
    <row r="318" spans="2:8">
      <c r="B318" s="48">
        <f t="shared" si="5"/>
        <v>316</v>
      </c>
      <c r="C318" t="s">
        <v>3055</v>
      </c>
      <c r="D318" t="s">
        <v>3054</v>
      </c>
      <c r="E318" s="48" t="e">
        <f>INDEX(字音画数表[字音],MATCH(新旧対照表_中国語[[#This Row],[舊]],字音画数表[旧字],0))</f>
        <v>#N/A</v>
      </c>
      <c r="F318" s="39" t="e">
        <f>INDEX(字音画数表[画数],MATCH(新旧対照表_中国語[[#This Row],[舊]],字音画数表[旧字],0))</f>
        <v>#N/A</v>
      </c>
      <c r="G318" s="39" t="e">
        <f>INDEX(字音画数表[部首番号],MATCH(新旧対照表_中国語[[#This Row],[舊]],字音画数表[旧字],0))</f>
        <v>#N/A</v>
      </c>
      <c r="H318" s="39"/>
    </row>
    <row r="319" spans="2:8">
      <c r="B319" s="48">
        <f t="shared" si="5"/>
        <v>317</v>
      </c>
      <c r="C319" s="34" t="s">
        <v>3057</v>
      </c>
      <c r="D319" s="88" t="s">
        <v>3056</v>
      </c>
      <c r="E319" s="48" t="str">
        <f>INDEX(字音画数表[字音],MATCH(新旧対照表_中国語[[#This Row],[舊]],字音画数表[旧字],0))</f>
        <v>ふ</v>
      </c>
      <c r="F319" s="39">
        <f>INDEX(字音画数表[画数],MATCH(新旧対照表_中国語[[#This Row],[舊]],字音画数表[旧字],0))</f>
        <v>9</v>
      </c>
      <c r="G319" s="39">
        <f>INDEX(字音画数表[部首番号],MATCH(新旧対照表_中国語[[#This Row],[舊]],字音画数表[旧字],0))</f>
        <v>154</v>
      </c>
      <c r="H319" s="39"/>
    </row>
    <row r="320" spans="2:8">
      <c r="B320" s="48">
        <f t="shared" si="5"/>
        <v>318</v>
      </c>
      <c r="C320" t="s">
        <v>3059</v>
      </c>
      <c r="D320" t="s">
        <v>3058</v>
      </c>
      <c r="E320" s="48" t="e">
        <f>INDEX(字音画数表[字音],MATCH(新旧対照表_中国語[[#This Row],[舊]],字音画数表[旧字],0))</f>
        <v>#N/A</v>
      </c>
      <c r="F320" s="39" t="e">
        <f>INDEX(字音画数表[画数],MATCH(新旧対照表_中国語[[#This Row],[舊]],字音画数表[旧字],0))</f>
        <v>#N/A</v>
      </c>
      <c r="G320" s="39" t="e">
        <f>INDEX(字音画数表[部首番号],MATCH(新旧対照表_中国語[[#This Row],[舊]],字音画数表[旧字],0))</f>
        <v>#N/A</v>
      </c>
      <c r="H320" s="39"/>
    </row>
    <row r="321" spans="2:8">
      <c r="B321" s="48">
        <f t="shared" si="5"/>
        <v>319</v>
      </c>
      <c r="C321" t="s">
        <v>3061</v>
      </c>
      <c r="D321" s="88" t="s">
        <v>3060</v>
      </c>
      <c r="E321" s="48" t="e">
        <f>INDEX(字音画数表[字音],MATCH(新旧対照表_中国語[[#This Row],[舊]],字音画数表[旧字],0))</f>
        <v>#N/A</v>
      </c>
      <c r="F321" s="39" t="e">
        <f>INDEX(字音画数表[画数],MATCH(新旧対照表_中国語[[#This Row],[舊]],字音画数表[旧字],0))</f>
        <v>#N/A</v>
      </c>
      <c r="G321" s="39" t="e">
        <f>INDEX(字音画数表[部首番号],MATCH(新旧対照表_中国語[[#This Row],[舊]],字音画数表[旧字],0))</f>
        <v>#N/A</v>
      </c>
      <c r="H321" s="39"/>
    </row>
    <row r="322" spans="2:8">
      <c r="B322" s="48">
        <f t="shared" si="5"/>
        <v>320</v>
      </c>
      <c r="C322" s="34" t="s">
        <v>3063</v>
      </c>
      <c r="D322" s="88" t="s">
        <v>3062</v>
      </c>
      <c r="E322" s="48" t="e">
        <f>INDEX(字音画数表[字音],MATCH(新旧対照表_中国語[[#This Row],[舊]],字音画数表[旧字],0))</f>
        <v>#N/A</v>
      </c>
      <c r="F322" s="39" t="e">
        <f>INDEX(字音画数表[画数],MATCH(新旧対照表_中国語[[#This Row],[舊]],字音画数表[旧字],0))</f>
        <v>#N/A</v>
      </c>
      <c r="G322" s="39" t="e">
        <f>INDEX(字音画数表[部首番号],MATCH(新旧対照表_中国語[[#This Row],[舊]],字音画数表[旧字],0))</f>
        <v>#N/A</v>
      </c>
      <c r="H322" s="39"/>
    </row>
    <row r="323" spans="2:8">
      <c r="B323" s="48">
        <f t="shared" si="5"/>
        <v>321</v>
      </c>
      <c r="C323" t="s">
        <v>3065</v>
      </c>
      <c r="D323" s="88" t="s">
        <v>3064</v>
      </c>
      <c r="E323" s="48" t="e">
        <f>INDEX(字音画数表[字音],MATCH(新旧対照表_中国語[[#This Row],[舊]],字音画数表[旧字],0))</f>
        <v>#N/A</v>
      </c>
      <c r="F323" s="39" t="e">
        <f>INDEX(字音画数表[画数],MATCH(新旧対照表_中国語[[#This Row],[舊]],字音画数表[旧字],0))</f>
        <v>#N/A</v>
      </c>
      <c r="G323" s="39" t="e">
        <f>INDEX(字音画数表[部首番号],MATCH(新旧対照表_中国語[[#This Row],[舊]],字音画数表[旧字],0))</f>
        <v>#N/A</v>
      </c>
      <c r="H323" s="39"/>
    </row>
    <row r="324" spans="2:8">
      <c r="B324" s="48">
        <f t="shared" si="5"/>
        <v>322</v>
      </c>
      <c r="C324" s="34" t="s">
        <v>3067</v>
      </c>
      <c r="D324" s="88" t="s">
        <v>3066</v>
      </c>
      <c r="E324" s="48" t="e">
        <f>INDEX(字音画数表[字音],MATCH(新旧対照表_中国語[[#This Row],[舊]],字音画数表[旧字],0))</f>
        <v>#N/A</v>
      </c>
      <c r="F324" s="39" t="e">
        <f>INDEX(字音画数表[画数],MATCH(新旧対照表_中国語[[#This Row],[舊]],字音画数表[旧字],0))</f>
        <v>#N/A</v>
      </c>
      <c r="G324" s="39" t="e">
        <f>INDEX(字音画数表[部首番号],MATCH(新旧対照表_中国語[[#This Row],[舊]],字音画数表[旧字],0))</f>
        <v>#N/A</v>
      </c>
      <c r="H324" s="39"/>
    </row>
    <row r="325" spans="2:8">
      <c r="B325" s="48">
        <f t="shared" si="5"/>
        <v>323</v>
      </c>
      <c r="C325" s="34" t="s">
        <v>3069</v>
      </c>
      <c r="D325" t="s">
        <v>3068</v>
      </c>
      <c r="E325" s="48" t="e">
        <f>INDEX(字音画数表[字音],MATCH(新旧対照表_中国語[[#This Row],[舊]],字音画数表[旧字],0))</f>
        <v>#N/A</v>
      </c>
      <c r="F325" s="39" t="e">
        <f>INDEX(字音画数表[画数],MATCH(新旧対照表_中国語[[#This Row],[舊]],字音画数表[旧字],0))</f>
        <v>#N/A</v>
      </c>
      <c r="G325" s="39" t="e">
        <f>INDEX(字音画数表[部首番号],MATCH(新旧対照表_中国語[[#This Row],[舊]],字音画数表[旧字],0))</f>
        <v>#N/A</v>
      </c>
      <c r="H325" s="39"/>
    </row>
    <row r="326" spans="2:8">
      <c r="B326" s="48">
        <f t="shared" si="5"/>
        <v>324</v>
      </c>
      <c r="C326" s="34" t="s">
        <v>3071</v>
      </c>
      <c r="D326" s="88" t="s">
        <v>3070</v>
      </c>
      <c r="E326" s="48" t="e">
        <f>INDEX(字音画数表[字音],MATCH(新旧対照表_中国語[[#This Row],[舊]],字音画数表[旧字],0))</f>
        <v>#N/A</v>
      </c>
      <c r="F326" s="39" t="e">
        <f>INDEX(字音画数表[画数],MATCH(新旧対照表_中国語[[#This Row],[舊]],字音画数表[旧字],0))</f>
        <v>#N/A</v>
      </c>
      <c r="G326" s="39" t="e">
        <f>INDEX(字音画数表[部首番号],MATCH(新旧対照表_中国語[[#This Row],[舊]],字音画数表[旧字],0))</f>
        <v>#N/A</v>
      </c>
      <c r="H326" s="39"/>
    </row>
    <row r="327" spans="2:8">
      <c r="B327" s="48">
        <f t="shared" si="5"/>
        <v>325</v>
      </c>
      <c r="C327" s="34" t="s">
        <v>3073</v>
      </c>
      <c r="D327" s="88" t="s">
        <v>3072</v>
      </c>
      <c r="E327" s="48" t="str">
        <f>INDEX(字音画数表[字音],MATCH(新旧対照表_中国語[[#This Row],[舊]],字音画数表[旧字],0))</f>
        <v>き</v>
      </c>
      <c r="F327" s="39">
        <f>INDEX(字音画数表[画数],MATCH(新旧対照表_中国語[[#This Row],[舊]],字音画数表[旧字],0))</f>
        <v>18</v>
      </c>
      <c r="G327" s="39">
        <f>INDEX(字音画数表[部首番号],MATCH(新旧対照表_中国語[[#This Row],[舊]],字音画数表[旧字],0))</f>
        <v>187</v>
      </c>
      <c r="H327" s="39"/>
    </row>
    <row r="328" spans="2:8">
      <c r="B328" s="48">
        <f t="shared" si="5"/>
        <v>326</v>
      </c>
      <c r="C328" s="34" t="s">
        <v>3075</v>
      </c>
      <c r="D328" s="88" t="s">
        <v>3074</v>
      </c>
      <c r="E328" s="48" t="e">
        <f>INDEX(字音画数表[字音],MATCH(新旧対照表_中国語[[#This Row],[舊]],字音画数表[旧字],0))</f>
        <v>#N/A</v>
      </c>
      <c r="F328" s="39" t="e">
        <f>INDEX(字音画数表[画数],MATCH(新旧対照表_中国語[[#This Row],[舊]],字音画数表[旧字],0))</f>
        <v>#N/A</v>
      </c>
      <c r="G328" s="39" t="e">
        <f>INDEX(字音画数表[部首番号],MATCH(新旧対照表_中国語[[#This Row],[舊]],字音画数表[旧字],0))</f>
        <v>#N/A</v>
      </c>
      <c r="H328" s="39"/>
    </row>
    <row r="329" spans="2:8">
      <c r="B329" s="48">
        <f t="shared" si="5"/>
        <v>327</v>
      </c>
      <c r="C329" s="34" t="s">
        <v>3077</v>
      </c>
      <c r="D329" s="88" t="s">
        <v>3076</v>
      </c>
      <c r="E329" s="48" t="e">
        <f>INDEX(字音画数表[字音],MATCH(新旧対照表_中国語[[#This Row],[舊]],字音画数表[旧字],0))</f>
        <v>#N/A</v>
      </c>
      <c r="F329" s="39" t="e">
        <f>INDEX(字音画数表[画数],MATCH(新旧対照表_中国語[[#This Row],[舊]],字音画数表[旧字],0))</f>
        <v>#N/A</v>
      </c>
      <c r="G329" s="39" t="e">
        <f>INDEX(字音画数表[部首番号],MATCH(新旧対照表_中国語[[#This Row],[舊]],字音画数表[旧字],0))</f>
        <v>#N/A</v>
      </c>
      <c r="H329" s="39"/>
    </row>
    <row r="330" spans="2:8">
      <c r="B330" s="48">
        <f t="shared" si="5"/>
        <v>328</v>
      </c>
      <c r="C330" s="34" t="s">
        <v>1923</v>
      </c>
      <c r="D330" s="88" t="s">
        <v>3078</v>
      </c>
      <c r="E330" s="48" t="str">
        <f>INDEX(字音画数表[字音],MATCH(新旧対照表_中国語[[#This Row],[舊]],字音画数表[旧字],0))</f>
        <v>そ</v>
      </c>
      <c r="F330" s="39">
        <f>INDEX(字音画数表[画数],MATCH(新旧対照表_中国語[[#This Row],[舊]],字音画数表[旧字],0))</f>
        <v>19</v>
      </c>
      <c r="G330" s="39">
        <f>INDEX(字音画数表[部首番号],MATCH(新旧対照表_中国語[[#This Row],[舊]],字音画数表[旧字],0))</f>
        <v>140</v>
      </c>
      <c r="H330" s="39"/>
    </row>
    <row r="331" spans="2:8">
      <c r="B331" s="48">
        <f t="shared" si="5"/>
        <v>329</v>
      </c>
      <c r="C331" s="34" t="s">
        <v>3080</v>
      </c>
      <c r="D331" s="88" t="s">
        <v>3079</v>
      </c>
      <c r="E331" s="48" t="e">
        <f>INDEX(字音画数表[字音],MATCH(新旧対照表_中国語[[#This Row],[舊]],字音画数表[旧字],0))</f>
        <v>#N/A</v>
      </c>
      <c r="F331" s="39" t="e">
        <f>INDEX(字音画数表[画数],MATCH(新旧対照表_中国語[[#This Row],[舊]],字音画数表[旧字],0))</f>
        <v>#N/A</v>
      </c>
      <c r="G331" s="39" t="e">
        <f>INDEX(字音画数表[部首番号],MATCH(新旧対照表_中国語[[#This Row],[舊]],字音画数表[旧字],0))</f>
        <v>#N/A</v>
      </c>
      <c r="H331" s="39"/>
    </row>
    <row r="332" spans="2:8">
      <c r="B332" s="48">
        <f t="shared" si="5"/>
        <v>330</v>
      </c>
      <c r="C332" s="34" t="s">
        <v>3082</v>
      </c>
      <c r="D332" s="88" t="s">
        <v>3081</v>
      </c>
      <c r="E332" s="48" t="e">
        <f>INDEX(字音画数表[字音],MATCH(新旧対照表_中国語[[#This Row],[舊]],字音画数表[旧字],0))</f>
        <v>#N/A</v>
      </c>
      <c r="F332" s="39" t="e">
        <f>INDEX(字音画数表[画数],MATCH(新旧対照表_中国語[[#This Row],[舊]],字音画数表[旧字],0))</f>
        <v>#N/A</v>
      </c>
      <c r="G332" s="39" t="e">
        <f>INDEX(字音画数表[部首番号],MATCH(新旧対照表_中国語[[#This Row],[舊]],字音画数表[旧字],0))</f>
        <v>#N/A</v>
      </c>
      <c r="H332" s="39"/>
    </row>
    <row r="333" spans="2:8">
      <c r="B333" s="48">
        <f t="shared" si="5"/>
        <v>331</v>
      </c>
      <c r="C333" s="34" t="s">
        <v>3084</v>
      </c>
      <c r="D333" s="88" t="s">
        <v>3083</v>
      </c>
      <c r="E333" s="48" t="e">
        <f>INDEX(字音画数表[字音],MATCH(新旧対照表_中国語[[#This Row],[舊]],字音画数表[旧字],0))</f>
        <v>#N/A</v>
      </c>
      <c r="F333" s="39" t="e">
        <f>INDEX(字音画数表[画数],MATCH(新旧対照表_中国語[[#This Row],[舊]],字音画数表[旧字],0))</f>
        <v>#N/A</v>
      </c>
      <c r="G333" s="39" t="e">
        <f>INDEX(字音画数表[部首番号],MATCH(新旧対照表_中国語[[#This Row],[舊]],字音画数表[旧字],0))</f>
        <v>#N/A</v>
      </c>
      <c r="H333" s="39"/>
    </row>
    <row r="334" spans="2:8">
      <c r="B334" s="48">
        <f t="shared" si="5"/>
        <v>332</v>
      </c>
      <c r="C334" s="34" t="s">
        <v>3086</v>
      </c>
      <c r="D334" s="88" t="s">
        <v>3085</v>
      </c>
      <c r="E334" s="48" t="e">
        <f>INDEX(字音画数表[字音],MATCH(新旧対照表_中国語[[#This Row],[舊]],字音画数表[旧字],0))</f>
        <v>#N/A</v>
      </c>
      <c r="F334" s="39" t="e">
        <f>INDEX(字音画数表[画数],MATCH(新旧対照表_中国語[[#This Row],[舊]],字音画数表[旧字],0))</f>
        <v>#N/A</v>
      </c>
      <c r="G334" s="39" t="e">
        <f>INDEX(字音画数表[部首番号],MATCH(新旧対照表_中国語[[#This Row],[舊]],字音画数表[旧字],0))</f>
        <v>#N/A</v>
      </c>
      <c r="H334" s="39"/>
    </row>
    <row r="335" spans="2:8">
      <c r="B335" s="48">
        <f t="shared" si="5"/>
        <v>333</v>
      </c>
      <c r="C335" s="34" t="s">
        <v>3088</v>
      </c>
      <c r="D335" s="88" t="s">
        <v>3087</v>
      </c>
      <c r="E335" s="48" t="e">
        <f>INDEX(字音画数表[字音],MATCH(新旧対照表_中国語[[#This Row],[舊]],字音画数表[旧字],0))</f>
        <v>#N/A</v>
      </c>
      <c r="F335" s="39" t="e">
        <f>INDEX(字音画数表[画数],MATCH(新旧対照表_中国語[[#This Row],[舊]],字音画数表[旧字],0))</f>
        <v>#N/A</v>
      </c>
      <c r="G335" s="39" t="e">
        <f>INDEX(字音画数表[部首番号],MATCH(新旧対照表_中国語[[#This Row],[舊]],字音画数表[旧字],0))</f>
        <v>#N/A</v>
      </c>
      <c r="H335" s="39"/>
    </row>
    <row r="336" spans="2:8">
      <c r="B336" s="48">
        <f t="shared" si="5"/>
        <v>334</v>
      </c>
      <c r="C336" s="34" t="s">
        <v>3090</v>
      </c>
      <c r="D336" s="88" t="s">
        <v>3089</v>
      </c>
      <c r="E336" s="48" t="e">
        <f>INDEX(字音画数表[字音],MATCH(新旧対照表_中国語[[#This Row],[舊]],字音画数表[旧字],0))</f>
        <v>#N/A</v>
      </c>
      <c r="F336" s="39" t="e">
        <f>INDEX(字音画数表[画数],MATCH(新旧対照表_中国語[[#This Row],[舊]],字音画数表[旧字],0))</f>
        <v>#N/A</v>
      </c>
      <c r="G336" s="39" t="e">
        <f>INDEX(字音画数表[部首番号],MATCH(新旧対照表_中国語[[#This Row],[舊]],字音画数表[旧字],0))</f>
        <v>#N/A</v>
      </c>
      <c r="H336" s="39"/>
    </row>
    <row r="337" spans="2:8">
      <c r="B337" s="48">
        <f t="shared" si="5"/>
        <v>335</v>
      </c>
      <c r="C337" s="34" t="s">
        <v>3092</v>
      </c>
      <c r="D337" s="88" t="s">
        <v>3091</v>
      </c>
      <c r="E337" s="48" t="e">
        <f>INDEX(字音画数表[字音],MATCH(新旧対照表_中国語[[#This Row],[舊]],字音画数表[旧字],0))</f>
        <v>#N/A</v>
      </c>
      <c r="F337" s="39" t="e">
        <f>INDEX(字音画数表[画数],MATCH(新旧対照表_中国語[[#This Row],[舊]],字音画数表[旧字],0))</f>
        <v>#N/A</v>
      </c>
      <c r="G337" s="39" t="e">
        <f>INDEX(字音画数表[部首番号],MATCH(新旧対照表_中国語[[#This Row],[舊]],字音画数表[旧字],0))</f>
        <v>#N/A</v>
      </c>
      <c r="H337" s="39"/>
    </row>
    <row r="338" spans="2:8">
      <c r="B338" s="48">
        <f t="shared" si="5"/>
        <v>336</v>
      </c>
      <c r="C338" s="34" t="s">
        <v>3094</v>
      </c>
      <c r="D338" s="88" t="s">
        <v>3093</v>
      </c>
      <c r="E338" s="48" t="e">
        <f>INDEX(字音画数表[字音],MATCH(新旧対照表_中国語[[#This Row],[舊]],字音画数表[旧字],0))</f>
        <v>#N/A</v>
      </c>
      <c r="F338" s="39" t="e">
        <f>INDEX(字音画数表[画数],MATCH(新旧対照表_中国語[[#This Row],[舊]],字音画数表[旧字],0))</f>
        <v>#N/A</v>
      </c>
      <c r="G338" s="39" t="e">
        <f>INDEX(字音画数表[部首番号],MATCH(新旧対照表_中国語[[#This Row],[舊]],字音画数表[旧字],0))</f>
        <v>#N/A</v>
      </c>
      <c r="H338" s="39"/>
    </row>
    <row r="339" spans="2:8">
      <c r="B339" s="48">
        <f t="shared" si="5"/>
        <v>337</v>
      </c>
      <c r="C339" s="34" t="s">
        <v>3096</v>
      </c>
      <c r="D339" s="88" t="s">
        <v>3095</v>
      </c>
      <c r="E339" s="48" t="e">
        <f>INDEX(字音画数表[字音],MATCH(新旧対照表_中国語[[#This Row],[舊]],字音画数表[旧字],0))</f>
        <v>#N/A</v>
      </c>
      <c r="F339" s="39" t="e">
        <f>INDEX(字音画数表[画数],MATCH(新旧対照表_中国語[[#This Row],[舊]],字音画数表[旧字],0))</f>
        <v>#N/A</v>
      </c>
      <c r="G339" s="39" t="e">
        <f>INDEX(字音画数表[部首番号],MATCH(新旧対照表_中国語[[#This Row],[舊]],字音画数表[旧字],0))</f>
        <v>#N/A</v>
      </c>
      <c r="H339" s="39"/>
    </row>
    <row r="340" spans="2:8">
      <c r="B340" s="48">
        <f t="shared" si="5"/>
        <v>338</v>
      </c>
      <c r="C340" s="34" t="s">
        <v>3098</v>
      </c>
      <c r="D340" s="88" t="s">
        <v>3097</v>
      </c>
      <c r="E340" s="48" t="e">
        <f>INDEX(字音画数表[字音],MATCH(新旧対照表_中国語[[#This Row],[舊]],字音画数表[旧字],0))</f>
        <v>#N/A</v>
      </c>
      <c r="F340" s="39" t="e">
        <f>INDEX(字音画数表[画数],MATCH(新旧対照表_中国語[[#This Row],[舊]],字音画数表[旧字],0))</f>
        <v>#N/A</v>
      </c>
      <c r="G340" s="39" t="e">
        <f>INDEX(字音画数表[部首番号],MATCH(新旧対照表_中国語[[#This Row],[舊]],字音画数表[旧字],0))</f>
        <v>#N/A</v>
      </c>
      <c r="H340" s="39"/>
    </row>
    <row r="341" spans="2:8">
      <c r="B341" s="48">
        <f t="shared" si="5"/>
        <v>339</v>
      </c>
      <c r="C341" s="34" t="s">
        <v>3100</v>
      </c>
      <c r="D341" s="88" t="s">
        <v>3099</v>
      </c>
      <c r="E341" s="48" t="e">
        <f>INDEX(字音画数表[字音],MATCH(新旧対照表_中国語[[#This Row],[舊]],字音画数表[旧字],0))</f>
        <v>#N/A</v>
      </c>
      <c r="F341" s="39" t="e">
        <f>INDEX(字音画数表[画数],MATCH(新旧対照表_中国語[[#This Row],[舊]],字音画数表[旧字],0))</f>
        <v>#N/A</v>
      </c>
      <c r="G341" s="39" t="e">
        <f>INDEX(字音画数表[部首番号],MATCH(新旧対照表_中国語[[#This Row],[舊]],字音画数表[旧字],0))</f>
        <v>#N/A</v>
      </c>
      <c r="H341" s="39"/>
    </row>
    <row r="342" spans="2:8">
      <c r="B342" s="48">
        <f t="shared" si="5"/>
        <v>340</v>
      </c>
      <c r="C342" s="34" t="s">
        <v>3102</v>
      </c>
      <c r="D342" s="88" t="s">
        <v>3101</v>
      </c>
      <c r="E342" s="48" t="e">
        <f>INDEX(字音画数表[字音],MATCH(新旧対照表_中国語[[#This Row],[舊]],字音画数表[旧字],0))</f>
        <v>#N/A</v>
      </c>
      <c r="F342" s="39" t="e">
        <f>INDEX(字音画数表[画数],MATCH(新旧対照表_中国語[[#This Row],[舊]],字音画数表[旧字],0))</f>
        <v>#N/A</v>
      </c>
      <c r="G342" s="39" t="e">
        <f>INDEX(字音画数表[部首番号],MATCH(新旧対照表_中国語[[#This Row],[舊]],字音画数表[旧字],0))</f>
        <v>#N/A</v>
      </c>
      <c r="H342" s="39"/>
    </row>
    <row r="343" spans="2:8">
      <c r="B343" s="48">
        <f t="shared" si="5"/>
        <v>341</v>
      </c>
      <c r="C343" s="34" t="s">
        <v>3104</v>
      </c>
      <c r="D343" s="88" t="s">
        <v>3103</v>
      </c>
      <c r="E343" s="48" t="e">
        <f>INDEX(字音画数表[字音],MATCH(新旧対照表_中国語[[#This Row],[舊]],字音画数表[旧字],0))</f>
        <v>#N/A</v>
      </c>
      <c r="F343" s="39" t="e">
        <f>INDEX(字音画数表[画数],MATCH(新旧対照表_中国語[[#This Row],[舊]],字音画数表[旧字],0))</f>
        <v>#N/A</v>
      </c>
      <c r="G343" s="39" t="e">
        <f>INDEX(字音画数表[部首番号],MATCH(新旧対照表_中国語[[#This Row],[舊]],字音画数表[旧字],0))</f>
        <v>#N/A</v>
      </c>
      <c r="H343" s="39"/>
    </row>
    <row r="344" spans="2:8">
      <c r="B344" s="48">
        <f t="shared" si="5"/>
        <v>342</v>
      </c>
      <c r="C344" t="s">
        <v>3110</v>
      </c>
      <c r="D344" s="88" t="s">
        <v>3109</v>
      </c>
      <c r="E344" s="48" t="e">
        <f>INDEX(字音画数表[字音],MATCH(新旧対照表_中国語[[#This Row],[舊]],字音画数表[旧字],0))</f>
        <v>#N/A</v>
      </c>
      <c r="F344" s="39" t="e">
        <f>INDEX(字音画数表[画数],MATCH(新旧対照表_中国語[[#This Row],[舊]],字音画数表[旧字],0))</f>
        <v>#N/A</v>
      </c>
      <c r="G344" s="39" t="e">
        <f>INDEX(字音画数表[部首番号],MATCH(新旧対照表_中国語[[#This Row],[舊]],字音画数表[旧字],0))</f>
        <v>#N/A</v>
      </c>
      <c r="H344" s="39"/>
    </row>
    <row r="345" spans="2:8">
      <c r="B345" s="48">
        <f t="shared" si="5"/>
        <v>343</v>
      </c>
      <c r="C345" s="34" t="s">
        <v>3112</v>
      </c>
      <c r="D345" s="88" t="s">
        <v>3111</v>
      </c>
      <c r="E345" s="48" t="e">
        <f>INDEX(字音画数表[字音],MATCH(新旧対照表_中国語[[#This Row],[舊]],字音画数表[旧字],0))</f>
        <v>#N/A</v>
      </c>
      <c r="F345" s="39" t="e">
        <f>INDEX(字音画数表[画数],MATCH(新旧対照表_中国語[[#This Row],[舊]],字音画数表[旧字],0))</f>
        <v>#N/A</v>
      </c>
      <c r="G345" s="39" t="e">
        <f>INDEX(字音画数表[部首番号],MATCH(新旧対照表_中国語[[#This Row],[舊]],字音画数表[旧字],0))</f>
        <v>#N/A</v>
      </c>
      <c r="H345" s="39"/>
    </row>
    <row r="346" spans="2:8">
      <c r="B346" s="48">
        <f t="shared" si="5"/>
        <v>344</v>
      </c>
      <c r="C346" s="34" t="s">
        <v>3114</v>
      </c>
      <c r="D346" s="88" t="s">
        <v>3113</v>
      </c>
      <c r="E346" s="48" t="e">
        <f>INDEX(字音画数表[字音],MATCH(新旧対照表_中国語[[#This Row],[舊]],字音画数表[旧字],0))</f>
        <v>#N/A</v>
      </c>
      <c r="F346" s="39" t="e">
        <f>INDEX(字音画数表[画数],MATCH(新旧対照表_中国語[[#This Row],[舊]],字音画数表[旧字],0))</f>
        <v>#N/A</v>
      </c>
      <c r="G346" s="39" t="e">
        <f>INDEX(字音画数表[部首番号],MATCH(新旧対照表_中国語[[#This Row],[舊]],字音画数表[旧字],0))</f>
        <v>#N/A</v>
      </c>
      <c r="H346" s="39"/>
    </row>
    <row r="347" spans="2:8">
      <c r="B347" s="48">
        <f t="shared" si="5"/>
        <v>345</v>
      </c>
      <c r="C347" t="s">
        <v>3116</v>
      </c>
      <c r="D347" s="88" t="s">
        <v>3115</v>
      </c>
      <c r="E347" s="48" t="e">
        <f>INDEX(字音画数表[字音],MATCH(新旧対照表_中国語[[#This Row],[舊]],字音画数表[旧字],0))</f>
        <v>#N/A</v>
      </c>
      <c r="F347" s="39" t="e">
        <f>INDEX(字音画数表[画数],MATCH(新旧対照表_中国語[[#This Row],[舊]],字音画数表[旧字],0))</f>
        <v>#N/A</v>
      </c>
      <c r="G347" s="39" t="e">
        <f>INDEX(字音画数表[部首番号],MATCH(新旧対照表_中国語[[#This Row],[舊]],字音画数表[旧字],0))</f>
        <v>#N/A</v>
      </c>
      <c r="H347" s="39"/>
    </row>
    <row r="348" spans="2:8">
      <c r="B348" s="48">
        <f t="shared" si="5"/>
        <v>346</v>
      </c>
      <c r="C348" s="34" t="s">
        <v>3118</v>
      </c>
      <c r="D348" s="88" t="s">
        <v>3117</v>
      </c>
      <c r="E348" s="48" t="str">
        <f>INDEX(字音画数表[字音],MATCH(新旧対照表_中国語[[#This Row],[舊]],字音画数表[旧字],0))</f>
        <v>けん</v>
      </c>
      <c r="F348" s="39">
        <f>INDEX(字音画数表[画数],MATCH(新旧対照表_中国語[[#This Row],[舊]],字音画数表[旧字],0))</f>
        <v>16</v>
      </c>
      <c r="G348" s="39">
        <f>INDEX(字音画数表[部首番号],MATCH(新旧対照表_中国語[[#This Row],[舊]],字音画数表[旧字],0))</f>
        <v>154</v>
      </c>
      <c r="H348" s="39"/>
    </row>
    <row r="349" spans="2:8">
      <c r="B349" s="48">
        <f t="shared" si="5"/>
        <v>347</v>
      </c>
      <c r="C349" s="34" t="s">
        <v>3120</v>
      </c>
      <c r="D349" s="88" t="s">
        <v>3119</v>
      </c>
      <c r="E349" s="48" t="str">
        <f>INDEX(字音画数表[字音],MATCH(新旧対照表_中国語[[#This Row],[舊]],字音画数表[旧字],0))</f>
        <v>しゅう</v>
      </c>
      <c r="F349" s="39">
        <f>INDEX(字音画数表[画数],MATCH(新旧対照表_中国語[[#This Row],[舊]],字音画数表[旧字],0))</f>
        <v>11</v>
      </c>
      <c r="G349" s="39">
        <f>INDEX(字音画数表[部首番号],MATCH(新旧対照表_中国語[[#This Row],[舊]],字音画数表[旧字],0))</f>
        <v>124</v>
      </c>
      <c r="H349" s="39"/>
    </row>
    <row r="350" spans="2:8">
      <c r="B350" s="48">
        <f t="shared" si="5"/>
        <v>348</v>
      </c>
      <c r="C350" s="34" t="s">
        <v>3122</v>
      </c>
      <c r="D350" s="88" t="s">
        <v>3121</v>
      </c>
      <c r="E350" s="48" t="e">
        <f>INDEX(字音画数表[字音],MATCH(新旧対照表_中国語[[#This Row],[舊]],字音画数表[旧字],0))</f>
        <v>#N/A</v>
      </c>
      <c r="F350" s="39" t="e">
        <f>INDEX(字音画数表[画数],MATCH(新旧対照表_中国語[[#This Row],[舊]],字音画数表[旧字],0))</f>
        <v>#N/A</v>
      </c>
      <c r="G350" s="39" t="e">
        <f>INDEX(字音画数表[部首番号],MATCH(新旧対照表_中国語[[#This Row],[舊]],字音画数表[旧字],0))</f>
        <v>#N/A</v>
      </c>
      <c r="H350" s="39"/>
    </row>
    <row r="351" spans="2:8">
      <c r="B351" s="48">
        <f t="shared" si="5"/>
        <v>349</v>
      </c>
      <c r="C351" t="s">
        <v>3124</v>
      </c>
      <c r="D351" s="88" t="s">
        <v>3123</v>
      </c>
      <c r="E351" s="48" t="e">
        <f>INDEX(字音画数表[字音],MATCH(新旧対照表_中国語[[#This Row],[舊]],字音画数表[旧字],0))</f>
        <v>#N/A</v>
      </c>
      <c r="F351" s="39" t="e">
        <f>INDEX(字音画数表[画数],MATCH(新旧対照表_中国語[[#This Row],[舊]],字音画数表[旧字],0))</f>
        <v>#N/A</v>
      </c>
      <c r="G351" s="39" t="e">
        <f>INDEX(字音画数表[部首番号],MATCH(新旧対照表_中国語[[#This Row],[舊]],字音画数表[旧字],0))</f>
        <v>#N/A</v>
      </c>
      <c r="H351" s="39"/>
    </row>
    <row r="352" spans="2:8">
      <c r="B352" s="48">
        <f t="shared" si="5"/>
        <v>350</v>
      </c>
      <c r="C352" s="34" t="s">
        <v>3126</v>
      </c>
      <c r="D352" s="88" t="s">
        <v>3125</v>
      </c>
      <c r="E352" s="48" t="e">
        <f>INDEX(字音画数表[字音],MATCH(新旧対照表_中国語[[#This Row],[舊]],字音画数表[旧字],0))</f>
        <v>#N/A</v>
      </c>
      <c r="F352" s="39" t="e">
        <f>INDEX(字音画数表[画数],MATCH(新旧対照表_中国語[[#This Row],[舊]],字音画数表[旧字],0))</f>
        <v>#N/A</v>
      </c>
      <c r="G352" s="39" t="e">
        <f>INDEX(字音画数表[部首番号],MATCH(新旧対照表_中国語[[#This Row],[舊]],字音画数表[旧字],0))</f>
        <v>#N/A</v>
      </c>
      <c r="H352" s="39"/>
    </row>
    <row r="353" spans="2:8">
      <c r="B353" s="48">
        <f t="shared" si="5"/>
        <v>351</v>
      </c>
      <c r="C353" s="34" t="s">
        <v>3128</v>
      </c>
      <c r="D353" s="88" t="s">
        <v>3127</v>
      </c>
      <c r="E353" s="48" t="e">
        <f>INDEX(字音画数表[字音],MATCH(新旧対照表_中国語[[#This Row],[舊]],字音画数表[旧字],0))</f>
        <v>#N/A</v>
      </c>
      <c r="F353" s="39" t="e">
        <f>INDEX(字音画数表[画数],MATCH(新旧対照表_中国語[[#This Row],[舊]],字音画数表[旧字],0))</f>
        <v>#N/A</v>
      </c>
      <c r="G353" s="39" t="e">
        <f>INDEX(字音画数表[部首番号],MATCH(新旧対照表_中国語[[#This Row],[舊]],字音画数表[旧字],0))</f>
        <v>#N/A</v>
      </c>
      <c r="H353" s="39"/>
    </row>
    <row r="354" spans="2:8">
      <c r="B354" s="48">
        <f t="shared" si="5"/>
        <v>352</v>
      </c>
      <c r="C354" t="s">
        <v>3130</v>
      </c>
      <c r="D354" s="88" t="s">
        <v>3129</v>
      </c>
      <c r="E354" s="48" t="e">
        <f>INDEX(字音画数表[字音],MATCH(新旧対照表_中国語[[#This Row],[舊]],字音画数表[旧字],0))</f>
        <v>#N/A</v>
      </c>
      <c r="F354" s="39" t="e">
        <f>INDEX(字音画数表[画数],MATCH(新旧対照表_中国語[[#This Row],[舊]],字音画数表[旧字],0))</f>
        <v>#N/A</v>
      </c>
      <c r="G354" s="39" t="e">
        <f>INDEX(字音画数表[部首番号],MATCH(新旧対照表_中国語[[#This Row],[舊]],字音画数表[旧字],0))</f>
        <v>#N/A</v>
      </c>
      <c r="H354" s="39"/>
    </row>
    <row r="355" spans="2:8">
      <c r="B355" s="48">
        <f t="shared" si="5"/>
        <v>353</v>
      </c>
      <c r="C355" t="s">
        <v>3132</v>
      </c>
      <c r="D355" s="88" t="s">
        <v>3131</v>
      </c>
      <c r="E355" s="48" t="e">
        <f>INDEX(字音画数表[字音],MATCH(新旧対照表_中国語[[#This Row],[舊]],字音画数表[旧字],0))</f>
        <v>#N/A</v>
      </c>
      <c r="F355" s="39" t="e">
        <f>INDEX(字音画数表[画数],MATCH(新旧対照表_中国語[[#This Row],[舊]],字音画数表[旧字],0))</f>
        <v>#N/A</v>
      </c>
      <c r="G355" s="39" t="e">
        <f>INDEX(字音画数表[部首番号],MATCH(新旧対照表_中国語[[#This Row],[舊]],字音画数表[旧字],0))</f>
        <v>#N/A</v>
      </c>
      <c r="H355" s="39"/>
    </row>
    <row r="356" spans="2:8">
      <c r="B356" s="48">
        <f t="shared" si="5"/>
        <v>354</v>
      </c>
      <c r="C356" t="s">
        <v>3134</v>
      </c>
      <c r="D356" s="88" t="s">
        <v>3133</v>
      </c>
      <c r="E356" s="48" t="e">
        <f>INDEX(字音画数表[字音],MATCH(新旧対照表_中国語[[#This Row],[舊]],字音画数表[旧字],0))</f>
        <v>#N/A</v>
      </c>
      <c r="F356" s="39" t="e">
        <f>INDEX(字音画数表[画数],MATCH(新旧対照表_中国語[[#This Row],[舊]],字音画数表[旧字],0))</f>
        <v>#N/A</v>
      </c>
      <c r="G356" s="39" t="e">
        <f>INDEX(字音画数表[部首番号],MATCH(新旧対照表_中国語[[#This Row],[舊]],字音画数表[旧字],0))</f>
        <v>#N/A</v>
      </c>
      <c r="H356" s="39"/>
    </row>
    <row r="357" spans="2:8">
      <c r="B357" s="48">
        <f t="shared" si="5"/>
        <v>355</v>
      </c>
      <c r="C357" s="34" t="s">
        <v>3136</v>
      </c>
      <c r="D357" s="88" t="s">
        <v>3135</v>
      </c>
      <c r="E357" s="48" t="e">
        <f>INDEX(字音画数表[字音],MATCH(新旧対照表_中国語[[#This Row],[舊]],字音画数表[旧字],0))</f>
        <v>#N/A</v>
      </c>
      <c r="F357" s="39" t="e">
        <f>INDEX(字音画数表[画数],MATCH(新旧対照表_中国語[[#This Row],[舊]],字音画数表[旧字],0))</f>
        <v>#N/A</v>
      </c>
      <c r="G357" s="39" t="e">
        <f>INDEX(字音画数表[部首番号],MATCH(新旧対照表_中国語[[#This Row],[舊]],字音画数表[旧字],0))</f>
        <v>#N/A</v>
      </c>
      <c r="H357" s="39"/>
    </row>
    <row r="358" spans="2:8">
      <c r="B358" s="48">
        <f t="shared" si="5"/>
        <v>356</v>
      </c>
      <c r="C358" t="s">
        <v>3138</v>
      </c>
      <c r="D358" t="s">
        <v>3137</v>
      </c>
      <c r="E358" s="48" t="e">
        <f>INDEX(字音画数表[字音],MATCH(新旧対照表_中国語[[#This Row],[舊]],字音画数表[旧字],0))</f>
        <v>#N/A</v>
      </c>
      <c r="F358" s="39" t="e">
        <f>INDEX(字音画数表[画数],MATCH(新旧対照表_中国語[[#This Row],[舊]],字音画数表[旧字],0))</f>
        <v>#N/A</v>
      </c>
      <c r="G358" s="39" t="e">
        <f>INDEX(字音画数表[部首番号],MATCH(新旧対照表_中国語[[#This Row],[舊]],字音画数表[旧字],0))</f>
        <v>#N/A</v>
      </c>
      <c r="H358" s="39"/>
    </row>
    <row r="359" spans="2:8">
      <c r="B359" s="48">
        <f t="shared" si="5"/>
        <v>357</v>
      </c>
      <c r="C359" t="s">
        <v>3140</v>
      </c>
      <c r="D359" s="88" t="s">
        <v>3139</v>
      </c>
      <c r="E359" s="48" t="e">
        <f>INDEX(字音画数表[字音],MATCH(新旧対照表_中国語[[#This Row],[舊]],字音画数表[旧字],0))</f>
        <v>#N/A</v>
      </c>
      <c r="F359" s="39" t="e">
        <f>INDEX(字音画数表[画数],MATCH(新旧対照表_中国語[[#This Row],[舊]],字音画数表[旧字],0))</f>
        <v>#N/A</v>
      </c>
      <c r="G359" s="39" t="e">
        <f>INDEX(字音画数表[部首番号],MATCH(新旧対照表_中国語[[#This Row],[舊]],字音画数表[旧字],0))</f>
        <v>#N/A</v>
      </c>
      <c r="H359" s="39"/>
    </row>
    <row r="360" spans="2:8">
      <c r="B360" s="48">
        <f t="shared" si="5"/>
        <v>358</v>
      </c>
      <c r="C360" s="34" t="s">
        <v>3142</v>
      </c>
      <c r="D360" s="88" t="s">
        <v>3141</v>
      </c>
      <c r="E360" s="48" t="e">
        <f>INDEX(字音画数表[字音],MATCH(新旧対照表_中国語[[#This Row],[舊]],字音画数表[旧字],0))</f>
        <v>#N/A</v>
      </c>
      <c r="F360" s="39" t="e">
        <f>INDEX(字音画数表[画数],MATCH(新旧対照表_中国語[[#This Row],[舊]],字音画数表[旧字],0))</f>
        <v>#N/A</v>
      </c>
      <c r="G360" s="39" t="e">
        <f>INDEX(字音画数表[部首番号],MATCH(新旧対照表_中国語[[#This Row],[舊]],字音画数表[旧字],0))</f>
        <v>#N/A</v>
      </c>
      <c r="H360" s="39"/>
    </row>
    <row r="361" spans="2:8">
      <c r="B361" s="48">
        <f t="shared" si="5"/>
        <v>359</v>
      </c>
      <c r="C361" s="34" t="s">
        <v>1933</v>
      </c>
      <c r="D361" s="88" t="s">
        <v>3143</v>
      </c>
      <c r="E361" s="48" t="str">
        <f>INDEX(字音画数表[字音],MATCH(新旧対照表_中国語[[#This Row],[舊]],字音画数表[旧字],0))</f>
        <v>たん</v>
      </c>
      <c r="F361" s="39">
        <f>INDEX(字音画数表[画数],MATCH(新旧対照表_中国語[[#This Row],[舊]],字音画数表[旧字],0))</f>
        <v>15</v>
      </c>
      <c r="G361" s="39">
        <f>INDEX(字音画数表[部首番号],MATCH(新旧対照表_中国語[[#This Row],[舊]],字音画数表[旧字],0))</f>
        <v>149</v>
      </c>
      <c r="H361" s="39"/>
    </row>
    <row r="362" spans="2:8">
      <c r="B362" s="48">
        <f t="shared" si="5"/>
        <v>360</v>
      </c>
      <c r="C362" t="s">
        <v>3145</v>
      </c>
      <c r="D362" s="88" t="s">
        <v>3144</v>
      </c>
      <c r="E362" s="48" t="e">
        <f>INDEX(字音画数表[字音],MATCH(新旧対照表_中国語[[#This Row],[舊]],字音画数表[旧字],0))</f>
        <v>#N/A</v>
      </c>
      <c r="F362" s="39" t="e">
        <f>INDEX(字音画数表[画数],MATCH(新旧対照表_中国語[[#This Row],[舊]],字音画数表[旧字],0))</f>
        <v>#N/A</v>
      </c>
      <c r="G362" s="39" t="e">
        <f>INDEX(字音画数表[部首番号],MATCH(新旧対照表_中国語[[#This Row],[舊]],字音画数表[旧字],0))</f>
        <v>#N/A</v>
      </c>
      <c r="H362" s="39"/>
    </row>
    <row r="363" spans="2:8">
      <c r="B363" s="48">
        <f t="shared" si="5"/>
        <v>361</v>
      </c>
      <c r="C363" t="s">
        <v>3147</v>
      </c>
      <c r="D363" s="88" t="s">
        <v>3146</v>
      </c>
      <c r="E363" s="48" t="e">
        <f>INDEX(字音画数表[字音],MATCH(新旧対照表_中国語[[#This Row],[舊]],字音画数表[旧字],0))</f>
        <v>#N/A</v>
      </c>
      <c r="F363" s="39" t="e">
        <f>INDEX(字音画数表[画数],MATCH(新旧対照表_中国語[[#This Row],[舊]],字音画数表[旧字],0))</f>
        <v>#N/A</v>
      </c>
      <c r="G363" s="39" t="e">
        <f>INDEX(字音画数表[部首番号],MATCH(新旧対照表_中国語[[#This Row],[舊]],字音画数表[旧字],0))</f>
        <v>#N/A</v>
      </c>
      <c r="H363" s="39"/>
    </row>
    <row r="364" spans="2:8">
      <c r="B364" s="48">
        <f t="shared" si="5"/>
        <v>362</v>
      </c>
      <c r="C364" s="34" t="s">
        <v>3149</v>
      </c>
      <c r="D364" s="88" t="s">
        <v>3148</v>
      </c>
      <c r="E364" s="48" t="e">
        <f>INDEX(字音画数表[字音],MATCH(新旧対照表_中国語[[#This Row],[舊]],字音画数表[旧字],0))</f>
        <v>#N/A</v>
      </c>
      <c r="F364" s="39" t="e">
        <f>INDEX(字音画数表[画数],MATCH(新旧対照表_中国語[[#This Row],[舊]],字音画数表[旧字],0))</f>
        <v>#N/A</v>
      </c>
      <c r="G364" s="39" t="e">
        <f>INDEX(字音画数表[部首番号],MATCH(新旧対照表_中国語[[#This Row],[舊]],字音画数表[旧字],0))</f>
        <v>#N/A</v>
      </c>
      <c r="H364" s="39"/>
    </row>
    <row r="365" spans="2:8">
      <c r="B365" s="48">
        <f t="shared" si="5"/>
        <v>363</v>
      </c>
      <c r="C365" s="34" t="s">
        <v>3151</v>
      </c>
      <c r="D365" s="88" t="s">
        <v>3150</v>
      </c>
      <c r="E365" s="48" t="e">
        <f>INDEX(字音画数表[字音],MATCH(新旧対照表_中国語[[#This Row],[舊]],字音画数表[旧字],0))</f>
        <v>#N/A</v>
      </c>
      <c r="F365" s="39" t="e">
        <f>INDEX(字音画数表[画数],MATCH(新旧対照表_中国語[[#This Row],[舊]],字音画数表[旧字],0))</f>
        <v>#N/A</v>
      </c>
      <c r="G365" s="39" t="e">
        <f>INDEX(字音画数表[部首番号],MATCH(新旧対照表_中国語[[#This Row],[舊]],字音画数表[旧字],0))</f>
        <v>#N/A</v>
      </c>
      <c r="H365" s="39"/>
    </row>
    <row r="366" spans="2:8">
      <c r="B366" s="48">
        <f t="shared" si="5"/>
        <v>364</v>
      </c>
      <c r="C366" s="122" t="s">
        <v>3153</v>
      </c>
      <c r="D366" s="88" t="s">
        <v>3152</v>
      </c>
      <c r="E366" s="48" t="e">
        <f>INDEX(字音画数表[字音],MATCH(新旧対照表_中国語[[#This Row],[舊]],字音画数表[旧字],0))</f>
        <v>#N/A</v>
      </c>
      <c r="F366" s="39" t="e">
        <f>INDEX(字音画数表[画数],MATCH(新旧対照表_中国語[[#This Row],[舊]],字音画数表[旧字],0))</f>
        <v>#N/A</v>
      </c>
      <c r="G366" s="39" t="e">
        <f>INDEX(字音画数表[部首番号],MATCH(新旧対照表_中国語[[#This Row],[舊]],字音画数表[旧字],0))</f>
        <v>#N/A</v>
      </c>
      <c r="H366" s="39"/>
    </row>
    <row r="367" spans="2:8">
      <c r="B367" s="48">
        <f t="shared" si="5"/>
        <v>365</v>
      </c>
      <c r="C367" s="34" t="s">
        <v>3155</v>
      </c>
      <c r="D367" s="88" t="s">
        <v>3154</v>
      </c>
      <c r="E367" s="48" t="str">
        <f>INDEX(字音画数表[字音],MATCH(新旧対照表_中国語[[#This Row],[舊]],字音画数表[旧字],0))</f>
        <v>き</v>
      </c>
      <c r="F367" s="39">
        <f>INDEX(字音画数表[画数],MATCH(新旧対照表_中国語[[#This Row],[舊]],字音画数表[旧字],0))</f>
        <v>12</v>
      </c>
      <c r="G367" s="39">
        <f>INDEX(字音画数表[部首番号],MATCH(新旧対照表_中国語[[#This Row],[舊]],字音画数表[旧字],0))</f>
        <v>154</v>
      </c>
      <c r="H367" s="39"/>
    </row>
    <row r="368" spans="2:8">
      <c r="B368" s="48">
        <f t="shared" si="5"/>
        <v>366</v>
      </c>
      <c r="C368" s="34" t="s">
        <v>3157</v>
      </c>
      <c r="D368" s="88" t="s">
        <v>3156</v>
      </c>
      <c r="E368" s="48" t="e">
        <f>INDEX(字音画数表[字音],MATCH(新旧対照表_中国語[[#This Row],[舊]],字音画数表[旧字],0))</f>
        <v>#N/A</v>
      </c>
      <c r="F368" s="39" t="e">
        <f>INDEX(字音画数表[画数],MATCH(新旧対照表_中国語[[#This Row],[舊]],字音画数表[旧字],0))</f>
        <v>#N/A</v>
      </c>
      <c r="G368" s="39" t="e">
        <f>INDEX(字音画数表[部首番号],MATCH(新旧対照表_中国語[[#This Row],[舊]],字音画数表[旧字],0))</f>
        <v>#N/A</v>
      </c>
      <c r="H368" s="39"/>
    </row>
    <row r="369" spans="2:8">
      <c r="B369" s="48">
        <f t="shared" si="5"/>
        <v>367</v>
      </c>
      <c r="C369" s="34" t="s">
        <v>3158</v>
      </c>
      <c r="D369" t="s">
        <v>3422</v>
      </c>
      <c r="E369" s="48" t="e">
        <f>INDEX(字音画数表[字音],MATCH(新旧対照表_中国語[[#This Row],[舊]],字音画数表[旧字],0))</f>
        <v>#N/A</v>
      </c>
      <c r="F369" s="39" t="e">
        <f>INDEX(字音画数表[画数],MATCH(新旧対照表_中国語[[#This Row],[舊]],字音画数表[旧字],0))</f>
        <v>#N/A</v>
      </c>
      <c r="G369" s="39" t="e">
        <f>INDEX(字音画数表[部首番号],MATCH(新旧対照表_中国語[[#This Row],[舊]],字音画数表[旧字],0))</f>
        <v>#N/A</v>
      </c>
      <c r="H369" s="83" t="s">
        <v>3423</v>
      </c>
    </row>
    <row r="370" spans="2:8">
      <c r="B370" s="48">
        <f t="shared" si="5"/>
        <v>368</v>
      </c>
      <c r="C370" s="34" t="s">
        <v>3160</v>
      </c>
      <c r="D370" t="s">
        <v>3159</v>
      </c>
      <c r="E370" s="48" t="str">
        <f>INDEX(字音画数表[字音],MATCH(新旧対照表_中国語[[#This Row],[舊]],字音画数表[旧字],0))</f>
        <v>けつ</v>
      </c>
      <c r="F370" s="39">
        <f>INDEX(字音画数表[画数],MATCH(新旧対照表_中国語[[#This Row],[舊]],字音画数表[旧字],0))</f>
        <v>7</v>
      </c>
      <c r="G370" s="39">
        <f>INDEX(字音画数表[部首番号],MATCH(新旧対照表_中国語[[#This Row],[舊]],字音画数表[旧字],0))</f>
        <v>85</v>
      </c>
      <c r="H370" s="39"/>
    </row>
    <row r="371" spans="2:8">
      <c r="B371" s="48">
        <f t="shared" si="5"/>
        <v>369</v>
      </c>
      <c r="C371" s="34" t="s">
        <v>3161</v>
      </c>
      <c r="D371" t="s">
        <v>3420</v>
      </c>
      <c r="E371" s="48" t="e">
        <f>INDEX(字音画数表[字音],MATCH(新旧対照表_中国語[[#This Row],[舊]],字音画数表[旧字],0))</f>
        <v>#N/A</v>
      </c>
      <c r="F371" s="39" t="e">
        <f>INDEX(字音画数表[画数],MATCH(新旧対照表_中国語[[#This Row],[舊]],字音画数表[旧字],0))</f>
        <v>#N/A</v>
      </c>
      <c r="G371" s="39" t="e">
        <f>INDEX(字音画数表[部首番号],MATCH(新旧対照表_中国語[[#This Row],[舊]],字音画数表[旧字],0))</f>
        <v>#N/A</v>
      </c>
      <c r="H371" s="39" t="s">
        <v>3421</v>
      </c>
    </row>
    <row r="372" spans="2:8">
      <c r="B372" s="48">
        <f t="shared" si="5"/>
        <v>370</v>
      </c>
      <c r="C372" s="34" t="s">
        <v>3162</v>
      </c>
      <c r="D372" t="s">
        <v>3424</v>
      </c>
      <c r="E372" s="48" t="e">
        <f>INDEX(字音画数表[字音],MATCH(新旧対照表_中国語[[#This Row],[舊]],字音画数表[旧字],0))</f>
        <v>#N/A</v>
      </c>
      <c r="F372" s="39" t="e">
        <f>INDEX(字音画数表[画数],MATCH(新旧対照表_中国語[[#This Row],[舊]],字音画数表[旧字],0))</f>
        <v>#N/A</v>
      </c>
      <c r="G372" s="39" t="e">
        <f>INDEX(字音画数表[部首番号],MATCH(新旧対照表_中国語[[#This Row],[舊]],字音画数表[旧字],0))</f>
        <v>#N/A</v>
      </c>
      <c r="H372" s="83" t="s">
        <v>3425</v>
      </c>
    </row>
    <row r="373" spans="2:8">
      <c r="B373" s="48">
        <f t="shared" si="5"/>
        <v>371</v>
      </c>
      <c r="C373" s="34" t="s">
        <v>3164</v>
      </c>
      <c r="D373" s="88" t="s">
        <v>3163</v>
      </c>
      <c r="E373" s="48" t="e">
        <f>INDEX(字音画数表[字音],MATCH(新旧対照表_中国語[[#This Row],[舊]],字音画数表[旧字],0))</f>
        <v>#N/A</v>
      </c>
      <c r="F373" s="39" t="e">
        <f>INDEX(字音画数表[画数],MATCH(新旧対照表_中国語[[#This Row],[舊]],字音画数表[旧字],0))</f>
        <v>#N/A</v>
      </c>
      <c r="G373" s="39" t="e">
        <f>INDEX(字音画数表[部首番号],MATCH(新旧対照表_中国語[[#This Row],[舊]],字音画数表[旧字],0))</f>
        <v>#N/A</v>
      </c>
      <c r="H373" s="39"/>
    </row>
    <row r="374" spans="2:8">
      <c r="B374" s="48">
        <f t="shared" si="5"/>
        <v>372</v>
      </c>
      <c r="C374" s="34" t="s">
        <v>3166</v>
      </c>
      <c r="D374" t="s">
        <v>3165</v>
      </c>
      <c r="E374" s="48" t="str">
        <f>INDEX(字音画数表[字音],MATCH(新旧対照表_中国語[[#This Row],[舊]],字音画数表[旧字],0))</f>
        <v>せん</v>
      </c>
      <c r="F374" s="39">
        <f>INDEX(字音画数表[画数],MATCH(新旧対照表_中国語[[#This Row],[舊]],字音画数表[旧字],0))</f>
        <v>16</v>
      </c>
      <c r="G374" s="39">
        <f>INDEX(字音画数表[部首番号],MATCH(新旧対照表_中国語[[#This Row],[舊]],字音画数表[旧字],0))</f>
        <v>162</v>
      </c>
      <c r="H374" s="39"/>
    </row>
    <row r="375" spans="2:8">
      <c r="B375" s="48">
        <f t="shared" si="5"/>
        <v>373</v>
      </c>
      <c r="C375" s="34" t="s">
        <v>3168</v>
      </c>
      <c r="D375" s="88" t="s">
        <v>3167</v>
      </c>
      <c r="E375" s="48" t="e">
        <f>INDEX(字音画数表[字音],MATCH(新旧対照表_中国語[[#This Row],[舊]],字音画数表[旧字],0))</f>
        <v>#N/A</v>
      </c>
      <c r="F375" s="39" t="e">
        <f>INDEX(字音画数表[画数],MATCH(新旧対照表_中国語[[#This Row],[舊]],字音画数表[旧字],0))</f>
        <v>#N/A</v>
      </c>
      <c r="G375" s="39" t="e">
        <f>INDEX(字音画数表[部首番号],MATCH(新旧対照表_中国語[[#This Row],[舊]],字音画数表[旧字],0))</f>
        <v>#N/A</v>
      </c>
      <c r="H375" s="39"/>
    </row>
    <row r="376" spans="2:8">
      <c r="B376" s="48">
        <f t="shared" si="5"/>
        <v>374</v>
      </c>
      <c r="C376" s="34" t="s">
        <v>3170</v>
      </c>
      <c r="D376" s="88" t="s">
        <v>3169</v>
      </c>
      <c r="E376" s="48" t="e">
        <f>INDEX(字音画数表[字音],MATCH(新旧対照表_中国語[[#This Row],[舊]],字音画数表[旧字],0))</f>
        <v>#N/A</v>
      </c>
      <c r="F376" s="39" t="e">
        <f>INDEX(字音画数表[画数],MATCH(新旧対照表_中国語[[#This Row],[舊]],字音画数表[旧字],0))</f>
        <v>#N/A</v>
      </c>
      <c r="G376" s="39" t="e">
        <f>INDEX(字音画数表[部首番号],MATCH(新旧対照表_中国語[[#This Row],[舊]],字音画数表[旧字],0))</f>
        <v>#N/A</v>
      </c>
      <c r="H376" s="39"/>
    </row>
    <row r="377" spans="2:8">
      <c r="B377" s="48">
        <f t="shared" ref="B377:B440" si="6">ROW()-2</f>
        <v>375</v>
      </c>
      <c r="C377" s="34" t="s">
        <v>3172</v>
      </c>
      <c r="D377" s="88" t="s">
        <v>3171</v>
      </c>
      <c r="E377" s="48" t="e">
        <f>INDEX(字音画数表[字音],MATCH(新旧対照表_中国語[[#This Row],[舊]],字音画数表[旧字],0))</f>
        <v>#N/A</v>
      </c>
      <c r="F377" s="39" t="e">
        <f>INDEX(字音画数表[画数],MATCH(新旧対照表_中国語[[#This Row],[舊]],字音画数表[旧字],0))</f>
        <v>#N/A</v>
      </c>
      <c r="G377" s="39" t="e">
        <f>INDEX(字音画数表[部首番号],MATCH(新旧対照表_中国語[[#This Row],[舊]],字音画数表[旧字],0))</f>
        <v>#N/A</v>
      </c>
      <c r="H377" s="39"/>
    </row>
    <row r="378" spans="2:8">
      <c r="B378" s="48">
        <f t="shared" si="6"/>
        <v>376</v>
      </c>
      <c r="C378" s="122" t="s">
        <v>3174</v>
      </c>
      <c r="D378" s="88" t="s">
        <v>3173</v>
      </c>
      <c r="E378" s="48" t="e">
        <f>INDEX(字音画数表[字音],MATCH(新旧対照表_中国語[[#This Row],[舊]],字音画数表[旧字],0))</f>
        <v>#N/A</v>
      </c>
      <c r="F378" s="39" t="e">
        <f>INDEX(字音画数表[画数],MATCH(新旧対照表_中国語[[#This Row],[舊]],字音画数表[旧字],0))</f>
        <v>#N/A</v>
      </c>
      <c r="G378" s="39" t="e">
        <f>INDEX(字音画数表[部首番号],MATCH(新旧対照表_中国語[[#This Row],[舊]],字音画数表[旧字],0))</f>
        <v>#N/A</v>
      </c>
      <c r="H378" s="39"/>
    </row>
    <row r="379" spans="2:8">
      <c r="B379" s="48">
        <f t="shared" si="6"/>
        <v>377</v>
      </c>
      <c r="C379" t="s">
        <v>3176</v>
      </c>
      <c r="D379" s="88" t="s">
        <v>3175</v>
      </c>
      <c r="E379" s="48" t="e">
        <f>INDEX(字音画数表[字音],MATCH(新旧対照表_中国語[[#This Row],[舊]],字音画数表[旧字],0))</f>
        <v>#N/A</v>
      </c>
      <c r="F379" s="39" t="e">
        <f>INDEX(字音画数表[画数],MATCH(新旧対照表_中国語[[#This Row],[舊]],字音画数表[旧字],0))</f>
        <v>#N/A</v>
      </c>
      <c r="G379" s="39" t="e">
        <f>INDEX(字音画数表[部首番号],MATCH(新旧対照表_中国語[[#This Row],[舊]],字音画数表[旧字],0))</f>
        <v>#N/A</v>
      </c>
      <c r="H379" s="39"/>
    </row>
    <row r="380" spans="2:8">
      <c r="B380" s="48">
        <f t="shared" si="6"/>
        <v>378</v>
      </c>
      <c r="C380" s="34" t="s">
        <v>3178</v>
      </c>
      <c r="D380" s="88" t="s">
        <v>3177</v>
      </c>
      <c r="E380" s="48" t="e">
        <f>INDEX(字音画数表[字音],MATCH(新旧対照表_中国語[[#This Row],[舊]],字音画数表[旧字],0))</f>
        <v>#N/A</v>
      </c>
      <c r="F380" s="39" t="e">
        <f>INDEX(字音画数表[画数],MATCH(新旧対照表_中国語[[#This Row],[舊]],字音画数表[旧字],0))</f>
        <v>#N/A</v>
      </c>
      <c r="G380" s="39" t="e">
        <f>INDEX(字音画数表[部首番号],MATCH(新旧対照表_中国語[[#This Row],[舊]],字音画数表[旧字],0))</f>
        <v>#N/A</v>
      </c>
      <c r="H380" s="39"/>
    </row>
    <row r="381" spans="2:8">
      <c r="B381" s="48">
        <f t="shared" si="6"/>
        <v>379</v>
      </c>
      <c r="C381" s="34" t="s">
        <v>3180</v>
      </c>
      <c r="D381" s="88" t="s">
        <v>3179</v>
      </c>
      <c r="E381" s="48" t="e">
        <f>INDEX(字音画数表[字音],MATCH(新旧対照表_中国語[[#This Row],[舊]],字音画数表[旧字],0))</f>
        <v>#N/A</v>
      </c>
      <c r="F381" s="39" t="e">
        <f>INDEX(字音画数表[画数],MATCH(新旧対照表_中国語[[#This Row],[舊]],字音画数表[旧字],0))</f>
        <v>#N/A</v>
      </c>
      <c r="G381" s="39" t="e">
        <f>INDEX(字音画数表[部首番号],MATCH(新旧対照表_中国語[[#This Row],[舊]],字音画数表[旧字],0))</f>
        <v>#N/A</v>
      </c>
      <c r="H381" s="39"/>
    </row>
    <row r="382" spans="2:8">
      <c r="B382" s="48">
        <f t="shared" si="6"/>
        <v>380</v>
      </c>
      <c r="C382" s="34" t="s">
        <v>3182</v>
      </c>
      <c r="D382" s="88" t="s">
        <v>3181</v>
      </c>
      <c r="E382" s="48" t="e">
        <f>INDEX(字音画数表[字音],MATCH(新旧対照表_中国語[[#This Row],[舊]],字音画数表[旧字],0))</f>
        <v>#N/A</v>
      </c>
      <c r="F382" s="39" t="e">
        <f>INDEX(字音画数表[画数],MATCH(新旧対照表_中国語[[#This Row],[舊]],字音画数表[旧字],0))</f>
        <v>#N/A</v>
      </c>
      <c r="G382" s="39" t="e">
        <f>INDEX(字音画数表[部首番号],MATCH(新旧対照表_中国語[[#This Row],[舊]],字音画数表[旧字],0))</f>
        <v>#N/A</v>
      </c>
      <c r="H382" s="39"/>
    </row>
    <row r="383" spans="2:8">
      <c r="B383" s="48">
        <f t="shared" si="6"/>
        <v>381</v>
      </c>
      <c r="C383" s="34" t="s">
        <v>3184</v>
      </c>
      <c r="D383" t="s">
        <v>3183</v>
      </c>
      <c r="E383" s="48" t="e">
        <f>INDEX(字音画数表[字音],MATCH(新旧対照表_中国語[[#This Row],[舊]],字音画数表[旧字],0))</f>
        <v>#N/A</v>
      </c>
      <c r="F383" s="39" t="e">
        <f>INDEX(字音画数表[画数],MATCH(新旧対照表_中国語[[#This Row],[舊]],字音画数表[旧字],0))</f>
        <v>#N/A</v>
      </c>
      <c r="G383" s="39" t="e">
        <f>INDEX(字音画数表[部首番号],MATCH(新旧対照表_中国語[[#This Row],[舊]],字音画数表[旧字],0))</f>
        <v>#N/A</v>
      </c>
      <c r="H383" s="39"/>
    </row>
    <row r="384" spans="2:8">
      <c r="B384" s="48">
        <f t="shared" si="6"/>
        <v>382</v>
      </c>
      <c r="C384" s="34" t="s">
        <v>3186</v>
      </c>
      <c r="D384" s="88" t="s">
        <v>3185</v>
      </c>
      <c r="E384" s="48" t="e">
        <f>INDEX(字音画数表[字音],MATCH(新旧対照表_中国語[[#This Row],[舊]],字音画数表[旧字],0))</f>
        <v>#N/A</v>
      </c>
      <c r="F384" s="39" t="e">
        <f>INDEX(字音画数表[画数],MATCH(新旧対照表_中国語[[#This Row],[舊]],字音画数表[旧字],0))</f>
        <v>#N/A</v>
      </c>
      <c r="G384" s="39" t="e">
        <f>INDEX(字音画数表[部首番号],MATCH(新旧対照表_中国語[[#This Row],[舊]],字音画数表[旧字],0))</f>
        <v>#N/A</v>
      </c>
      <c r="H384" s="39"/>
    </row>
    <row r="385" spans="2:8">
      <c r="B385" s="48">
        <f t="shared" si="6"/>
        <v>383</v>
      </c>
      <c r="C385" s="34" t="s">
        <v>3188</v>
      </c>
      <c r="D385" s="88" t="s">
        <v>3187</v>
      </c>
      <c r="E385" s="48" t="e">
        <f>INDEX(字音画数表[字音],MATCH(新旧対照表_中国語[[#This Row],[舊]],字音画数表[旧字],0))</f>
        <v>#N/A</v>
      </c>
      <c r="F385" s="39" t="e">
        <f>INDEX(字音画数表[画数],MATCH(新旧対照表_中国語[[#This Row],[舊]],字音画数表[旧字],0))</f>
        <v>#N/A</v>
      </c>
      <c r="G385" s="39" t="e">
        <f>INDEX(字音画数表[部首番号],MATCH(新旧対照表_中国語[[#This Row],[舊]],字音画数表[旧字],0))</f>
        <v>#N/A</v>
      </c>
      <c r="H385" s="39"/>
    </row>
    <row r="386" spans="2:8">
      <c r="B386" s="48">
        <f t="shared" si="6"/>
        <v>384</v>
      </c>
      <c r="C386" t="s">
        <v>3192</v>
      </c>
      <c r="D386" s="88" t="s">
        <v>3191</v>
      </c>
      <c r="E386" s="48" t="e">
        <f>INDEX(字音画数表[字音],MATCH(新旧対照表_中国語[[#This Row],[舊]],字音画数表[旧字],0))</f>
        <v>#N/A</v>
      </c>
      <c r="F386" s="39" t="e">
        <f>INDEX(字音画数表[画数],MATCH(新旧対照表_中国語[[#This Row],[舊]],字音画数表[旧字],0))</f>
        <v>#N/A</v>
      </c>
      <c r="G386" s="39" t="e">
        <f>INDEX(字音画数表[部首番号],MATCH(新旧対照表_中国語[[#This Row],[舊]],字音画数表[旧字],0))</f>
        <v>#N/A</v>
      </c>
      <c r="H386" s="39"/>
    </row>
    <row r="387" spans="2:8">
      <c r="B387" s="48">
        <f t="shared" si="6"/>
        <v>385</v>
      </c>
      <c r="C387" s="34" t="s">
        <v>3194</v>
      </c>
      <c r="D387" s="88" t="s">
        <v>3193</v>
      </c>
      <c r="E387" s="48" t="e">
        <f>INDEX(字音画数表[字音],MATCH(新旧対照表_中国語[[#This Row],[舊]],字音画数表[旧字],0))</f>
        <v>#N/A</v>
      </c>
      <c r="F387" s="39" t="e">
        <f>INDEX(字音画数表[画数],MATCH(新旧対照表_中国語[[#This Row],[舊]],字音画数表[旧字],0))</f>
        <v>#N/A</v>
      </c>
      <c r="G387" s="39" t="e">
        <f>INDEX(字音画数表[部首番号],MATCH(新旧対照表_中国語[[#This Row],[舊]],字音画数表[旧字],0))</f>
        <v>#N/A</v>
      </c>
      <c r="H387" s="39"/>
    </row>
    <row r="388" spans="2:8">
      <c r="B388" s="48">
        <f t="shared" si="6"/>
        <v>386</v>
      </c>
      <c r="C388" s="34" t="s">
        <v>3196</v>
      </c>
      <c r="D388" t="s">
        <v>3195</v>
      </c>
      <c r="E388" s="48" t="e">
        <f>INDEX(字音画数表[字音],MATCH(新旧対照表_中国語[[#This Row],[舊]],字音画数表[旧字],0))</f>
        <v>#N/A</v>
      </c>
      <c r="F388" s="39" t="e">
        <f>INDEX(字音画数表[画数],MATCH(新旧対照表_中国語[[#This Row],[舊]],字音画数表[旧字],0))</f>
        <v>#N/A</v>
      </c>
      <c r="G388" s="39" t="e">
        <f>INDEX(字音画数表[部首番号],MATCH(新旧対照表_中国語[[#This Row],[舊]],字音画数表[旧字],0))</f>
        <v>#N/A</v>
      </c>
      <c r="H388" s="39"/>
    </row>
    <row r="389" spans="2:8">
      <c r="B389" s="48">
        <f t="shared" si="6"/>
        <v>387</v>
      </c>
      <c r="C389" s="34" t="s">
        <v>3198</v>
      </c>
      <c r="D389" s="88" t="s">
        <v>3197</v>
      </c>
      <c r="E389" s="48" t="e">
        <f>INDEX(字音画数表[字音],MATCH(新旧対照表_中国語[[#This Row],[舊]],字音画数表[旧字],0))</f>
        <v>#N/A</v>
      </c>
      <c r="F389" s="39" t="e">
        <f>INDEX(字音画数表[画数],MATCH(新旧対照表_中国語[[#This Row],[舊]],字音画数表[旧字],0))</f>
        <v>#N/A</v>
      </c>
      <c r="G389" s="39" t="e">
        <f>INDEX(字音画数表[部首番号],MATCH(新旧対照表_中国語[[#This Row],[舊]],字音画数表[旧字],0))</f>
        <v>#N/A</v>
      </c>
      <c r="H389" s="39"/>
    </row>
    <row r="390" spans="2:8">
      <c r="B390" s="48">
        <f t="shared" si="6"/>
        <v>388</v>
      </c>
      <c r="C390" s="34" t="s">
        <v>3202</v>
      </c>
      <c r="D390" s="88" t="s">
        <v>3201</v>
      </c>
      <c r="E390" s="48" t="e">
        <f>INDEX(字音画数表[字音],MATCH(新旧対照表_中国語[[#This Row],[舊]],字音画数表[旧字],0))</f>
        <v>#N/A</v>
      </c>
      <c r="F390" s="39" t="e">
        <f>INDEX(字音画数表[画数],MATCH(新旧対照表_中国語[[#This Row],[舊]],字音画数表[旧字],0))</f>
        <v>#N/A</v>
      </c>
      <c r="G390" s="39" t="e">
        <f>INDEX(字音画数表[部首番号],MATCH(新旧対照表_中国語[[#This Row],[舊]],字音画数表[旧字],0))</f>
        <v>#N/A</v>
      </c>
      <c r="H390" s="39"/>
    </row>
    <row r="391" spans="2:8">
      <c r="B391" s="48">
        <f t="shared" si="6"/>
        <v>389</v>
      </c>
      <c r="C391" s="34" t="s">
        <v>3206</v>
      </c>
      <c r="D391" s="88" t="s">
        <v>3205</v>
      </c>
      <c r="E391" s="48" t="e">
        <f>INDEX(字音画数表[字音],MATCH(新旧対照表_中国語[[#This Row],[舊]],字音画数表[旧字],0))</f>
        <v>#N/A</v>
      </c>
      <c r="F391" s="39" t="e">
        <f>INDEX(字音画数表[画数],MATCH(新旧対照表_中国語[[#This Row],[舊]],字音画数表[旧字],0))</f>
        <v>#N/A</v>
      </c>
      <c r="G391" s="39" t="e">
        <f>INDEX(字音画数表[部首番号],MATCH(新旧対照表_中国語[[#This Row],[舊]],字音画数表[旧字],0))</f>
        <v>#N/A</v>
      </c>
      <c r="H391" s="39"/>
    </row>
    <row r="392" spans="2:8">
      <c r="B392" s="48">
        <f t="shared" si="6"/>
        <v>390</v>
      </c>
      <c r="C392" s="34" t="s">
        <v>3208</v>
      </c>
      <c r="D392" s="88" t="s">
        <v>3207</v>
      </c>
      <c r="E392" s="48" t="e">
        <f>INDEX(字音画数表[字音],MATCH(新旧対照表_中国語[[#This Row],[舊]],字音画数表[旧字],0))</f>
        <v>#N/A</v>
      </c>
      <c r="F392" s="39" t="e">
        <f>INDEX(字音画数表[画数],MATCH(新旧対照表_中国語[[#This Row],[舊]],字音画数表[旧字],0))</f>
        <v>#N/A</v>
      </c>
      <c r="G392" s="39" t="e">
        <f>INDEX(字音画数表[部首番号],MATCH(新旧対照表_中国語[[#This Row],[舊]],字音画数表[旧字],0))</f>
        <v>#N/A</v>
      </c>
      <c r="H392" s="39"/>
    </row>
    <row r="393" spans="2:8">
      <c r="B393" s="48">
        <f t="shared" si="6"/>
        <v>391</v>
      </c>
      <c r="C393" s="34" t="s">
        <v>3210</v>
      </c>
      <c r="D393" s="88" t="s">
        <v>3209</v>
      </c>
      <c r="E393" s="48" t="e">
        <f>INDEX(字音画数表[字音],MATCH(新旧対照表_中国語[[#This Row],[舊]],字音画数表[旧字],0))</f>
        <v>#N/A</v>
      </c>
      <c r="F393" s="39" t="e">
        <f>INDEX(字音画数表[画数],MATCH(新旧対照表_中国語[[#This Row],[舊]],字音画数表[旧字],0))</f>
        <v>#N/A</v>
      </c>
      <c r="G393" s="39" t="e">
        <f>INDEX(字音画数表[部首番号],MATCH(新旧対照表_中国語[[#This Row],[舊]],字音画数表[旧字],0))</f>
        <v>#N/A</v>
      </c>
      <c r="H393" s="39"/>
    </row>
    <row r="394" spans="2:8">
      <c r="B394" s="48">
        <f t="shared" si="6"/>
        <v>392</v>
      </c>
      <c r="C394" t="s">
        <v>3211</v>
      </c>
      <c r="D394" s="88" t="s">
        <v>3212</v>
      </c>
      <c r="E394" s="48" t="e">
        <f>INDEX(字音画数表[字音],MATCH(新旧対照表_中国語[[#This Row],[舊]],字音画数表[旧字],0))</f>
        <v>#N/A</v>
      </c>
      <c r="F394" s="39" t="e">
        <f>INDEX(字音画数表[画数],MATCH(新旧対照表_中国語[[#This Row],[舊]],字音画数表[旧字],0))</f>
        <v>#N/A</v>
      </c>
      <c r="G394" s="39" t="e">
        <f>INDEX(字音画数表[部首番号],MATCH(新旧対照表_中国語[[#This Row],[舊]],字音画数表[旧字],0))</f>
        <v>#N/A</v>
      </c>
      <c r="H394" s="39"/>
    </row>
    <row r="395" spans="2:8">
      <c r="B395" s="48">
        <f t="shared" si="6"/>
        <v>393</v>
      </c>
      <c r="C395" s="34" t="s">
        <v>3214</v>
      </c>
      <c r="D395" s="88" t="s">
        <v>3213</v>
      </c>
      <c r="E395" s="48" t="e">
        <f>INDEX(字音画数表[字音],MATCH(新旧対照表_中国語[[#This Row],[舊]],字音画数表[旧字],0))</f>
        <v>#N/A</v>
      </c>
      <c r="F395" s="39" t="e">
        <f>INDEX(字音画数表[画数],MATCH(新旧対照表_中国語[[#This Row],[舊]],字音画数表[旧字],0))</f>
        <v>#N/A</v>
      </c>
      <c r="G395" s="39" t="e">
        <f>INDEX(字音画数表[部首番号],MATCH(新旧対照表_中国語[[#This Row],[舊]],字音画数表[旧字],0))</f>
        <v>#N/A</v>
      </c>
      <c r="H395" s="39"/>
    </row>
    <row r="396" spans="2:8">
      <c r="B396" s="48">
        <f t="shared" si="6"/>
        <v>394</v>
      </c>
      <c r="C396" s="34" t="s">
        <v>3215</v>
      </c>
      <c r="D396" t="s">
        <v>3418</v>
      </c>
      <c r="E396" s="48" t="str">
        <f>INDEX(字音画数表[字音],MATCH(新旧対照表_中国語[[#This Row],[舊]],字音画数表[旧字],0))</f>
        <v>けい</v>
      </c>
      <c r="F396" s="39">
        <f>INDEX(字音画数表[画数],MATCH(新旧対照表_中国語[[#This Row],[舊]],字音画数表[旧字],0))</f>
        <v>22</v>
      </c>
      <c r="G396" s="39">
        <f>INDEX(字音画数表[部首番号],MATCH(新旧対照表_中国語[[#This Row],[舊]],字音画数表[旧字],0))</f>
        <v>187</v>
      </c>
      <c r="H396" s="83" t="s">
        <v>3419</v>
      </c>
    </row>
    <row r="397" spans="2:8">
      <c r="B397" s="48">
        <f t="shared" si="6"/>
        <v>395</v>
      </c>
      <c r="C397" t="s">
        <v>3217</v>
      </c>
      <c r="D397" s="88" t="s">
        <v>3216</v>
      </c>
      <c r="E397" s="48" t="e">
        <f>INDEX(字音画数表[字音],MATCH(新旧対照表_中国語[[#This Row],[舊]],字音画数表[旧字],0))</f>
        <v>#N/A</v>
      </c>
      <c r="F397" s="39" t="e">
        <f>INDEX(字音画数表[画数],MATCH(新旧対照表_中国語[[#This Row],[舊]],字音画数表[旧字],0))</f>
        <v>#N/A</v>
      </c>
      <c r="G397" s="39" t="e">
        <f>INDEX(字音画数表[部首番号],MATCH(新旧対照表_中国語[[#This Row],[舊]],字音画数表[旧字],0))</f>
        <v>#N/A</v>
      </c>
      <c r="H397" s="39"/>
    </row>
    <row r="398" spans="2:8">
      <c r="B398" s="48">
        <f t="shared" si="6"/>
        <v>396</v>
      </c>
      <c r="C398" t="s">
        <v>3219</v>
      </c>
      <c r="D398" t="s">
        <v>3218</v>
      </c>
      <c r="E398" s="48" t="e">
        <f>INDEX(字音画数表[字音],MATCH(新旧対照表_中国語[[#This Row],[舊]],字音画数表[旧字],0))</f>
        <v>#N/A</v>
      </c>
      <c r="F398" s="39" t="e">
        <f>INDEX(字音画数表[画数],MATCH(新旧対照表_中国語[[#This Row],[舊]],字音画数表[旧字],0))</f>
        <v>#N/A</v>
      </c>
      <c r="G398" s="39" t="e">
        <f>INDEX(字音画数表[部首番号],MATCH(新旧対照表_中国語[[#This Row],[舊]],字音画数表[旧字],0))</f>
        <v>#N/A</v>
      </c>
      <c r="H398" s="39"/>
    </row>
    <row r="399" spans="2:8">
      <c r="B399" s="48">
        <f t="shared" si="6"/>
        <v>397</v>
      </c>
      <c r="C399" s="34" t="s">
        <v>3221</v>
      </c>
      <c r="D399" s="88" t="s">
        <v>3220</v>
      </c>
      <c r="E399" s="48" t="str">
        <f>INDEX(字音画数表[字音],MATCH(新旧対照表_中国語[[#This Row],[舊]],字音画数表[旧字],0))</f>
        <v>りん</v>
      </c>
      <c r="F399" s="39">
        <f>INDEX(字音画数表[画数],MATCH(新旧対照表_中国語[[#This Row],[舊]],字音画数表[旧字],0))</f>
        <v>15</v>
      </c>
      <c r="G399" s="39">
        <f>INDEX(字音画数表[部首番号],MATCH(新旧対照表_中国語[[#This Row],[舊]],字音画数表[旧字],0))</f>
        <v>159</v>
      </c>
      <c r="H399" s="39"/>
    </row>
    <row r="400" spans="2:8">
      <c r="B400" s="48">
        <f t="shared" si="6"/>
        <v>398</v>
      </c>
      <c r="C400" t="s">
        <v>3223</v>
      </c>
      <c r="D400" s="88" t="s">
        <v>3222</v>
      </c>
      <c r="E400" s="48" t="e">
        <f>INDEX(字音画数表[字音],MATCH(新旧対照表_中国語[[#This Row],[舊]],字音画数表[旧字],0))</f>
        <v>#N/A</v>
      </c>
      <c r="F400" s="39" t="e">
        <f>INDEX(字音画数表[画数],MATCH(新旧対照表_中国語[[#This Row],[舊]],字音画数表[旧字],0))</f>
        <v>#N/A</v>
      </c>
      <c r="G400" s="39" t="e">
        <f>INDEX(字音画数表[部首番号],MATCH(新旧対照表_中国語[[#This Row],[舊]],字音画数表[旧字],0))</f>
        <v>#N/A</v>
      </c>
      <c r="H400" s="39"/>
    </row>
    <row r="401" spans="2:8">
      <c r="B401" s="48">
        <f t="shared" si="6"/>
        <v>399</v>
      </c>
      <c r="C401" s="34" t="s">
        <v>3225</v>
      </c>
      <c r="D401" s="88" t="s">
        <v>3224</v>
      </c>
      <c r="E401" s="48" t="str">
        <f>INDEX(字音画数表[字音],MATCH(新旧対照表_中国語[[#This Row],[舊]],字音画数表[旧字],0))</f>
        <v>こ</v>
      </c>
      <c r="F401" s="39">
        <f>INDEX(字音画数表[画数],MATCH(新旧対照表_中国語[[#This Row],[舊]],字音画数表[旧字],0))</f>
        <v>13</v>
      </c>
      <c r="G401" s="39">
        <f>INDEX(字音画数表[部首番号],MATCH(新旧対照表_中国語[[#This Row],[舊]],字音画数表[旧字],0))</f>
        <v>154</v>
      </c>
      <c r="H401" s="39"/>
    </row>
    <row r="402" spans="2:8">
      <c r="B402" s="48">
        <f t="shared" si="6"/>
        <v>400</v>
      </c>
      <c r="C402" t="s">
        <v>3227</v>
      </c>
      <c r="D402" s="88" t="s">
        <v>3226</v>
      </c>
      <c r="E402" s="48" t="e">
        <f>INDEX(字音画数表[字音],MATCH(新旧対照表_中国語[[#This Row],[舊]],字音画数表[旧字],0))</f>
        <v>#N/A</v>
      </c>
      <c r="F402" s="39" t="e">
        <f>INDEX(字音画数表[画数],MATCH(新旧対照表_中国語[[#This Row],[舊]],字音画数表[旧字],0))</f>
        <v>#N/A</v>
      </c>
      <c r="G402" s="39" t="e">
        <f>INDEX(字音画数表[部首番号],MATCH(新旧対照表_中国語[[#This Row],[舊]],字音画数表[旧字],0))</f>
        <v>#N/A</v>
      </c>
      <c r="H402" s="39"/>
    </row>
    <row r="403" spans="2:8">
      <c r="B403" s="48">
        <f t="shared" si="6"/>
        <v>401</v>
      </c>
      <c r="C403" s="34" t="s">
        <v>3229</v>
      </c>
      <c r="D403" s="88" t="s">
        <v>3228</v>
      </c>
      <c r="E403" s="48" t="e">
        <f>INDEX(字音画数表[字音],MATCH(新旧対照表_中国語[[#This Row],[舊]],字音画数表[旧字],0))</f>
        <v>#N/A</v>
      </c>
      <c r="F403" s="39" t="e">
        <f>INDEX(字音画数表[画数],MATCH(新旧対照表_中国語[[#This Row],[舊]],字音画数表[旧字],0))</f>
        <v>#N/A</v>
      </c>
      <c r="G403" s="39" t="e">
        <f>INDEX(字音画数表[部首番号],MATCH(新旧対照表_中国語[[#This Row],[舊]],字音画数表[旧字],0))</f>
        <v>#N/A</v>
      </c>
      <c r="H403" s="39"/>
    </row>
    <row r="404" spans="2:8">
      <c r="B404" s="48">
        <f t="shared" si="6"/>
        <v>402</v>
      </c>
      <c r="C404" s="34" t="s">
        <v>3231</v>
      </c>
      <c r="D404" s="88" t="s">
        <v>3230</v>
      </c>
      <c r="E404" s="48" t="e">
        <f>INDEX(字音画数表[字音],MATCH(新旧対照表_中国語[[#This Row],[舊]],字音画数表[旧字],0))</f>
        <v>#N/A</v>
      </c>
      <c r="F404" s="39" t="e">
        <f>INDEX(字音画数表[画数],MATCH(新旧対照表_中国語[[#This Row],[舊]],字音画数表[旧字],0))</f>
        <v>#N/A</v>
      </c>
      <c r="G404" s="39" t="e">
        <f>INDEX(字音画数表[部首番号],MATCH(新旧対照表_中国語[[#This Row],[舊]],字音画数表[旧字],0))</f>
        <v>#N/A</v>
      </c>
      <c r="H404" s="39"/>
    </row>
    <row r="405" spans="2:8">
      <c r="B405" s="48">
        <f t="shared" si="6"/>
        <v>403</v>
      </c>
      <c r="C405" s="34" t="s">
        <v>3233</v>
      </c>
      <c r="D405" s="88" t="s">
        <v>3232</v>
      </c>
      <c r="E405" s="48" t="e">
        <f>INDEX(字音画数表[字音],MATCH(新旧対照表_中国語[[#This Row],[舊]],字音画数表[旧字],0))</f>
        <v>#N/A</v>
      </c>
      <c r="F405" s="39" t="e">
        <f>INDEX(字音画数表[画数],MATCH(新旧対照表_中国語[[#This Row],[舊]],字音画数表[旧字],0))</f>
        <v>#N/A</v>
      </c>
      <c r="G405" s="39" t="e">
        <f>INDEX(字音画数表[部首番号],MATCH(新旧対照表_中国語[[#This Row],[舊]],字音画数表[旧字],0))</f>
        <v>#N/A</v>
      </c>
      <c r="H405" s="39"/>
    </row>
    <row r="406" spans="2:8">
      <c r="B406" s="48">
        <f t="shared" si="6"/>
        <v>404</v>
      </c>
      <c r="C406" s="34" t="s">
        <v>3235</v>
      </c>
      <c r="D406" s="88" t="s">
        <v>3234</v>
      </c>
      <c r="E406" s="48" t="str">
        <f>INDEX(字音画数表[字音],MATCH(新旧対照表_中国語[[#This Row],[舊]],字音画数表[旧字],0))</f>
        <v>そう</v>
      </c>
      <c r="F406" s="39">
        <f>INDEX(字音画数表[画数],MATCH(新旧対照表_中国語[[#This Row],[舊]],字音画数表[旧字],0))</f>
        <v>13</v>
      </c>
      <c r="G406" s="39">
        <f>INDEX(字音画数表[部首番号],MATCH(新旧対照表_中国語[[#This Row],[舊]],字音画数表[旧字],0))</f>
        <v>140</v>
      </c>
      <c r="H406" s="39"/>
    </row>
    <row r="407" spans="2:8">
      <c r="B407" s="48">
        <f t="shared" si="6"/>
        <v>405</v>
      </c>
      <c r="C407" s="34" t="s">
        <v>3237</v>
      </c>
      <c r="D407" s="88" t="s">
        <v>3236</v>
      </c>
      <c r="E407" s="48" t="str">
        <f>INDEX(字音画数表[字音],MATCH(新旧対照表_中国語[[#This Row],[舊]],字音画数表[旧字],0))</f>
        <v>し</v>
      </c>
      <c r="F407" s="39">
        <f>INDEX(字音画数表[画数],MATCH(新旧対照表_中国語[[#This Row],[舊]],字音画数表[旧字],0))</f>
        <v>15</v>
      </c>
      <c r="G407" s="39">
        <f>INDEX(字音画数表[部首番号],MATCH(新旧対照表_中国語[[#This Row],[舊]],字音画数表[旧字],0))</f>
        <v>154</v>
      </c>
      <c r="H407" s="39"/>
    </row>
    <row r="408" spans="2:8">
      <c r="B408" s="48">
        <f t="shared" si="6"/>
        <v>406</v>
      </c>
      <c r="C408" s="34" t="s">
        <v>3239</v>
      </c>
      <c r="D408" s="88" t="s">
        <v>3238</v>
      </c>
      <c r="E408" s="48" t="e">
        <f>INDEX(字音画数表[字音],MATCH(新旧対照表_中国語[[#This Row],[舊]],字音画数表[旧字],0))</f>
        <v>#N/A</v>
      </c>
      <c r="F408" s="39" t="e">
        <f>INDEX(字音画数表[画数],MATCH(新旧対照表_中国語[[#This Row],[舊]],字音画数表[旧字],0))</f>
        <v>#N/A</v>
      </c>
      <c r="G408" s="39" t="e">
        <f>INDEX(字音画数表[部首番号],MATCH(新旧対照表_中国語[[#This Row],[舊]],字音画数表[旧字],0))</f>
        <v>#N/A</v>
      </c>
      <c r="H408" s="39"/>
    </row>
    <row r="409" spans="2:8">
      <c r="B409" s="48">
        <f t="shared" si="6"/>
        <v>407</v>
      </c>
      <c r="C409" s="34" t="s">
        <v>3241</v>
      </c>
      <c r="D409" s="88" t="s">
        <v>3240</v>
      </c>
      <c r="E409" s="48" t="e">
        <f>INDEX(字音画数表[字音],MATCH(新旧対照表_中国語[[#This Row],[舊]],字音画数表[旧字],0))</f>
        <v>#N/A</v>
      </c>
      <c r="F409" s="39" t="e">
        <f>INDEX(字音画数表[画数],MATCH(新旧対照表_中国語[[#This Row],[舊]],字音画数表[旧字],0))</f>
        <v>#N/A</v>
      </c>
      <c r="G409" s="39" t="e">
        <f>INDEX(字音画数表[部首番号],MATCH(新旧対照表_中国語[[#This Row],[舊]],字音画数表[旧字],0))</f>
        <v>#N/A</v>
      </c>
      <c r="H409" s="39"/>
    </row>
    <row r="410" spans="2:8">
      <c r="B410" s="48">
        <f t="shared" si="6"/>
        <v>408</v>
      </c>
      <c r="C410" t="s">
        <v>3243</v>
      </c>
      <c r="D410" t="s">
        <v>3242</v>
      </c>
      <c r="E410" s="48" t="e">
        <f>INDEX(字音画数表[字音],MATCH(新旧対照表_中国語[[#This Row],[舊]],字音画数表[旧字],0))</f>
        <v>#N/A</v>
      </c>
      <c r="F410" s="39" t="e">
        <f>INDEX(字音画数表[画数],MATCH(新旧対照表_中国語[[#This Row],[舊]],字音画数表[旧字],0))</f>
        <v>#N/A</v>
      </c>
      <c r="G410" s="39" t="e">
        <f>INDEX(字音画数表[部首番号],MATCH(新旧対照表_中国語[[#This Row],[舊]],字音画数表[旧字],0))</f>
        <v>#N/A</v>
      </c>
      <c r="H410" s="39"/>
    </row>
    <row r="411" spans="2:8">
      <c r="B411" s="48">
        <f t="shared" si="6"/>
        <v>409</v>
      </c>
      <c r="C411" s="34" t="s">
        <v>3245</v>
      </c>
      <c r="D411" s="88" t="s">
        <v>3244</v>
      </c>
      <c r="E411" s="48" t="e">
        <f>INDEX(字音画数表[字音],MATCH(新旧対照表_中国語[[#This Row],[舊]],字音画数表[旧字],0))</f>
        <v>#N/A</v>
      </c>
      <c r="F411" s="39" t="e">
        <f>INDEX(字音画数表[画数],MATCH(新旧対照表_中国語[[#This Row],[舊]],字音画数表[旧字],0))</f>
        <v>#N/A</v>
      </c>
      <c r="G411" s="39" t="e">
        <f>INDEX(字音画数表[部首番号],MATCH(新旧対照表_中国語[[#This Row],[舊]],字音画数表[旧字],0))</f>
        <v>#N/A</v>
      </c>
      <c r="H411" s="39"/>
    </row>
    <row r="412" spans="2:8">
      <c r="B412" s="48">
        <f t="shared" si="6"/>
        <v>410</v>
      </c>
      <c r="C412" s="34" t="s">
        <v>3247</v>
      </c>
      <c r="D412" s="88" t="s">
        <v>3246</v>
      </c>
      <c r="E412" s="48" t="e">
        <f>INDEX(字音画数表[字音],MATCH(新旧対照表_中国語[[#This Row],[舊]],字音画数表[旧字],0))</f>
        <v>#N/A</v>
      </c>
      <c r="F412" s="39" t="e">
        <f>INDEX(字音画数表[画数],MATCH(新旧対照表_中国語[[#This Row],[舊]],字音画数表[旧字],0))</f>
        <v>#N/A</v>
      </c>
      <c r="G412" s="39" t="e">
        <f>INDEX(字音画数表[部首番号],MATCH(新旧対照表_中国語[[#This Row],[舊]],字音画数表[旧字],0))</f>
        <v>#N/A</v>
      </c>
      <c r="H412" s="39"/>
    </row>
    <row r="413" spans="2:8">
      <c r="B413" s="48">
        <f t="shared" si="6"/>
        <v>411</v>
      </c>
      <c r="C413" t="s">
        <v>3249</v>
      </c>
      <c r="D413" t="s">
        <v>3248</v>
      </c>
      <c r="E413" s="48" t="e">
        <f>INDEX(字音画数表[字音],MATCH(新旧対照表_中国語[[#This Row],[舊]],字音画数表[旧字],0))</f>
        <v>#N/A</v>
      </c>
      <c r="F413" s="39" t="e">
        <f>INDEX(字音画数表[画数],MATCH(新旧対照表_中国語[[#This Row],[舊]],字音画数表[旧字],0))</f>
        <v>#N/A</v>
      </c>
      <c r="G413" s="39" t="e">
        <f>INDEX(字音画数表[部首番号],MATCH(新旧対照表_中国語[[#This Row],[舊]],字音画数表[旧字],0))</f>
        <v>#N/A</v>
      </c>
      <c r="H413" s="39"/>
    </row>
    <row r="414" spans="2:8">
      <c r="B414" s="48">
        <f t="shared" si="6"/>
        <v>412</v>
      </c>
      <c r="C414" s="34" t="s">
        <v>3251</v>
      </c>
      <c r="D414" t="s">
        <v>3250</v>
      </c>
      <c r="E414" s="48" t="e">
        <f>INDEX(字音画数表[字音],MATCH(新旧対照表_中国語[[#This Row],[舊]],字音画数表[旧字],0))</f>
        <v>#N/A</v>
      </c>
      <c r="F414" s="39" t="e">
        <f>INDEX(字音画数表[画数],MATCH(新旧対照表_中国語[[#This Row],[舊]],字音画数表[旧字],0))</f>
        <v>#N/A</v>
      </c>
      <c r="G414" s="39" t="e">
        <f>INDEX(字音画数表[部首番号],MATCH(新旧対照表_中国語[[#This Row],[舊]],字音画数表[旧字],0))</f>
        <v>#N/A</v>
      </c>
      <c r="H414" s="39"/>
    </row>
    <row r="415" spans="2:8">
      <c r="B415" s="48">
        <f t="shared" si="6"/>
        <v>413</v>
      </c>
      <c r="C415" s="34" t="s">
        <v>3253</v>
      </c>
      <c r="D415" s="88" t="s">
        <v>3252</v>
      </c>
      <c r="E415" s="48" t="e">
        <f>INDEX(字音画数表[字音],MATCH(新旧対照表_中国語[[#This Row],[舊]],字音画数表[旧字],0))</f>
        <v>#N/A</v>
      </c>
      <c r="F415" s="39" t="e">
        <f>INDEX(字音画数表[画数],MATCH(新旧対照表_中国語[[#This Row],[舊]],字音画数表[旧字],0))</f>
        <v>#N/A</v>
      </c>
      <c r="G415" s="39" t="e">
        <f>INDEX(字音画数表[部首番号],MATCH(新旧対照表_中国語[[#This Row],[舊]],字音画数表[旧字],0))</f>
        <v>#N/A</v>
      </c>
      <c r="H415" s="39"/>
    </row>
    <row r="416" spans="2:8">
      <c r="B416" s="48">
        <f t="shared" si="6"/>
        <v>414</v>
      </c>
      <c r="C416" s="34" t="s">
        <v>3255</v>
      </c>
      <c r="D416" t="s">
        <v>3254</v>
      </c>
      <c r="E416" s="48" t="e">
        <f>INDEX(字音画数表[字音],MATCH(新旧対照表_中国語[[#This Row],[舊]],字音画数表[旧字],0))</f>
        <v>#N/A</v>
      </c>
      <c r="F416" s="39" t="e">
        <f>INDEX(字音画数表[画数],MATCH(新旧対照表_中国語[[#This Row],[舊]],字音画数表[旧字],0))</f>
        <v>#N/A</v>
      </c>
      <c r="G416" s="39" t="e">
        <f>INDEX(字音画数表[部首番号],MATCH(新旧対照表_中国語[[#This Row],[舊]],字音画数表[旧字],0))</f>
        <v>#N/A</v>
      </c>
      <c r="H416" s="39"/>
    </row>
    <row r="417" spans="2:8">
      <c r="B417" s="48">
        <f t="shared" si="6"/>
        <v>415</v>
      </c>
      <c r="C417" s="34" t="s">
        <v>3257</v>
      </c>
      <c r="D417" s="88" t="s">
        <v>3256</v>
      </c>
      <c r="E417" s="48" t="str">
        <f>INDEX(字音画数表[字音],MATCH(新旧対照表_中国語[[#This Row],[舊]],字音画数表[旧字],0))</f>
        <v>し</v>
      </c>
      <c r="F417" s="39">
        <f>INDEX(字音画数表[画数],MATCH(新旧対照表_中国語[[#This Row],[舊]],字音画数表[旧字],0))</f>
        <v>13</v>
      </c>
      <c r="G417" s="39">
        <f>INDEX(字音画数表[部首番号],MATCH(新旧対照表_中国語[[#This Row],[舊]],字音画数表[旧字],0))</f>
        <v>154</v>
      </c>
      <c r="H417" s="39"/>
    </row>
    <row r="418" spans="2:8">
      <c r="B418" s="48">
        <f t="shared" si="6"/>
        <v>416</v>
      </c>
      <c r="C418" s="34" t="s">
        <v>3259</v>
      </c>
      <c r="D418" s="88" t="s">
        <v>3258</v>
      </c>
      <c r="E418" s="48" t="e">
        <f>INDEX(字音画数表[字音],MATCH(新旧対照表_中国語[[#This Row],[舊]],字音画数表[旧字],0))</f>
        <v>#N/A</v>
      </c>
      <c r="F418" s="39" t="e">
        <f>INDEX(字音画数表[画数],MATCH(新旧対照表_中国語[[#This Row],[舊]],字音画数表[旧字],0))</f>
        <v>#N/A</v>
      </c>
      <c r="G418" s="39" t="e">
        <f>INDEX(字音画数表[部首番号],MATCH(新旧対照表_中国語[[#This Row],[舊]],字音画数表[旧字],0))</f>
        <v>#N/A</v>
      </c>
      <c r="H418" s="39"/>
    </row>
    <row r="419" spans="2:8">
      <c r="B419" s="48">
        <f t="shared" si="6"/>
        <v>417</v>
      </c>
      <c r="C419" s="34" t="s">
        <v>3261</v>
      </c>
      <c r="D419" s="88" t="s">
        <v>3260</v>
      </c>
      <c r="E419" s="48" t="e">
        <f>INDEX(字音画数表[字音],MATCH(新旧対照表_中国語[[#This Row],[舊]],字音画数表[旧字],0))</f>
        <v>#N/A</v>
      </c>
      <c r="F419" s="39" t="e">
        <f>INDEX(字音画数表[画数],MATCH(新旧対照表_中国語[[#This Row],[舊]],字音画数表[旧字],0))</f>
        <v>#N/A</v>
      </c>
      <c r="G419" s="39" t="e">
        <f>INDEX(字音画数表[部首番号],MATCH(新旧対照表_中国語[[#This Row],[舊]],字音画数表[旧字],0))</f>
        <v>#N/A</v>
      </c>
      <c r="H419" s="39"/>
    </row>
    <row r="420" spans="2:8">
      <c r="B420" s="48">
        <f t="shared" si="6"/>
        <v>418</v>
      </c>
      <c r="C420" t="s">
        <v>3263</v>
      </c>
      <c r="D420" s="88" t="s">
        <v>3262</v>
      </c>
      <c r="E420" s="48" t="e">
        <f>INDEX(字音画数表[字音],MATCH(新旧対照表_中国語[[#This Row],[舊]],字音画数表[旧字],0))</f>
        <v>#N/A</v>
      </c>
      <c r="F420" s="39" t="e">
        <f>INDEX(字音画数表[画数],MATCH(新旧対照表_中国語[[#This Row],[舊]],字音画数表[旧字],0))</f>
        <v>#N/A</v>
      </c>
      <c r="G420" s="39" t="e">
        <f>INDEX(字音画数表[部首番号],MATCH(新旧対照表_中国語[[#This Row],[舊]],字音画数表[旧字],0))</f>
        <v>#N/A</v>
      </c>
      <c r="H420" s="39"/>
    </row>
    <row r="421" spans="2:8">
      <c r="B421" s="48">
        <f t="shared" si="6"/>
        <v>419</v>
      </c>
      <c r="C421" s="34" t="s">
        <v>3265</v>
      </c>
      <c r="D421" s="34" t="s">
        <v>3264</v>
      </c>
      <c r="E421" s="48" t="e">
        <f>INDEX(字音画数表[字音],MATCH(新旧対照表_中国語[[#This Row],[舊]],字音画数表[旧字],0))</f>
        <v>#N/A</v>
      </c>
      <c r="F421" s="39" t="e">
        <f>INDEX(字音画数表[画数],MATCH(新旧対照表_中国語[[#This Row],[舊]],字音画数表[旧字],0))</f>
        <v>#N/A</v>
      </c>
      <c r="G421" s="39" t="e">
        <f>INDEX(字音画数表[部首番号],MATCH(新旧対照表_中国語[[#This Row],[舊]],字音画数表[旧字],0))</f>
        <v>#N/A</v>
      </c>
      <c r="H421" s="39"/>
    </row>
    <row r="422" spans="2:8">
      <c r="B422" s="48">
        <f t="shared" si="6"/>
        <v>420</v>
      </c>
      <c r="C422" s="34" t="s">
        <v>3267</v>
      </c>
      <c r="D422" s="88" t="s">
        <v>3266</v>
      </c>
      <c r="E422" s="48" t="e">
        <f>INDEX(字音画数表[字音],MATCH(新旧対照表_中国語[[#This Row],[舊]],字音画数表[旧字],0))</f>
        <v>#N/A</v>
      </c>
      <c r="F422" s="39" t="e">
        <f>INDEX(字音画数表[画数],MATCH(新旧対照表_中国語[[#This Row],[舊]],字音画数表[旧字],0))</f>
        <v>#N/A</v>
      </c>
      <c r="G422" s="39" t="e">
        <f>INDEX(字音画数表[部首番号],MATCH(新旧対照表_中国語[[#This Row],[舊]],字音画数表[旧字],0))</f>
        <v>#N/A</v>
      </c>
      <c r="H422" s="39"/>
    </row>
    <row r="423" spans="2:8">
      <c r="B423" s="48">
        <f t="shared" si="6"/>
        <v>421</v>
      </c>
      <c r="C423" t="s">
        <v>3269</v>
      </c>
      <c r="D423" s="88" t="s">
        <v>3268</v>
      </c>
      <c r="E423" s="48" t="e">
        <f>INDEX(字音画数表[字音],MATCH(新旧対照表_中国語[[#This Row],[舊]],字音画数表[旧字],0))</f>
        <v>#N/A</v>
      </c>
      <c r="F423" s="39" t="e">
        <f>INDEX(字音画数表[画数],MATCH(新旧対照表_中国語[[#This Row],[舊]],字音画数表[旧字],0))</f>
        <v>#N/A</v>
      </c>
      <c r="G423" s="39" t="e">
        <f>INDEX(字音画数表[部首番号],MATCH(新旧対照表_中国語[[#This Row],[舊]],字音画数表[旧字],0))</f>
        <v>#N/A</v>
      </c>
      <c r="H423" s="39"/>
    </row>
    <row r="424" spans="2:8">
      <c r="B424" s="48">
        <f t="shared" si="6"/>
        <v>422</v>
      </c>
      <c r="C424" t="s">
        <v>3271</v>
      </c>
      <c r="D424" s="88" t="s">
        <v>3270</v>
      </c>
      <c r="E424" s="48" t="e">
        <f>INDEX(字音画数表[字音],MATCH(新旧対照表_中国語[[#This Row],[舊]],字音画数表[旧字],0))</f>
        <v>#N/A</v>
      </c>
      <c r="F424" s="39" t="e">
        <f>INDEX(字音画数表[画数],MATCH(新旧対照表_中国語[[#This Row],[舊]],字音画数表[旧字],0))</f>
        <v>#N/A</v>
      </c>
      <c r="G424" s="39" t="e">
        <f>INDEX(字音画数表[部首番号],MATCH(新旧対照表_中国語[[#This Row],[舊]],字音画数表[旧字],0))</f>
        <v>#N/A</v>
      </c>
      <c r="H424" s="39"/>
    </row>
    <row r="425" spans="2:8">
      <c r="B425" s="48">
        <f t="shared" si="6"/>
        <v>423</v>
      </c>
      <c r="C425" s="34" t="s">
        <v>3273</v>
      </c>
      <c r="D425" s="88" t="s">
        <v>3272</v>
      </c>
      <c r="E425" s="48" t="e">
        <f>INDEX(字音画数表[字音],MATCH(新旧対照表_中国語[[#This Row],[舊]],字音画数表[旧字],0))</f>
        <v>#N/A</v>
      </c>
      <c r="F425" s="39" t="e">
        <f>INDEX(字音画数表[画数],MATCH(新旧対照表_中国語[[#This Row],[舊]],字音画数表[旧字],0))</f>
        <v>#N/A</v>
      </c>
      <c r="G425" s="39" t="e">
        <f>INDEX(字音画数表[部首番号],MATCH(新旧対照表_中国語[[#This Row],[舊]],字音画数表[旧字],0))</f>
        <v>#N/A</v>
      </c>
      <c r="H425" s="39"/>
    </row>
    <row r="426" spans="2:8">
      <c r="B426" s="48">
        <f t="shared" si="6"/>
        <v>424</v>
      </c>
      <c r="C426" s="34" t="s">
        <v>3275</v>
      </c>
      <c r="D426" t="s">
        <v>3274</v>
      </c>
      <c r="E426" s="48" t="e">
        <f>INDEX(字音画数表[字音],MATCH(新旧対照表_中国語[[#This Row],[舊]],字音画数表[旧字],0))</f>
        <v>#N/A</v>
      </c>
      <c r="F426" s="39" t="e">
        <f>INDEX(字音画数表[画数],MATCH(新旧対照表_中国語[[#This Row],[舊]],字音画数表[旧字],0))</f>
        <v>#N/A</v>
      </c>
      <c r="G426" s="39" t="e">
        <f>INDEX(字音画数表[部首番号],MATCH(新旧対照表_中国語[[#This Row],[舊]],字音画数表[旧字],0))</f>
        <v>#N/A</v>
      </c>
      <c r="H426" s="39"/>
    </row>
    <row r="427" spans="2:8">
      <c r="B427" s="48">
        <f t="shared" si="6"/>
        <v>425</v>
      </c>
      <c r="C427" s="34" t="s">
        <v>3277</v>
      </c>
      <c r="D427" s="88" t="s">
        <v>3276</v>
      </c>
      <c r="E427" s="48" t="str">
        <f>INDEX(字音画数表[字音],MATCH(新旧対照表_中国語[[#This Row],[舊]],字音画数表[旧字],0))</f>
        <v>もん</v>
      </c>
      <c r="F427" s="39">
        <f>INDEX(字音画数表[画数],MATCH(新旧対照表_中国語[[#This Row],[舊]],字音画数表[旧字],0))</f>
        <v>8</v>
      </c>
      <c r="G427" s="39">
        <f>INDEX(字音画数表[部首番号],MATCH(新旧対照表_中国語[[#This Row],[舊]],字音画数表[旧字],0))</f>
        <v>169</v>
      </c>
      <c r="H427" s="39"/>
    </row>
    <row r="428" spans="2:8">
      <c r="B428" s="48">
        <f t="shared" si="6"/>
        <v>426</v>
      </c>
      <c r="C428" s="34" t="s">
        <v>3279</v>
      </c>
      <c r="D428" t="s">
        <v>3278</v>
      </c>
      <c r="E428" s="48" t="e">
        <f>INDEX(字音画数表[字音],MATCH(新旧対照表_中国語[[#This Row],[舊]],字音画数表[旧字],0))</f>
        <v>#N/A</v>
      </c>
      <c r="F428" s="39" t="e">
        <f>INDEX(字音画数表[画数],MATCH(新旧対照表_中国語[[#This Row],[舊]],字音画数表[旧字],0))</f>
        <v>#N/A</v>
      </c>
      <c r="G428" s="39" t="e">
        <f>INDEX(字音画数表[部首番号],MATCH(新旧対照表_中国語[[#This Row],[舊]],字音画数表[旧字],0))</f>
        <v>#N/A</v>
      </c>
      <c r="H428" s="39"/>
    </row>
    <row r="429" spans="2:8">
      <c r="B429" s="48">
        <f t="shared" si="6"/>
        <v>427</v>
      </c>
      <c r="C429" s="34" t="s">
        <v>3281</v>
      </c>
      <c r="D429" s="88" t="s">
        <v>3280</v>
      </c>
      <c r="E429" s="48" t="str">
        <f>INDEX(字音画数表[字音],MATCH(新旧対照表_中国語[[#This Row],[舊]],字音画数表[旧字],0))</f>
        <v>けい</v>
      </c>
      <c r="F429" s="39">
        <f>INDEX(字音画数表[画数],MATCH(新旧対照表_中国語[[#This Row],[舊]],字音画数表[旧字],0))</f>
        <v>9</v>
      </c>
      <c r="G429" s="39">
        <f>INDEX(字音画数表[部首番号],MATCH(新旧対照表_中国語[[#This Row],[舊]],字音画数表[旧字],0))</f>
        <v>0</v>
      </c>
      <c r="H429" s="39"/>
    </row>
    <row r="430" spans="2:8">
      <c r="B430" s="48">
        <f t="shared" si="6"/>
        <v>428</v>
      </c>
      <c r="C430" t="s">
        <v>3283</v>
      </c>
      <c r="D430" s="88" t="s">
        <v>3282</v>
      </c>
      <c r="E430" s="48" t="e">
        <f>INDEX(字音画数表[字音],MATCH(新旧対照表_中国語[[#This Row],[舊]],字音画数表[旧字],0))</f>
        <v>#N/A</v>
      </c>
      <c r="F430" s="39" t="e">
        <f>INDEX(字音画数表[画数],MATCH(新旧対照表_中国語[[#This Row],[舊]],字音画数表[旧字],0))</f>
        <v>#N/A</v>
      </c>
      <c r="G430" s="39" t="e">
        <f>INDEX(字音画数表[部首番号],MATCH(新旧対照表_中国語[[#This Row],[舊]],字音画数表[旧字],0))</f>
        <v>#N/A</v>
      </c>
      <c r="H430" s="39"/>
    </row>
    <row r="431" spans="2:8">
      <c r="B431" s="48">
        <f t="shared" si="6"/>
        <v>429</v>
      </c>
      <c r="C431" t="s">
        <v>3285</v>
      </c>
      <c r="D431" s="88" t="s">
        <v>3284</v>
      </c>
      <c r="E431" s="48" t="e">
        <f>INDEX(字音画数表[字音],MATCH(新旧対照表_中国語[[#This Row],[舊]],字音画数表[旧字],0))</f>
        <v>#N/A</v>
      </c>
      <c r="F431" s="39" t="e">
        <f>INDEX(字音画数表[画数],MATCH(新旧対照表_中国語[[#This Row],[舊]],字音画数表[旧字],0))</f>
        <v>#N/A</v>
      </c>
      <c r="G431" s="39" t="e">
        <f>INDEX(字音画数表[部首番号],MATCH(新旧対照表_中国語[[#This Row],[舊]],字音画数表[旧字],0))</f>
        <v>#N/A</v>
      </c>
      <c r="H431" s="39"/>
    </row>
    <row r="432" spans="2:8">
      <c r="B432" s="48">
        <f t="shared" si="6"/>
        <v>430</v>
      </c>
      <c r="C432" t="s">
        <v>3287</v>
      </c>
      <c r="D432" s="88" t="s">
        <v>3286</v>
      </c>
      <c r="E432" s="48" t="e">
        <f>INDEX(字音画数表[字音],MATCH(新旧対照表_中国語[[#This Row],[舊]],字音画数表[旧字],0))</f>
        <v>#N/A</v>
      </c>
      <c r="F432" s="39" t="e">
        <f>INDEX(字音画数表[画数],MATCH(新旧対照表_中国語[[#This Row],[舊]],字音画数表[旧字],0))</f>
        <v>#N/A</v>
      </c>
      <c r="G432" s="39" t="e">
        <f>INDEX(字音画数表[部首番号],MATCH(新旧対照表_中国語[[#This Row],[舊]],字音画数表[旧字],0))</f>
        <v>#N/A</v>
      </c>
      <c r="H432" s="39"/>
    </row>
    <row r="433" spans="2:8">
      <c r="B433" s="48">
        <f t="shared" si="6"/>
        <v>431</v>
      </c>
      <c r="C433" s="34" t="s">
        <v>3289</v>
      </c>
      <c r="D433" s="88" t="s">
        <v>3288</v>
      </c>
      <c r="E433" s="48" t="str">
        <f>INDEX(字音画数表[字音],MATCH(新旧対照表_中国語[[#This Row],[舊]],字音画数表[旧字],0))</f>
        <v>きょう</v>
      </c>
      <c r="F433" s="39">
        <f>INDEX(字音画数表[画数],MATCH(新旧対照表_中国語[[#This Row],[舊]],字音画数表[旧字],0))</f>
        <v>16</v>
      </c>
      <c r="G433" s="39">
        <f>INDEX(字音画数表[部首番号],MATCH(新旧対照表_中国語[[#This Row],[舊]],字音画数表[旧字],0))</f>
        <v>75</v>
      </c>
      <c r="H433" s="39"/>
    </row>
    <row r="434" spans="2:8">
      <c r="B434" s="48">
        <f t="shared" si="6"/>
        <v>432</v>
      </c>
      <c r="C434" s="34" t="s">
        <v>3291</v>
      </c>
      <c r="D434" s="88" t="s">
        <v>3290</v>
      </c>
      <c r="E434" s="48" t="str">
        <f>INDEX(字音画数表[字音],MATCH(新旧対照表_中国語[[#This Row],[舊]],字音画数表[旧字],0))</f>
        <v>はい</v>
      </c>
      <c r="F434" s="39">
        <f>INDEX(字音画数表[画数],MATCH(新旧対照表_中国語[[#This Row],[舊]],字音画数表[旧字],0))</f>
        <v>11</v>
      </c>
      <c r="G434" s="39">
        <f>INDEX(字音画数表[部首番号],MATCH(新旧対照表_中国語[[#This Row],[舊]],字音画数表[旧字],0))</f>
        <v>66</v>
      </c>
      <c r="H434" s="39"/>
    </row>
    <row r="435" spans="2:8">
      <c r="B435" s="48">
        <f t="shared" si="6"/>
        <v>433</v>
      </c>
      <c r="C435" s="34" t="s">
        <v>3293</v>
      </c>
      <c r="D435" s="88" t="s">
        <v>3292</v>
      </c>
      <c r="E435" s="48" t="e">
        <f>INDEX(字音画数表[字音],MATCH(新旧対照表_中国語[[#This Row],[舊]],字音画数表[旧字],0))</f>
        <v>#N/A</v>
      </c>
      <c r="F435" s="39" t="e">
        <f>INDEX(字音画数表[画数],MATCH(新旧対照表_中国語[[#This Row],[舊]],字音画数表[旧字],0))</f>
        <v>#N/A</v>
      </c>
      <c r="G435" s="39" t="e">
        <f>INDEX(字音画数表[部首番号],MATCH(新旧対照表_中国語[[#This Row],[舊]],字音画数表[旧字],0))</f>
        <v>#N/A</v>
      </c>
      <c r="H435" s="39"/>
    </row>
    <row r="436" spans="2:8">
      <c r="B436" s="48">
        <f t="shared" si="6"/>
        <v>434</v>
      </c>
      <c r="C436" t="s">
        <v>3295</v>
      </c>
      <c r="D436" s="88" t="s">
        <v>3294</v>
      </c>
      <c r="E436" s="48" t="e">
        <f>INDEX(字音画数表[字音],MATCH(新旧対照表_中国語[[#This Row],[舊]],字音画数表[旧字],0))</f>
        <v>#N/A</v>
      </c>
      <c r="F436" s="39" t="e">
        <f>INDEX(字音画数表[画数],MATCH(新旧対照表_中国語[[#This Row],[舊]],字音画数表[旧字],0))</f>
        <v>#N/A</v>
      </c>
      <c r="G436" s="39" t="e">
        <f>INDEX(字音画数表[部首番号],MATCH(新旧対照表_中国語[[#This Row],[舊]],字音画数表[旧字],0))</f>
        <v>#N/A</v>
      </c>
      <c r="H436" s="39"/>
    </row>
    <row r="437" spans="2:8">
      <c r="B437" s="48">
        <f t="shared" si="6"/>
        <v>435</v>
      </c>
      <c r="C437" s="34" t="s">
        <v>3296</v>
      </c>
      <c r="D437" t="s">
        <v>3416</v>
      </c>
      <c r="E437" s="48" t="e">
        <f>INDEX(字音画数表[字音],MATCH(新旧対照表_中国語[[#This Row],[舊]],字音画数表[旧字],0))</f>
        <v>#N/A</v>
      </c>
      <c r="F437" s="39" t="e">
        <f>INDEX(字音画数表[画数],MATCH(新旧対照表_中国語[[#This Row],[舊]],字音画数表[旧字],0))</f>
        <v>#N/A</v>
      </c>
      <c r="G437" s="39" t="e">
        <f>INDEX(字音画数表[部首番号],MATCH(新旧対照表_中国語[[#This Row],[舊]],字音画数表[旧字],0))</f>
        <v>#N/A</v>
      </c>
      <c r="H437" s="39" t="s">
        <v>3417</v>
      </c>
    </row>
    <row r="438" spans="2:8">
      <c r="B438" s="48">
        <f t="shared" si="6"/>
        <v>436</v>
      </c>
      <c r="C438" s="34" t="s">
        <v>3298</v>
      </c>
      <c r="D438" t="s">
        <v>3297</v>
      </c>
      <c r="E438" s="48" t="str">
        <f>INDEX(字音画数表[字音],MATCH(新旧対照表_中国語[[#This Row],[舊]],字音画数表[旧字],0))</f>
        <v>よう</v>
      </c>
      <c r="F438" s="39">
        <f>INDEX(字音画数表[画数],MATCH(新旧対照表_中国語[[#This Row],[舊]],字音画数表[旧字],0))</f>
        <v>15</v>
      </c>
      <c r="G438" s="39">
        <f>INDEX(字音画数表[部首番号],MATCH(新旧対照表_中国語[[#This Row],[舊]],字音画数表[旧字],0))</f>
        <v>184</v>
      </c>
      <c r="H438" s="39"/>
    </row>
    <row r="439" spans="2:8">
      <c r="B439" s="48">
        <f t="shared" si="6"/>
        <v>437</v>
      </c>
      <c r="C439" s="34" t="s">
        <v>3300</v>
      </c>
      <c r="D439" s="88" t="s">
        <v>3299</v>
      </c>
      <c r="E439" s="48" t="e">
        <f>INDEX(字音画数表[字音],MATCH(新旧対照表_中国語[[#This Row],[舊]],字音画数表[旧字],0))</f>
        <v>#N/A</v>
      </c>
      <c r="F439" s="39" t="e">
        <f>INDEX(字音画数表[画数],MATCH(新旧対照表_中国語[[#This Row],[舊]],字音画数表[旧字],0))</f>
        <v>#N/A</v>
      </c>
      <c r="G439" s="39" t="e">
        <f>INDEX(字音画数表[部首番号],MATCH(新旧対照表_中国語[[#This Row],[舊]],字音画数表[旧字],0))</f>
        <v>#N/A</v>
      </c>
      <c r="H439" s="39"/>
    </row>
    <row r="440" spans="2:8">
      <c r="B440" s="48">
        <f t="shared" si="6"/>
        <v>438</v>
      </c>
      <c r="C440" s="34" t="s">
        <v>3302</v>
      </c>
      <c r="D440" s="88" t="s">
        <v>3301</v>
      </c>
      <c r="E440" s="48" t="e">
        <f>INDEX(字音画数表[字音],MATCH(新旧対照表_中国語[[#This Row],[舊]],字音画数表[旧字],0))</f>
        <v>#N/A</v>
      </c>
      <c r="F440" s="39" t="e">
        <f>INDEX(字音画数表[画数],MATCH(新旧対照表_中国語[[#This Row],[舊]],字音画数表[旧字],0))</f>
        <v>#N/A</v>
      </c>
      <c r="G440" s="39" t="e">
        <f>INDEX(字音画数表[部首番号],MATCH(新旧対照表_中国語[[#This Row],[舊]],字音画数表[旧字],0))</f>
        <v>#N/A</v>
      </c>
      <c r="H440" s="39"/>
    </row>
    <row r="441" spans="2:8">
      <c r="B441" s="48">
        <f t="shared" ref="B441:B504" si="7">ROW()-2</f>
        <v>439</v>
      </c>
      <c r="C441" s="34" t="s">
        <v>3304</v>
      </c>
      <c r="D441" s="88" t="s">
        <v>3303</v>
      </c>
      <c r="E441" s="48" t="e">
        <f>INDEX(字音画数表[字音],MATCH(新旧対照表_中国語[[#This Row],[舊]],字音画数表[旧字],0))</f>
        <v>#N/A</v>
      </c>
      <c r="F441" s="39" t="e">
        <f>INDEX(字音画数表[画数],MATCH(新旧対照表_中国語[[#This Row],[舊]],字音画数表[旧字],0))</f>
        <v>#N/A</v>
      </c>
      <c r="G441" s="39" t="e">
        <f>INDEX(字音画数表[部首番号],MATCH(新旧対照表_中国語[[#This Row],[舊]],字音画数表[旧字],0))</f>
        <v>#N/A</v>
      </c>
      <c r="H441" s="39"/>
    </row>
    <row r="442" spans="2:8">
      <c r="B442" s="48">
        <f t="shared" si="7"/>
        <v>440</v>
      </c>
      <c r="C442" s="34" t="s">
        <v>3306</v>
      </c>
      <c r="D442" s="88" t="s">
        <v>3305</v>
      </c>
      <c r="E442" s="48" t="str">
        <f>INDEX(字音画数表[字音],MATCH(新旧対照表_中国語[[#This Row],[舊]],字音画数表[旧字],0))</f>
        <v>けき</v>
      </c>
      <c r="F442" s="39">
        <f>INDEX(字音画数表[画数],MATCH(新旧対照表_中国語[[#This Row],[舊]],字音画数表[旧字],0))</f>
        <v>15</v>
      </c>
      <c r="G442" s="39">
        <f>INDEX(字音画数表[部首番号],MATCH(新旧対照表_中国語[[#This Row],[舊]],字音画数表[旧字],0))</f>
        <v>18</v>
      </c>
      <c r="H442" s="39"/>
    </row>
    <row r="443" spans="2:8">
      <c r="B443" s="48">
        <f t="shared" si="7"/>
        <v>441</v>
      </c>
      <c r="C443" s="34" t="s">
        <v>3308</v>
      </c>
      <c r="D443" s="88" t="s">
        <v>3307</v>
      </c>
      <c r="E443" s="48" t="e">
        <f>INDEX(字音画数表[字音],MATCH(新旧対照表_中国語[[#This Row],[舊]],字音画数表[旧字],0))</f>
        <v>#N/A</v>
      </c>
      <c r="F443" s="39" t="e">
        <f>INDEX(字音画数表[画数],MATCH(新旧対照表_中国語[[#This Row],[舊]],字音画数表[旧字],0))</f>
        <v>#N/A</v>
      </c>
      <c r="G443" s="39" t="e">
        <f>INDEX(字音画数表[部首番号],MATCH(新旧対照表_中国語[[#This Row],[舊]],字音画数表[旧字],0))</f>
        <v>#N/A</v>
      </c>
      <c r="H443" s="39"/>
    </row>
    <row r="444" spans="2:8">
      <c r="B444" s="48">
        <f t="shared" si="7"/>
        <v>442</v>
      </c>
      <c r="C444" s="34" t="s">
        <v>3310</v>
      </c>
      <c r="D444" s="88" t="s">
        <v>3309</v>
      </c>
      <c r="E444" s="48" t="e">
        <f>INDEX(字音画数表[字音],MATCH(新旧対照表_中国語[[#This Row],[舊]],字音画数表[旧字],0))</f>
        <v>#N/A</v>
      </c>
      <c r="F444" s="39" t="e">
        <f>INDEX(字音画数表[画数],MATCH(新旧対照表_中国語[[#This Row],[舊]],字音画数表[旧字],0))</f>
        <v>#N/A</v>
      </c>
      <c r="G444" s="39" t="e">
        <f>INDEX(字音画数表[部首番号],MATCH(新旧対照表_中国語[[#This Row],[舊]],字音画数表[旧字],0))</f>
        <v>#N/A</v>
      </c>
      <c r="H444" s="39"/>
    </row>
    <row r="445" spans="2:8">
      <c r="B445" s="48">
        <f t="shared" si="7"/>
        <v>443</v>
      </c>
      <c r="C445" s="34" t="s">
        <v>3312</v>
      </c>
      <c r="D445" s="88" t="s">
        <v>3311</v>
      </c>
      <c r="E445" s="48" t="e">
        <f>INDEX(字音画数表[字音],MATCH(新旧対照表_中国語[[#This Row],[舊]],字音画数表[旧字],0))</f>
        <v>#N/A</v>
      </c>
      <c r="F445" s="39" t="e">
        <f>INDEX(字音画数表[画数],MATCH(新旧対照表_中国語[[#This Row],[舊]],字音画数表[旧字],0))</f>
        <v>#N/A</v>
      </c>
      <c r="G445" s="39" t="e">
        <f>INDEX(字音画数表[部首番号],MATCH(新旧対照表_中国語[[#This Row],[舊]],字音画数表[旧字],0))</f>
        <v>#N/A</v>
      </c>
      <c r="H445" s="39"/>
    </row>
    <row r="446" spans="2:8">
      <c r="B446" s="48">
        <f t="shared" si="7"/>
        <v>444</v>
      </c>
      <c r="C446" s="34" t="s">
        <v>3314</v>
      </c>
      <c r="D446" t="s">
        <v>3313</v>
      </c>
      <c r="E446" s="48" t="e">
        <f>INDEX(字音画数表[字音],MATCH(新旧対照表_中国語[[#This Row],[舊]],字音画数表[旧字],0))</f>
        <v>#N/A</v>
      </c>
      <c r="F446" s="39" t="e">
        <f>INDEX(字音画数表[画数],MATCH(新旧対照表_中国語[[#This Row],[舊]],字音画数表[旧字],0))</f>
        <v>#N/A</v>
      </c>
      <c r="G446" s="39" t="e">
        <f>INDEX(字音画数表[部首番号],MATCH(新旧対照表_中国語[[#This Row],[舊]],字音画数表[旧字],0))</f>
        <v>#N/A</v>
      </c>
      <c r="H446" s="39"/>
    </row>
    <row r="447" spans="2:8">
      <c r="B447" s="48">
        <f t="shared" si="7"/>
        <v>445</v>
      </c>
      <c r="C447" t="s">
        <v>3316</v>
      </c>
      <c r="D447" t="s">
        <v>3315</v>
      </c>
      <c r="E447" s="48" t="e">
        <f>INDEX(字音画数表[字音],MATCH(新旧対照表_中国語[[#This Row],[舊]],字音画数表[旧字],0))</f>
        <v>#N/A</v>
      </c>
      <c r="F447" s="39" t="e">
        <f>INDEX(字音画数表[画数],MATCH(新旧対照表_中国語[[#This Row],[舊]],字音画数表[旧字],0))</f>
        <v>#N/A</v>
      </c>
      <c r="G447" s="39" t="e">
        <f>INDEX(字音画数表[部首番号],MATCH(新旧対照表_中国語[[#This Row],[舊]],字音画数表[旧字],0))</f>
        <v>#N/A</v>
      </c>
      <c r="H447" s="39"/>
    </row>
    <row r="448" spans="2:8">
      <c r="B448" s="48">
        <f t="shared" si="7"/>
        <v>446</v>
      </c>
      <c r="C448" s="34" t="s">
        <v>3318</v>
      </c>
      <c r="D448" s="88" t="s">
        <v>3317</v>
      </c>
      <c r="E448" s="48" t="e">
        <f>INDEX(字音画数表[字音],MATCH(新旧対照表_中国語[[#This Row],[舊]],字音画数表[旧字],0))</f>
        <v>#N/A</v>
      </c>
      <c r="F448" s="39" t="e">
        <f>INDEX(字音画数表[画数],MATCH(新旧対照表_中国語[[#This Row],[舊]],字音画数表[旧字],0))</f>
        <v>#N/A</v>
      </c>
      <c r="G448" s="39" t="e">
        <f>INDEX(字音画数表[部首番号],MATCH(新旧対照表_中国語[[#This Row],[舊]],字音画数表[旧字],0))</f>
        <v>#N/A</v>
      </c>
      <c r="H448" s="39"/>
    </row>
    <row r="449" spans="2:8">
      <c r="B449" s="48">
        <f t="shared" si="7"/>
        <v>447</v>
      </c>
      <c r="C449" s="34" t="s">
        <v>3321</v>
      </c>
      <c r="D449" s="88" t="s">
        <v>3320</v>
      </c>
      <c r="E449" s="48" t="str">
        <f>INDEX(字音画数表[字音],MATCH(新旧対照表_中国語[[#This Row],[舊]],字音画数表[旧字],0))</f>
        <v>ご</v>
      </c>
      <c r="F449" s="39">
        <f>INDEX(字音画数表[画数],MATCH(新旧対照表_中国語[[#This Row],[舊]],字音画数表[旧字],0))</f>
        <v>14</v>
      </c>
      <c r="G449" s="39">
        <f>INDEX(字音画数表[部首番号],MATCH(新旧対照表_中国語[[#This Row],[舊]],字音画数表[旧字],0))</f>
        <v>149</v>
      </c>
      <c r="H449" s="39"/>
    </row>
    <row r="450" spans="2:8">
      <c r="B450" s="48">
        <f t="shared" si="7"/>
        <v>448</v>
      </c>
      <c r="C450" s="34" t="s">
        <v>3323</v>
      </c>
      <c r="D450" s="88" t="s">
        <v>3322</v>
      </c>
      <c r="E450" s="48" t="e">
        <f>INDEX(字音画数表[字音],MATCH(新旧対照表_中国語[[#This Row],[舊]],字音画数表[旧字],0))</f>
        <v>#N/A</v>
      </c>
      <c r="F450" s="39" t="e">
        <f>INDEX(字音画数表[画数],MATCH(新旧対照表_中国語[[#This Row],[舊]],字音画数表[旧字],0))</f>
        <v>#N/A</v>
      </c>
      <c r="G450" s="39" t="e">
        <f>INDEX(字音画数表[部首番号],MATCH(新旧対照表_中国語[[#This Row],[舊]],字音画数表[旧字],0))</f>
        <v>#N/A</v>
      </c>
      <c r="H450" s="39"/>
    </row>
    <row r="451" spans="2:8">
      <c r="B451" s="48">
        <f t="shared" si="7"/>
        <v>449</v>
      </c>
      <c r="C451" s="34" t="s">
        <v>3325</v>
      </c>
      <c r="D451" s="88" t="s">
        <v>3324</v>
      </c>
      <c r="E451" s="48" t="e">
        <f>INDEX(字音画数表[字音],MATCH(新旧対照表_中国語[[#This Row],[舊]],字音画数表[旧字],0))</f>
        <v>#N/A</v>
      </c>
      <c r="F451" s="39" t="e">
        <f>INDEX(字音画数表[画数],MATCH(新旧対照表_中国語[[#This Row],[舊]],字音画数表[旧字],0))</f>
        <v>#N/A</v>
      </c>
      <c r="G451" s="39" t="e">
        <f>INDEX(字音画数表[部首番号],MATCH(新旧対照表_中国語[[#This Row],[舊]],字音画数表[旧字],0))</f>
        <v>#N/A</v>
      </c>
      <c r="H451" s="39"/>
    </row>
    <row r="452" spans="2:8">
      <c r="B452" s="48">
        <f t="shared" si="7"/>
        <v>450</v>
      </c>
      <c r="C452" s="34" t="s">
        <v>3327</v>
      </c>
      <c r="D452" s="88" t="s">
        <v>3326</v>
      </c>
      <c r="E452" s="48" t="e">
        <f>INDEX(字音画数表[字音],MATCH(新旧対照表_中国語[[#This Row],[舊]],字音画数表[旧字],0))</f>
        <v>#N/A</v>
      </c>
      <c r="F452" s="39" t="e">
        <f>INDEX(字音画数表[画数],MATCH(新旧対照表_中国語[[#This Row],[舊]],字音画数表[旧字],0))</f>
        <v>#N/A</v>
      </c>
      <c r="G452" s="39" t="e">
        <f>INDEX(字音画数表[部首番号],MATCH(新旧対照表_中国語[[#This Row],[舊]],字音画数表[旧字],0))</f>
        <v>#N/A</v>
      </c>
      <c r="H452" s="39"/>
    </row>
    <row r="453" spans="2:8">
      <c r="B453" s="48">
        <f t="shared" si="7"/>
        <v>451</v>
      </c>
      <c r="C453" t="s">
        <v>3329</v>
      </c>
      <c r="D453" s="88" t="s">
        <v>3328</v>
      </c>
      <c r="E453" s="48" t="e">
        <f>INDEX(字音画数表[字音],MATCH(新旧対照表_中国語[[#This Row],[舊]],字音画数表[旧字],0))</f>
        <v>#N/A</v>
      </c>
      <c r="F453" s="39" t="e">
        <f>INDEX(字音画数表[画数],MATCH(新旧対照表_中国語[[#This Row],[舊]],字音画数表[旧字],0))</f>
        <v>#N/A</v>
      </c>
      <c r="G453" s="39" t="e">
        <f>INDEX(字音画数表[部首番号],MATCH(新旧対照表_中国語[[#This Row],[舊]],字音画数表[旧字],0))</f>
        <v>#N/A</v>
      </c>
      <c r="H453" s="39"/>
    </row>
    <row r="454" spans="2:8">
      <c r="B454" s="48">
        <f t="shared" si="7"/>
        <v>452</v>
      </c>
      <c r="C454" t="s">
        <v>3331</v>
      </c>
      <c r="D454" s="88" t="s">
        <v>3330</v>
      </c>
      <c r="E454" s="48" t="e">
        <f>INDEX(字音画数表[字音],MATCH(新旧対照表_中国語[[#This Row],[舊]],字音画数表[旧字],0))</f>
        <v>#N/A</v>
      </c>
      <c r="F454" s="39" t="e">
        <f>INDEX(字音画数表[画数],MATCH(新旧対照表_中国語[[#This Row],[舊]],字音画数表[旧字],0))</f>
        <v>#N/A</v>
      </c>
      <c r="G454" s="39" t="e">
        <f>INDEX(字音画数表[部首番号],MATCH(新旧対照表_中国語[[#This Row],[舊]],字音画数表[旧字],0))</f>
        <v>#N/A</v>
      </c>
      <c r="H454" s="39"/>
    </row>
    <row r="455" spans="2:8">
      <c r="B455" s="48">
        <f t="shared" si="7"/>
        <v>453</v>
      </c>
      <c r="C455" t="s">
        <v>3333</v>
      </c>
      <c r="D455" t="s">
        <v>3332</v>
      </c>
      <c r="E455" s="48" t="e">
        <f>INDEX(字音画数表[字音],MATCH(新旧対照表_中国語[[#This Row],[舊]],字音画数表[旧字],0))</f>
        <v>#N/A</v>
      </c>
      <c r="F455" s="39" t="e">
        <f>INDEX(字音画数表[画数],MATCH(新旧対照表_中国語[[#This Row],[舊]],字音画数表[旧字],0))</f>
        <v>#N/A</v>
      </c>
      <c r="G455" s="39" t="e">
        <f>INDEX(字音画数表[部首番号],MATCH(新旧対照表_中国語[[#This Row],[舊]],字音画数表[旧字],0))</f>
        <v>#N/A</v>
      </c>
      <c r="H455" s="83" t="s">
        <v>3415</v>
      </c>
    </row>
    <row r="456" spans="2:8">
      <c r="B456" s="48">
        <f t="shared" si="7"/>
        <v>454</v>
      </c>
      <c r="C456" s="34" t="s">
        <v>3335</v>
      </c>
      <c r="D456" s="88" t="s">
        <v>3334</v>
      </c>
      <c r="E456" s="48" t="e">
        <f>INDEX(字音画数表[字音],MATCH(新旧対照表_中国語[[#This Row],[舊]],字音画数表[旧字],0))</f>
        <v>#N/A</v>
      </c>
      <c r="F456" s="39" t="e">
        <f>INDEX(字音画数表[画数],MATCH(新旧対照表_中国語[[#This Row],[舊]],字音画数表[旧字],0))</f>
        <v>#N/A</v>
      </c>
      <c r="G456" s="39" t="e">
        <f>INDEX(字音画数表[部首番号],MATCH(新旧対照表_中国語[[#This Row],[舊]],字音画数表[旧字],0))</f>
        <v>#N/A</v>
      </c>
      <c r="H456" s="39"/>
    </row>
    <row r="457" spans="2:8">
      <c r="B457" s="48">
        <f t="shared" si="7"/>
        <v>455</v>
      </c>
      <c r="C457" s="34" t="s">
        <v>3336</v>
      </c>
      <c r="D457" s="34" t="s">
        <v>3413</v>
      </c>
      <c r="E457" s="48" t="e">
        <f>INDEX(字音画数表[字音],MATCH(新旧対照表_中国語[[#This Row],[舊]],字音画数表[旧字],0))</f>
        <v>#N/A</v>
      </c>
      <c r="F457" s="39" t="e">
        <f>INDEX(字音画数表[画数],MATCH(新旧対照表_中国語[[#This Row],[舊]],字音画数表[旧字],0))</f>
        <v>#N/A</v>
      </c>
      <c r="G457" s="39" t="e">
        <f>INDEX(字音画数表[部首番号],MATCH(新旧対照表_中国語[[#This Row],[舊]],字音画数表[旧字],0))</f>
        <v>#N/A</v>
      </c>
      <c r="H457" s="83" t="s">
        <v>3414</v>
      </c>
    </row>
    <row r="458" spans="2:8">
      <c r="B458" s="48">
        <f t="shared" si="7"/>
        <v>456</v>
      </c>
      <c r="C458" t="s">
        <v>3338</v>
      </c>
      <c r="D458" s="88" t="s">
        <v>3337</v>
      </c>
      <c r="E458" s="48" t="e">
        <f>INDEX(字音画数表[字音],MATCH(新旧対照表_中国語[[#This Row],[舊]],字音画数表[旧字],0))</f>
        <v>#N/A</v>
      </c>
      <c r="F458" s="39" t="e">
        <f>INDEX(字音画数表[画数],MATCH(新旧対照表_中国語[[#This Row],[舊]],字音画数表[旧字],0))</f>
        <v>#N/A</v>
      </c>
      <c r="G458" s="39" t="e">
        <f>INDEX(字音画数表[部首番号],MATCH(新旧対照表_中国語[[#This Row],[舊]],字音画数表[旧字],0))</f>
        <v>#N/A</v>
      </c>
      <c r="H458" s="39"/>
    </row>
    <row r="459" spans="2:8">
      <c r="B459" s="48">
        <f t="shared" si="7"/>
        <v>457</v>
      </c>
      <c r="C459" s="34" t="s">
        <v>3340</v>
      </c>
      <c r="D459" s="88" t="s">
        <v>3339</v>
      </c>
      <c r="E459" s="48" t="e">
        <f>INDEX(字音画数表[字音],MATCH(新旧対照表_中国語[[#This Row],[舊]],字音画数表[旧字],0))</f>
        <v>#N/A</v>
      </c>
      <c r="F459" s="39" t="e">
        <f>INDEX(字音画数表[画数],MATCH(新旧対照表_中国語[[#This Row],[舊]],字音画数表[旧字],0))</f>
        <v>#N/A</v>
      </c>
      <c r="G459" s="39" t="e">
        <f>INDEX(字音画数表[部首番号],MATCH(新旧対照表_中国語[[#This Row],[舊]],字音画数表[旧字],0))</f>
        <v>#N/A</v>
      </c>
      <c r="H459" s="39"/>
    </row>
    <row r="460" spans="2:8">
      <c r="B460" s="48">
        <f t="shared" si="7"/>
        <v>458</v>
      </c>
      <c r="C460" s="34" t="s">
        <v>3342</v>
      </c>
      <c r="D460" s="88" t="s">
        <v>3341</v>
      </c>
      <c r="E460" s="48" t="e">
        <f>INDEX(字音画数表[字音],MATCH(新旧対照表_中国語[[#This Row],[舊]],字音画数表[旧字],0))</f>
        <v>#N/A</v>
      </c>
      <c r="F460" s="39" t="e">
        <f>INDEX(字音画数表[画数],MATCH(新旧対照表_中国語[[#This Row],[舊]],字音画数表[旧字],0))</f>
        <v>#N/A</v>
      </c>
      <c r="G460" s="39" t="e">
        <f>INDEX(字音画数表[部首番号],MATCH(新旧対照表_中国語[[#This Row],[舊]],字音画数表[旧字],0))</f>
        <v>#N/A</v>
      </c>
      <c r="H460" s="39"/>
    </row>
    <row r="461" spans="2:8">
      <c r="B461" s="48">
        <f t="shared" si="7"/>
        <v>459</v>
      </c>
      <c r="C461" s="34" t="s">
        <v>3344</v>
      </c>
      <c r="D461" s="88" t="s">
        <v>3343</v>
      </c>
      <c r="E461" s="48" t="e">
        <f>INDEX(字音画数表[字音],MATCH(新旧対照表_中国語[[#This Row],[舊]],字音画数表[旧字],0))</f>
        <v>#N/A</v>
      </c>
      <c r="F461" s="39" t="e">
        <f>INDEX(字音画数表[画数],MATCH(新旧対照表_中国語[[#This Row],[舊]],字音画数表[旧字],0))</f>
        <v>#N/A</v>
      </c>
      <c r="G461" s="39" t="e">
        <f>INDEX(字音画数表[部首番号],MATCH(新旧対照表_中国語[[#This Row],[舊]],字音画数表[旧字],0))</f>
        <v>#N/A</v>
      </c>
      <c r="H461" s="39"/>
    </row>
    <row r="462" spans="2:8">
      <c r="B462" s="48">
        <f t="shared" si="7"/>
        <v>460</v>
      </c>
      <c r="C462" t="s">
        <v>3346</v>
      </c>
      <c r="D462" s="88" t="s">
        <v>3345</v>
      </c>
      <c r="E462" s="48" t="e">
        <f>INDEX(字音画数表[字音],MATCH(新旧対照表_中国語[[#This Row],[舊]],字音画数表[旧字],0))</f>
        <v>#N/A</v>
      </c>
      <c r="F462" s="39" t="e">
        <f>INDEX(字音画数表[画数],MATCH(新旧対照表_中国語[[#This Row],[舊]],字音画数表[旧字],0))</f>
        <v>#N/A</v>
      </c>
      <c r="G462" s="39" t="e">
        <f>INDEX(字音画数表[部首番号],MATCH(新旧対照表_中国語[[#This Row],[舊]],字音画数表[旧字],0))</f>
        <v>#N/A</v>
      </c>
      <c r="H462" s="39"/>
    </row>
    <row r="463" spans="2:8">
      <c r="B463" s="48">
        <f t="shared" si="7"/>
        <v>461</v>
      </c>
      <c r="C463" t="s">
        <v>3348</v>
      </c>
      <c r="D463" s="88" t="s">
        <v>3347</v>
      </c>
      <c r="E463" s="48" t="e">
        <f>INDEX(字音画数表[字音],MATCH(新旧対照表_中国語[[#This Row],[舊]],字音画数表[旧字],0))</f>
        <v>#N/A</v>
      </c>
      <c r="F463" s="39" t="e">
        <f>INDEX(字音画数表[画数],MATCH(新旧対照表_中国語[[#This Row],[舊]],字音画数表[旧字],0))</f>
        <v>#N/A</v>
      </c>
      <c r="G463" s="39" t="e">
        <f>INDEX(字音画数表[部首番号],MATCH(新旧対照表_中国語[[#This Row],[舊]],字音画数表[旧字],0))</f>
        <v>#N/A</v>
      </c>
      <c r="H463" s="39"/>
    </row>
    <row r="464" spans="2:8">
      <c r="B464" s="48">
        <f t="shared" si="7"/>
        <v>462</v>
      </c>
      <c r="C464" s="34" t="s">
        <v>3350</v>
      </c>
      <c r="D464" s="88" t="s">
        <v>3349</v>
      </c>
      <c r="E464" s="48" t="e">
        <f>INDEX(字音画数表[字音],MATCH(新旧対照表_中国語[[#This Row],[舊]],字音画数表[旧字],0))</f>
        <v>#N/A</v>
      </c>
      <c r="F464" s="39" t="e">
        <f>INDEX(字音画数表[画数],MATCH(新旧対照表_中国語[[#This Row],[舊]],字音画数表[旧字],0))</f>
        <v>#N/A</v>
      </c>
      <c r="G464" s="39" t="e">
        <f>INDEX(字音画数表[部首番号],MATCH(新旧対照表_中国語[[#This Row],[舊]],字音画数表[旧字],0))</f>
        <v>#N/A</v>
      </c>
      <c r="H464" s="39"/>
    </row>
    <row r="465" spans="2:8">
      <c r="B465" s="48">
        <f t="shared" si="7"/>
        <v>463</v>
      </c>
      <c r="C465" s="34" t="s">
        <v>3354</v>
      </c>
      <c r="D465" s="88" t="s">
        <v>3353</v>
      </c>
      <c r="E465" s="48" t="e">
        <f>INDEX(字音画数表[字音],MATCH(新旧対照表_中国語[[#This Row],[舊]],字音画数表[旧字],0))</f>
        <v>#N/A</v>
      </c>
      <c r="F465" s="39" t="e">
        <f>INDEX(字音画数表[画数],MATCH(新旧対照表_中国語[[#This Row],[舊]],字音画数表[旧字],0))</f>
        <v>#N/A</v>
      </c>
      <c r="G465" s="39" t="e">
        <f>INDEX(字音画数表[部首番号],MATCH(新旧対照表_中国語[[#This Row],[舊]],字音画数表[旧字],0))</f>
        <v>#N/A</v>
      </c>
      <c r="H465" s="39"/>
    </row>
    <row r="466" spans="2:8">
      <c r="B466" s="48">
        <f t="shared" si="7"/>
        <v>464</v>
      </c>
      <c r="C466" s="34" t="s">
        <v>3356</v>
      </c>
      <c r="D466" s="88" t="s">
        <v>3355</v>
      </c>
      <c r="E466" s="48" t="e">
        <f>INDEX(字音画数表[字音],MATCH(新旧対照表_中国語[[#This Row],[舊]],字音画数表[旧字],0))</f>
        <v>#N/A</v>
      </c>
      <c r="F466" s="39" t="e">
        <f>INDEX(字音画数表[画数],MATCH(新旧対照表_中国語[[#This Row],[舊]],字音画数表[旧字],0))</f>
        <v>#N/A</v>
      </c>
      <c r="G466" s="39" t="e">
        <f>INDEX(字音画数表[部首番号],MATCH(新旧対照表_中国語[[#This Row],[舊]],字音画数表[旧字],0))</f>
        <v>#N/A</v>
      </c>
      <c r="H466" s="39"/>
    </row>
    <row r="467" spans="2:8">
      <c r="B467" s="48">
        <f t="shared" si="7"/>
        <v>465</v>
      </c>
      <c r="C467" t="s">
        <v>3358</v>
      </c>
      <c r="D467" t="s">
        <v>3357</v>
      </c>
      <c r="E467" s="48" t="e">
        <f>INDEX(字音画数表[字音],MATCH(新旧対照表_中国語[[#This Row],[舊]],字音画数表[旧字],0))</f>
        <v>#N/A</v>
      </c>
      <c r="F467" s="39" t="e">
        <f>INDEX(字音画数表[画数],MATCH(新旧対照表_中国語[[#This Row],[舊]],字音画数表[旧字],0))</f>
        <v>#N/A</v>
      </c>
      <c r="G467" s="39" t="e">
        <f>INDEX(字音画数表[部首番号],MATCH(新旧対照表_中国語[[#This Row],[舊]],字音画数表[旧字],0))</f>
        <v>#N/A</v>
      </c>
      <c r="H467" s="39"/>
    </row>
    <row r="468" spans="2:8">
      <c r="B468" s="48">
        <f t="shared" si="7"/>
        <v>466</v>
      </c>
      <c r="C468" s="34" t="s">
        <v>3360</v>
      </c>
      <c r="D468" s="88" t="s">
        <v>3359</v>
      </c>
      <c r="E468" s="48" t="e">
        <f>INDEX(字音画数表[字音],MATCH(新旧対照表_中国語[[#This Row],[舊]],字音画数表[旧字],0))</f>
        <v>#N/A</v>
      </c>
      <c r="F468" s="39" t="e">
        <f>INDEX(字音画数表[画数],MATCH(新旧対照表_中国語[[#This Row],[舊]],字音画数表[旧字],0))</f>
        <v>#N/A</v>
      </c>
      <c r="G468" s="39" t="e">
        <f>INDEX(字音画数表[部首番号],MATCH(新旧対照表_中国語[[#This Row],[舊]],字音画数表[旧字],0))</f>
        <v>#N/A</v>
      </c>
      <c r="H468" s="39"/>
    </row>
    <row r="469" spans="2:8">
      <c r="B469" s="48">
        <f t="shared" si="7"/>
        <v>467</v>
      </c>
      <c r="C469" t="s">
        <v>3362</v>
      </c>
      <c r="D469" t="s">
        <v>3361</v>
      </c>
      <c r="E469" s="48" t="e">
        <f>INDEX(字音画数表[字音],MATCH(新旧対照表_中国語[[#This Row],[舊]],字音画数表[旧字],0))</f>
        <v>#N/A</v>
      </c>
      <c r="F469" s="39" t="e">
        <f>INDEX(字音画数表[画数],MATCH(新旧対照表_中国語[[#This Row],[舊]],字音画数表[旧字],0))</f>
        <v>#N/A</v>
      </c>
      <c r="G469" s="39" t="e">
        <f>INDEX(字音画数表[部首番号],MATCH(新旧対照表_中国語[[#This Row],[舊]],字音画数表[旧字],0))</f>
        <v>#N/A</v>
      </c>
      <c r="H469" s="39"/>
    </row>
    <row r="470" spans="2:8">
      <c r="B470" s="48">
        <f t="shared" si="7"/>
        <v>468</v>
      </c>
      <c r="C470" s="34" t="s">
        <v>3363</v>
      </c>
      <c r="D470" t="s">
        <v>3411</v>
      </c>
      <c r="E470" s="48" t="e">
        <f>INDEX(字音画数表[字音],MATCH(新旧対照表_中国語[[#This Row],[舊]],字音画数表[旧字],0))</f>
        <v>#N/A</v>
      </c>
      <c r="F470" s="39" t="e">
        <f>INDEX(字音画数表[画数],MATCH(新旧対照表_中国語[[#This Row],[舊]],字音画数表[旧字],0))</f>
        <v>#N/A</v>
      </c>
      <c r="G470" s="39" t="e">
        <f>INDEX(字音画数表[部首番号],MATCH(新旧対照表_中国語[[#This Row],[舊]],字音画数表[旧字],0))</f>
        <v>#N/A</v>
      </c>
      <c r="H470" s="39" t="s">
        <v>3412</v>
      </c>
    </row>
    <row r="471" spans="2:8">
      <c r="B471" s="48">
        <f t="shared" si="7"/>
        <v>469</v>
      </c>
      <c r="C471" t="s">
        <v>3365</v>
      </c>
      <c r="D471" s="88" t="s">
        <v>3364</v>
      </c>
      <c r="E471" s="48" t="str">
        <f>INDEX(字音画数表[字音],MATCH(新旧対照表_中国語[[#This Row],[舊]],字音画数表[旧字],0))</f>
        <v>しゃ</v>
      </c>
      <c r="F471" s="39">
        <f>INDEX(字音画数表[画数],MATCH(新旧対照表_中国語[[#This Row],[舊]],字音画数表[旧字],0))</f>
        <v>7</v>
      </c>
      <c r="G471" s="39">
        <f>INDEX(字音画数表[部首番号],MATCH(新旧対照表_中国語[[#This Row],[舊]],字音画数表[旧字],0))</f>
        <v>159</v>
      </c>
      <c r="H471" s="39"/>
    </row>
    <row r="472" spans="2:8">
      <c r="B472" s="48">
        <f t="shared" si="7"/>
        <v>470</v>
      </c>
      <c r="C472" s="34" t="s">
        <v>3367</v>
      </c>
      <c r="D472" s="88" t="s">
        <v>3366</v>
      </c>
      <c r="E472" s="48" t="e">
        <f>INDEX(字音画数表[字音],MATCH(新旧対照表_中国語[[#This Row],[舊]],字音画数表[旧字],0))</f>
        <v>#N/A</v>
      </c>
      <c r="F472" s="39" t="e">
        <f>INDEX(字音画数表[画数],MATCH(新旧対照表_中国語[[#This Row],[舊]],字音画数表[旧字],0))</f>
        <v>#N/A</v>
      </c>
      <c r="G472" s="39" t="e">
        <f>INDEX(字音画数表[部首番号],MATCH(新旧対照表_中国語[[#This Row],[舊]],字音画数表[旧字],0))</f>
        <v>#N/A</v>
      </c>
      <c r="H472" s="39"/>
    </row>
    <row r="473" spans="2:8">
      <c r="B473" s="48">
        <f t="shared" si="7"/>
        <v>471</v>
      </c>
      <c r="C473" t="s">
        <v>3369</v>
      </c>
      <c r="D473" s="88" t="s">
        <v>3368</v>
      </c>
      <c r="E473" s="48" t="e">
        <f>INDEX(字音画数表[字音],MATCH(新旧対照表_中国語[[#This Row],[舊]],字音画数表[旧字],0))</f>
        <v>#N/A</v>
      </c>
      <c r="F473" s="39" t="e">
        <f>INDEX(字音画数表[画数],MATCH(新旧対照表_中国語[[#This Row],[舊]],字音画数表[旧字],0))</f>
        <v>#N/A</v>
      </c>
      <c r="G473" s="39" t="e">
        <f>INDEX(字音画数表[部首番号],MATCH(新旧対照表_中国語[[#This Row],[舊]],字音画数表[旧字],0))</f>
        <v>#N/A</v>
      </c>
      <c r="H473" s="39"/>
    </row>
    <row r="474" spans="2:8">
      <c r="B474" s="48">
        <f t="shared" si="7"/>
        <v>472</v>
      </c>
      <c r="C474" t="s">
        <v>3371</v>
      </c>
      <c r="D474" s="88" t="s">
        <v>3370</v>
      </c>
      <c r="E474" s="48" t="e">
        <f>INDEX(字音画数表[字音],MATCH(新旧対照表_中国語[[#This Row],[舊]],字音画数表[旧字],0))</f>
        <v>#N/A</v>
      </c>
      <c r="F474" s="39" t="e">
        <f>INDEX(字音画数表[画数],MATCH(新旧対照表_中国語[[#This Row],[舊]],字音画数表[旧字],0))</f>
        <v>#N/A</v>
      </c>
      <c r="G474" s="39" t="e">
        <f>INDEX(字音画数表[部首番号],MATCH(新旧対照表_中国語[[#This Row],[舊]],字音画数表[旧字],0))</f>
        <v>#N/A</v>
      </c>
      <c r="H474" s="39"/>
    </row>
    <row r="475" spans="2:8">
      <c r="B475" s="48">
        <f t="shared" si="7"/>
        <v>473</v>
      </c>
      <c r="C475" s="34" t="s">
        <v>3373</v>
      </c>
      <c r="D475" s="88" t="s">
        <v>3372</v>
      </c>
      <c r="E475" s="48" t="e">
        <f>INDEX(字音画数表[字音],MATCH(新旧対照表_中国語[[#This Row],[舊]],字音画数表[旧字],0))</f>
        <v>#N/A</v>
      </c>
      <c r="F475" s="39" t="e">
        <f>INDEX(字音画数表[画数],MATCH(新旧対照表_中国語[[#This Row],[舊]],字音画数表[旧字],0))</f>
        <v>#N/A</v>
      </c>
      <c r="G475" s="39" t="e">
        <f>INDEX(字音画数表[部首番号],MATCH(新旧対照表_中国語[[#This Row],[舊]],字音画数表[旧字],0))</f>
        <v>#N/A</v>
      </c>
      <c r="H475" s="39"/>
    </row>
    <row r="476" spans="2:8">
      <c r="B476" s="48">
        <f t="shared" si="7"/>
        <v>474</v>
      </c>
      <c r="C476" s="34" t="s">
        <v>3375</v>
      </c>
      <c r="D476" s="88" t="s">
        <v>3374</v>
      </c>
      <c r="E476" s="48" t="str">
        <f>INDEX(字音画数表[字音],MATCH(新旧対照表_中国語[[#This Row],[舊]],字音画数表[旧字],0))</f>
        <v>そ</v>
      </c>
      <c r="F476" s="39">
        <f>INDEX(字音画数表[画数],MATCH(新旧対照表_中国語[[#This Row],[舊]],字音画数表[旧字],0))</f>
        <v>11</v>
      </c>
      <c r="G476" s="39">
        <f>INDEX(字音画数表[部首番号],MATCH(新旧対照表_中国語[[#This Row],[舊]],字音画数表[旧字],0))</f>
        <v>120</v>
      </c>
      <c r="H476" s="39"/>
    </row>
    <row r="477" spans="2:8">
      <c r="B477" s="48">
        <f t="shared" si="7"/>
        <v>475</v>
      </c>
      <c r="C477" s="34" t="s">
        <v>3377</v>
      </c>
      <c r="D477" s="88" t="s">
        <v>3376</v>
      </c>
      <c r="E477" s="48" t="e">
        <f>INDEX(字音画数表[字音],MATCH(新旧対照表_中国語[[#This Row],[舊]],字音画数表[旧字],0))</f>
        <v>#N/A</v>
      </c>
      <c r="F477" s="39" t="e">
        <f>INDEX(字音画数表[画数],MATCH(新旧対照表_中国語[[#This Row],[舊]],字音画数表[旧字],0))</f>
        <v>#N/A</v>
      </c>
      <c r="G477" s="39" t="e">
        <f>INDEX(字音画数表[部首番号],MATCH(新旧対照表_中国語[[#This Row],[舊]],字音画数表[旧字],0))</f>
        <v>#N/A</v>
      </c>
      <c r="H477" s="39"/>
    </row>
    <row r="478" spans="2:8">
      <c r="B478" s="48">
        <f t="shared" si="7"/>
        <v>476</v>
      </c>
      <c r="C478" t="s">
        <v>3379</v>
      </c>
      <c r="D478" s="88" t="s">
        <v>3378</v>
      </c>
      <c r="E478" s="48" t="e">
        <f>INDEX(字音画数表[字音],MATCH(新旧対照表_中国語[[#This Row],[舊]],字音画数表[旧字],0))</f>
        <v>#N/A</v>
      </c>
      <c r="F478" s="39" t="e">
        <f>INDEX(字音画数表[画数],MATCH(新旧対照表_中国語[[#This Row],[舊]],字音画数表[旧字],0))</f>
        <v>#N/A</v>
      </c>
      <c r="G478" s="39" t="e">
        <f>INDEX(字音画数表[部首番号],MATCH(新旧対照表_中国語[[#This Row],[舊]],字音画数表[旧字],0))</f>
        <v>#N/A</v>
      </c>
      <c r="H478" s="39"/>
    </row>
    <row r="479" spans="2:8">
      <c r="B479" s="48">
        <f t="shared" si="7"/>
        <v>477</v>
      </c>
      <c r="C479" s="34" t="s">
        <v>3381</v>
      </c>
      <c r="D479" s="88" t="s">
        <v>3380</v>
      </c>
      <c r="E479" s="48" t="e">
        <f>INDEX(字音画数表[字音],MATCH(新旧対照表_中国語[[#This Row],[舊]],字音画数表[旧字],0))</f>
        <v>#N/A</v>
      </c>
      <c r="F479" s="39" t="e">
        <f>INDEX(字音画数表[画数],MATCH(新旧対照表_中国語[[#This Row],[舊]],字音画数表[旧字],0))</f>
        <v>#N/A</v>
      </c>
      <c r="G479" s="39" t="e">
        <f>INDEX(字音画数表[部首番号],MATCH(新旧対照表_中国語[[#This Row],[舊]],字音画数表[旧字],0))</f>
        <v>#N/A</v>
      </c>
      <c r="H479" s="39"/>
    </row>
    <row r="480" spans="2:8">
      <c r="B480" s="48">
        <f t="shared" si="7"/>
        <v>478</v>
      </c>
      <c r="C480" s="34" t="s">
        <v>3383</v>
      </c>
      <c r="D480" s="88" t="s">
        <v>3382</v>
      </c>
      <c r="E480" s="48" t="e">
        <f>INDEX(字音画数表[字音],MATCH(新旧対照表_中国語[[#This Row],[舊]],字音画数表[旧字],0))</f>
        <v>#N/A</v>
      </c>
      <c r="F480" s="39" t="e">
        <f>INDEX(字音画数表[画数],MATCH(新旧対照表_中国語[[#This Row],[舊]],字音画数表[旧字],0))</f>
        <v>#N/A</v>
      </c>
      <c r="G480" s="39" t="e">
        <f>INDEX(字音画数表[部首番号],MATCH(新旧対照表_中国語[[#This Row],[舊]],字音画数表[旧字],0))</f>
        <v>#N/A</v>
      </c>
      <c r="H480" s="39"/>
    </row>
    <row r="481" spans="2:8">
      <c r="B481" s="48">
        <f t="shared" si="7"/>
        <v>479</v>
      </c>
      <c r="C481" t="s">
        <v>3385</v>
      </c>
      <c r="D481" s="88" t="s">
        <v>3384</v>
      </c>
      <c r="E481" s="48" t="e">
        <f>INDEX(字音画数表[字音],MATCH(新旧対照表_中国語[[#This Row],[舊]],字音画数表[旧字],0))</f>
        <v>#N/A</v>
      </c>
      <c r="F481" s="39" t="e">
        <f>INDEX(字音画数表[画数],MATCH(新旧対照表_中国語[[#This Row],[舊]],字音画数表[旧字],0))</f>
        <v>#N/A</v>
      </c>
      <c r="G481" s="39" t="e">
        <f>INDEX(字音画数表[部首番号],MATCH(新旧対照表_中国語[[#This Row],[舊]],字音画数表[旧字],0))</f>
        <v>#N/A</v>
      </c>
      <c r="H481" s="39"/>
    </row>
    <row r="482" spans="2:8">
      <c r="B482" s="48">
        <f t="shared" si="7"/>
        <v>480</v>
      </c>
      <c r="C482" s="34" t="s">
        <v>3389</v>
      </c>
      <c r="D482" s="88" t="s">
        <v>3388</v>
      </c>
      <c r="E482" s="48" t="e">
        <f>INDEX(字音画数表[字音],MATCH(新旧対照表_中国語[[#This Row],[舊]],字音画数表[旧字],0))</f>
        <v>#N/A</v>
      </c>
      <c r="F482" s="39" t="e">
        <f>INDEX(字音画数表[画数],MATCH(新旧対照表_中国語[[#This Row],[舊]],字音画数表[旧字],0))</f>
        <v>#N/A</v>
      </c>
      <c r="G482" s="39" t="e">
        <f>INDEX(字音画数表[部首番号],MATCH(新旧対照表_中国語[[#This Row],[舊]],字音画数表[旧字],0))</f>
        <v>#N/A</v>
      </c>
      <c r="H482" s="39"/>
    </row>
    <row r="483" spans="2:8">
      <c r="B483" s="48">
        <f t="shared" si="7"/>
        <v>481</v>
      </c>
      <c r="C483" t="s">
        <v>3358</v>
      </c>
      <c r="D483" s="88" t="s">
        <v>3390</v>
      </c>
      <c r="E483" s="48" t="e">
        <f>INDEX(字音画数表[字音],MATCH(新旧対照表_中国語[[#This Row],[舊]],字音画数表[旧字],0))</f>
        <v>#N/A</v>
      </c>
      <c r="F483" s="39" t="e">
        <f>INDEX(字音画数表[画数],MATCH(新旧対照表_中国語[[#This Row],[舊]],字音画数表[旧字],0))</f>
        <v>#N/A</v>
      </c>
      <c r="G483" s="39" t="e">
        <f>INDEX(字音画数表[部首番号],MATCH(新旧対照表_中国語[[#This Row],[舊]],字音画数表[旧字],0))</f>
        <v>#N/A</v>
      </c>
      <c r="H483" s="83" t="s">
        <v>3410</v>
      </c>
    </row>
    <row r="484" spans="2:8">
      <c r="B484" s="48">
        <f t="shared" si="7"/>
        <v>482</v>
      </c>
      <c r="C484" s="34" t="s">
        <v>3392</v>
      </c>
      <c r="D484" t="s">
        <v>3391</v>
      </c>
      <c r="E484" s="48" t="e">
        <f>INDEX(字音画数表[字音],MATCH(新旧対照表_中国語[[#This Row],[舊]],字音画数表[旧字],0))</f>
        <v>#N/A</v>
      </c>
      <c r="F484" s="39" t="e">
        <f>INDEX(字音画数表[画数],MATCH(新旧対照表_中国語[[#This Row],[舊]],字音画数表[旧字],0))</f>
        <v>#N/A</v>
      </c>
      <c r="G484" s="39" t="e">
        <f>INDEX(字音画数表[部首番号],MATCH(新旧対照表_中国語[[#This Row],[舊]],字音画数表[旧字],0))</f>
        <v>#N/A</v>
      </c>
      <c r="H484" s="39"/>
    </row>
    <row r="485" spans="2:8">
      <c r="B485" s="48">
        <f t="shared" si="7"/>
        <v>483</v>
      </c>
      <c r="C485" s="34" t="s">
        <v>1299</v>
      </c>
      <c r="D485" s="88" t="s">
        <v>3393</v>
      </c>
      <c r="E485" s="48" t="e">
        <f>INDEX(字音画数表[字音],MATCH(新旧対照表_中国語[[#This Row],[舊]],字音画数表[旧字],0))</f>
        <v>#N/A</v>
      </c>
      <c r="F485" s="39" t="e">
        <f>INDEX(字音画数表[画数],MATCH(新旧対照表_中国語[[#This Row],[舊]],字音画数表[旧字],0))</f>
        <v>#N/A</v>
      </c>
      <c r="G485" s="39" t="e">
        <f>INDEX(字音画数表[部首番号],MATCH(新旧対照表_中国語[[#This Row],[舊]],字音画数表[旧字],0))</f>
        <v>#N/A</v>
      </c>
      <c r="H485" s="39"/>
    </row>
    <row r="486" spans="2:8">
      <c r="B486" s="48">
        <f t="shared" si="7"/>
        <v>484</v>
      </c>
      <c r="C486" s="34" t="s">
        <v>3395</v>
      </c>
      <c r="D486" s="88" t="s">
        <v>3394</v>
      </c>
      <c r="E486" s="48" t="e">
        <f>INDEX(字音画数表[字音],MATCH(新旧対照表_中国語[[#This Row],[舊]],字音画数表[旧字],0))</f>
        <v>#N/A</v>
      </c>
      <c r="F486" s="39" t="e">
        <f>INDEX(字音画数表[画数],MATCH(新旧対照表_中国語[[#This Row],[舊]],字音画数表[旧字],0))</f>
        <v>#N/A</v>
      </c>
      <c r="G486" s="39" t="e">
        <f>INDEX(字音画数表[部首番号],MATCH(新旧対照表_中国語[[#This Row],[舊]],字音画数表[旧字],0))</f>
        <v>#N/A</v>
      </c>
      <c r="H486" s="39"/>
    </row>
    <row r="487" spans="2:8">
      <c r="B487" s="48">
        <f t="shared" si="7"/>
        <v>485</v>
      </c>
      <c r="C487" t="s">
        <v>3397</v>
      </c>
      <c r="D487" s="88" t="s">
        <v>3396</v>
      </c>
      <c r="E487" s="48" t="e">
        <f>INDEX(字音画数表[字音],MATCH(新旧対照表_中国語[[#This Row],[舊]],字音画数表[旧字],0))</f>
        <v>#N/A</v>
      </c>
      <c r="F487" s="39" t="e">
        <f>INDEX(字音画数表[画数],MATCH(新旧対照表_中国語[[#This Row],[舊]],字音画数表[旧字],0))</f>
        <v>#N/A</v>
      </c>
      <c r="G487" s="39" t="e">
        <f>INDEX(字音画数表[部首番号],MATCH(新旧対照表_中国語[[#This Row],[舊]],字音画数表[旧字],0))</f>
        <v>#N/A</v>
      </c>
      <c r="H487" s="39"/>
    </row>
    <row r="488" spans="2:8">
      <c r="B488" s="48">
        <f t="shared" si="7"/>
        <v>486</v>
      </c>
      <c r="C488" t="s">
        <v>3398</v>
      </c>
      <c r="D488" t="s">
        <v>3408</v>
      </c>
      <c r="E488" s="48" t="e">
        <f>INDEX(字音画数表[字音],MATCH(新旧対照表_中国語[[#This Row],[舊]],字音画数表[旧字],0))</f>
        <v>#N/A</v>
      </c>
      <c r="F488" s="39" t="e">
        <f>INDEX(字音画数表[画数],MATCH(新旧対照表_中国語[[#This Row],[舊]],字音画数表[旧字],0))</f>
        <v>#N/A</v>
      </c>
      <c r="G488" s="39" t="e">
        <f>INDEX(字音画数表[部首番号],MATCH(新旧対照表_中国語[[#This Row],[舊]],字音画数表[旧字],0))</f>
        <v>#N/A</v>
      </c>
      <c r="H488" s="83" t="s">
        <v>3409</v>
      </c>
    </row>
    <row r="489" spans="2:8">
      <c r="B489" s="48">
        <f t="shared" si="7"/>
        <v>487</v>
      </c>
      <c r="C489" s="34" t="s">
        <v>3400</v>
      </c>
      <c r="D489" s="88" t="s">
        <v>3399</v>
      </c>
      <c r="E489" s="48" t="str">
        <f>INDEX(字音画数表[字音],MATCH(新旧対照表_中国語[[#This Row],[舊]],字音画数表[旧字],0))</f>
        <v>ら</v>
      </c>
      <c r="F489" s="39">
        <f>INDEX(字音画数表[画数],MATCH(新旧対照表_中国語[[#This Row],[舊]],字音画数表[旧字],0))</f>
        <v>19</v>
      </c>
      <c r="G489" s="39">
        <f>INDEX(字音画数表[部首番号],MATCH(新旧対照表_中国語[[#This Row],[舊]],字音画数表[旧字],0))</f>
        <v>122</v>
      </c>
      <c r="H489" s="39"/>
    </row>
    <row r="490" spans="2:8">
      <c r="B490" s="48">
        <f t="shared" si="7"/>
        <v>488</v>
      </c>
      <c r="C490" s="34" t="s">
        <v>3402</v>
      </c>
      <c r="D490" s="88" t="s">
        <v>3401</v>
      </c>
      <c r="E490" s="48" t="str">
        <f>INDEX(字音画数表[字音],MATCH(新旧対照表_中国語[[#This Row],[舊]],字音画数表[旧字],0))</f>
        <v>ぶ</v>
      </c>
      <c r="F490" s="39">
        <f>INDEX(字音画数表[画数],MATCH(新旧対照表_中国語[[#This Row],[舊]],字音画数表[旧字],0))</f>
        <v>11</v>
      </c>
      <c r="G490" s="39">
        <f>INDEX(字音画数表[部首番号],MATCH(新旧対照表_中国語[[#This Row],[舊]],字音画数表[旧字],0))</f>
        <v>19</v>
      </c>
      <c r="H490" s="39"/>
    </row>
    <row r="491" spans="2:8">
      <c r="B491" s="48">
        <f t="shared" si="7"/>
        <v>489</v>
      </c>
      <c r="C491" s="34" t="s">
        <v>3404</v>
      </c>
      <c r="D491" s="88" t="s">
        <v>3403</v>
      </c>
      <c r="E491" s="48" t="e">
        <f>INDEX(字音画数表[字音],MATCH(新旧対照表_中国語[[#This Row],[舊]],字音画数表[旧字],0))</f>
        <v>#N/A</v>
      </c>
      <c r="F491" s="39" t="e">
        <f>INDEX(字音画数表[画数],MATCH(新旧対照表_中国語[[#This Row],[舊]],字音画数表[旧字],0))</f>
        <v>#N/A</v>
      </c>
      <c r="G491" s="39" t="e">
        <f>INDEX(字音画数表[部首番号],MATCH(新旧対照表_中国語[[#This Row],[舊]],字音画数表[旧字],0))</f>
        <v>#N/A</v>
      </c>
      <c r="H491" s="39"/>
    </row>
    <row r="492" spans="2:8">
      <c r="B492" s="48">
        <f t="shared" si="7"/>
        <v>490</v>
      </c>
      <c r="C492" t="s">
        <v>3406</v>
      </c>
      <c r="D492" s="88" t="s">
        <v>3405</v>
      </c>
      <c r="E492" s="48" t="e">
        <f>INDEX(字音画数表[字音],MATCH(新旧対照表_中国語[[#This Row],[舊]],字音画数表[旧字],0))</f>
        <v>#N/A</v>
      </c>
      <c r="F492" s="39" t="e">
        <f>INDEX(字音画数表[画数],MATCH(新旧対照表_中国語[[#This Row],[舊]],字音画数表[旧字],0))</f>
        <v>#N/A</v>
      </c>
      <c r="G492" s="39" t="e">
        <f>INDEX(字音画数表[部首番号],MATCH(新旧対照表_中国語[[#This Row],[舊]],字音画数表[旧字],0))</f>
        <v>#N/A</v>
      </c>
      <c r="H492" s="39"/>
    </row>
    <row r="493" spans="2:8">
      <c r="B493" s="48">
        <f t="shared" si="7"/>
        <v>491</v>
      </c>
      <c r="C493" s="37" t="s">
        <v>590</v>
      </c>
      <c r="D493" t="s">
        <v>2731</v>
      </c>
      <c r="E493" s="48" t="str">
        <f>INDEX(字音画数表[字音],MATCH(新旧対照表_中国語[[#This Row],[舊]],字音画数表[旧字],0))</f>
        <v>せき</v>
      </c>
      <c r="F493" s="39">
        <f>INDEX(字音画数表[画数],MATCH(新旧対照表_中国語[[#This Row],[舊]],字音画数表[旧字],0))</f>
        <v>15</v>
      </c>
      <c r="G493" s="39">
        <f>INDEX(字音画数表[部首番号],MATCH(新旧対照表_中国語[[#This Row],[舊]],字音画数表[旧字],0))</f>
        <v>162</v>
      </c>
      <c r="H493" s="83" t="s">
        <v>3407</v>
      </c>
    </row>
    <row r="494" spans="2:8">
      <c r="B494" s="48">
        <f t="shared" si="7"/>
        <v>492</v>
      </c>
      <c r="C494" s="34" t="s">
        <v>3428</v>
      </c>
      <c r="D494" s="88" t="s">
        <v>3427</v>
      </c>
      <c r="E494" s="48" t="str">
        <f>INDEX(字音画数表[字音],MATCH(新旧対照表_中国語[[#This Row],[舊]],字音画数表[旧字],0))</f>
        <v>かん</v>
      </c>
      <c r="F494" s="39">
        <f>INDEX(字音画数表[画数],MATCH(新旧対照表_中国語[[#This Row],[舊]],字音画数表[旧字],0))</f>
        <v>17</v>
      </c>
      <c r="G494" s="39">
        <f>INDEX(字音画数表[部首番号],MATCH(新旧対照表_中国語[[#This Row],[舊]],字音画数表[旧字],0))</f>
        <v>96</v>
      </c>
      <c r="H494" s="39"/>
    </row>
    <row r="495" spans="2:8">
      <c r="B495" s="48">
        <f t="shared" si="7"/>
        <v>493</v>
      </c>
      <c r="C495" s="34" t="s">
        <v>3430</v>
      </c>
      <c r="D495" s="88" t="s">
        <v>3429</v>
      </c>
      <c r="E495" s="48" t="e">
        <f>INDEX(字音画数表[字音],MATCH(新旧対照表_中国語[[#This Row],[舊]],字音画数表[旧字],0))</f>
        <v>#N/A</v>
      </c>
      <c r="F495" s="39" t="e">
        <f>INDEX(字音画数表[画数],MATCH(新旧対照表_中国語[[#This Row],[舊]],字音画数表[旧字],0))</f>
        <v>#N/A</v>
      </c>
      <c r="G495" s="39" t="e">
        <f>INDEX(字音画数表[部首番号],MATCH(新旧対照表_中国語[[#This Row],[舊]],字音画数表[旧字],0))</f>
        <v>#N/A</v>
      </c>
      <c r="H495" s="39"/>
    </row>
    <row r="496" spans="2:8">
      <c r="B496" s="48">
        <f t="shared" si="7"/>
        <v>494</v>
      </c>
      <c r="C496" s="34" t="s">
        <v>3434</v>
      </c>
      <c r="D496" s="88" t="s">
        <v>3433</v>
      </c>
      <c r="E496" s="48" t="e">
        <f>INDEX(字音画数表[字音],MATCH(新旧対照表_中国語[[#This Row],[舊]],字音画数表[旧字],0))</f>
        <v>#N/A</v>
      </c>
      <c r="F496" s="39" t="e">
        <f>INDEX(字音画数表[画数],MATCH(新旧対照表_中国語[[#This Row],[舊]],字音画数表[旧字],0))</f>
        <v>#N/A</v>
      </c>
      <c r="G496" s="39" t="e">
        <f>INDEX(字音画数表[部首番号],MATCH(新旧対照表_中国語[[#This Row],[舊]],字音画数表[旧字],0))</f>
        <v>#N/A</v>
      </c>
      <c r="H496" s="39"/>
    </row>
    <row r="497" spans="2:8">
      <c r="B497" s="48">
        <f t="shared" si="7"/>
        <v>495</v>
      </c>
      <c r="C497" s="34" t="s">
        <v>3436</v>
      </c>
      <c r="D497" t="s">
        <v>3435</v>
      </c>
      <c r="E497" s="48" t="e">
        <f>INDEX(字音画数表[字音],MATCH(新旧対照表_中国語[[#This Row],[舊]],字音画数表[旧字],0))</f>
        <v>#N/A</v>
      </c>
      <c r="F497" s="39" t="e">
        <f>INDEX(字音画数表[画数],MATCH(新旧対照表_中国語[[#This Row],[舊]],字音画数表[旧字],0))</f>
        <v>#N/A</v>
      </c>
      <c r="G497" s="39" t="e">
        <f>INDEX(字音画数表[部首番号],MATCH(新旧対照表_中国語[[#This Row],[舊]],字音画数表[旧字],0))</f>
        <v>#N/A</v>
      </c>
      <c r="H497" s="39"/>
    </row>
    <row r="498" spans="2:8">
      <c r="B498" s="48">
        <f t="shared" si="7"/>
        <v>496</v>
      </c>
      <c r="C498" t="s">
        <v>3439</v>
      </c>
      <c r="D498" s="88" t="s">
        <v>3437</v>
      </c>
      <c r="E498" s="48" t="e">
        <f>INDEX(字音画数表[字音],MATCH(新旧対照表_中国語[[#This Row],[舊]],字音画数表[旧字],0))</f>
        <v>#N/A</v>
      </c>
      <c r="F498" s="39" t="e">
        <f>INDEX(字音画数表[画数],MATCH(新旧対照表_中国語[[#This Row],[舊]],字音画数表[旧字],0))</f>
        <v>#N/A</v>
      </c>
      <c r="G498" s="39" t="e">
        <f>INDEX(字音画数表[部首番号],MATCH(新旧対照表_中国語[[#This Row],[舊]],字音画数表[旧字],0))</f>
        <v>#N/A</v>
      </c>
      <c r="H498" s="83" t="s">
        <v>3438</v>
      </c>
    </row>
    <row r="499" spans="2:8">
      <c r="B499" s="48">
        <f t="shared" si="7"/>
        <v>497</v>
      </c>
      <c r="C499" t="s">
        <v>3441</v>
      </c>
      <c r="D499" s="88" t="s">
        <v>3440</v>
      </c>
      <c r="E499" s="48" t="e">
        <f>INDEX(字音画数表[字音],MATCH(新旧対照表_中国語[[#This Row],[舊]],字音画数表[旧字],0))</f>
        <v>#N/A</v>
      </c>
      <c r="F499" s="39" t="e">
        <f>INDEX(字音画数表[画数],MATCH(新旧対照表_中国語[[#This Row],[舊]],字音画数表[旧字],0))</f>
        <v>#N/A</v>
      </c>
      <c r="G499" s="39" t="e">
        <f>INDEX(字音画数表[部首番号],MATCH(新旧対照表_中国語[[#This Row],[舊]],字音画数表[旧字],0))</f>
        <v>#N/A</v>
      </c>
      <c r="H499" s="39"/>
    </row>
    <row r="500" spans="2:8">
      <c r="B500" s="48">
        <f t="shared" si="7"/>
        <v>498</v>
      </c>
      <c r="C500" s="34" t="s">
        <v>3443</v>
      </c>
      <c r="D500" s="88" t="s">
        <v>3442</v>
      </c>
      <c r="E500" s="48" t="e">
        <f>INDEX(字音画数表[字音],MATCH(新旧対照表_中国語[[#This Row],[舊]],字音画数表[旧字],0))</f>
        <v>#N/A</v>
      </c>
      <c r="F500" s="39" t="e">
        <f>INDEX(字音画数表[画数],MATCH(新旧対照表_中国語[[#This Row],[舊]],字音画数表[旧字],0))</f>
        <v>#N/A</v>
      </c>
      <c r="G500" s="39" t="e">
        <f>INDEX(字音画数表[部首番号],MATCH(新旧対照表_中国語[[#This Row],[舊]],字音画数表[旧字],0))</f>
        <v>#N/A</v>
      </c>
      <c r="H500" s="39"/>
    </row>
    <row r="501" spans="2:8">
      <c r="B501" s="48">
        <f t="shared" si="7"/>
        <v>499</v>
      </c>
      <c r="C501" s="34" t="s">
        <v>3445</v>
      </c>
      <c r="D501" s="88" t="s">
        <v>3444</v>
      </c>
      <c r="E501" s="48" t="e">
        <f>INDEX(字音画数表[字音],MATCH(新旧対照表_中国語[[#This Row],[舊]],字音画数表[旧字],0))</f>
        <v>#N/A</v>
      </c>
      <c r="F501" s="39" t="e">
        <f>INDEX(字音画数表[画数],MATCH(新旧対照表_中国語[[#This Row],[舊]],字音画数表[旧字],0))</f>
        <v>#N/A</v>
      </c>
      <c r="G501" s="39" t="e">
        <f>INDEX(字音画数表[部首番号],MATCH(新旧対照表_中国語[[#This Row],[舊]],字音画数表[旧字],0))</f>
        <v>#N/A</v>
      </c>
      <c r="H501" s="39"/>
    </row>
    <row r="502" spans="2:8">
      <c r="B502" s="48">
        <f t="shared" si="7"/>
        <v>500</v>
      </c>
      <c r="C502" s="34" t="s">
        <v>3447</v>
      </c>
      <c r="D502" s="88" t="s">
        <v>3446</v>
      </c>
      <c r="E502" s="48" t="e">
        <f>INDEX(字音画数表[字音],MATCH(新旧対照表_中国語[[#This Row],[舊]],字音画数表[旧字],0))</f>
        <v>#N/A</v>
      </c>
      <c r="F502" s="39" t="e">
        <f>INDEX(字音画数表[画数],MATCH(新旧対照表_中国語[[#This Row],[舊]],字音画数表[旧字],0))</f>
        <v>#N/A</v>
      </c>
      <c r="G502" s="39" t="e">
        <f>INDEX(字音画数表[部首番号],MATCH(新旧対照表_中国語[[#This Row],[舊]],字音画数表[旧字],0))</f>
        <v>#N/A</v>
      </c>
      <c r="H502" s="39"/>
    </row>
    <row r="503" spans="2:8">
      <c r="B503" s="48">
        <f t="shared" si="7"/>
        <v>501</v>
      </c>
      <c r="C503" s="34" t="s">
        <v>3449</v>
      </c>
      <c r="D503" s="88" t="s">
        <v>3448</v>
      </c>
      <c r="E503" s="48" t="e">
        <f>INDEX(字音画数表[字音],MATCH(新旧対照表_中国語[[#This Row],[舊]],字音画数表[旧字],0))</f>
        <v>#N/A</v>
      </c>
      <c r="F503" s="39" t="e">
        <f>INDEX(字音画数表[画数],MATCH(新旧対照表_中国語[[#This Row],[舊]],字音画数表[旧字],0))</f>
        <v>#N/A</v>
      </c>
      <c r="G503" s="39" t="e">
        <f>INDEX(字音画数表[部首番号],MATCH(新旧対照表_中国語[[#This Row],[舊]],字音画数表[旧字],0))</f>
        <v>#N/A</v>
      </c>
      <c r="H503" s="39"/>
    </row>
    <row r="504" spans="2:8">
      <c r="B504" s="48">
        <f t="shared" si="7"/>
        <v>502</v>
      </c>
      <c r="C504" s="34" t="s">
        <v>3451</v>
      </c>
      <c r="D504" s="88" t="s">
        <v>3450</v>
      </c>
      <c r="E504" s="48" t="str">
        <f>INDEX(字音画数表[字音],MATCH(新旧対照表_中国語[[#This Row],[舊]],字音画数表[旧字],0))</f>
        <v>い</v>
      </c>
      <c r="F504" s="39">
        <f>INDEX(字音画数表[画数],MATCH(新旧対照表_中国語[[#This Row],[舊]],字音画数表[旧字],0))</f>
        <v>11</v>
      </c>
      <c r="G504" s="39">
        <f>INDEX(字音画数表[部首番号],MATCH(新旧対照表_中国語[[#This Row],[舊]],字音画数表[旧字],0))</f>
        <v>102</v>
      </c>
      <c r="H504" s="39"/>
    </row>
    <row r="505" spans="2:8">
      <c r="B505" s="48">
        <f t="shared" ref="B505:B568" si="8">ROW()-2</f>
        <v>503</v>
      </c>
      <c r="C505" s="34" t="s">
        <v>3453</v>
      </c>
      <c r="D505" s="88" t="s">
        <v>3452</v>
      </c>
      <c r="E505" s="48" t="e">
        <f>INDEX(字音画数表[字音],MATCH(新旧対照表_中国語[[#This Row],[舊]],字音画数表[旧字],0))</f>
        <v>#N/A</v>
      </c>
      <c r="F505" s="39" t="e">
        <f>INDEX(字音画数表[画数],MATCH(新旧対照表_中国語[[#This Row],[舊]],字音画数表[旧字],0))</f>
        <v>#N/A</v>
      </c>
      <c r="G505" s="39" t="e">
        <f>INDEX(字音画数表[部首番号],MATCH(新旧対照表_中国語[[#This Row],[舊]],字音画数表[旧字],0))</f>
        <v>#N/A</v>
      </c>
      <c r="H505" s="39"/>
    </row>
    <row r="506" spans="2:8">
      <c r="B506" s="48">
        <f t="shared" si="8"/>
        <v>504</v>
      </c>
      <c r="C506" s="34" t="s">
        <v>3455</v>
      </c>
      <c r="D506" t="s">
        <v>3454</v>
      </c>
      <c r="E506" s="48" t="e">
        <f>INDEX(字音画数表[字音],MATCH(新旧対照表_中国語[[#This Row],[舊]],字音画数表[旧字],0))</f>
        <v>#N/A</v>
      </c>
      <c r="F506" s="39" t="e">
        <f>INDEX(字音画数表[画数],MATCH(新旧対照表_中国語[[#This Row],[舊]],字音画数表[旧字],0))</f>
        <v>#N/A</v>
      </c>
      <c r="G506" s="39" t="e">
        <f>INDEX(字音画数表[部首番号],MATCH(新旧対照表_中国語[[#This Row],[舊]],字音画数表[旧字],0))</f>
        <v>#N/A</v>
      </c>
      <c r="H506" s="39"/>
    </row>
    <row r="507" spans="2:8">
      <c r="B507" s="48">
        <f t="shared" si="8"/>
        <v>505</v>
      </c>
      <c r="C507" t="s">
        <v>3457</v>
      </c>
      <c r="D507" s="88" t="s">
        <v>3456</v>
      </c>
      <c r="E507" s="48" t="str">
        <f>INDEX(字音画数表[字音],MATCH(新旧対照表_中国語[[#This Row],[舊]],字音画数表[旧字],0))</f>
        <v>しょく</v>
      </c>
      <c r="F507" s="39">
        <f>INDEX(字音画数表[画数],MATCH(新旧対照表_中国語[[#This Row],[舊]],字音画数表[旧字],0))</f>
        <v>18</v>
      </c>
      <c r="G507" s="39">
        <f>INDEX(字音画数表[部首番号],MATCH(新旧対照表_中国語[[#This Row],[舊]],字音画数表[旧字],0))</f>
        <v>120</v>
      </c>
      <c r="H507" s="39"/>
    </row>
    <row r="508" spans="2:8">
      <c r="B508" s="48">
        <f t="shared" si="8"/>
        <v>506</v>
      </c>
      <c r="C508" t="s">
        <v>3459</v>
      </c>
      <c r="D508" s="88" t="s">
        <v>3458</v>
      </c>
      <c r="E508" s="48" t="e">
        <f>INDEX(字音画数表[字音],MATCH(新旧対照表_中国語[[#This Row],[舊]],字音画数表[旧字],0))</f>
        <v>#N/A</v>
      </c>
      <c r="F508" s="39" t="e">
        <f>INDEX(字音画数表[画数],MATCH(新旧対照表_中国語[[#This Row],[舊]],字音画数表[旧字],0))</f>
        <v>#N/A</v>
      </c>
      <c r="G508" s="39" t="e">
        <f>INDEX(字音画数表[部首番号],MATCH(新旧対照表_中国語[[#This Row],[舊]],字音画数表[旧字],0))</f>
        <v>#N/A</v>
      </c>
      <c r="H508" s="39"/>
    </row>
    <row r="509" spans="2:8">
      <c r="B509" s="48">
        <f t="shared" si="8"/>
        <v>507</v>
      </c>
      <c r="C509" s="34" t="s">
        <v>3461</v>
      </c>
      <c r="D509" s="88" t="s">
        <v>3460</v>
      </c>
      <c r="E509" s="48" t="str">
        <f>INDEX(字音画数表[字音],MATCH(新旧対照表_中国語[[#This Row],[舊]],字音画数表[旧字],0))</f>
        <v>びょう</v>
      </c>
      <c r="F509" s="39">
        <f>INDEX(字音画数表[画数],MATCH(新旧対照表_中国語[[#This Row],[舊]],字音画数表[旧字],0))</f>
        <v>15</v>
      </c>
      <c r="G509" s="39">
        <f>INDEX(字音画数表[部首番号],MATCH(新旧対照表_中国語[[#This Row],[舊]],字音画数表[旧字],0))</f>
        <v>53</v>
      </c>
      <c r="H509" s="39"/>
    </row>
    <row r="510" spans="2:8">
      <c r="B510" s="48">
        <f t="shared" si="8"/>
        <v>508</v>
      </c>
      <c r="C510" t="s">
        <v>3463</v>
      </c>
      <c r="D510" s="88" t="s">
        <v>3462</v>
      </c>
      <c r="E510" s="48" t="e">
        <f>INDEX(字音画数表[字音],MATCH(新旧対照表_中国語[[#This Row],[舊]],字音画数表[旧字],0))</f>
        <v>#N/A</v>
      </c>
      <c r="F510" s="39" t="e">
        <f>INDEX(字音画数表[画数],MATCH(新旧対照表_中国語[[#This Row],[舊]],字音画数表[旧字],0))</f>
        <v>#N/A</v>
      </c>
      <c r="G510" s="39" t="e">
        <f>INDEX(字音画数表[部首番号],MATCH(新旧対照表_中国語[[#This Row],[舊]],字音画数表[旧字],0))</f>
        <v>#N/A</v>
      </c>
      <c r="H510" s="39"/>
    </row>
    <row r="511" spans="2:8">
      <c r="B511" s="48">
        <f t="shared" si="8"/>
        <v>509</v>
      </c>
      <c r="C511" s="34" t="s">
        <v>3465</v>
      </c>
      <c r="D511" s="88" t="s">
        <v>3464</v>
      </c>
      <c r="E511" s="48" t="e">
        <f>INDEX(字音画数表[字音],MATCH(新旧対照表_中国語[[#This Row],[舊]],字音画数表[旧字],0))</f>
        <v>#N/A</v>
      </c>
      <c r="F511" s="39" t="e">
        <f>INDEX(字音画数表[画数],MATCH(新旧対照表_中国語[[#This Row],[舊]],字音画数表[旧字],0))</f>
        <v>#N/A</v>
      </c>
      <c r="G511" s="39" t="e">
        <f>INDEX(字音画数表[部首番号],MATCH(新旧対照表_中国語[[#This Row],[舊]],字音画数表[旧字],0))</f>
        <v>#N/A</v>
      </c>
      <c r="H511" s="39"/>
    </row>
    <row r="512" spans="2:8">
      <c r="B512" s="48">
        <f t="shared" si="8"/>
        <v>510</v>
      </c>
      <c r="C512" t="s">
        <v>3467</v>
      </c>
      <c r="D512" t="s">
        <v>3466</v>
      </c>
      <c r="E512" s="48" t="e">
        <f>INDEX(字音画数表[字音],MATCH(新旧対照表_中国語[[#This Row],[舊]],字音画数表[旧字],0))</f>
        <v>#N/A</v>
      </c>
      <c r="F512" s="39" t="e">
        <f>INDEX(字音画数表[画数],MATCH(新旧対照表_中国語[[#This Row],[舊]],字音画数表[旧字],0))</f>
        <v>#N/A</v>
      </c>
      <c r="G512" s="39" t="e">
        <f>INDEX(字音画数表[部首番号],MATCH(新旧対照表_中国語[[#This Row],[舊]],字音画数表[旧字],0))</f>
        <v>#N/A</v>
      </c>
      <c r="H512" s="39"/>
    </row>
    <row r="513" spans="2:8">
      <c r="B513" s="48">
        <f t="shared" si="8"/>
        <v>511</v>
      </c>
      <c r="C513" s="34" t="s">
        <v>3469</v>
      </c>
      <c r="D513" s="88" t="s">
        <v>3468</v>
      </c>
      <c r="E513" s="48" t="e">
        <f>INDEX(字音画数表[字音],MATCH(新旧対照表_中国語[[#This Row],[舊]],字音画数表[旧字],0))</f>
        <v>#N/A</v>
      </c>
      <c r="F513" s="39" t="e">
        <f>INDEX(字音画数表[画数],MATCH(新旧対照表_中国語[[#This Row],[舊]],字音画数表[旧字],0))</f>
        <v>#N/A</v>
      </c>
      <c r="G513" s="39" t="e">
        <f>INDEX(字音画数表[部首番号],MATCH(新旧対照表_中国語[[#This Row],[舊]],字音画数表[旧字],0))</f>
        <v>#N/A</v>
      </c>
      <c r="H513" s="39"/>
    </row>
    <row r="514" spans="2:8">
      <c r="B514" s="48">
        <f t="shared" si="8"/>
        <v>512</v>
      </c>
      <c r="C514" s="34" t="s">
        <v>3471</v>
      </c>
      <c r="D514" s="88" t="s">
        <v>3470</v>
      </c>
      <c r="E514" s="48" t="str">
        <f>INDEX(字音画数表[字音],MATCH(新旧対照表_中国語[[#This Row],[舊]],字音画数表[旧字],0))</f>
        <v>けい</v>
      </c>
      <c r="F514" s="39">
        <f>INDEX(字音画数表[画数],MATCH(新旧対照表_中国語[[#This Row],[舊]],字音画数表[旧字],0))</f>
        <v>20</v>
      </c>
      <c r="G514" s="39">
        <f>INDEX(字音画数表[部首番号],MATCH(新旧対照表_中国語[[#This Row],[舊]],字音画数表[旧字],0))</f>
        <v>117</v>
      </c>
      <c r="H514" s="39"/>
    </row>
    <row r="515" spans="2:8">
      <c r="B515" s="48">
        <f t="shared" si="8"/>
        <v>513</v>
      </c>
      <c r="C515" s="34" t="s">
        <v>3473</v>
      </c>
      <c r="D515" s="88" t="s">
        <v>3472</v>
      </c>
      <c r="E515" s="48" t="e">
        <f>INDEX(字音画数表[字音],MATCH(新旧対照表_中国語[[#This Row],[舊]],字音画数表[旧字],0))</f>
        <v>#N/A</v>
      </c>
      <c r="F515" s="39" t="e">
        <f>INDEX(字音画数表[画数],MATCH(新旧対照表_中国語[[#This Row],[舊]],字音画数表[旧字],0))</f>
        <v>#N/A</v>
      </c>
      <c r="G515" s="39" t="e">
        <f>INDEX(字音画数表[部首番号],MATCH(新旧対照表_中国語[[#This Row],[舊]],字音画数表[旧字],0))</f>
        <v>#N/A</v>
      </c>
      <c r="H515" s="39"/>
    </row>
    <row r="516" spans="2:8">
      <c r="B516" s="48">
        <f t="shared" si="8"/>
        <v>514</v>
      </c>
      <c r="C516" s="34" t="s">
        <v>3475</v>
      </c>
      <c r="D516" t="s">
        <v>3474</v>
      </c>
      <c r="E516" s="48" t="e">
        <f>INDEX(字音画数表[字音],MATCH(新旧対照表_中国語[[#This Row],[舊]],字音画数表[旧字],0))</f>
        <v>#N/A</v>
      </c>
      <c r="F516" s="39" t="e">
        <f>INDEX(字音画数表[画数],MATCH(新旧対照表_中国語[[#This Row],[舊]],字音画数表[旧字],0))</f>
        <v>#N/A</v>
      </c>
      <c r="G516" s="39" t="e">
        <f>INDEX(字音画数表[部首番号],MATCH(新旧対照表_中国語[[#This Row],[舊]],字音画数表[旧字],0))</f>
        <v>#N/A</v>
      </c>
      <c r="H516" s="39"/>
    </row>
    <row r="517" spans="2:8">
      <c r="B517" s="48">
        <f t="shared" si="8"/>
        <v>515</v>
      </c>
      <c r="C517" s="34" t="s">
        <v>3477</v>
      </c>
      <c r="D517" s="88" t="s">
        <v>3476</v>
      </c>
      <c r="E517" s="48" t="str">
        <f>INDEX(字音画数表[字音],MATCH(新旧対照表_中国語[[#This Row],[舊]],字音画数表[旧字],0))</f>
        <v>かん</v>
      </c>
      <c r="F517" s="39">
        <f>INDEX(字音画数表[画数],MATCH(新旧対照表_中国語[[#This Row],[舊]],字音画数表[旧字],0))</f>
        <v>17</v>
      </c>
      <c r="G517" s="39">
        <f>INDEX(字音画数表[部首番号],MATCH(新旧対照表_中国語[[#This Row],[舊]],字音画数表[旧字],0))</f>
        <v>178</v>
      </c>
      <c r="H517" s="39"/>
    </row>
    <row r="518" spans="2:8">
      <c r="B518" s="48">
        <f t="shared" si="8"/>
        <v>516</v>
      </c>
      <c r="C518" s="34" t="s">
        <v>3479</v>
      </c>
      <c r="D518" s="88" t="s">
        <v>3478</v>
      </c>
      <c r="E518" s="48" t="e">
        <f>INDEX(字音画数表[字音],MATCH(新旧対照表_中国語[[#This Row],[舊]],字音画数表[旧字],0))</f>
        <v>#N/A</v>
      </c>
      <c r="F518" s="39" t="e">
        <f>INDEX(字音画数表[画数],MATCH(新旧対照表_中国語[[#This Row],[舊]],字音画数表[旧字],0))</f>
        <v>#N/A</v>
      </c>
      <c r="G518" s="39" t="e">
        <f>INDEX(字音画数表[部首番号],MATCH(新旧対照表_中国語[[#This Row],[舊]],字音画数表[旧字],0))</f>
        <v>#N/A</v>
      </c>
      <c r="H518" s="39"/>
    </row>
    <row r="519" spans="2:8">
      <c r="B519" s="48">
        <f t="shared" si="8"/>
        <v>517</v>
      </c>
      <c r="C519" s="34" t="s">
        <v>3481</v>
      </c>
      <c r="D519" s="88" t="s">
        <v>3480</v>
      </c>
      <c r="E519" s="48" t="e">
        <f>INDEX(字音画数表[字音],MATCH(新旧対照表_中国語[[#This Row],[舊]],字音画数表[旧字],0))</f>
        <v>#N/A</v>
      </c>
      <c r="F519" s="39" t="e">
        <f>INDEX(字音画数表[画数],MATCH(新旧対照表_中国語[[#This Row],[舊]],字音画数表[旧字],0))</f>
        <v>#N/A</v>
      </c>
      <c r="G519" s="39" t="e">
        <f>INDEX(字音画数表[部首番号],MATCH(新旧対照表_中国語[[#This Row],[舊]],字音画数表[旧字],0))</f>
        <v>#N/A</v>
      </c>
      <c r="H519" s="39"/>
    </row>
    <row r="520" spans="2:8">
      <c r="B520" s="48">
        <f t="shared" si="8"/>
        <v>518</v>
      </c>
      <c r="C520" t="s">
        <v>3483</v>
      </c>
      <c r="D520" s="88" t="s">
        <v>3482</v>
      </c>
      <c r="E520" s="48" t="str">
        <f>INDEX(字音画数表[字音],MATCH(新旧対照表_中国語[[#This Row],[舊]],字音画数表[旧字],0))</f>
        <v>てい</v>
      </c>
      <c r="F520" s="39">
        <f>INDEX(字音画数表[画数],MATCH(新旧対照表_中国語[[#This Row],[舊]],字音画数表[旧字],0))</f>
        <v>15</v>
      </c>
      <c r="G520" s="39">
        <f>INDEX(字音画数表[部首番号],MATCH(新旧対照表_中国語[[#This Row],[舊]],字音画数表[旧字],0))</f>
        <v>163</v>
      </c>
      <c r="H520" s="39"/>
    </row>
    <row r="521" spans="2:8">
      <c r="B521" s="48">
        <f t="shared" si="8"/>
        <v>519</v>
      </c>
      <c r="C521" s="34" t="s">
        <v>3485</v>
      </c>
      <c r="D521" s="88" t="s">
        <v>3484</v>
      </c>
      <c r="E521" s="48" t="e">
        <f>INDEX(字音画数表[字音],MATCH(新旧対照表_中国語[[#This Row],[舊]],字音画数表[旧字],0))</f>
        <v>#N/A</v>
      </c>
      <c r="F521" s="39" t="e">
        <f>INDEX(字音画数表[画数],MATCH(新旧対照表_中国語[[#This Row],[舊]],字音画数表[旧字],0))</f>
        <v>#N/A</v>
      </c>
      <c r="G521" s="39" t="e">
        <f>INDEX(字音画数表[部首番号],MATCH(新旧対照表_中国語[[#This Row],[舊]],字音画数表[旧字],0))</f>
        <v>#N/A</v>
      </c>
      <c r="H521" s="39"/>
    </row>
    <row r="522" spans="2:8">
      <c r="B522" s="48">
        <f t="shared" si="8"/>
        <v>520</v>
      </c>
      <c r="C522" s="34" t="s">
        <v>3487</v>
      </c>
      <c r="D522" t="s">
        <v>3486</v>
      </c>
      <c r="E522" s="48" t="e">
        <f>INDEX(字音画数表[字音],MATCH(新旧対照表_中国語[[#This Row],[舊]],字音画数表[旧字],0))</f>
        <v>#N/A</v>
      </c>
      <c r="F522" s="39" t="e">
        <f>INDEX(字音画数表[画数],MATCH(新旧対照表_中国語[[#This Row],[舊]],字音画数表[旧字],0))</f>
        <v>#N/A</v>
      </c>
      <c r="G522" s="39" t="e">
        <f>INDEX(字音画数表[部首番号],MATCH(新旧対照表_中国語[[#This Row],[舊]],字音画数表[旧字],0))</f>
        <v>#N/A</v>
      </c>
      <c r="H522" s="39"/>
    </row>
    <row r="523" spans="2:8">
      <c r="B523" s="48">
        <f t="shared" si="8"/>
        <v>521</v>
      </c>
      <c r="C523" s="34" t="s">
        <v>3489</v>
      </c>
      <c r="D523" s="88" t="s">
        <v>3488</v>
      </c>
      <c r="E523" s="48" t="e">
        <f>INDEX(字音画数表[字音],MATCH(新旧対照表_中国語[[#This Row],[舊]],字音画数表[旧字],0))</f>
        <v>#N/A</v>
      </c>
      <c r="F523" s="39" t="e">
        <f>INDEX(字音画数表[画数],MATCH(新旧対照表_中国語[[#This Row],[舊]],字音画数表[旧字],0))</f>
        <v>#N/A</v>
      </c>
      <c r="G523" s="39" t="e">
        <f>INDEX(字音画数表[部首番号],MATCH(新旧対照表_中国語[[#This Row],[舊]],字音画数表[旧字],0))</f>
        <v>#N/A</v>
      </c>
      <c r="H523" s="39"/>
    </row>
    <row r="524" spans="2:8">
      <c r="B524" s="48">
        <f t="shared" si="8"/>
        <v>522</v>
      </c>
      <c r="C524" s="34" t="s">
        <v>3491</v>
      </c>
      <c r="D524" s="88" t="s">
        <v>3490</v>
      </c>
      <c r="E524" s="48" t="e">
        <f>INDEX(字音画数表[字音],MATCH(新旧対照表_中国語[[#This Row],[舊]],字音画数表[旧字],0))</f>
        <v>#N/A</v>
      </c>
      <c r="F524" s="39" t="e">
        <f>INDEX(字音画数表[画数],MATCH(新旧対照表_中国語[[#This Row],[舊]],字音画数表[旧字],0))</f>
        <v>#N/A</v>
      </c>
      <c r="G524" s="39" t="e">
        <f>INDEX(字音画数表[部首番号],MATCH(新旧対照表_中国語[[#This Row],[舊]],字音画数表[旧字],0))</f>
        <v>#N/A</v>
      </c>
      <c r="H524" s="39"/>
    </row>
    <row r="525" spans="2:8">
      <c r="B525" s="48">
        <f t="shared" si="8"/>
        <v>523</v>
      </c>
      <c r="C525" s="34" t="s">
        <v>3493</v>
      </c>
      <c r="D525" s="88" t="s">
        <v>3492</v>
      </c>
      <c r="E525" s="48" t="str">
        <f>INDEX(字音画数表[字音],MATCH(新旧対照表_中国語[[#This Row],[舊]],字音画数表[旧字],0))</f>
        <v>よう</v>
      </c>
      <c r="F525" s="39">
        <f>INDEX(字音画数表[画数],MATCH(新旧対照表_中国語[[#This Row],[舊]],字音画数表[旧字],0))</f>
        <v>13</v>
      </c>
      <c r="G525" s="39">
        <f>INDEX(字音画数表[部首番号],MATCH(新旧対照表_中国語[[#This Row],[舊]],字音画数表[旧字],0))</f>
        <v>75</v>
      </c>
      <c r="H525" s="39"/>
    </row>
    <row r="526" spans="2:8">
      <c r="B526" s="48">
        <f t="shared" si="8"/>
        <v>524</v>
      </c>
      <c r="C526" s="34" t="s">
        <v>3495</v>
      </c>
      <c r="D526" s="88" t="s">
        <v>3494</v>
      </c>
      <c r="E526" s="48" t="e">
        <f>INDEX(字音画数表[字音],MATCH(新旧対照表_中国語[[#This Row],[舊]],字音画数表[旧字],0))</f>
        <v>#N/A</v>
      </c>
      <c r="F526" s="39" t="e">
        <f>INDEX(字音画数表[画数],MATCH(新旧対照表_中国語[[#This Row],[舊]],字音画数表[旧字],0))</f>
        <v>#N/A</v>
      </c>
      <c r="G526" s="39" t="e">
        <f>INDEX(字音画数表[部首番号],MATCH(新旧対照表_中国語[[#This Row],[舊]],字音画数表[旧字],0))</f>
        <v>#N/A</v>
      </c>
      <c r="H526" s="39"/>
    </row>
    <row r="527" spans="2:8">
      <c r="B527" s="48">
        <f t="shared" si="8"/>
        <v>525</v>
      </c>
      <c r="C527" s="34" t="s">
        <v>3497</v>
      </c>
      <c r="D527" s="88" t="s">
        <v>3496</v>
      </c>
      <c r="E527" s="48" t="e">
        <f>INDEX(字音画数表[字音],MATCH(新旧対照表_中国語[[#This Row],[舊]],字音画数表[旧字],0))</f>
        <v>#N/A</v>
      </c>
      <c r="F527" s="39" t="e">
        <f>INDEX(字音画数表[画数],MATCH(新旧対照表_中国語[[#This Row],[舊]],字音画数表[旧字],0))</f>
        <v>#N/A</v>
      </c>
      <c r="G527" s="39" t="e">
        <f>INDEX(字音画数表[部首番号],MATCH(新旧対照表_中国語[[#This Row],[舊]],字音画数表[旧字],0))</f>
        <v>#N/A</v>
      </c>
      <c r="H527" s="39"/>
    </row>
    <row r="528" spans="2:8">
      <c r="B528" s="48">
        <f t="shared" si="8"/>
        <v>526</v>
      </c>
      <c r="C528" t="s">
        <v>3499</v>
      </c>
      <c r="D528" s="88" t="s">
        <v>3498</v>
      </c>
      <c r="E528" s="48" t="e">
        <f>INDEX(字音画数表[字音],MATCH(新旧対照表_中国語[[#This Row],[舊]],字音画数表[旧字],0))</f>
        <v>#N/A</v>
      </c>
      <c r="F528" s="39" t="e">
        <f>INDEX(字音画数表[画数],MATCH(新旧対照表_中国語[[#This Row],[舊]],字音画数表[旧字],0))</f>
        <v>#N/A</v>
      </c>
      <c r="G528" s="39" t="e">
        <f>INDEX(字音画数表[部首番号],MATCH(新旧対照表_中国語[[#This Row],[舊]],字音画数表[旧字],0))</f>
        <v>#N/A</v>
      </c>
      <c r="H528" s="39"/>
    </row>
    <row r="529" spans="2:8">
      <c r="B529" s="48">
        <f t="shared" si="8"/>
        <v>527</v>
      </c>
      <c r="C529" s="34" t="s">
        <v>3501</v>
      </c>
      <c r="D529" s="88" t="s">
        <v>3500</v>
      </c>
      <c r="E529" s="48" t="e">
        <f>INDEX(字音画数表[字音],MATCH(新旧対照表_中国語[[#This Row],[舊]],字音画数表[旧字],0))</f>
        <v>#N/A</v>
      </c>
      <c r="F529" s="39" t="e">
        <f>INDEX(字音画数表[画数],MATCH(新旧対照表_中国語[[#This Row],[舊]],字音画数表[旧字],0))</f>
        <v>#N/A</v>
      </c>
      <c r="G529" s="39" t="e">
        <f>INDEX(字音画数表[部首番号],MATCH(新旧対照表_中国語[[#This Row],[舊]],字音画数表[旧字],0))</f>
        <v>#N/A</v>
      </c>
      <c r="H529" s="39"/>
    </row>
    <row r="530" spans="2:8">
      <c r="B530" s="48">
        <f t="shared" si="8"/>
        <v>528</v>
      </c>
      <c r="C530" s="34" t="s">
        <v>3503</v>
      </c>
      <c r="D530" s="88" t="s">
        <v>3502</v>
      </c>
      <c r="E530" s="48" t="str">
        <f>INDEX(字音画数表[字音],MATCH(新旧対照表_中国語[[#This Row],[舊]],字音画数表[旧字],0))</f>
        <v>かん</v>
      </c>
      <c r="F530" s="39">
        <f>INDEX(字音画数表[画数],MATCH(新旧対照表_中国語[[#This Row],[舊]],字音画数表[旧字],0))</f>
        <v>15</v>
      </c>
      <c r="G530" s="39">
        <f>INDEX(字音画数表[部首番号],MATCH(新旧対照表_中国語[[#This Row],[舊]],字音画数表[旧字],0))</f>
        <v>108</v>
      </c>
      <c r="H530" s="39"/>
    </row>
    <row r="531" spans="2:8">
      <c r="B531" s="48">
        <f t="shared" si="8"/>
        <v>529</v>
      </c>
      <c r="C531" s="34" t="s">
        <v>3505</v>
      </c>
      <c r="D531" s="88" t="s">
        <v>3504</v>
      </c>
      <c r="E531" s="48" t="e">
        <f>INDEX(字音画数表[字音],MATCH(新旧対照表_中国語[[#This Row],[舊]],字音画数表[旧字],0))</f>
        <v>#N/A</v>
      </c>
      <c r="F531" s="39" t="e">
        <f>INDEX(字音画数表[画数],MATCH(新旧対照表_中国語[[#This Row],[舊]],字音画数表[旧字],0))</f>
        <v>#N/A</v>
      </c>
      <c r="G531" s="39" t="e">
        <f>INDEX(字音画数表[部首番号],MATCH(新旧対照表_中国語[[#This Row],[舊]],字音画数表[旧字],0))</f>
        <v>#N/A</v>
      </c>
      <c r="H531" s="39"/>
    </row>
    <row r="532" spans="2:8">
      <c r="B532" s="48">
        <f t="shared" si="8"/>
        <v>530</v>
      </c>
      <c r="C532" t="s">
        <v>3507</v>
      </c>
      <c r="D532" s="88" t="s">
        <v>3506</v>
      </c>
      <c r="E532" s="48" t="str">
        <f>INDEX(字音画数表[字音],MATCH(新旧対照表_中国語[[#This Row],[舊]],字音画数表[旧字],0))</f>
        <v>しゅう</v>
      </c>
      <c r="F532" s="39">
        <f>INDEX(字音画数表[画数],MATCH(新旧対照表_中国語[[#This Row],[舊]],字音画数表[旧字],0))</f>
        <v>22</v>
      </c>
      <c r="G532" s="39">
        <f>INDEX(字音画数表[部首番号],MATCH(新旧対照表_中国語[[#This Row],[舊]],字音画数表[旧字],0))</f>
        <v>145</v>
      </c>
      <c r="H532" s="39"/>
    </row>
    <row r="533" spans="2:8">
      <c r="B533" s="48">
        <f t="shared" si="8"/>
        <v>531</v>
      </c>
      <c r="C533" s="34" t="s">
        <v>3509</v>
      </c>
      <c r="D533" s="88" t="s">
        <v>3508</v>
      </c>
      <c r="E533" s="48" t="str">
        <f>INDEX(字音画数表[字音],MATCH(新旧対照表_中国語[[#This Row],[舊]],字音画数表[旧字],0))</f>
        <v>こう</v>
      </c>
      <c r="F533" s="39">
        <f>INDEX(字音画数表[画数],MATCH(新旧対照表_中国語[[#This Row],[舊]],字音画数表[旧字],0))</f>
        <v>24</v>
      </c>
      <c r="G533" s="39">
        <f>INDEX(字音画数表[部首番号],MATCH(新旧対照表_中国語[[#This Row],[舊]],字音画数表[旧字],0))</f>
        <v>154</v>
      </c>
      <c r="H533" s="39"/>
    </row>
    <row r="534" spans="2:8">
      <c r="B534" s="48">
        <f t="shared" si="8"/>
        <v>532</v>
      </c>
      <c r="C534" t="s">
        <v>3511</v>
      </c>
      <c r="D534" s="88" t="s">
        <v>3510</v>
      </c>
      <c r="E534" s="48" t="e">
        <f>INDEX(字音画数表[字音],MATCH(新旧対照表_中国語[[#This Row],[舊]],字音画数表[旧字],0))</f>
        <v>#N/A</v>
      </c>
      <c r="F534" s="39" t="e">
        <f>INDEX(字音画数表[画数],MATCH(新旧対照表_中国語[[#This Row],[舊]],字音画数表[旧字],0))</f>
        <v>#N/A</v>
      </c>
      <c r="G534" s="39" t="e">
        <f>INDEX(字音画数表[部首番号],MATCH(新旧対照表_中国語[[#This Row],[舊]],字音画数表[旧字],0))</f>
        <v>#N/A</v>
      </c>
      <c r="H534" s="39"/>
    </row>
    <row r="535" spans="2:8">
      <c r="B535" s="48">
        <f t="shared" si="8"/>
        <v>533</v>
      </c>
      <c r="C535" s="34" t="s">
        <v>3513</v>
      </c>
      <c r="D535" s="88" t="s">
        <v>3512</v>
      </c>
      <c r="E535" s="48" t="e">
        <f>INDEX(字音画数表[字音],MATCH(新旧対照表_中国語[[#This Row],[舊]],字音画数表[旧字],0))</f>
        <v>#N/A</v>
      </c>
      <c r="F535" s="39" t="e">
        <f>INDEX(字音画数表[画数],MATCH(新旧対照表_中国語[[#This Row],[舊]],字音画数表[旧字],0))</f>
        <v>#N/A</v>
      </c>
      <c r="G535" s="39" t="e">
        <f>INDEX(字音画数表[部首番号],MATCH(新旧対照表_中国語[[#This Row],[舊]],字音画数表[旧字],0))</f>
        <v>#N/A</v>
      </c>
      <c r="H535" s="39"/>
    </row>
    <row r="536" spans="2:8">
      <c r="B536" s="48">
        <f t="shared" si="8"/>
        <v>534</v>
      </c>
      <c r="C536" s="34" t="s">
        <v>3515</v>
      </c>
      <c r="D536" s="88" t="s">
        <v>3514</v>
      </c>
      <c r="E536" s="48" t="e">
        <f>INDEX(字音画数表[字音],MATCH(新旧対照表_中国語[[#This Row],[舊]],字音画数表[旧字],0))</f>
        <v>#N/A</v>
      </c>
      <c r="F536" s="39" t="e">
        <f>INDEX(字音画数表[画数],MATCH(新旧対照表_中国語[[#This Row],[舊]],字音画数表[旧字],0))</f>
        <v>#N/A</v>
      </c>
      <c r="G536" s="39" t="e">
        <f>INDEX(字音画数表[部首番号],MATCH(新旧対照表_中国語[[#This Row],[舊]],字音画数表[旧字],0))</f>
        <v>#N/A</v>
      </c>
      <c r="H536" s="39"/>
    </row>
    <row r="537" spans="2:8">
      <c r="B537" s="48">
        <f t="shared" si="8"/>
        <v>535</v>
      </c>
      <c r="C537" t="s">
        <v>3517</v>
      </c>
      <c r="D537" s="88" t="s">
        <v>3516</v>
      </c>
      <c r="E537" s="48" t="e">
        <f>INDEX(字音画数表[字音],MATCH(新旧対照表_中国語[[#This Row],[舊]],字音画数表[旧字],0))</f>
        <v>#N/A</v>
      </c>
      <c r="F537" s="39" t="e">
        <f>INDEX(字音画数表[画数],MATCH(新旧対照表_中国語[[#This Row],[舊]],字音画数表[旧字],0))</f>
        <v>#N/A</v>
      </c>
      <c r="G537" s="39" t="e">
        <f>INDEX(字音画数表[部首番号],MATCH(新旧対照表_中国語[[#This Row],[舊]],字音画数表[旧字],0))</f>
        <v>#N/A</v>
      </c>
      <c r="H537" s="39"/>
    </row>
    <row r="538" spans="2:8">
      <c r="B538" s="48">
        <f t="shared" si="8"/>
        <v>536</v>
      </c>
      <c r="C538" t="s">
        <v>3519</v>
      </c>
      <c r="D538" s="88" t="s">
        <v>3518</v>
      </c>
      <c r="E538" s="48" t="e">
        <f>INDEX(字音画数表[字音],MATCH(新旧対照表_中国語[[#This Row],[舊]],字音画数表[旧字],0))</f>
        <v>#N/A</v>
      </c>
      <c r="F538" s="39" t="e">
        <f>INDEX(字音画数表[画数],MATCH(新旧対照表_中国語[[#This Row],[舊]],字音画数表[旧字],0))</f>
        <v>#N/A</v>
      </c>
      <c r="G538" s="39" t="e">
        <f>INDEX(字音画数表[部首番号],MATCH(新旧対照表_中国語[[#This Row],[舊]],字音画数表[旧字],0))</f>
        <v>#N/A</v>
      </c>
      <c r="H538" s="39"/>
    </row>
    <row r="539" spans="2:8">
      <c r="B539" s="48">
        <f t="shared" si="8"/>
        <v>537</v>
      </c>
      <c r="C539" s="34" t="s">
        <v>3521</v>
      </c>
      <c r="D539" s="88" t="s">
        <v>3520</v>
      </c>
      <c r="E539" s="48" t="str">
        <f>INDEX(字音画数表[字音],MATCH(新旧対照表_中国語[[#This Row],[舊]],字音画数表[旧字],0))</f>
        <v>き</v>
      </c>
      <c r="F539" s="39">
        <f>INDEX(字音画数表[画数],MATCH(新旧対照表_中国語[[#This Row],[舊]],字音画数表[旧字],0))</f>
        <v>9</v>
      </c>
      <c r="G539" s="39">
        <f>INDEX(字音画数表[部首番号],MATCH(新旧対照表_中国語[[#This Row],[舊]],字音画数表[旧字],0))</f>
        <v>120</v>
      </c>
      <c r="H539" s="39"/>
    </row>
    <row r="540" spans="2:8">
      <c r="B540" s="48">
        <f t="shared" si="8"/>
        <v>538</v>
      </c>
      <c r="C540" s="34" t="s">
        <v>3523</v>
      </c>
      <c r="D540" s="88" t="s">
        <v>3522</v>
      </c>
      <c r="E540" s="48" t="str">
        <f>INDEX(字音画数表[字音],MATCH(新旧対照表_中国語[[#This Row],[舊]],字音画数表[旧字],0))</f>
        <v>けつ</v>
      </c>
      <c r="F540" s="39">
        <f>INDEX(字音画数表[画数],MATCH(新旧対照表_中国語[[#This Row],[舊]],字音画数表[旧字],0))</f>
        <v>15</v>
      </c>
      <c r="G540" s="39">
        <f>INDEX(字音画数表[部首番号],MATCH(新旧対照表_中国語[[#This Row],[舊]],字音画数表[旧字],0))</f>
        <v>181</v>
      </c>
      <c r="H540" s="39"/>
    </row>
    <row r="541" spans="2:8">
      <c r="B541" s="48">
        <f t="shared" si="8"/>
        <v>539</v>
      </c>
      <c r="C541" s="34" t="s">
        <v>3525</v>
      </c>
      <c r="D541" s="88" t="s">
        <v>3524</v>
      </c>
      <c r="E541" s="48" t="str">
        <f>INDEX(字音画数表[字音],MATCH(新旧対照表_中国語[[#This Row],[舊]],字音画数表[旧字],0))</f>
        <v>こう</v>
      </c>
      <c r="F541" s="39">
        <f>INDEX(字音画数表[画数],MATCH(新旧対照表_中国語[[#This Row],[舊]],字音画数表[旧字],0))</f>
        <v>10</v>
      </c>
      <c r="G541" s="39">
        <f>INDEX(字音画数表[部首番号],MATCH(新旧対照表_中国語[[#This Row],[舊]],字音画数表[旧字],0))</f>
        <v>18</v>
      </c>
      <c r="H541" s="39"/>
    </row>
    <row r="542" spans="2:8">
      <c r="B542" s="48">
        <f t="shared" si="8"/>
        <v>540</v>
      </c>
      <c r="C542" s="34" t="s">
        <v>3527</v>
      </c>
      <c r="D542" s="88" t="s">
        <v>3526</v>
      </c>
      <c r="E542" s="48" t="e">
        <f>INDEX(字音画数表[字音],MATCH(新旧対照表_中国語[[#This Row],[舊]],字音画数表[旧字],0))</f>
        <v>#N/A</v>
      </c>
      <c r="F542" s="39" t="e">
        <f>INDEX(字音画数表[画数],MATCH(新旧対照表_中国語[[#This Row],[舊]],字音画数表[旧字],0))</f>
        <v>#N/A</v>
      </c>
      <c r="G542" s="39" t="e">
        <f>INDEX(字音画数表[部首番号],MATCH(新旧対照表_中国語[[#This Row],[舊]],字音画数表[旧字],0))</f>
        <v>#N/A</v>
      </c>
      <c r="H542" s="39"/>
    </row>
    <row r="543" spans="2:8">
      <c r="B543" s="48">
        <f t="shared" si="8"/>
        <v>541</v>
      </c>
      <c r="C543" s="34" t="s">
        <v>3529</v>
      </c>
      <c r="D543" s="88" t="s">
        <v>3528</v>
      </c>
      <c r="E543" s="48" t="e">
        <f>INDEX(字音画数表[字音],MATCH(新旧対照表_中国語[[#This Row],[舊]],字音画数表[旧字],0))</f>
        <v>#N/A</v>
      </c>
      <c r="F543" s="39" t="e">
        <f>INDEX(字音画数表[画数],MATCH(新旧対照表_中国語[[#This Row],[舊]],字音画数表[旧字],0))</f>
        <v>#N/A</v>
      </c>
      <c r="G543" s="39" t="e">
        <f>INDEX(字音画数表[部首番号],MATCH(新旧対照表_中国語[[#This Row],[舊]],字音画数表[旧字],0))</f>
        <v>#N/A</v>
      </c>
      <c r="H543" s="39"/>
    </row>
    <row r="544" spans="2:8">
      <c r="B544" s="48">
        <f t="shared" si="8"/>
        <v>542</v>
      </c>
      <c r="C544" t="s">
        <v>3531</v>
      </c>
      <c r="D544" s="88" t="s">
        <v>3530</v>
      </c>
      <c r="E544" s="48" t="e">
        <f>INDEX(字音画数表[字音],MATCH(新旧対照表_中国語[[#This Row],[舊]],字音画数表[旧字],0))</f>
        <v>#N/A</v>
      </c>
      <c r="F544" s="39" t="e">
        <f>INDEX(字音画数表[画数],MATCH(新旧対照表_中国語[[#This Row],[舊]],字音画数表[旧字],0))</f>
        <v>#N/A</v>
      </c>
      <c r="G544" s="39" t="e">
        <f>INDEX(字音画数表[部首番号],MATCH(新旧対照表_中国語[[#This Row],[舊]],字音画数表[旧字],0))</f>
        <v>#N/A</v>
      </c>
      <c r="H544" s="39"/>
    </row>
    <row r="545" spans="2:8">
      <c r="B545" s="48">
        <f t="shared" si="8"/>
        <v>543</v>
      </c>
      <c r="C545" t="s">
        <v>3533</v>
      </c>
      <c r="D545" s="88" t="s">
        <v>3532</v>
      </c>
      <c r="E545" s="48" t="e">
        <f>INDEX(字音画数表[字音],MATCH(新旧対照表_中国語[[#This Row],[舊]],字音画数表[旧字],0))</f>
        <v>#N/A</v>
      </c>
      <c r="F545" s="39" t="e">
        <f>INDEX(字音画数表[画数],MATCH(新旧対照表_中国語[[#This Row],[舊]],字音画数表[旧字],0))</f>
        <v>#N/A</v>
      </c>
      <c r="G545" s="39" t="e">
        <f>INDEX(字音画数表[部首番号],MATCH(新旧対照表_中国語[[#This Row],[舊]],字音画数表[旧字],0))</f>
        <v>#N/A</v>
      </c>
      <c r="H545" s="39"/>
    </row>
    <row r="546" spans="2:8">
      <c r="B546" s="48">
        <f t="shared" si="8"/>
        <v>544</v>
      </c>
      <c r="C546" s="34" t="s">
        <v>3535</v>
      </c>
      <c r="D546" s="88" t="s">
        <v>3534</v>
      </c>
      <c r="E546" s="48" t="e">
        <f>INDEX(字音画数表[字音],MATCH(新旧対照表_中国語[[#This Row],[舊]],字音画数表[旧字],0))</f>
        <v>#N/A</v>
      </c>
      <c r="F546" s="39" t="e">
        <f>INDEX(字音画数表[画数],MATCH(新旧対照表_中国語[[#This Row],[舊]],字音画数表[旧字],0))</f>
        <v>#N/A</v>
      </c>
      <c r="G546" s="39" t="e">
        <f>INDEX(字音画数表[部首番号],MATCH(新旧対照表_中国語[[#This Row],[舊]],字音画数表[旧字],0))</f>
        <v>#N/A</v>
      </c>
      <c r="H546" s="39"/>
    </row>
    <row r="547" spans="2:8">
      <c r="B547" s="48">
        <f t="shared" si="8"/>
        <v>545</v>
      </c>
      <c r="C547" t="s">
        <v>3537</v>
      </c>
      <c r="D547" s="88" t="s">
        <v>3536</v>
      </c>
      <c r="E547" s="48" t="e">
        <f>INDEX(字音画数表[字音],MATCH(新旧対照表_中国語[[#This Row],[舊]],字音画数表[旧字],0))</f>
        <v>#N/A</v>
      </c>
      <c r="F547" s="39" t="e">
        <f>INDEX(字音画数表[画数],MATCH(新旧対照表_中国語[[#This Row],[舊]],字音画数表[旧字],0))</f>
        <v>#N/A</v>
      </c>
      <c r="G547" s="39" t="e">
        <f>INDEX(字音画数表[部首番号],MATCH(新旧対照表_中国語[[#This Row],[舊]],字音画数表[旧字],0))</f>
        <v>#N/A</v>
      </c>
      <c r="H547" s="39"/>
    </row>
    <row r="548" spans="2:8">
      <c r="B548" s="48">
        <f t="shared" si="8"/>
        <v>546</v>
      </c>
      <c r="C548" s="34" t="s">
        <v>3539</v>
      </c>
      <c r="D548" t="s">
        <v>3538</v>
      </c>
      <c r="E548" s="48" t="str">
        <f>INDEX(字音画数表[字音],MATCH(新旧対照表_中国語[[#This Row],[舊]],字音画数表[旧字],0))</f>
        <v>ちゅう</v>
      </c>
      <c r="F548" s="39">
        <f>INDEX(字音画数表[画数],MATCH(新旧対照表_中国語[[#This Row],[舊]],字音画数表[旧字],0))</f>
        <v>19</v>
      </c>
      <c r="G548" s="39">
        <f>INDEX(字音画数表[部首番号],MATCH(新旧対照表_中国語[[#This Row],[舊]],字音画数表[旧字],0))</f>
        <v>102</v>
      </c>
      <c r="H548" s="39"/>
    </row>
    <row r="549" spans="2:8">
      <c r="B549" s="48">
        <f t="shared" si="8"/>
        <v>547</v>
      </c>
      <c r="C549" t="s">
        <v>3541</v>
      </c>
      <c r="D549" s="88" t="s">
        <v>3540</v>
      </c>
      <c r="E549" s="48" t="e">
        <f>INDEX(字音画数表[字音],MATCH(新旧対照表_中国語[[#This Row],[舊]],字音画数表[旧字],0))</f>
        <v>#N/A</v>
      </c>
      <c r="F549" s="39" t="e">
        <f>INDEX(字音画数表[画数],MATCH(新旧対照表_中国語[[#This Row],[舊]],字音画数表[旧字],0))</f>
        <v>#N/A</v>
      </c>
      <c r="G549" s="39" t="e">
        <f>INDEX(字音画数表[部首番号],MATCH(新旧対照表_中国語[[#This Row],[舊]],字音画数表[旧字],0))</f>
        <v>#N/A</v>
      </c>
      <c r="H549" s="39"/>
    </row>
    <row r="550" spans="2:8">
      <c r="B550" s="48">
        <f t="shared" si="8"/>
        <v>548</v>
      </c>
      <c r="C550" s="34" t="s">
        <v>3543</v>
      </c>
      <c r="D550" s="88" t="s">
        <v>3542</v>
      </c>
      <c r="E550" s="48" t="e">
        <f>INDEX(字音画数表[字音],MATCH(新旧対照表_中国語[[#This Row],[舊]],字音画数表[旧字],0))</f>
        <v>#N/A</v>
      </c>
      <c r="F550" s="39" t="e">
        <f>INDEX(字音画数表[画数],MATCH(新旧対照表_中国語[[#This Row],[舊]],字音画数表[旧字],0))</f>
        <v>#N/A</v>
      </c>
      <c r="G550" s="39" t="e">
        <f>INDEX(字音画数表[部首番号],MATCH(新旧対照表_中国語[[#This Row],[舊]],字音画数表[旧字],0))</f>
        <v>#N/A</v>
      </c>
      <c r="H550" s="39"/>
    </row>
    <row r="551" spans="2:8">
      <c r="B551" s="48">
        <f t="shared" si="8"/>
        <v>549</v>
      </c>
      <c r="C551" t="s">
        <v>3545</v>
      </c>
      <c r="D551" s="88" t="s">
        <v>3544</v>
      </c>
      <c r="E551" s="48" t="str">
        <f>INDEX(字音画数表[字音],MATCH(新旧対照表_中国語[[#This Row],[舊]],字音画数表[旧字],0))</f>
        <v>しゅう</v>
      </c>
      <c r="F551" s="39">
        <f>INDEX(字音画数表[画数],MATCH(新旧対照表_中国語[[#This Row],[舊]],字音画数表[旧字],0))</f>
        <v>11</v>
      </c>
      <c r="G551" s="39">
        <f>INDEX(字音画数表[部首番号],MATCH(新旧対照表_中国語[[#This Row],[舊]],字音画数表[旧字],0))</f>
        <v>32</v>
      </c>
      <c r="H551" s="39"/>
    </row>
    <row r="552" spans="2:8">
      <c r="B552" s="48">
        <f t="shared" si="8"/>
        <v>550</v>
      </c>
      <c r="C552" t="s">
        <v>3547</v>
      </c>
      <c r="D552" s="88" t="s">
        <v>3546</v>
      </c>
      <c r="E552" s="48" t="e">
        <f>INDEX(字音画数表[字音],MATCH(新旧対照表_中国語[[#This Row],[舊]],字音画数表[旧字],0))</f>
        <v>#N/A</v>
      </c>
      <c r="F552" s="39" t="e">
        <f>INDEX(字音画数表[画数],MATCH(新旧対照表_中国語[[#This Row],[舊]],字音画数表[旧字],0))</f>
        <v>#N/A</v>
      </c>
      <c r="G552" s="39" t="e">
        <f>INDEX(字音画数表[部首番号],MATCH(新旧対照表_中国語[[#This Row],[舊]],字音画数表[旧字],0))</f>
        <v>#N/A</v>
      </c>
      <c r="H552" s="83" t="s">
        <v>3548</v>
      </c>
    </row>
    <row r="553" spans="2:8">
      <c r="B553" s="48">
        <f t="shared" si="8"/>
        <v>551</v>
      </c>
      <c r="C553" s="34" t="s">
        <v>3550</v>
      </c>
      <c r="D553" t="s">
        <v>3549</v>
      </c>
      <c r="E553" s="48" t="str">
        <f>INDEX(字音画数表[字音],MATCH(新旧対照表_中国語[[#This Row],[舊]],字音画数表[旧字],0))</f>
        <v>かい</v>
      </c>
      <c r="F553" s="39">
        <f>INDEX(字音画数表[画数],MATCH(新旧対照表_中国語[[#This Row],[舊]],字音画数表[旧字],0))</f>
        <v>19</v>
      </c>
      <c r="G553" s="39">
        <f>INDEX(字音画数表[部首番号],MATCH(新旧対照表_中国語[[#This Row],[舊]],字音画数表[旧字],0))</f>
        <v>32</v>
      </c>
      <c r="H553" s="39"/>
    </row>
    <row r="554" spans="2:8">
      <c r="B554" s="48">
        <f t="shared" si="8"/>
        <v>552</v>
      </c>
      <c r="C554" s="34" t="s">
        <v>3552</v>
      </c>
      <c r="D554" s="88" t="s">
        <v>3551</v>
      </c>
      <c r="E554" s="48" t="str">
        <f>INDEX(字音画数表[字音],MATCH(新旧対照表_中国語[[#This Row],[舊]],字音画数表[旧字],0))</f>
        <v>きん</v>
      </c>
      <c r="F554" s="39">
        <f>INDEX(字音画数表[画数],MATCH(新旧対照表_中国語[[#This Row],[舊]],字音画数表[旧字],0))</f>
        <v>12</v>
      </c>
      <c r="G554" s="39">
        <f>INDEX(字音画数表[部首番号],MATCH(新旧対照表_中国語[[#This Row],[舊]],字音画数表[旧字],0))</f>
        <v>167</v>
      </c>
      <c r="H554" s="39"/>
    </row>
    <row r="555" spans="2:8">
      <c r="B555" s="48">
        <f t="shared" si="8"/>
        <v>553</v>
      </c>
      <c r="C555" s="34" t="s">
        <v>3554</v>
      </c>
      <c r="D555" s="88" t="s">
        <v>3553</v>
      </c>
      <c r="E555" s="48" t="e">
        <f>INDEX(字音画数表[字音],MATCH(新旧対照表_中国語[[#This Row],[舊]],字音画数表[旧字],0))</f>
        <v>#N/A</v>
      </c>
      <c r="F555" s="39" t="e">
        <f>INDEX(字音画数表[画数],MATCH(新旧対照表_中国語[[#This Row],[舊]],字音画数表[旧字],0))</f>
        <v>#N/A</v>
      </c>
      <c r="G555" s="39" t="e">
        <f>INDEX(字音画数表[部首番号],MATCH(新旧対照表_中国語[[#This Row],[舊]],字音画数表[旧字],0))</f>
        <v>#N/A</v>
      </c>
      <c r="H555" s="39"/>
    </row>
    <row r="556" spans="2:8">
      <c r="B556" s="48">
        <f t="shared" si="8"/>
        <v>554</v>
      </c>
      <c r="C556" s="34" t="s">
        <v>3556</v>
      </c>
      <c r="D556" s="88" t="s">
        <v>3555</v>
      </c>
      <c r="E556" s="48" t="e">
        <f>INDEX(字音画数表[字音],MATCH(新旧対照表_中国語[[#This Row],[舊]],字音画数表[旧字],0))</f>
        <v>#N/A</v>
      </c>
      <c r="F556" s="39" t="e">
        <f>INDEX(字音画数表[画数],MATCH(新旧対照表_中国語[[#This Row],[舊]],字音画数表[旧字],0))</f>
        <v>#N/A</v>
      </c>
      <c r="G556" s="39" t="e">
        <f>INDEX(字音画数表[部首番号],MATCH(新旧対照表_中国語[[#This Row],[舊]],字音画数表[旧字],0))</f>
        <v>#N/A</v>
      </c>
      <c r="H556" s="39"/>
    </row>
    <row r="557" spans="2:8">
      <c r="B557" s="48">
        <f t="shared" si="8"/>
        <v>555</v>
      </c>
      <c r="C557" t="s">
        <v>3558</v>
      </c>
      <c r="D557" s="88" t="s">
        <v>3557</v>
      </c>
      <c r="E557" s="48" t="e">
        <f>INDEX(字音画数表[字音],MATCH(新旧対照表_中国語[[#This Row],[舊]],字音画数表[旧字],0))</f>
        <v>#N/A</v>
      </c>
      <c r="F557" s="39" t="e">
        <f>INDEX(字音画数表[画数],MATCH(新旧対照表_中国語[[#This Row],[舊]],字音画数表[旧字],0))</f>
        <v>#N/A</v>
      </c>
      <c r="G557" s="39" t="e">
        <f>INDEX(字音画数表[部首番号],MATCH(新旧対照表_中国語[[#This Row],[舊]],字音画数表[旧字],0))</f>
        <v>#N/A</v>
      </c>
      <c r="H557" s="39"/>
    </row>
    <row r="558" spans="2:8">
      <c r="B558" s="48">
        <f t="shared" si="8"/>
        <v>556</v>
      </c>
      <c r="C558" t="s">
        <v>3560</v>
      </c>
      <c r="D558" s="88" t="s">
        <v>3559</v>
      </c>
      <c r="E558" s="48" t="e">
        <f>INDEX(字音画数表[字音],MATCH(新旧対照表_中国語[[#This Row],[舊]],字音画数表[旧字],0))</f>
        <v>#N/A</v>
      </c>
      <c r="F558" s="39" t="e">
        <f>INDEX(字音画数表[画数],MATCH(新旧対照表_中国語[[#This Row],[舊]],字音画数表[旧字],0))</f>
        <v>#N/A</v>
      </c>
      <c r="G558" s="39" t="e">
        <f>INDEX(字音画数表[部首番号],MATCH(新旧対照表_中国語[[#This Row],[舊]],字音画数表[旧字],0))</f>
        <v>#N/A</v>
      </c>
      <c r="H558" s="39"/>
    </row>
    <row r="559" spans="2:8">
      <c r="B559" s="48">
        <f t="shared" si="8"/>
        <v>557</v>
      </c>
      <c r="C559" s="34" t="s">
        <v>3562</v>
      </c>
      <c r="D559" s="88" t="s">
        <v>3561</v>
      </c>
      <c r="E559" s="48" t="str">
        <f>INDEX(字音画数表[字音],MATCH(新旧対照表_中国語[[#This Row],[舊]],字音画数表[旧字],0))</f>
        <v>そく</v>
      </c>
      <c r="F559" s="39">
        <f>INDEX(字音画数表[画数],MATCH(新旧対照表_中国語[[#This Row],[舊]],字音画数表[旧字],0))</f>
        <v>13</v>
      </c>
      <c r="G559" s="39">
        <f>INDEX(字音画数表[部首番号],MATCH(新旧対照表_中国語[[#This Row],[舊]],字音画数表[旧字],0))</f>
        <v>154</v>
      </c>
      <c r="H559" s="39"/>
    </row>
    <row r="560" spans="2:8">
      <c r="B560" s="48">
        <f t="shared" si="8"/>
        <v>558</v>
      </c>
      <c r="C560" t="s">
        <v>1655</v>
      </c>
      <c r="D560" s="88" t="s">
        <v>3563</v>
      </c>
      <c r="E560" s="48" t="str">
        <f>INDEX(字音画数表[字音],MATCH(新旧対照表_中国語[[#This Row],[舊]],字音画数表[旧字],0))</f>
        <v>てつ</v>
      </c>
      <c r="F560" s="39">
        <f>INDEX(字音画数表[画数],MATCH(新旧対照表_中国語[[#This Row],[舊]],字音画数表[旧字],0))</f>
        <v>15</v>
      </c>
      <c r="G560" s="39">
        <f>INDEX(字音画数表[部首番号],MATCH(新旧対照表_中国語[[#This Row],[舊]],字音画数表[旧字],0))</f>
        <v>60</v>
      </c>
      <c r="H560" s="39"/>
    </row>
    <row r="561" spans="2:8">
      <c r="B561" s="48">
        <f t="shared" si="8"/>
        <v>559</v>
      </c>
      <c r="C561" s="34" t="s">
        <v>3565</v>
      </c>
      <c r="D561" s="88" t="s">
        <v>3564</v>
      </c>
      <c r="E561" s="48" t="e">
        <f>INDEX(字音画数表[字音],MATCH(新旧対照表_中国語[[#This Row],[舊]],字音画数表[旧字],0))</f>
        <v>#N/A</v>
      </c>
      <c r="F561" s="39" t="e">
        <f>INDEX(字音画数表[画数],MATCH(新旧対照表_中国語[[#This Row],[舊]],字音画数表[旧字],0))</f>
        <v>#N/A</v>
      </c>
      <c r="G561" s="39" t="e">
        <f>INDEX(字音画数表[部首番号],MATCH(新旧対照表_中国語[[#This Row],[舊]],字音画数表[旧字],0))</f>
        <v>#N/A</v>
      </c>
      <c r="H561" s="39"/>
    </row>
    <row r="562" spans="2:8">
      <c r="B562" s="48">
        <f t="shared" si="8"/>
        <v>560</v>
      </c>
      <c r="C562" s="34" t="s">
        <v>3567</v>
      </c>
      <c r="D562" t="s">
        <v>3566</v>
      </c>
      <c r="E562" s="48" t="e">
        <f>INDEX(字音画数表[字音],MATCH(新旧対照表_中国語[[#This Row],[舊]],字音画数表[旧字],0))</f>
        <v>#N/A</v>
      </c>
      <c r="F562" s="39" t="e">
        <f>INDEX(字音画数表[画数],MATCH(新旧対照表_中国語[[#This Row],[舊]],字音画数表[旧字],0))</f>
        <v>#N/A</v>
      </c>
      <c r="G562" s="39" t="e">
        <f>INDEX(字音画数表[部首番号],MATCH(新旧対照表_中国語[[#This Row],[舊]],字音画数表[旧字],0))</f>
        <v>#N/A</v>
      </c>
      <c r="H562" s="39"/>
    </row>
    <row r="563" spans="2:8">
      <c r="B563" s="48">
        <f t="shared" si="8"/>
        <v>561</v>
      </c>
      <c r="C563" t="s">
        <v>3569</v>
      </c>
      <c r="D563" s="88" t="s">
        <v>3568</v>
      </c>
      <c r="E563" s="48" t="e">
        <f>INDEX(字音画数表[字音],MATCH(新旧対照表_中国語[[#This Row],[舊]],字音画数表[旧字],0))</f>
        <v>#N/A</v>
      </c>
      <c r="F563" s="39" t="e">
        <f>INDEX(字音画数表[画数],MATCH(新旧対照表_中国語[[#This Row],[舊]],字音画数表[旧字],0))</f>
        <v>#N/A</v>
      </c>
      <c r="G563" s="39" t="e">
        <f>INDEX(字音画数表[部首番号],MATCH(新旧対照表_中国語[[#This Row],[舊]],字音画数表[旧字],0))</f>
        <v>#N/A</v>
      </c>
      <c r="H563" s="39"/>
    </row>
    <row r="564" spans="2:8">
      <c r="B564" s="48">
        <f t="shared" si="8"/>
        <v>562</v>
      </c>
      <c r="C564" s="34" t="s">
        <v>3571</v>
      </c>
      <c r="D564" s="88" t="s">
        <v>3570</v>
      </c>
      <c r="E564" s="48" t="e">
        <f>INDEX(字音画数表[字音],MATCH(新旧対照表_中国語[[#This Row],[舊]],字音画数表[旧字],0))</f>
        <v>#N/A</v>
      </c>
      <c r="F564" s="39" t="e">
        <f>INDEX(字音画数表[画数],MATCH(新旧対照表_中国語[[#This Row],[舊]],字音画数表[旧字],0))</f>
        <v>#N/A</v>
      </c>
      <c r="G564" s="39" t="e">
        <f>INDEX(字音画数表[部首番号],MATCH(新旧対照表_中国語[[#This Row],[舊]],字音画数表[旧字],0))</f>
        <v>#N/A</v>
      </c>
      <c r="H564" s="39"/>
    </row>
    <row r="565" spans="2:8">
      <c r="B565" s="48">
        <f t="shared" si="8"/>
        <v>563</v>
      </c>
      <c r="C565" s="34" t="s">
        <v>3573</v>
      </c>
      <c r="D565" s="88" t="s">
        <v>3572</v>
      </c>
      <c r="E565" s="48" t="e">
        <f>INDEX(字音画数表[字音],MATCH(新旧対照表_中国語[[#This Row],[舊]],字音画数表[旧字],0))</f>
        <v>#N/A</v>
      </c>
      <c r="F565" s="39" t="e">
        <f>INDEX(字音画数表[画数],MATCH(新旧対照表_中国語[[#This Row],[舊]],字音画数表[旧字],0))</f>
        <v>#N/A</v>
      </c>
      <c r="G565" s="39" t="e">
        <f>INDEX(字音画数表[部首番号],MATCH(新旧対照表_中国語[[#This Row],[舊]],字音画数表[旧字],0))</f>
        <v>#N/A</v>
      </c>
      <c r="H565" s="39"/>
    </row>
    <row r="566" spans="2:8">
      <c r="B566" s="48">
        <f t="shared" si="8"/>
        <v>564</v>
      </c>
      <c r="C566" s="34" t="s">
        <v>3575</v>
      </c>
      <c r="D566" s="88" t="s">
        <v>3574</v>
      </c>
      <c r="E566" s="48" t="str">
        <f>INDEX(字音画数表[字音],MATCH(新旧対照表_中国語[[#This Row],[舊]],字音画数表[旧字],0))</f>
        <v>せき</v>
      </c>
      <c r="F566" s="39">
        <f>INDEX(字音画数表[画数],MATCH(新旧対照表_中国語[[#This Row],[舊]],字音画数表[旧字],0))</f>
        <v>16</v>
      </c>
      <c r="G566" s="39">
        <f>INDEX(字音画数表[部首番号],MATCH(新旧対照表_中国語[[#This Row],[舊]],字音画数表[旧字],0))</f>
        <v>115</v>
      </c>
      <c r="H566" s="39"/>
    </row>
    <row r="567" spans="2:8">
      <c r="B567" s="48">
        <f t="shared" si="8"/>
        <v>565</v>
      </c>
      <c r="C567" s="34" t="s">
        <v>3577</v>
      </c>
      <c r="D567" s="88" t="s">
        <v>3576</v>
      </c>
      <c r="E567" s="48" t="str">
        <f>INDEX(字音画数表[字音],MATCH(新旧対照表_中国語[[#This Row],[舊]],字音画数表[旧字],0))</f>
        <v>かん</v>
      </c>
      <c r="F567" s="39">
        <f>INDEX(字音画数表[画数],MATCH(新旧対照表_中国語[[#This Row],[舊]],字音画数表[旧字],0))</f>
        <v>15</v>
      </c>
      <c r="G567" s="39">
        <f>INDEX(字音画数表[部首番号],MATCH(新旧対照表_中国語[[#This Row],[舊]],字音画数表[旧字],0))</f>
        <v>120</v>
      </c>
      <c r="H567" s="39"/>
    </row>
    <row r="568" spans="2:8">
      <c r="B568" s="48">
        <f t="shared" si="8"/>
        <v>566</v>
      </c>
      <c r="C568" s="34" t="s">
        <v>3579</v>
      </c>
      <c r="D568" s="88" t="s">
        <v>3578</v>
      </c>
      <c r="E568" s="48" t="e">
        <f>INDEX(字音画数表[字音],MATCH(新旧対照表_中国語[[#This Row],[舊]],字音画数表[旧字],0))</f>
        <v>#N/A</v>
      </c>
      <c r="F568" s="39" t="e">
        <f>INDEX(字音画数表[画数],MATCH(新旧対照表_中国語[[#This Row],[舊]],字音画数表[旧字],0))</f>
        <v>#N/A</v>
      </c>
      <c r="G568" s="39" t="e">
        <f>INDEX(字音画数表[部首番号],MATCH(新旧対照表_中国語[[#This Row],[舊]],字音画数表[旧字],0))</f>
        <v>#N/A</v>
      </c>
      <c r="H568" s="39"/>
    </row>
    <row r="569" spans="2:8">
      <c r="B569" s="48">
        <f t="shared" ref="B569:B632" si="9">ROW()-2</f>
        <v>567</v>
      </c>
      <c r="C569" s="34" t="s">
        <v>3581</v>
      </c>
      <c r="D569" s="88" t="s">
        <v>3580</v>
      </c>
      <c r="E569" s="48" t="e">
        <f>INDEX(字音画数表[字音],MATCH(新旧対照表_中国語[[#This Row],[舊]],字音画数表[旧字],0))</f>
        <v>#N/A</v>
      </c>
      <c r="F569" s="39" t="e">
        <f>INDEX(字音画数表[画数],MATCH(新旧対照表_中国語[[#This Row],[舊]],字音画数表[旧字],0))</f>
        <v>#N/A</v>
      </c>
      <c r="G569" s="39" t="e">
        <f>INDEX(字音画数表[部首番号],MATCH(新旧対照表_中国語[[#This Row],[舊]],字音画数表[旧字],0))</f>
        <v>#N/A</v>
      </c>
      <c r="H569" s="39"/>
    </row>
    <row r="570" spans="2:8">
      <c r="B570" s="48">
        <f t="shared" si="9"/>
        <v>568</v>
      </c>
      <c r="C570" s="34" t="s">
        <v>3583</v>
      </c>
      <c r="D570" s="88" t="s">
        <v>3582</v>
      </c>
      <c r="E570" s="48" t="e">
        <f>INDEX(字音画数表[字音],MATCH(新旧対照表_中国語[[#This Row],[舊]],字音画数表[旧字],0))</f>
        <v>#N/A</v>
      </c>
      <c r="F570" s="39" t="e">
        <f>INDEX(字音画数表[画数],MATCH(新旧対照表_中国語[[#This Row],[舊]],字音画数表[旧字],0))</f>
        <v>#N/A</v>
      </c>
      <c r="G570" s="39" t="e">
        <f>INDEX(字音画数表[部首番号],MATCH(新旧対照表_中国語[[#This Row],[舊]],字音画数表[旧字],0))</f>
        <v>#N/A</v>
      </c>
      <c r="H570" s="39"/>
    </row>
    <row r="571" spans="2:8">
      <c r="B571" s="48">
        <f t="shared" si="9"/>
        <v>569</v>
      </c>
      <c r="C571" s="34" t="s">
        <v>3585</v>
      </c>
      <c r="D571" s="88" t="s">
        <v>3584</v>
      </c>
      <c r="E571" s="48" t="e">
        <f>INDEX(字音画数表[字音],MATCH(新旧対照表_中国語[[#This Row],[舊]],字音画数表[旧字],0))</f>
        <v>#N/A</v>
      </c>
      <c r="F571" s="39" t="e">
        <f>INDEX(字音画数表[画数],MATCH(新旧対照表_中国語[[#This Row],[舊]],字音画数表[旧字],0))</f>
        <v>#N/A</v>
      </c>
      <c r="G571" s="39" t="e">
        <f>INDEX(字音画数表[部首番号],MATCH(新旧対照表_中国語[[#This Row],[舊]],字音画数表[旧字],0))</f>
        <v>#N/A</v>
      </c>
      <c r="H571" s="39"/>
    </row>
    <row r="572" spans="2:8">
      <c r="B572" s="48">
        <f t="shared" si="9"/>
        <v>570</v>
      </c>
      <c r="C572" s="34" t="s">
        <v>3587</v>
      </c>
      <c r="D572" s="88" t="s">
        <v>3586</v>
      </c>
      <c r="E572" s="48" t="str">
        <f>INDEX(字音画数表[字音],MATCH(新旧対照表_中国語[[#This Row],[舊]],字音画数表[旧字],0))</f>
        <v>さ</v>
      </c>
      <c r="F572" s="39">
        <f>INDEX(字音画数表[画数],MATCH(新旧対照表_中国語[[#This Row],[舊]],字音画数表[旧字],0))</f>
        <v>14</v>
      </c>
      <c r="G572" s="39">
        <f>INDEX(字音画数表[部首番号],MATCH(新旧対照表_中国語[[#This Row],[舊]],字音画数表[旧字],0))</f>
        <v>96</v>
      </c>
      <c r="H572" s="39"/>
    </row>
    <row r="573" spans="2:8">
      <c r="B573" s="48">
        <f t="shared" si="9"/>
        <v>571</v>
      </c>
      <c r="C573" t="s">
        <v>3592</v>
      </c>
      <c r="D573" s="88" t="s">
        <v>3591</v>
      </c>
      <c r="E573" s="48" t="e">
        <f>INDEX(字音画数表[字音],MATCH(新旧対照表_中国語[[#This Row],[舊]],字音画数表[旧字],0))</f>
        <v>#N/A</v>
      </c>
      <c r="F573" s="39" t="e">
        <f>INDEX(字音画数表[画数],MATCH(新旧対照表_中国語[[#This Row],[舊]],字音画数表[旧字],0))</f>
        <v>#N/A</v>
      </c>
      <c r="G573" s="39" t="e">
        <f>INDEX(字音画数表[部首番号],MATCH(新旧対照表_中国語[[#This Row],[舊]],字音画数表[旧字],0))</f>
        <v>#N/A</v>
      </c>
      <c r="H573" s="39"/>
    </row>
    <row r="574" spans="2:8">
      <c r="B574" s="48">
        <f t="shared" si="9"/>
        <v>572</v>
      </c>
      <c r="C574" s="34" t="s">
        <v>3594</v>
      </c>
      <c r="D574" t="s">
        <v>3593</v>
      </c>
      <c r="E574" s="48" t="e">
        <f>INDEX(字音画数表[字音],MATCH(新旧対照表_中国語[[#This Row],[舊]],字音画数表[旧字],0))</f>
        <v>#N/A</v>
      </c>
      <c r="F574" s="39" t="e">
        <f>INDEX(字音画数表[画数],MATCH(新旧対照表_中国語[[#This Row],[舊]],字音画数表[旧字],0))</f>
        <v>#N/A</v>
      </c>
      <c r="G574" s="39" t="e">
        <f>INDEX(字音画数表[部首番号],MATCH(新旧対照表_中国語[[#This Row],[舊]],字音画数表[旧字],0))</f>
        <v>#N/A</v>
      </c>
      <c r="H574" s="39"/>
    </row>
    <row r="575" spans="2:8">
      <c r="B575" s="48">
        <f t="shared" si="9"/>
        <v>573</v>
      </c>
      <c r="C575" s="34" t="s">
        <v>3596</v>
      </c>
      <c r="D575" s="88" t="s">
        <v>3595</v>
      </c>
      <c r="E575" s="48" t="e">
        <f>INDEX(字音画数表[字音],MATCH(新旧対照表_中国語[[#This Row],[舊]],字音画数表[旧字],0))</f>
        <v>#N/A</v>
      </c>
      <c r="F575" s="39" t="e">
        <f>INDEX(字音画数表[画数],MATCH(新旧対照表_中国語[[#This Row],[舊]],字音画数表[旧字],0))</f>
        <v>#N/A</v>
      </c>
      <c r="G575" s="39" t="e">
        <f>INDEX(字音画数表[部首番号],MATCH(新旧対照表_中国語[[#This Row],[舊]],字音画数表[旧字],0))</f>
        <v>#N/A</v>
      </c>
      <c r="H575" s="39"/>
    </row>
    <row r="576" spans="2:8">
      <c r="B576" s="48">
        <f t="shared" si="9"/>
        <v>574</v>
      </c>
      <c r="C576" s="34" t="s">
        <v>3598</v>
      </c>
      <c r="D576" s="88" t="s">
        <v>3597</v>
      </c>
      <c r="E576" s="48" t="e">
        <f>INDEX(字音画数表[字音],MATCH(新旧対照表_中国語[[#This Row],[舊]],字音画数表[旧字],0))</f>
        <v>#N/A</v>
      </c>
      <c r="F576" s="39" t="e">
        <f>INDEX(字音画数表[画数],MATCH(新旧対照表_中国語[[#This Row],[舊]],字音画数表[旧字],0))</f>
        <v>#N/A</v>
      </c>
      <c r="G576" s="39" t="e">
        <f>INDEX(字音画数表[部首番号],MATCH(新旧対照表_中国語[[#This Row],[舊]],字音画数表[旧字],0))</f>
        <v>#N/A</v>
      </c>
      <c r="H576" s="39"/>
    </row>
    <row r="577" spans="2:8">
      <c r="B577" s="48">
        <f t="shared" si="9"/>
        <v>575</v>
      </c>
      <c r="C577" s="34" t="s">
        <v>3600</v>
      </c>
      <c r="D577" s="88" t="s">
        <v>3599</v>
      </c>
      <c r="E577" s="48" t="e">
        <f>INDEX(字音画数表[字音],MATCH(新旧対照表_中国語[[#This Row],[舊]],字音画数表[旧字],0))</f>
        <v>#N/A</v>
      </c>
      <c r="F577" s="39" t="e">
        <f>INDEX(字音画数表[画数],MATCH(新旧対照表_中国語[[#This Row],[舊]],字音画数表[旧字],0))</f>
        <v>#N/A</v>
      </c>
      <c r="G577" s="39" t="e">
        <f>INDEX(字音画数表[部首番号],MATCH(新旧対照表_中国語[[#This Row],[舊]],字音画数表[旧字],0))</f>
        <v>#N/A</v>
      </c>
      <c r="H577" s="39"/>
    </row>
    <row r="578" spans="2:8">
      <c r="B578" s="48">
        <f t="shared" si="9"/>
        <v>576</v>
      </c>
      <c r="C578" s="34" t="s">
        <v>3604</v>
      </c>
      <c r="D578" s="88" t="s">
        <v>3603</v>
      </c>
      <c r="E578" s="48" t="e">
        <f>INDEX(字音画数表[字音],MATCH(新旧対照表_中国語[[#This Row],[舊]],字音画数表[旧字],0))</f>
        <v>#N/A</v>
      </c>
      <c r="F578" s="39" t="e">
        <f>INDEX(字音画数表[画数],MATCH(新旧対照表_中国語[[#This Row],[舊]],字音画数表[旧字],0))</f>
        <v>#N/A</v>
      </c>
      <c r="G578" s="39" t="e">
        <f>INDEX(字音画数表[部首番号],MATCH(新旧対照表_中国語[[#This Row],[舊]],字音画数表[旧字],0))</f>
        <v>#N/A</v>
      </c>
      <c r="H578" s="39"/>
    </row>
    <row r="579" spans="2:8">
      <c r="B579" s="48">
        <f t="shared" si="9"/>
        <v>577</v>
      </c>
      <c r="C579" s="34" t="s">
        <v>3606</v>
      </c>
      <c r="D579" s="88" t="s">
        <v>3605</v>
      </c>
      <c r="E579" s="48" t="e">
        <f>INDEX(字音画数表[字音],MATCH(新旧対照表_中国語[[#This Row],[舊]],字音画数表[旧字],0))</f>
        <v>#N/A</v>
      </c>
      <c r="F579" s="39" t="e">
        <f>INDEX(字音画数表[画数],MATCH(新旧対照表_中国語[[#This Row],[舊]],字音画数表[旧字],0))</f>
        <v>#N/A</v>
      </c>
      <c r="G579" s="39" t="e">
        <f>INDEX(字音画数表[部首番号],MATCH(新旧対照表_中国語[[#This Row],[舊]],字音画数表[旧字],0))</f>
        <v>#N/A</v>
      </c>
      <c r="H579" s="39"/>
    </row>
    <row r="580" spans="2:8">
      <c r="B580" s="48">
        <f t="shared" si="9"/>
        <v>578</v>
      </c>
      <c r="C580" t="s">
        <v>3608</v>
      </c>
      <c r="D580" s="88" t="s">
        <v>3607</v>
      </c>
      <c r="E580" s="48" t="e">
        <f>INDEX(字音画数表[字音],MATCH(新旧対照表_中国語[[#This Row],[舊]],字音画数表[旧字],0))</f>
        <v>#N/A</v>
      </c>
      <c r="F580" s="39" t="e">
        <f>INDEX(字音画数表[画数],MATCH(新旧対照表_中国語[[#This Row],[舊]],字音画数表[旧字],0))</f>
        <v>#N/A</v>
      </c>
      <c r="G580" s="39" t="e">
        <f>INDEX(字音画数表[部首番号],MATCH(新旧対照表_中国語[[#This Row],[舊]],字音画数表[旧字],0))</f>
        <v>#N/A</v>
      </c>
      <c r="H580" s="39"/>
    </row>
    <row r="581" spans="2:8">
      <c r="B581" s="48">
        <f t="shared" si="9"/>
        <v>579</v>
      </c>
      <c r="C581" s="34" t="s">
        <v>3610</v>
      </c>
      <c r="D581" s="88" t="s">
        <v>3609</v>
      </c>
      <c r="E581" s="48" t="e">
        <f>INDEX(字音画数表[字音],MATCH(新旧対照表_中国語[[#This Row],[舊]],字音画数表[旧字],0))</f>
        <v>#N/A</v>
      </c>
      <c r="F581" s="39" t="e">
        <f>INDEX(字音画数表[画数],MATCH(新旧対照表_中国語[[#This Row],[舊]],字音画数表[旧字],0))</f>
        <v>#N/A</v>
      </c>
      <c r="G581" s="39" t="e">
        <f>INDEX(字音画数表[部首番号],MATCH(新旧対照表_中国語[[#This Row],[舊]],字音画数表[旧字],0))</f>
        <v>#N/A</v>
      </c>
      <c r="H581" s="39"/>
    </row>
    <row r="582" spans="2:8">
      <c r="B582" s="48">
        <f t="shared" si="9"/>
        <v>580</v>
      </c>
      <c r="C582" s="34" t="s">
        <v>3612</v>
      </c>
      <c r="D582" s="88" t="s">
        <v>3611</v>
      </c>
      <c r="E582" s="48" t="str">
        <f>INDEX(字音画数表[字音],MATCH(新旧対照表_中国語[[#This Row],[舊]],字音画数表[旧字],0))</f>
        <v>しゃ</v>
      </c>
      <c r="F582" s="39">
        <f>INDEX(字音画数表[画数],MATCH(新旧対照表_中国語[[#This Row],[舊]],字音画数表[旧字],0))</f>
        <v>17</v>
      </c>
      <c r="G582" s="39">
        <f>INDEX(字音画数表[部首番号],MATCH(新旧対照表_中国語[[#This Row],[舊]],字音画数表[旧字],0))</f>
        <v>149</v>
      </c>
      <c r="H582" s="39"/>
    </row>
    <row r="583" spans="2:8">
      <c r="B583" s="48">
        <f t="shared" si="9"/>
        <v>581</v>
      </c>
      <c r="C583" s="34" t="s">
        <v>3614</v>
      </c>
      <c r="D583" s="88" t="s">
        <v>3613</v>
      </c>
      <c r="E583" s="48" t="str">
        <f>INDEX(字音画数表[字音],MATCH(新旧対照表_中国語[[#This Row],[舊]],字音画数表[旧字],0))</f>
        <v>じょう</v>
      </c>
      <c r="F583" s="39">
        <f>INDEX(字音画数表[画数],MATCH(新旧対照表_中国語[[#This Row],[舊]],字音画数表[旧字],0))</f>
        <v>18</v>
      </c>
      <c r="G583" s="39">
        <f>INDEX(字音画数表[部首番号],MATCH(新旧対照表_中国語[[#This Row],[舊]],字音画数表[旧字],0))</f>
        <v>120</v>
      </c>
      <c r="H583" s="39"/>
    </row>
    <row r="584" spans="2:8">
      <c r="B584" s="48">
        <f t="shared" si="9"/>
        <v>582</v>
      </c>
      <c r="C584" s="34" t="s">
        <v>3616</v>
      </c>
      <c r="D584" s="88" t="s">
        <v>3615</v>
      </c>
      <c r="E584" s="48" t="str">
        <f>INDEX(字音画数表[字音],MATCH(新旧対照表_中国語[[#This Row],[舊]],字音画数表[旧字],0))</f>
        <v>けん</v>
      </c>
      <c r="F584" s="39">
        <f>INDEX(字音画数表[画数],MATCH(新旧対照表_中国語[[#This Row],[舊]],字音画数表[旧字],0))</f>
        <v>16</v>
      </c>
      <c r="G584" s="39">
        <f>INDEX(字音画数表[部首番号],MATCH(新旧対照表_中国語[[#This Row],[舊]],字音画数表[旧字],0))</f>
        <v>162</v>
      </c>
      <c r="H584" s="39"/>
    </row>
    <row r="585" spans="2:8">
      <c r="B585" s="48">
        <f t="shared" si="9"/>
        <v>583</v>
      </c>
      <c r="C585" t="s">
        <v>3618</v>
      </c>
      <c r="D585" t="s">
        <v>3617</v>
      </c>
      <c r="E585" s="48" t="e">
        <f>INDEX(字音画数表[字音],MATCH(新旧対照表_中国語[[#This Row],[舊]],字音画数表[旧字],0))</f>
        <v>#N/A</v>
      </c>
      <c r="F585" s="39" t="e">
        <f>INDEX(字音画数表[画数],MATCH(新旧対照表_中国語[[#This Row],[舊]],字音画数表[旧字],0))</f>
        <v>#N/A</v>
      </c>
      <c r="G585" s="39" t="e">
        <f>INDEX(字音画数表[部首番号],MATCH(新旧対照表_中国語[[#This Row],[舊]],字音画数表[旧字],0))</f>
        <v>#N/A</v>
      </c>
      <c r="H585" s="39"/>
    </row>
    <row r="586" spans="2:8">
      <c r="B586" s="48">
        <f t="shared" si="9"/>
        <v>584</v>
      </c>
      <c r="C586" s="34" t="s">
        <v>3461</v>
      </c>
      <c r="D586" s="88" t="s">
        <v>3619</v>
      </c>
      <c r="E586" s="48" t="str">
        <f>INDEX(字音画数表[字音],MATCH(新旧対照表_中国語[[#This Row],[舊]],字音画数表[旧字],0))</f>
        <v>びょう</v>
      </c>
      <c r="F586" s="39">
        <f>INDEX(字音画数表[画数],MATCH(新旧対照表_中国語[[#This Row],[舊]],字音画数表[旧字],0))</f>
        <v>15</v>
      </c>
      <c r="G586" s="39">
        <f>INDEX(字音画数表[部首番号],MATCH(新旧対照表_中国語[[#This Row],[舊]],字音画数表[旧字],0))</f>
        <v>53</v>
      </c>
      <c r="H586" s="39"/>
    </row>
    <row r="587" spans="2:8">
      <c r="B587" s="48">
        <f t="shared" si="9"/>
        <v>585</v>
      </c>
      <c r="C587" s="34" t="s">
        <v>3621</v>
      </c>
      <c r="D587" s="88" t="s">
        <v>3620</v>
      </c>
      <c r="E587" s="48" t="str">
        <f>INDEX(字音画数表[字音],MATCH(新旧対照表_中国語[[#This Row],[舊]],字音画数表[旧字],0))</f>
        <v>りく</v>
      </c>
      <c r="F587" s="39">
        <f>INDEX(字音画数表[画数],MATCH(新旧対照表_中国語[[#This Row],[舊]],字音画数表[旧字],0))</f>
        <v>11</v>
      </c>
      <c r="G587" s="39">
        <f>INDEX(字音画数表[部首番号],MATCH(新旧対照表_中国語[[#This Row],[舊]],字音画数表[旧字],0))</f>
        <v>170</v>
      </c>
      <c r="H587" s="39"/>
    </row>
    <row r="588" spans="2:8">
      <c r="B588" s="48">
        <f t="shared" si="9"/>
        <v>586</v>
      </c>
      <c r="C588" s="34" t="s">
        <v>3623</v>
      </c>
      <c r="D588" s="88" t="s">
        <v>3622</v>
      </c>
      <c r="E588" s="48" t="e">
        <f>INDEX(字音画数表[字音],MATCH(新旧対照表_中国語[[#This Row],[舊]],字音画数表[旧字],0))</f>
        <v>#N/A</v>
      </c>
      <c r="F588" s="39" t="e">
        <f>INDEX(字音画数表[画数],MATCH(新旧対照表_中国語[[#This Row],[舊]],字音画数表[旧字],0))</f>
        <v>#N/A</v>
      </c>
      <c r="G588" s="39" t="e">
        <f>INDEX(字音画数表[部首番号],MATCH(新旧対照表_中国語[[#This Row],[舊]],字音画数表[旧字],0))</f>
        <v>#N/A</v>
      </c>
      <c r="H588" s="39"/>
    </row>
    <row r="589" spans="2:8">
      <c r="B589" s="48">
        <f t="shared" si="9"/>
        <v>587</v>
      </c>
      <c r="C589" s="34" t="s">
        <v>3625</v>
      </c>
      <c r="D589" s="88" t="s">
        <v>3624</v>
      </c>
      <c r="E589" s="48" t="e">
        <f>INDEX(字音画数表[字音],MATCH(新旧対照表_中国語[[#This Row],[舊]],字音画数表[旧字],0))</f>
        <v>#N/A</v>
      </c>
      <c r="F589" s="39" t="e">
        <f>INDEX(字音画数表[画数],MATCH(新旧対照表_中国語[[#This Row],[舊]],字音画数表[旧字],0))</f>
        <v>#N/A</v>
      </c>
      <c r="G589" s="39" t="e">
        <f>INDEX(字音画数表[部首番号],MATCH(新旧対照表_中国語[[#This Row],[舊]],字音画数表[旧字],0))</f>
        <v>#N/A</v>
      </c>
      <c r="H589" s="39"/>
    </row>
    <row r="590" spans="2:8">
      <c r="B590" s="48">
        <f t="shared" si="9"/>
        <v>588</v>
      </c>
      <c r="C590" s="34" t="s">
        <v>3627</v>
      </c>
      <c r="D590" s="88" t="s">
        <v>3626</v>
      </c>
      <c r="E590" s="48" t="e">
        <f>INDEX(字音画数表[字音],MATCH(新旧対照表_中国語[[#This Row],[舊]],字音画数表[旧字],0))</f>
        <v>#N/A</v>
      </c>
      <c r="F590" s="39" t="e">
        <f>INDEX(字音画数表[画数],MATCH(新旧対照表_中国語[[#This Row],[舊]],字音画数表[旧字],0))</f>
        <v>#N/A</v>
      </c>
      <c r="G590" s="39" t="e">
        <f>INDEX(字音画数表[部首番号],MATCH(新旧対照表_中国語[[#This Row],[舊]],字音画数表[旧字],0))</f>
        <v>#N/A</v>
      </c>
      <c r="H590" s="39"/>
    </row>
    <row r="591" spans="2:8">
      <c r="B591" s="48">
        <f t="shared" si="9"/>
        <v>589</v>
      </c>
      <c r="C591" s="34" t="s">
        <v>3629</v>
      </c>
      <c r="D591" s="88" t="s">
        <v>3628</v>
      </c>
      <c r="E591" s="48" t="e">
        <f>INDEX(字音画数表[字音],MATCH(新旧対照表_中国語[[#This Row],[舊]],字音画数表[旧字],0))</f>
        <v>#N/A</v>
      </c>
      <c r="F591" s="39" t="e">
        <f>INDEX(字音画数表[画数],MATCH(新旧対照表_中国語[[#This Row],[舊]],字音画数表[旧字],0))</f>
        <v>#N/A</v>
      </c>
      <c r="G591" s="39" t="e">
        <f>INDEX(字音画数表[部首番号],MATCH(新旧対照表_中国語[[#This Row],[舊]],字音画数表[旧字],0))</f>
        <v>#N/A</v>
      </c>
      <c r="H591" s="39"/>
    </row>
    <row r="592" spans="2:8">
      <c r="B592" s="48">
        <f t="shared" si="9"/>
        <v>590</v>
      </c>
      <c r="C592" s="34" t="s">
        <v>3631</v>
      </c>
      <c r="D592" s="88" t="s">
        <v>3630</v>
      </c>
      <c r="E592" s="48" t="e">
        <f>INDEX(字音画数表[字音],MATCH(新旧対照表_中国語[[#This Row],[舊]],字音画数表[旧字],0))</f>
        <v>#N/A</v>
      </c>
      <c r="F592" s="39" t="e">
        <f>INDEX(字音画数表[画数],MATCH(新旧対照表_中国語[[#This Row],[舊]],字音画数表[旧字],0))</f>
        <v>#N/A</v>
      </c>
      <c r="G592" s="39" t="e">
        <f>INDEX(字音画数表[部首番号],MATCH(新旧対照表_中国語[[#This Row],[舊]],字音画数表[旧字],0))</f>
        <v>#N/A</v>
      </c>
      <c r="H592" s="39"/>
    </row>
    <row r="593" spans="2:8">
      <c r="B593" s="48">
        <f t="shared" si="9"/>
        <v>591</v>
      </c>
      <c r="C593" s="34" t="s">
        <v>3633</v>
      </c>
      <c r="D593" s="88" t="s">
        <v>3632</v>
      </c>
      <c r="E593" s="48" t="e">
        <f>INDEX(字音画数表[字音],MATCH(新旧対照表_中国語[[#This Row],[舊]],字音画数表[旧字],0))</f>
        <v>#N/A</v>
      </c>
      <c r="F593" s="39" t="e">
        <f>INDEX(字音画数表[画数],MATCH(新旧対照表_中国語[[#This Row],[舊]],字音画数表[旧字],0))</f>
        <v>#N/A</v>
      </c>
      <c r="G593" s="39" t="e">
        <f>INDEX(字音画数表[部首番号],MATCH(新旧対照表_中国語[[#This Row],[舊]],字音画数表[旧字],0))</f>
        <v>#N/A</v>
      </c>
      <c r="H593" s="39"/>
    </row>
    <row r="594" spans="2:8">
      <c r="B594" s="48">
        <f t="shared" si="9"/>
        <v>592</v>
      </c>
      <c r="C594" t="s">
        <v>3635</v>
      </c>
      <c r="D594" s="121" t="s">
        <v>3634</v>
      </c>
      <c r="E594" s="48" t="e">
        <f>INDEX(字音画数表[字音],MATCH(新旧対照表_中国語[[#This Row],[舊]],字音画数表[旧字],0))</f>
        <v>#N/A</v>
      </c>
      <c r="F594" s="39" t="e">
        <f>INDEX(字音画数表[画数],MATCH(新旧対照表_中国語[[#This Row],[舊]],字音画数表[旧字],0))</f>
        <v>#N/A</v>
      </c>
      <c r="G594" s="39" t="e">
        <f>INDEX(字音画数表[部首番号],MATCH(新旧対照表_中国語[[#This Row],[舊]],字音画数表[旧字],0))</f>
        <v>#N/A</v>
      </c>
      <c r="H594" s="83" t="s">
        <v>3636</v>
      </c>
    </row>
    <row r="595" spans="2:8">
      <c r="B595" s="48">
        <f t="shared" si="9"/>
        <v>593</v>
      </c>
      <c r="C595" s="34" t="s">
        <v>3638</v>
      </c>
      <c r="D595" s="88" t="s">
        <v>3637</v>
      </c>
      <c r="E595" s="48" t="str">
        <f>INDEX(字音画数表[字音],MATCH(新旧対照表_中国語[[#This Row],[舊]],字音画数表[旧字],0))</f>
        <v>やく</v>
      </c>
      <c r="F595" s="39">
        <f>INDEX(字音画数表[画数],MATCH(新旧対照表_中国語[[#This Row],[舊]],字音画数表[旧字],0))</f>
        <v>9</v>
      </c>
      <c r="G595" s="39">
        <f>INDEX(字音画数表[部首番号],MATCH(新旧対照表_中国語[[#This Row],[舊]],字音画数表[旧字],0))</f>
        <v>120</v>
      </c>
      <c r="H595" s="39"/>
    </row>
    <row r="596" spans="2:8">
      <c r="B596" s="48">
        <f t="shared" si="9"/>
        <v>594</v>
      </c>
      <c r="C596" s="34" t="s">
        <v>3640</v>
      </c>
      <c r="D596" s="88" t="s">
        <v>3639</v>
      </c>
      <c r="E596" s="48" t="str">
        <f>INDEX(字音画数表[字音],MATCH(新旧対照表_中国語[[#This Row],[舊]],字音画数表[旧字],0))</f>
        <v>とく</v>
      </c>
      <c r="F596" s="39">
        <f>INDEX(字音画数表[画数],MATCH(新旧対照表_中国語[[#This Row],[舊]],字音画数表[旧字],0))</f>
        <v>19</v>
      </c>
      <c r="G596" s="39">
        <f>INDEX(字音画数表[部首番号],MATCH(新旧対照表_中国語[[#This Row],[舊]],字音画数表[旧字],0))</f>
        <v>91</v>
      </c>
      <c r="H596" s="39"/>
    </row>
    <row r="597" spans="2:8">
      <c r="B597" s="48">
        <f t="shared" si="9"/>
        <v>595</v>
      </c>
      <c r="C597" t="s">
        <v>3645</v>
      </c>
      <c r="D597" t="s">
        <v>3644</v>
      </c>
      <c r="E597" s="48" t="e">
        <f>INDEX(字音画数表[字音],MATCH(新旧対照表_中国語[[#This Row],[舊]],字音画数表[旧字],0))</f>
        <v>#N/A</v>
      </c>
      <c r="F597" s="39" t="e">
        <f>INDEX(字音画数表[画数],MATCH(新旧対照表_中国語[[#This Row],[舊]],字音画数表[旧字],0))</f>
        <v>#N/A</v>
      </c>
      <c r="G597" s="39" t="e">
        <f>INDEX(字音画数表[部首番号],MATCH(新旧対照表_中国語[[#This Row],[舊]],字音画数表[旧字],0))</f>
        <v>#N/A</v>
      </c>
      <c r="H597" s="39"/>
    </row>
    <row r="598" spans="2:8">
      <c r="B598" s="48">
        <f t="shared" si="9"/>
        <v>596</v>
      </c>
      <c r="C598" s="34" t="s">
        <v>3647</v>
      </c>
      <c r="D598" s="88" t="s">
        <v>3646</v>
      </c>
      <c r="E598" s="48" t="e">
        <f>INDEX(字音画数表[字音],MATCH(新旧対照表_中国語[[#This Row],[舊]],字音画数表[旧字],0))</f>
        <v>#N/A</v>
      </c>
      <c r="F598" s="39" t="e">
        <f>INDEX(字音画数表[画数],MATCH(新旧対照表_中国語[[#This Row],[舊]],字音画数表[旧字],0))</f>
        <v>#N/A</v>
      </c>
      <c r="G598" s="39" t="e">
        <f>INDEX(字音画数表[部首番号],MATCH(新旧対照表_中国語[[#This Row],[舊]],字音画数表[旧字],0))</f>
        <v>#N/A</v>
      </c>
      <c r="H598" s="39"/>
    </row>
    <row r="599" spans="2:8">
      <c r="B599" s="48">
        <f t="shared" si="9"/>
        <v>597</v>
      </c>
      <c r="C599" s="34" t="s">
        <v>3649</v>
      </c>
      <c r="D599" s="88" t="s">
        <v>3648</v>
      </c>
      <c r="E599" s="48" t="e">
        <f>INDEX(字音画数表[字音],MATCH(新旧対照表_中国語[[#This Row],[舊]],字音画数表[旧字],0))</f>
        <v>#N/A</v>
      </c>
      <c r="F599" s="39" t="e">
        <f>INDEX(字音画数表[画数],MATCH(新旧対照表_中国語[[#This Row],[舊]],字音画数表[旧字],0))</f>
        <v>#N/A</v>
      </c>
      <c r="G599" s="39" t="e">
        <f>INDEX(字音画数表[部首番号],MATCH(新旧対照表_中国語[[#This Row],[舊]],字音画数表[旧字],0))</f>
        <v>#N/A</v>
      </c>
      <c r="H599" s="39"/>
    </row>
    <row r="600" spans="2:8">
      <c r="B600" s="48">
        <f t="shared" si="9"/>
        <v>598</v>
      </c>
      <c r="C600" s="34" t="s">
        <v>3651</v>
      </c>
      <c r="D600" s="88" t="s">
        <v>3650</v>
      </c>
      <c r="E600" s="48" t="e">
        <f>INDEX(字音画数表[字音],MATCH(新旧対照表_中国語[[#This Row],[舊]],字音画数表[旧字],0))</f>
        <v>#N/A</v>
      </c>
      <c r="F600" s="39" t="e">
        <f>INDEX(字音画数表[画数],MATCH(新旧対照表_中国語[[#This Row],[舊]],字音画数表[旧字],0))</f>
        <v>#N/A</v>
      </c>
      <c r="G600" s="39" t="e">
        <f>INDEX(字音画数表[部首番号],MATCH(新旧対照表_中国語[[#This Row],[舊]],字音画数表[旧字],0))</f>
        <v>#N/A</v>
      </c>
      <c r="H600" s="39"/>
    </row>
    <row r="601" spans="2:8">
      <c r="B601" s="48">
        <f t="shared" si="9"/>
        <v>599</v>
      </c>
      <c r="C601" s="34" t="s">
        <v>3653</v>
      </c>
      <c r="D601" s="88" t="s">
        <v>3652</v>
      </c>
      <c r="E601" s="48" t="e">
        <f>INDEX(字音画数表[字音],MATCH(新旧対照表_中国語[[#This Row],[舊]],字音画数表[旧字],0))</f>
        <v>#N/A</v>
      </c>
      <c r="F601" s="39" t="e">
        <f>INDEX(字音画数表[画数],MATCH(新旧対照表_中国語[[#This Row],[舊]],字音画数表[旧字],0))</f>
        <v>#N/A</v>
      </c>
      <c r="G601" s="39" t="e">
        <f>INDEX(字音画数表[部首番号],MATCH(新旧対照表_中国語[[#This Row],[舊]],字音画数表[旧字],0))</f>
        <v>#N/A</v>
      </c>
      <c r="H601" s="39"/>
    </row>
    <row r="602" spans="2:8">
      <c r="B602" s="48">
        <f t="shared" si="9"/>
        <v>600</v>
      </c>
      <c r="C602" s="34" t="s">
        <v>3655</v>
      </c>
      <c r="D602" s="88" t="s">
        <v>3654</v>
      </c>
      <c r="E602" s="48" t="e">
        <f>INDEX(字音画数表[字音],MATCH(新旧対照表_中国語[[#This Row],[舊]],字音画数表[旧字],0))</f>
        <v>#N/A</v>
      </c>
      <c r="F602" s="39" t="e">
        <f>INDEX(字音画数表[画数],MATCH(新旧対照表_中国語[[#This Row],[舊]],字音画数表[旧字],0))</f>
        <v>#N/A</v>
      </c>
      <c r="G602" s="39" t="e">
        <f>INDEX(字音画数表[部首番号],MATCH(新旧対照表_中国語[[#This Row],[舊]],字音画数表[旧字],0))</f>
        <v>#N/A</v>
      </c>
      <c r="H602" s="39"/>
    </row>
    <row r="603" spans="2:8">
      <c r="B603" s="48">
        <f t="shared" si="9"/>
        <v>601</v>
      </c>
      <c r="C603" s="34" t="s">
        <v>3657</v>
      </c>
      <c r="D603" s="88" t="s">
        <v>3656</v>
      </c>
      <c r="E603" s="48" t="e">
        <f>INDEX(字音画数表[字音],MATCH(新旧対照表_中国語[[#This Row],[舊]],字音画数表[旧字],0))</f>
        <v>#N/A</v>
      </c>
      <c r="F603" s="39" t="e">
        <f>INDEX(字音画数表[画数],MATCH(新旧対照表_中国語[[#This Row],[舊]],字音画数表[旧字],0))</f>
        <v>#N/A</v>
      </c>
      <c r="G603" s="39" t="e">
        <f>INDEX(字音画数表[部首番号],MATCH(新旧対照表_中国語[[#This Row],[舊]],字音画数表[旧字],0))</f>
        <v>#N/A</v>
      </c>
      <c r="H603" s="39"/>
    </row>
    <row r="604" spans="2:8">
      <c r="B604" s="48">
        <f t="shared" si="9"/>
        <v>602</v>
      </c>
      <c r="C604" s="34" t="s">
        <v>3659</v>
      </c>
      <c r="D604" s="88" t="s">
        <v>3658</v>
      </c>
      <c r="E604" s="48" t="e">
        <f>INDEX(字音画数表[字音],MATCH(新旧対照表_中国語[[#This Row],[舊]],字音画数表[旧字],0))</f>
        <v>#N/A</v>
      </c>
      <c r="F604" s="39" t="e">
        <f>INDEX(字音画数表[画数],MATCH(新旧対照表_中国語[[#This Row],[舊]],字音画数表[旧字],0))</f>
        <v>#N/A</v>
      </c>
      <c r="G604" s="39" t="e">
        <f>INDEX(字音画数表[部首番号],MATCH(新旧対照表_中国語[[#This Row],[舊]],字音画数表[旧字],0))</f>
        <v>#N/A</v>
      </c>
      <c r="H604" s="39"/>
    </row>
    <row r="605" spans="2:8">
      <c r="B605" s="48">
        <f t="shared" si="9"/>
        <v>603</v>
      </c>
      <c r="C605" s="34" t="s">
        <v>3661</v>
      </c>
      <c r="D605" s="88" t="s">
        <v>3660</v>
      </c>
      <c r="E605" s="48" t="e">
        <f>INDEX(字音画数表[字音],MATCH(新旧対照表_中国語[[#This Row],[舊]],字音画数表[旧字],0))</f>
        <v>#N/A</v>
      </c>
      <c r="F605" s="39" t="e">
        <f>INDEX(字音画数表[画数],MATCH(新旧対照表_中国語[[#This Row],[舊]],字音画数表[旧字],0))</f>
        <v>#N/A</v>
      </c>
      <c r="G605" s="39" t="e">
        <f>INDEX(字音画数表[部首番号],MATCH(新旧対照表_中国語[[#This Row],[舊]],字音画数表[旧字],0))</f>
        <v>#N/A</v>
      </c>
      <c r="H605" s="39"/>
    </row>
    <row r="606" spans="2:8">
      <c r="B606" s="48">
        <f t="shared" si="9"/>
        <v>604</v>
      </c>
      <c r="C606" s="34" t="s">
        <v>3665</v>
      </c>
      <c r="D606" s="88" t="s">
        <v>3664</v>
      </c>
      <c r="E606" s="48" t="e">
        <f>INDEX(字音画数表[字音],MATCH(新旧対照表_中国語[[#This Row],[舊]],字音画数表[旧字],0))</f>
        <v>#N/A</v>
      </c>
      <c r="F606" s="39" t="e">
        <f>INDEX(字音画数表[画数],MATCH(新旧対照表_中国語[[#This Row],[舊]],字音画数表[旧字],0))</f>
        <v>#N/A</v>
      </c>
      <c r="G606" s="39" t="e">
        <f>INDEX(字音画数表[部首番号],MATCH(新旧対照表_中国語[[#This Row],[舊]],字音画数表[旧字],0))</f>
        <v>#N/A</v>
      </c>
      <c r="H606" s="39"/>
    </row>
    <row r="607" spans="2:8">
      <c r="B607" s="48">
        <f t="shared" si="9"/>
        <v>605</v>
      </c>
      <c r="C607" t="s">
        <v>3667</v>
      </c>
      <c r="D607" s="88" t="s">
        <v>3666</v>
      </c>
      <c r="E607" s="48" t="e">
        <f>INDEX(字音画数表[字音],MATCH(新旧対照表_中国語[[#This Row],[舊]],字音画数表[旧字],0))</f>
        <v>#N/A</v>
      </c>
      <c r="F607" s="39" t="e">
        <f>INDEX(字音画数表[画数],MATCH(新旧対照表_中国語[[#This Row],[舊]],字音画数表[旧字],0))</f>
        <v>#N/A</v>
      </c>
      <c r="G607" s="39" t="e">
        <f>INDEX(字音画数表[部首番号],MATCH(新旧対照表_中国語[[#This Row],[舊]],字音画数表[旧字],0))</f>
        <v>#N/A</v>
      </c>
      <c r="H607" s="39"/>
    </row>
    <row r="608" spans="2:8">
      <c r="B608" s="48">
        <f t="shared" si="9"/>
        <v>606</v>
      </c>
      <c r="C608" s="34" t="s">
        <v>3672</v>
      </c>
      <c r="D608" s="88" t="s">
        <v>3671</v>
      </c>
      <c r="E608" s="48" t="e">
        <f>INDEX(字音画数表[字音],MATCH(新旧対照表_中国語[[#This Row],[舊]],字音画数表[旧字],0))</f>
        <v>#N/A</v>
      </c>
      <c r="F608" s="39" t="e">
        <f>INDEX(字音画数表[画数],MATCH(新旧対照表_中国語[[#This Row],[舊]],字音画数表[旧字],0))</f>
        <v>#N/A</v>
      </c>
      <c r="G608" s="39" t="e">
        <f>INDEX(字音画数表[部首番号],MATCH(新旧対照表_中国語[[#This Row],[舊]],字音画数表[旧字],0))</f>
        <v>#N/A</v>
      </c>
      <c r="H608" s="39"/>
    </row>
    <row r="609" spans="2:8">
      <c r="B609" s="48">
        <f t="shared" si="9"/>
        <v>607</v>
      </c>
      <c r="C609" t="s">
        <v>3674</v>
      </c>
      <c r="D609" t="s">
        <v>3673</v>
      </c>
      <c r="E609" s="48" t="e">
        <f>INDEX(字音画数表[字音],MATCH(新旧対照表_中国語[[#This Row],[舊]],字音画数表[旧字],0))</f>
        <v>#N/A</v>
      </c>
      <c r="F609" s="39" t="e">
        <f>INDEX(字音画数表[画数],MATCH(新旧対照表_中国語[[#This Row],[舊]],字音画数表[旧字],0))</f>
        <v>#N/A</v>
      </c>
      <c r="G609" s="39" t="e">
        <f>INDEX(字音画数表[部首番号],MATCH(新旧対照表_中国語[[#This Row],[舊]],字音画数表[旧字],0))</f>
        <v>#N/A</v>
      </c>
      <c r="H609" s="39"/>
    </row>
    <row r="610" spans="2:8">
      <c r="B610" s="48">
        <f t="shared" si="9"/>
        <v>608</v>
      </c>
      <c r="C610" t="s">
        <v>3676</v>
      </c>
      <c r="D610" s="88" t="s">
        <v>3675</v>
      </c>
      <c r="E610" s="48" t="e">
        <f>INDEX(字音画数表[字音],MATCH(新旧対照表_中国語[[#This Row],[舊]],字音画数表[旧字],0))</f>
        <v>#N/A</v>
      </c>
      <c r="F610" s="39" t="e">
        <f>INDEX(字音画数表[画数],MATCH(新旧対照表_中国語[[#This Row],[舊]],字音画数表[旧字],0))</f>
        <v>#N/A</v>
      </c>
      <c r="G610" s="39" t="e">
        <f>INDEX(字音画数表[部首番号],MATCH(新旧対照表_中国語[[#This Row],[舊]],字音画数表[旧字],0))</f>
        <v>#N/A</v>
      </c>
      <c r="H610" s="39"/>
    </row>
    <row r="611" spans="2:8">
      <c r="B611" s="48">
        <f t="shared" si="9"/>
        <v>609</v>
      </c>
      <c r="C611" t="s">
        <v>3678</v>
      </c>
      <c r="D611" s="88" t="s">
        <v>3677</v>
      </c>
      <c r="E611" s="48" t="e">
        <f>INDEX(字音画数表[字音],MATCH(新旧対照表_中国語[[#This Row],[舊]],字音画数表[旧字],0))</f>
        <v>#N/A</v>
      </c>
      <c r="F611" s="39" t="e">
        <f>INDEX(字音画数表[画数],MATCH(新旧対照表_中国語[[#This Row],[舊]],字音画数表[旧字],0))</f>
        <v>#N/A</v>
      </c>
      <c r="G611" s="39" t="e">
        <f>INDEX(字音画数表[部首番号],MATCH(新旧対照表_中国語[[#This Row],[舊]],字音画数表[旧字],0))</f>
        <v>#N/A</v>
      </c>
      <c r="H611" s="39"/>
    </row>
    <row r="612" spans="2:8">
      <c r="B612" s="48">
        <f t="shared" si="9"/>
        <v>610</v>
      </c>
      <c r="C612" t="s">
        <v>3680</v>
      </c>
      <c r="D612" s="88" t="s">
        <v>3679</v>
      </c>
      <c r="E612" s="48" t="e">
        <f>INDEX(字音画数表[字音],MATCH(新旧対照表_中国語[[#This Row],[舊]],字音画数表[旧字],0))</f>
        <v>#N/A</v>
      </c>
      <c r="F612" s="39" t="e">
        <f>INDEX(字音画数表[画数],MATCH(新旧対照表_中国語[[#This Row],[舊]],字音画数表[旧字],0))</f>
        <v>#N/A</v>
      </c>
      <c r="G612" s="39" t="e">
        <f>INDEX(字音画数表[部首番号],MATCH(新旧対照表_中国語[[#This Row],[舊]],字音画数表[旧字],0))</f>
        <v>#N/A</v>
      </c>
      <c r="H612" s="39"/>
    </row>
    <row r="613" spans="2:8">
      <c r="B613" s="48">
        <f t="shared" si="9"/>
        <v>611</v>
      </c>
      <c r="C613" t="s">
        <v>3682</v>
      </c>
      <c r="D613" s="88" t="s">
        <v>3681</v>
      </c>
      <c r="E613" s="48" t="e">
        <f>INDEX(字音画数表[字音],MATCH(新旧対照表_中国語[[#This Row],[舊]],字音画数表[旧字],0))</f>
        <v>#N/A</v>
      </c>
      <c r="F613" s="39" t="e">
        <f>INDEX(字音画数表[画数],MATCH(新旧対照表_中国語[[#This Row],[舊]],字音画数表[旧字],0))</f>
        <v>#N/A</v>
      </c>
      <c r="G613" s="39" t="e">
        <f>INDEX(字音画数表[部首番号],MATCH(新旧対照表_中国語[[#This Row],[舊]],字音画数表[旧字],0))</f>
        <v>#N/A</v>
      </c>
      <c r="H613" s="39"/>
    </row>
    <row r="614" spans="2:8">
      <c r="B614" s="48">
        <f t="shared" si="9"/>
        <v>612</v>
      </c>
      <c r="C614" t="s">
        <v>3684</v>
      </c>
      <c r="D614" s="88" t="s">
        <v>3683</v>
      </c>
      <c r="E614" s="48" t="e">
        <f>INDEX(字音画数表[字音],MATCH(新旧対照表_中国語[[#This Row],[舊]],字音画数表[旧字],0))</f>
        <v>#N/A</v>
      </c>
      <c r="F614" s="39" t="e">
        <f>INDEX(字音画数表[画数],MATCH(新旧対照表_中国語[[#This Row],[舊]],字音画数表[旧字],0))</f>
        <v>#N/A</v>
      </c>
      <c r="G614" s="39" t="e">
        <f>INDEX(字音画数表[部首番号],MATCH(新旧対照表_中国語[[#This Row],[舊]],字音画数表[旧字],0))</f>
        <v>#N/A</v>
      </c>
      <c r="H614" s="39"/>
    </row>
    <row r="615" spans="2:8">
      <c r="B615" s="48">
        <f t="shared" si="9"/>
        <v>613</v>
      </c>
      <c r="C615" t="s">
        <v>3686</v>
      </c>
      <c r="D615" s="88" t="s">
        <v>3685</v>
      </c>
      <c r="E615" s="48" t="e">
        <f>INDEX(字音画数表[字音],MATCH(新旧対照表_中国語[[#This Row],[舊]],字音画数表[旧字],0))</f>
        <v>#N/A</v>
      </c>
      <c r="F615" s="39" t="e">
        <f>INDEX(字音画数表[画数],MATCH(新旧対照表_中国語[[#This Row],[舊]],字音画数表[旧字],0))</f>
        <v>#N/A</v>
      </c>
      <c r="G615" s="39" t="e">
        <f>INDEX(字音画数表[部首番号],MATCH(新旧対照表_中国語[[#This Row],[舊]],字音画数表[旧字],0))</f>
        <v>#N/A</v>
      </c>
      <c r="H615" s="39"/>
    </row>
    <row r="616" spans="2:8">
      <c r="B616" s="48">
        <f t="shared" si="9"/>
        <v>614</v>
      </c>
      <c r="C616" t="s">
        <v>3688</v>
      </c>
      <c r="D616" s="88" t="s">
        <v>3687</v>
      </c>
      <c r="E616" s="48" t="e">
        <f>INDEX(字音画数表[字音],MATCH(新旧対照表_中国語[[#This Row],[舊]],字音画数表[旧字],0))</f>
        <v>#N/A</v>
      </c>
      <c r="F616" s="39" t="e">
        <f>INDEX(字音画数表[画数],MATCH(新旧対照表_中国語[[#This Row],[舊]],字音画数表[旧字],0))</f>
        <v>#N/A</v>
      </c>
      <c r="G616" s="39" t="e">
        <f>INDEX(字音画数表[部首番号],MATCH(新旧対照表_中国語[[#This Row],[舊]],字音画数表[旧字],0))</f>
        <v>#N/A</v>
      </c>
      <c r="H616" s="39"/>
    </row>
    <row r="617" spans="2:8">
      <c r="B617" s="48">
        <f t="shared" si="9"/>
        <v>615</v>
      </c>
      <c r="C617" s="34" t="s">
        <v>3690</v>
      </c>
      <c r="D617" s="88" t="s">
        <v>3689</v>
      </c>
      <c r="E617" s="48" t="e">
        <f>INDEX(字音画数表[字音],MATCH(新旧対照表_中国語[[#This Row],[舊]],字音画数表[旧字],0))</f>
        <v>#N/A</v>
      </c>
      <c r="F617" s="39" t="e">
        <f>INDEX(字音画数表[画数],MATCH(新旧対照表_中国語[[#This Row],[舊]],字音画数表[旧字],0))</f>
        <v>#N/A</v>
      </c>
      <c r="G617" s="39" t="e">
        <f>INDEX(字音画数表[部首番号],MATCH(新旧対照表_中国語[[#This Row],[舊]],字音画数表[旧字],0))</f>
        <v>#N/A</v>
      </c>
      <c r="H617" s="39"/>
    </row>
    <row r="618" spans="2:8">
      <c r="B618" s="48">
        <f t="shared" si="9"/>
        <v>616</v>
      </c>
      <c r="C618" s="34" t="s">
        <v>3692</v>
      </c>
      <c r="D618" s="88" t="s">
        <v>3691</v>
      </c>
      <c r="E618" s="48" t="e">
        <f>INDEX(字音画数表[字音],MATCH(新旧対照表_中国語[[#This Row],[舊]],字音画数表[旧字],0))</f>
        <v>#N/A</v>
      </c>
      <c r="F618" s="39" t="e">
        <f>INDEX(字音画数表[画数],MATCH(新旧対照表_中国語[[#This Row],[舊]],字音画数表[旧字],0))</f>
        <v>#N/A</v>
      </c>
      <c r="G618" s="39" t="e">
        <f>INDEX(字音画数表[部首番号],MATCH(新旧対照表_中国語[[#This Row],[舊]],字音画数表[旧字],0))</f>
        <v>#N/A</v>
      </c>
      <c r="H618" s="39"/>
    </row>
    <row r="619" spans="2:8">
      <c r="B619" s="48">
        <f t="shared" si="9"/>
        <v>617</v>
      </c>
      <c r="C619" s="34" t="s">
        <v>3694</v>
      </c>
      <c r="D619" s="88" t="s">
        <v>3693</v>
      </c>
      <c r="E619" s="48" t="e">
        <f>INDEX(字音画数表[字音],MATCH(新旧対照表_中国語[[#This Row],[舊]],字音画数表[旧字],0))</f>
        <v>#N/A</v>
      </c>
      <c r="F619" s="39" t="e">
        <f>INDEX(字音画数表[画数],MATCH(新旧対照表_中国語[[#This Row],[舊]],字音画数表[旧字],0))</f>
        <v>#N/A</v>
      </c>
      <c r="G619" s="39" t="e">
        <f>INDEX(字音画数表[部首番号],MATCH(新旧対照表_中国語[[#This Row],[舊]],字音画数表[旧字],0))</f>
        <v>#N/A</v>
      </c>
      <c r="H619" s="39"/>
    </row>
    <row r="620" spans="2:8">
      <c r="B620" s="48">
        <f t="shared" si="9"/>
        <v>618</v>
      </c>
      <c r="C620" s="34" t="s">
        <v>3695</v>
      </c>
      <c r="D620" t="s">
        <v>3696</v>
      </c>
      <c r="E620" s="48" t="e">
        <f>INDEX(字音画数表[字音],MATCH(新旧対照表_中国語[[#This Row],[舊]],字音画数表[旧字],0))</f>
        <v>#N/A</v>
      </c>
      <c r="F620" s="39" t="e">
        <f>INDEX(字音画数表[画数],MATCH(新旧対照表_中国語[[#This Row],[舊]],字音画数表[旧字],0))</f>
        <v>#N/A</v>
      </c>
      <c r="G620" s="39" t="e">
        <f>INDEX(字音画数表[部首番号],MATCH(新旧対照表_中国語[[#This Row],[舊]],字音画数表[旧字],0))</f>
        <v>#N/A</v>
      </c>
      <c r="H620" s="83" t="s">
        <v>3697</v>
      </c>
    </row>
    <row r="621" spans="2:8">
      <c r="B621" s="48">
        <f t="shared" si="9"/>
        <v>619</v>
      </c>
      <c r="C621" s="34" t="s">
        <v>3699</v>
      </c>
      <c r="D621" s="88" t="s">
        <v>3698</v>
      </c>
      <c r="E621" s="48" t="e">
        <f>INDEX(字音画数表[字音],MATCH(新旧対照表_中国語[[#This Row],[舊]],字音画数表[旧字],0))</f>
        <v>#N/A</v>
      </c>
      <c r="F621" s="39" t="e">
        <f>INDEX(字音画数表[画数],MATCH(新旧対照表_中国語[[#This Row],[舊]],字音画数表[旧字],0))</f>
        <v>#N/A</v>
      </c>
      <c r="G621" s="39" t="e">
        <f>INDEX(字音画数表[部首番号],MATCH(新旧対照表_中国語[[#This Row],[舊]],字音画数表[旧字],0))</f>
        <v>#N/A</v>
      </c>
      <c r="H621" s="39"/>
    </row>
    <row r="622" spans="2:8">
      <c r="B622" s="48">
        <f t="shared" si="9"/>
        <v>620</v>
      </c>
      <c r="C622" s="34" t="s">
        <v>3701</v>
      </c>
      <c r="D622" s="88" t="s">
        <v>3700</v>
      </c>
      <c r="E622" s="48" t="e">
        <f>INDEX(字音画数表[字音],MATCH(新旧対照表_中国語[[#This Row],[舊]],字音画数表[旧字],0))</f>
        <v>#N/A</v>
      </c>
      <c r="F622" s="39" t="e">
        <f>INDEX(字音画数表[画数],MATCH(新旧対照表_中国語[[#This Row],[舊]],字音画数表[旧字],0))</f>
        <v>#N/A</v>
      </c>
      <c r="G622" s="39" t="e">
        <f>INDEX(字音画数表[部首番号],MATCH(新旧対照表_中国語[[#This Row],[舊]],字音画数表[旧字],0))</f>
        <v>#N/A</v>
      </c>
      <c r="H622" s="39"/>
    </row>
    <row r="623" spans="2:8">
      <c r="B623" s="48">
        <f t="shared" si="9"/>
        <v>621</v>
      </c>
      <c r="C623" t="s">
        <v>3703</v>
      </c>
      <c r="D623" s="88" t="s">
        <v>3702</v>
      </c>
      <c r="E623" s="48" t="e">
        <f>INDEX(字音画数表[字音],MATCH(新旧対照表_中国語[[#This Row],[舊]],字音画数表[旧字],0))</f>
        <v>#N/A</v>
      </c>
      <c r="F623" s="39" t="e">
        <f>INDEX(字音画数表[画数],MATCH(新旧対照表_中国語[[#This Row],[舊]],字音画数表[旧字],0))</f>
        <v>#N/A</v>
      </c>
      <c r="G623" s="39" t="e">
        <f>INDEX(字音画数表[部首番号],MATCH(新旧対照表_中国語[[#This Row],[舊]],字音画数表[旧字],0))</f>
        <v>#N/A</v>
      </c>
      <c r="H623" s="39"/>
    </row>
    <row r="624" spans="2:8">
      <c r="B624" s="48">
        <f t="shared" si="9"/>
        <v>622</v>
      </c>
      <c r="C624" t="s">
        <v>3705</v>
      </c>
      <c r="D624" s="88" t="s">
        <v>3704</v>
      </c>
      <c r="E624" s="48" t="e">
        <f>INDEX(字音画数表[字音],MATCH(新旧対照表_中国語[[#This Row],[舊]],字音画数表[旧字],0))</f>
        <v>#N/A</v>
      </c>
      <c r="F624" s="39" t="e">
        <f>INDEX(字音画数表[画数],MATCH(新旧対照表_中国語[[#This Row],[舊]],字音画数表[旧字],0))</f>
        <v>#N/A</v>
      </c>
      <c r="G624" s="39" t="e">
        <f>INDEX(字音画数表[部首番号],MATCH(新旧対照表_中国語[[#This Row],[舊]],字音画数表[旧字],0))</f>
        <v>#N/A</v>
      </c>
      <c r="H624" s="39"/>
    </row>
    <row r="625" spans="2:8">
      <c r="B625" s="48">
        <f t="shared" si="9"/>
        <v>623</v>
      </c>
      <c r="C625" t="s">
        <v>3707</v>
      </c>
      <c r="D625" s="88" t="s">
        <v>3706</v>
      </c>
      <c r="E625" s="48" t="e">
        <f>INDEX(字音画数表[字音],MATCH(新旧対照表_中国語[[#This Row],[舊]],字音画数表[旧字],0))</f>
        <v>#N/A</v>
      </c>
      <c r="F625" s="39" t="e">
        <f>INDEX(字音画数表[画数],MATCH(新旧対照表_中国語[[#This Row],[舊]],字音画数表[旧字],0))</f>
        <v>#N/A</v>
      </c>
      <c r="G625" s="39" t="e">
        <f>INDEX(字音画数表[部首番号],MATCH(新旧対照表_中国語[[#This Row],[舊]],字音画数表[旧字],0))</f>
        <v>#N/A</v>
      </c>
      <c r="H625" s="39"/>
    </row>
    <row r="626" spans="2:8">
      <c r="B626" s="48">
        <f t="shared" si="9"/>
        <v>624</v>
      </c>
      <c r="C626" s="34" t="s">
        <v>3709</v>
      </c>
      <c r="D626" s="88" t="s">
        <v>3708</v>
      </c>
      <c r="E626" s="48" t="e">
        <f>INDEX(字音画数表[字音],MATCH(新旧対照表_中国語[[#This Row],[舊]],字音画数表[旧字],0))</f>
        <v>#N/A</v>
      </c>
      <c r="F626" s="39" t="e">
        <f>INDEX(字音画数表[画数],MATCH(新旧対照表_中国語[[#This Row],[舊]],字音画数表[旧字],0))</f>
        <v>#N/A</v>
      </c>
      <c r="G626" s="39" t="e">
        <f>INDEX(字音画数表[部首番号],MATCH(新旧対照表_中国語[[#This Row],[舊]],字音画数表[旧字],0))</f>
        <v>#N/A</v>
      </c>
      <c r="H626" s="39"/>
    </row>
    <row r="627" spans="2:8">
      <c r="B627" s="48">
        <f t="shared" si="9"/>
        <v>625</v>
      </c>
      <c r="C627" t="s">
        <v>3712</v>
      </c>
      <c r="D627" s="88" t="s">
        <v>3710</v>
      </c>
      <c r="E627" s="48" t="e">
        <f>INDEX(字音画数表[字音],MATCH(新旧対照表_中国語[[#This Row],[舊]],字音画数表[旧字],0))</f>
        <v>#N/A</v>
      </c>
      <c r="F627" s="39" t="e">
        <f>INDEX(字音画数表[画数],MATCH(新旧対照表_中国語[[#This Row],[舊]],字音画数表[旧字],0))</f>
        <v>#N/A</v>
      </c>
      <c r="G627" s="39" t="e">
        <f>INDEX(字音画数表[部首番号],MATCH(新旧対照表_中国語[[#This Row],[舊]],字音画数表[旧字],0))</f>
        <v>#N/A</v>
      </c>
      <c r="H627" s="39"/>
    </row>
    <row r="628" spans="2:8">
      <c r="B628" s="48">
        <f t="shared" si="9"/>
        <v>626</v>
      </c>
      <c r="C628" t="s">
        <v>3713</v>
      </c>
      <c r="D628" s="88" t="s">
        <v>3711</v>
      </c>
      <c r="E628" s="48" t="e">
        <f>INDEX(字音画数表[字音],MATCH(新旧対照表_中国語[[#This Row],[舊]],字音画数表[旧字],0))</f>
        <v>#N/A</v>
      </c>
      <c r="F628" s="39" t="e">
        <f>INDEX(字音画数表[画数],MATCH(新旧対照表_中国語[[#This Row],[舊]],字音画数表[旧字],0))</f>
        <v>#N/A</v>
      </c>
      <c r="G628" s="39" t="e">
        <f>INDEX(字音画数表[部首番号],MATCH(新旧対照表_中国語[[#This Row],[舊]],字音画数表[旧字],0))</f>
        <v>#N/A</v>
      </c>
      <c r="H628" s="39"/>
    </row>
    <row r="629" spans="2:8">
      <c r="B629" s="48">
        <f t="shared" si="9"/>
        <v>627</v>
      </c>
      <c r="C629" t="s">
        <v>3715</v>
      </c>
      <c r="D629" s="88" t="s">
        <v>3714</v>
      </c>
      <c r="E629" s="48" t="e">
        <f>INDEX(字音画数表[字音],MATCH(新旧対照表_中国語[[#This Row],[舊]],字音画数表[旧字],0))</f>
        <v>#N/A</v>
      </c>
      <c r="F629" s="39" t="e">
        <f>INDEX(字音画数表[画数],MATCH(新旧対照表_中国語[[#This Row],[舊]],字音画数表[旧字],0))</f>
        <v>#N/A</v>
      </c>
      <c r="G629" s="39" t="e">
        <f>INDEX(字音画数表[部首番号],MATCH(新旧対照表_中国語[[#This Row],[舊]],字音画数表[旧字],0))</f>
        <v>#N/A</v>
      </c>
      <c r="H629" s="39"/>
    </row>
    <row r="630" spans="2:8">
      <c r="B630" s="48">
        <f t="shared" si="9"/>
        <v>628</v>
      </c>
      <c r="C630" t="s">
        <v>3717</v>
      </c>
      <c r="D630" s="88" t="s">
        <v>3716</v>
      </c>
      <c r="E630" s="48" t="str">
        <f>INDEX(字音画数表[字音],MATCH(新旧対照表_中国語[[#This Row],[舊]],字音画数表[旧字],0))</f>
        <v>はつ</v>
      </c>
      <c r="F630" s="39">
        <f>INDEX(字音画数表[画数],MATCH(新旧対照表_中国語[[#This Row],[舊]],字音画数表[旧字],0))</f>
        <v>14</v>
      </c>
      <c r="G630" s="39">
        <f>INDEX(字音画数表[部首番号],MATCH(新旧対照表_中国語[[#This Row],[舊]],字音画数表[旧字],0))</f>
        <v>122</v>
      </c>
      <c r="H630" s="39"/>
    </row>
    <row r="631" spans="2:8">
      <c r="B631" s="48">
        <f t="shared" si="9"/>
        <v>629</v>
      </c>
      <c r="C631" s="34" t="s">
        <v>3719</v>
      </c>
      <c r="D631" s="88" t="s">
        <v>3718</v>
      </c>
      <c r="E631" s="48" t="e">
        <f>INDEX(字音画数表[字音],MATCH(新旧対照表_中国語[[#This Row],[舊]],字音画数表[旧字],0))</f>
        <v>#N/A</v>
      </c>
      <c r="F631" s="39" t="e">
        <f>INDEX(字音画数表[画数],MATCH(新旧対照表_中国語[[#This Row],[舊]],字音画数表[旧字],0))</f>
        <v>#N/A</v>
      </c>
      <c r="G631" s="39" t="e">
        <f>INDEX(字音画数表[部首番号],MATCH(新旧対照表_中国語[[#This Row],[舊]],字音画数表[旧字],0))</f>
        <v>#N/A</v>
      </c>
      <c r="H631" s="39"/>
    </row>
    <row r="632" spans="2:8">
      <c r="B632" s="48">
        <f t="shared" si="9"/>
        <v>630</v>
      </c>
      <c r="C632" s="34" t="s">
        <v>3722</v>
      </c>
      <c r="D632" s="88" t="s">
        <v>3721</v>
      </c>
      <c r="E632" s="48" t="e">
        <f>INDEX(字音画数表[字音],MATCH(新旧対照表_中国語[[#This Row],[舊]],字音画数表[旧字],0))</f>
        <v>#N/A</v>
      </c>
      <c r="F632" s="39" t="e">
        <f>INDEX(字音画数表[画数],MATCH(新旧対照表_中国語[[#This Row],[舊]],字音画数表[旧字],0))</f>
        <v>#N/A</v>
      </c>
      <c r="G632" s="39" t="e">
        <f>INDEX(字音画数表[部首番号],MATCH(新旧対照表_中国語[[#This Row],[舊]],字音画数表[旧字],0))</f>
        <v>#N/A</v>
      </c>
      <c r="H632" s="39"/>
    </row>
    <row r="633" spans="2:8">
      <c r="B633" s="48">
        <f t="shared" ref="B633:B642" si="10">ROW()-2</f>
        <v>631</v>
      </c>
      <c r="C633" s="34" t="s">
        <v>3724</v>
      </c>
      <c r="D633" t="s">
        <v>3723</v>
      </c>
      <c r="E633" s="48" t="e">
        <f>INDEX(字音画数表[字音],MATCH(新旧対照表_中国語[[#This Row],[舊]],字音画数表[旧字],0))</f>
        <v>#N/A</v>
      </c>
      <c r="F633" s="39" t="e">
        <f>INDEX(字音画数表[画数],MATCH(新旧対照表_中国語[[#This Row],[舊]],字音画数表[旧字],0))</f>
        <v>#N/A</v>
      </c>
      <c r="G633" s="39" t="e">
        <f>INDEX(字音画数表[部首番号],MATCH(新旧対照表_中国語[[#This Row],[舊]],字音画数表[旧字],0))</f>
        <v>#N/A</v>
      </c>
      <c r="H633" s="39"/>
    </row>
    <row r="634" spans="2:8">
      <c r="B634" s="48">
        <f t="shared" si="10"/>
        <v>632</v>
      </c>
      <c r="C634" t="s">
        <v>3726</v>
      </c>
      <c r="D634" s="88" t="s">
        <v>3725</v>
      </c>
      <c r="E634" s="48" t="e">
        <f>INDEX(字音画数表[字音],MATCH(新旧対照表_中国語[[#This Row],[舊]],字音画数表[旧字],0))</f>
        <v>#N/A</v>
      </c>
      <c r="F634" s="39" t="e">
        <f>INDEX(字音画数表[画数],MATCH(新旧対照表_中国語[[#This Row],[舊]],字音画数表[旧字],0))</f>
        <v>#N/A</v>
      </c>
      <c r="G634" s="39" t="e">
        <f>INDEX(字音画数表[部首番号],MATCH(新旧対照表_中国語[[#This Row],[舊]],字音画数表[旧字],0))</f>
        <v>#N/A</v>
      </c>
      <c r="H634" s="39"/>
    </row>
    <row r="635" spans="2:8">
      <c r="B635" s="48">
        <f t="shared" si="10"/>
        <v>633</v>
      </c>
      <c r="C635" s="34" t="s">
        <v>3728</v>
      </c>
      <c r="D635" t="s">
        <v>3727</v>
      </c>
      <c r="E635" s="48" t="e">
        <f>INDEX(字音画数表[字音],MATCH(新旧対照表_中国語[[#This Row],[舊]],字音画数表[旧字],0))</f>
        <v>#N/A</v>
      </c>
      <c r="F635" s="39" t="e">
        <f>INDEX(字音画数表[画数],MATCH(新旧対照表_中国語[[#This Row],[舊]],字音画数表[旧字],0))</f>
        <v>#N/A</v>
      </c>
      <c r="G635" s="39" t="e">
        <f>INDEX(字音画数表[部首番号],MATCH(新旧対照表_中国語[[#This Row],[舊]],字音画数表[旧字],0))</f>
        <v>#N/A</v>
      </c>
      <c r="H635" s="39"/>
    </row>
    <row r="636" spans="2:8">
      <c r="B636" s="48">
        <f t="shared" si="10"/>
        <v>634</v>
      </c>
      <c r="C636" s="34" t="s">
        <v>3730</v>
      </c>
      <c r="D636" s="88" t="s">
        <v>3729</v>
      </c>
      <c r="E636" s="48" t="e">
        <f>INDEX(字音画数表[字音],MATCH(新旧対照表_中国語[[#This Row],[舊]],字音画数表[旧字],0))</f>
        <v>#N/A</v>
      </c>
      <c r="F636" s="39" t="e">
        <f>INDEX(字音画数表[画数],MATCH(新旧対照表_中国語[[#This Row],[舊]],字音画数表[旧字],0))</f>
        <v>#N/A</v>
      </c>
      <c r="G636" s="39" t="e">
        <f>INDEX(字音画数表[部首番号],MATCH(新旧対照表_中国語[[#This Row],[舊]],字音画数表[旧字],0))</f>
        <v>#N/A</v>
      </c>
      <c r="H636" s="39"/>
    </row>
    <row r="637" spans="2:8">
      <c r="B637" s="48">
        <f t="shared" si="10"/>
        <v>635</v>
      </c>
      <c r="C637" t="s">
        <v>3732</v>
      </c>
      <c r="D637" t="s">
        <v>3731</v>
      </c>
      <c r="E637" s="48" t="e">
        <f>INDEX(字音画数表[字音],MATCH(新旧対照表_中国語[[#This Row],[舊]],字音画数表[旧字],0))</f>
        <v>#N/A</v>
      </c>
      <c r="F637" s="39" t="e">
        <f>INDEX(字音画数表[画数],MATCH(新旧対照表_中国語[[#This Row],[舊]],字音画数表[旧字],0))</f>
        <v>#N/A</v>
      </c>
      <c r="G637" s="39" t="e">
        <f>INDEX(字音画数表[部首番号],MATCH(新旧対照表_中国語[[#This Row],[舊]],字音画数表[旧字],0))</f>
        <v>#N/A</v>
      </c>
      <c r="H637" s="39"/>
    </row>
    <row r="638" spans="2:8">
      <c r="B638" s="48">
        <f t="shared" si="10"/>
        <v>636</v>
      </c>
      <c r="C638" t="s">
        <v>3734</v>
      </c>
      <c r="D638" s="88" t="s">
        <v>3733</v>
      </c>
      <c r="E638" s="48" t="e">
        <f>INDEX(字音画数表[字音],MATCH(新旧対照表_中国語[[#This Row],[舊]],字音画数表[旧字],0))</f>
        <v>#N/A</v>
      </c>
      <c r="F638" s="39" t="e">
        <f>INDEX(字音画数表[画数],MATCH(新旧対照表_中国語[[#This Row],[舊]],字音画数表[旧字],0))</f>
        <v>#N/A</v>
      </c>
      <c r="G638" s="39" t="e">
        <f>INDEX(字音画数表[部首番号],MATCH(新旧対照表_中国語[[#This Row],[舊]],字音画数表[旧字],0))</f>
        <v>#N/A</v>
      </c>
      <c r="H638" s="39"/>
    </row>
    <row r="639" spans="2:8">
      <c r="B639" s="48">
        <f t="shared" si="10"/>
        <v>637</v>
      </c>
      <c r="C639" t="s">
        <v>3736</v>
      </c>
      <c r="D639" s="88" t="s">
        <v>3735</v>
      </c>
      <c r="E639" s="48" t="e">
        <f>INDEX(字音画数表[字音],MATCH(新旧対照表_中国語[[#This Row],[舊]],字音画数表[旧字],0))</f>
        <v>#N/A</v>
      </c>
      <c r="F639" s="39" t="e">
        <f>INDEX(字音画数表[画数],MATCH(新旧対照表_中国語[[#This Row],[舊]],字音画数表[旧字],0))</f>
        <v>#N/A</v>
      </c>
      <c r="G639" s="39" t="e">
        <f>INDEX(字音画数表[部首番号],MATCH(新旧対照表_中国語[[#This Row],[舊]],字音画数表[旧字],0))</f>
        <v>#N/A</v>
      </c>
      <c r="H639" s="39"/>
    </row>
    <row r="640" spans="2:8">
      <c r="B640" s="48">
        <f t="shared" si="10"/>
        <v>638</v>
      </c>
      <c r="C640" s="34" t="s">
        <v>3738</v>
      </c>
      <c r="D640" s="88" t="s">
        <v>3737</v>
      </c>
      <c r="E640" s="48" t="e">
        <f>INDEX(字音画数表[字音],MATCH(新旧対照表_中国語[[#This Row],[舊]],字音画数表[旧字],0))</f>
        <v>#N/A</v>
      </c>
      <c r="F640" s="39" t="e">
        <f>INDEX(字音画数表[画数],MATCH(新旧対照表_中国語[[#This Row],[舊]],字音画数表[旧字],0))</f>
        <v>#N/A</v>
      </c>
      <c r="G640" s="39" t="e">
        <f>INDEX(字音画数表[部首番号],MATCH(新旧対照表_中国語[[#This Row],[舊]],字音画数表[旧字],0))</f>
        <v>#N/A</v>
      </c>
      <c r="H640" s="39"/>
    </row>
    <row r="641" spans="2:8">
      <c r="B641" s="48">
        <f t="shared" si="10"/>
        <v>639</v>
      </c>
      <c r="C641" s="34" t="s">
        <v>3740</v>
      </c>
      <c r="D641" s="88" t="s">
        <v>3739</v>
      </c>
      <c r="E641" s="48" t="e">
        <f>INDEX(字音画数表[字音],MATCH(新旧対照表_中国語[[#This Row],[舊]],字音画数表[旧字],0))</f>
        <v>#N/A</v>
      </c>
      <c r="F641" s="39" t="e">
        <f>INDEX(字音画数表[画数],MATCH(新旧対照表_中国語[[#This Row],[舊]],字音画数表[旧字],0))</f>
        <v>#N/A</v>
      </c>
      <c r="G641" s="39" t="e">
        <f>INDEX(字音画数表[部首番号],MATCH(新旧対照表_中国語[[#This Row],[舊]],字音画数表[旧字],0))</f>
        <v>#N/A</v>
      </c>
      <c r="H641" s="39"/>
    </row>
    <row r="642" spans="2:8">
      <c r="B642" s="48">
        <f t="shared" si="10"/>
        <v>640</v>
      </c>
      <c r="C642" s="124" t="s">
        <v>3742</v>
      </c>
      <c r="D642" s="88" t="s">
        <v>3741</v>
      </c>
      <c r="E642" s="48" t="str">
        <f>INDEX(字音画数表[字音],MATCH(新旧対照表_中国語[[#This Row],[舊]],字音画数表[旧字],0))</f>
        <v>しん</v>
      </c>
      <c r="F642" s="39">
        <f>INDEX(字音画数表[画数],MATCH(新旧対照表_中国語[[#This Row],[舊]],字音画数表[旧字],0))</f>
        <v>15</v>
      </c>
      <c r="G642" s="39">
        <f>INDEX(字音画数表[部首番号],MATCH(新旧対照表_中国語[[#This Row],[舊]],字音画数表[旧字],0))</f>
        <v>40</v>
      </c>
      <c r="H642" s="39"/>
    </row>
    <row r="643" spans="2:8">
      <c r="B643" s="48">
        <f>ROW()-2</f>
        <v>641</v>
      </c>
      <c r="C643" t="s">
        <v>863</v>
      </c>
      <c r="D643" s="126" t="s">
        <v>3757</v>
      </c>
      <c r="E643" s="48" t="str">
        <f>INDEX(字音画数表[字音],MATCH(新旧対照表_中国語[[#This Row],[舊]],字音画数表[旧字],0))</f>
        <v>りょ</v>
      </c>
      <c r="F643" s="39">
        <f>INDEX(字音画数表[画数],MATCH(新旧対照表_中国語[[#This Row],[舊]],字音画数表[旧字],0))</f>
        <v>6</v>
      </c>
      <c r="G643" s="39">
        <f>INDEX(字音画数表[部首番号],MATCH(新旧対照表_中国語[[#This Row],[舊]],字音画数表[旧字],0))</f>
        <v>30</v>
      </c>
      <c r="H643" s="39"/>
    </row>
    <row r="644" spans="2:8">
      <c r="B644" s="48">
        <f>ROW()-2</f>
        <v>642</v>
      </c>
      <c r="C644" t="s">
        <v>3758</v>
      </c>
      <c r="D644" s="34" t="s">
        <v>2472</v>
      </c>
      <c r="E644" s="48" t="str">
        <f>INDEX(字音画数表[字音],MATCH(新旧対照表_中国語[[#This Row],[舊]],字音画数表[旧字],0))</f>
        <v>えつ</v>
      </c>
      <c r="F644" s="39">
        <f>INDEX(字音画数表[画数],MATCH(新旧対照表_中国語[[#This Row],[舊]],字音画数表[旧字],0))</f>
        <v>14</v>
      </c>
      <c r="G644" s="39">
        <f>INDEX(字音画数表[部首番号],MATCH(新旧対照表_中国語[[#This Row],[舊]],字音画数表[旧字],0))</f>
        <v>149</v>
      </c>
      <c r="H644" s="39"/>
    </row>
  </sheetData>
  <phoneticPr fontId="2"/>
  <conditionalFormatting sqref="J5">
    <cfRule type="duplicateValues" dxfId="17" priority="16"/>
  </conditionalFormatting>
  <conditionalFormatting sqref="J6">
    <cfRule type="duplicateValues" dxfId="16" priority="15"/>
  </conditionalFormatting>
  <conditionalFormatting sqref="J8:K8">
    <cfRule type="duplicateValues" dxfId="15" priority="13"/>
  </conditionalFormatting>
  <conditionalFormatting sqref="J8:K8">
    <cfRule type="duplicateValues" dxfId="14" priority="14"/>
  </conditionalFormatting>
  <conditionalFormatting sqref="J9">
    <cfRule type="duplicateValues" dxfId="13" priority="11"/>
  </conditionalFormatting>
  <conditionalFormatting sqref="J9">
    <cfRule type="duplicateValues" dxfId="12" priority="12"/>
  </conditionalFormatting>
  <conditionalFormatting sqref="J11:K11">
    <cfRule type="duplicateValues" dxfId="11" priority="9"/>
  </conditionalFormatting>
  <conditionalFormatting sqref="J11:K11">
    <cfRule type="duplicateValues" dxfId="10" priority="10"/>
  </conditionalFormatting>
  <conditionalFormatting sqref="M3:N4">
    <cfRule type="duplicateValues" dxfId="9" priority="5"/>
  </conditionalFormatting>
  <conditionalFormatting sqref="M3:N4">
    <cfRule type="duplicateValues" dxfId="8" priority="6"/>
  </conditionalFormatting>
  <conditionalFormatting sqref="N3:N4">
    <cfRule type="duplicateValues" dxfId="7" priority="7"/>
  </conditionalFormatting>
  <conditionalFormatting sqref="C82:D184">
    <cfRule type="duplicateValues" dxfId="6" priority="274"/>
  </conditionalFormatting>
  <conditionalFormatting sqref="M4">
    <cfRule type="duplicateValues" dxfId="5" priority="4"/>
  </conditionalFormatting>
  <conditionalFormatting sqref="D348">
    <cfRule type="duplicateValues" dxfId="4" priority="3"/>
  </conditionalFormatting>
  <conditionalFormatting sqref="C3:D492 D493">
    <cfRule type="duplicateValues" dxfId="3" priority="286"/>
  </conditionalFormatting>
  <conditionalFormatting sqref="D3:D642">
    <cfRule type="duplicateValues" dxfId="2" priority="288"/>
  </conditionalFormatting>
  <conditionalFormatting sqref="D484">
    <cfRule type="duplicateValues" dxfId="1" priority="1"/>
  </conditionalFormatting>
  <conditionalFormatting sqref="D484">
    <cfRule type="duplicateValues" dxfId="0" priority="2"/>
  </conditionalFormatting>
  <pageMargins left="0.7" right="0.7" top="0.75" bottom="0.75" header="0.3" footer="0.3"/>
  <pageSetup paperSize="9" orientation="portrait" horizontalDpi="4294967292" verticalDpi="0" r:id="rId1"/>
  <tableParts count="3">
    <tablePart r:id="rId2"/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60F8E-E1D0-4BA0-8D8C-B57BD659D121}">
  <dimension ref="A1:D34"/>
  <sheetViews>
    <sheetView workbookViewId="0">
      <selection activeCell="A2" sqref="A2"/>
    </sheetView>
  </sheetViews>
  <sheetFormatPr defaultRowHeight="17.7"/>
  <sheetData>
    <row r="1" spans="1:3">
      <c r="A1" t="s">
        <v>3746</v>
      </c>
    </row>
    <row r="2" spans="1:3">
      <c r="B2" t="s">
        <v>2161</v>
      </c>
      <c r="C2" t="s">
        <v>2162</v>
      </c>
    </row>
    <row r="3" spans="1:3">
      <c r="B3" t="s">
        <v>2163</v>
      </c>
      <c r="C3" s="71" t="s">
        <v>2178</v>
      </c>
    </row>
    <row r="4" spans="1:3">
      <c r="B4" t="s">
        <v>18</v>
      </c>
      <c r="C4" s="37" t="s">
        <v>2179</v>
      </c>
    </row>
    <row r="5" spans="1:3">
      <c r="B5" t="s">
        <v>50</v>
      </c>
      <c r="C5" s="37" t="s">
        <v>2180</v>
      </c>
    </row>
    <row r="6" spans="1:3">
      <c r="B6" t="s">
        <v>1977</v>
      </c>
      <c r="C6" t="s">
        <v>2177</v>
      </c>
    </row>
    <row r="7" spans="1:3">
      <c r="B7" t="s">
        <v>1874</v>
      </c>
      <c r="C7" s="37" t="s">
        <v>2181</v>
      </c>
    </row>
    <row r="8" spans="1:3">
      <c r="B8" t="s">
        <v>92</v>
      </c>
      <c r="C8" t="s">
        <v>1414</v>
      </c>
    </row>
    <row r="9" spans="1:3">
      <c r="B9" t="s">
        <v>2167</v>
      </c>
      <c r="C9" s="37" t="s">
        <v>2182</v>
      </c>
    </row>
    <row r="10" spans="1:3">
      <c r="B10" t="s">
        <v>148</v>
      </c>
      <c r="C10" s="37" t="s">
        <v>2183</v>
      </c>
    </row>
    <row r="11" spans="1:3">
      <c r="B11" t="s">
        <v>1997</v>
      </c>
      <c r="C11" t="s">
        <v>2173</v>
      </c>
    </row>
    <row r="12" spans="1:3">
      <c r="B12" t="s">
        <v>169</v>
      </c>
      <c r="C12" t="s">
        <v>1808</v>
      </c>
    </row>
    <row r="13" spans="1:3">
      <c r="B13" t="s">
        <v>213</v>
      </c>
      <c r="C13" t="s">
        <v>215</v>
      </c>
    </row>
    <row r="14" spans="1:3">
      <c r="B14" t="s">
        <v>2164</v>
      </c>
      <c r="C14" t="s">
        <v>1860</v>
      </c>
    </row>
    <row r="15" spans="1:3">
      <c r="B15" t="s">
        <v>251</v>
      </c>
      <c r="C15" s="37" t="s">
        <v>2184</v>
      </c>
    </row>
    <row r="16" spans="1:3">
      <c r="B16" t="s">
        <v>264</v>
      </c>
      <c r="C16" s="72" t="s">
        <v>2185</v>
      </c>
    </row>
    <row r="17" spans="2:4">
      <c r="B17" t="s">
        <v>2165</v>
      </c>
      <c r="C17" s="71" t="s">
        <v>2186</v>
      </c>
    </row>
    <row r="18" spans="2:4">
      <c r="B18" t="s">
        <v>309</v>
      </c>
      <c r="C18" s="71" t="s">
        <v>2187</v>
      </c>
    </row>
    <row r="19" spans="2:4">
      <c r="B19" t="s">
        <v>327</v>
      </c>
      <c r="C19" s="71" t="s">
        <v>2188</v>
      </c>
    </row>
    <row r="20" spans="2:4">
      <c r="B20" t="s">
        <v>1527</v>
      </c>
      <c r="C20" s="37" t="s">
        <v>2189</v>
      </c>
    </row>
    <row r="21" spans="2:4">
      <c r="B21" t="s">
        <v>2171</v>
      </c>
      <c r="C21" s="71" t="s">
        <v>2191</v>
      </c>
      <c r="D21" t="s">
        <v>2172</v>
      </c>
    </row>
    <row r="22" spans="2:4">
      <c r="B22" t="s">
        <v>881</v>
      </c>
      <c r="C22" s="72" t="s">
        <v>2190</v>
      </c>
    </row>
    <row r="23" spans="2:4">
      <c r="B23" t="s">
        <v>2200</v>
      </c>
      <c r="C23" s="37" t="s">
        <v>2199</v>
      </c>
    </row>
    <row r="24" spans="2:4">
      <c r="B24" t="s">
        <v>2166</v>
      </c>
      <c r="C24" s="71" t="s">
        <v>2192</v>
      </c>
    </row>
    <row r="25" spans="2:4">
      <c r="B25" t="s">
        <v>396</v>
      </c>
      <c r="C25" s="71" t="s">
        <v>2193</v>
      </c>
    </row>
    <row r="26" spans="2:4">
      <c r="B26" t="s">
        <v>2168</v>
      </c>
      <c r="C26" s="37" t="s">
        <v>2194</v>
      </c>
    </row>
    <row r="27" spans="2:4">
      <c r="B27" t="s">
        <v>646</v>
      </c>
      <c r="C27" s="37" t="s">
        <v>2195</v>
      </c>
    </row>
    <row r="28" spans="2:4">
      <c r="B28" t="s">
        <v>1942</v>
      </c>
      <c r="C28" s="37" t="s">
        <v>2196</v>
      </c>
    </row>
    <row r="29" spans="2:4">
      <c r="B29" t="s">
        <v>656</v>
      </c>
      <c r="C29" t="s">
        <v>1815</v>
      </c>
    </row>
    <row r="30" spans="2:4">
      <c r="B30" t="s">
        <v>888</v>
      </c>
      <c r="C30" s="71" t="s">
        <v>2201</v>
      </c>
    </row>
    <row r="31" spans="2:4">
      <c r="B31" t="s">
        <v>1956</v>
      </c>
      <c r="C31" s="37" t="s">
        <v>2197</v>
      </c>
    </row>
    <row r="32" spans="2:4">
      <c r="B32" t="s">
        <v>731</v>
      </c>
      <c r="C32" t="s">
        <v>732</v>
      </c>
    </row>
    <row r="33" spans="2:3">
      <c r="B33" t="s">
        <v>1819</v>
      </c>
      <c r="C33" s="37" t="s">
        <v>2198</v>
      </c>
    </row>
    <row r="34" spans="2:3">
      <c r="B34" t="s">
        <v>2169</v>
      </c>
      <c r="C34" t="s">
        <v>2170</v>
      </c>
    </row>
  </sheetData>
  <phoneticPr fontId="2"/>
  <pageMargins left="0.7" right="0.7" top="0.75" bottom="0.75" header="0.3" footer="0.3"/>
  <pageSetup paperSize="9" orientation="portrait" horizontalDpi="4294967292" verticalDpi="0" copies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2</vt:i4>
      </vt:variant>
    </vt:vector>
  </HeadingPairs>
  <TitlesOfParts>
    <vt:vector size="9" baseType="lpstr">
      <vt:lpstr>並べ替え用</vt:lpstr>
      <vt:lpstr>字音画数表</vt:lpstr>
      <vt:lpstr>部首表</vt:lpstr>
      <vt:lpstr>文字コード表</vt:lpstr>
      <vt:lpstr>新旧字対照表</vt:lpstr>
      <vt:lpstr>新旧字対照表 (中国語)</vt:lpstr>
      <vt:lpstr>仮名代用字</vt:lpstr>
      <vt:lpstr>新旧字対照表!qkanji1</vt:lpstr>
      <vt:lpstr>新旧字対照表!qkanji3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2024-06-17T11:24:38Z</dcterms:created>
  <dcterms:modified xsi:type="dcterms:W3CDTF">2024-06-22T02:19:34Z</dcterms:modified>
</cp:coreProperties>
</file>